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defaultThemeVersion="124226"/>
  <mc:AlternateContent xmlns:mc="http://schemas.openxmlformats.org/markup-compatibility/2006">
    <mc:Choice Requires="x15">
      <x15ac:absPath xmlns:x15ac="http://schemas.microsoft.com/office/spreadsheetml/2010/11/ac" url="D:\nakaohiro\Desktop\"/>
    </mc:Choice>
  </mc:AlternateContent>
  <xr:revisionPtr revIDLastSave="0" documentId="13_ncr:1_{ACCB94C6-544D-4666-95FE-314328A987A7}" xr6:coauthVersionLast="47" xr6:coauthVersionMax="47" xr10:uidLastSave="{00000000-0000-0000-0000-000000000000}"/>
  <bookViews>
    <workbookView xWindow="-108" yWindow="-108" windowWidth="23256" windowHeight="1416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6" i="26"/>
  <c r="Y5" i="26"/>
  <c r="Y7" i="26"/>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Z5" i="26"/>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<sst xmlns="http://schemas.openxmlformats.org/spreadsheetml/2006/main" count="4444" uniqueCount="2290">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</sst>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0">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4</xdr:col>
          <xdr:colOff>0</xdr:colOff>
          <xdr:row>94</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election activeCell="AJ14" sqref="AJ14"/>
    </sheetView>
  </sheetViews>
  <sheetFormatPr defaultColWidth="9" defaultRowHeight="20.100000000000001" customHeight="1"/>
  <cols>
    <col min="1" max="1" width="4.6640625" style="151" customWidth="1"/>
    <col min="2" max="2" width="11" style="151" customWidth="1"/>
    <col min="3" max="12" width="2.6640625" style="151" customWidth="1"/>
    <col min="13" max="17" width="2.77734375" style="151" customWidth="1"/>
    <col min="18" max="22" width="2.6640625" style="151" customWidth="1"/>
    <col min="23" max="23" width="14.109375" style="151" customWidth="1"/>
    <col min="24" max="24" width="25" style="151" customWidth="1"/>
    <col min="25" max="25" width="30.77734375" style="151" customWidth="1"/>
    <col min="26" max="26" width="8.6640625" style="151" customWidth="1"/>
    <col min="27" max="27" width="9.109375" style="151" customWidth="1"/>
    <col min="28" max="28" width="7.6640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537" t="s">
        <v>109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9" s="417" customFormat="1" ht="30.75" customHeight="1">
      <c r="A4" s="603" t="s">
        <v>110</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604" t="s">
        <v>2264</v>
      </c>
      <c r="B6" s="604"/>
      <c r="C6" s="604"/>
      <c r="D6" s="604"/>
      <c r="E6" s="604"/>
      <c r="F6" s="604"/>
      <c r="G6" s="604"/>
      <c r="H6" s="604"/>
      <c r="I6" s="604"/>
      <c r="J6" s="604"/>
      <c r="K6" s="604"/>
      <c r="L6" s="604"/>
      <c r="M6" s="604"/>
      <c r="N6" s="604"/>
      <c r="O6" s="604"/>
      <c r="P6" s="604"/>
      <c r="Q6" s="604"/>
      <c r="R6" s="604"/>
      <c r="S6" s="604"/>
      <c r="T6" s="604"/>
      <c r="U6" s="604"/>
      <c r="V6" s="604"/>
      <c r="W6" s="604"/>
      <c r="X6" s="604"/>
      <c r="Y6" s="604"/>
      <c r="Z6" s="604"/>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537" t="s">
        <v>2270</v>
      </c>
      <c r="B14" s="537"/>
      <c r="C14" s="537"/>
      <c r="D14" s="537"/>
      <c r="E14" s="537"/>
      <c r="F14" s="537"/>
      <c r="G14" s="537"/>
      <c r="H14" s="537"/>
      <c r="I14" s="537"/>
      <c r="J14" s="537"/>
      <c r="K14" s="537"/>
      <c r="L14" s="537"/>
      <c r="M14" s="537"/>
      <c r="N14" s="537"/>
      <c r="O14" s="537"/>
      <c r="P14" s="537"/>
      <c r="Q14" s="537"/>
      <c r="R14" s="537"/>
      <c r="S14" s="537"/>
      <c r="T14" s="537"/>
      <c r="U14" s="537"/>
      <c r="V14" s="537"/>
      <c r="W14" s="537"/>
      <c r="X14" s="537"/>
      <c r="Y14" s="537"/>
      <c r="Z14" s="53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562"/>
      <c r="D32" s="563"/>
      <c r="E32" s="563"/>
      <c r="F32" s="563"/>
      <c r="G32" s="563"/>
      <c r="H32" s="563"/>
      <c r="I32" s="563"/>
      <c r="J32" s="563"/>
      <c r="K32" s="563"/>
      <c r="L32" s="564"/>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38" t="s">
        <v>0</v>
      </c>
      <c r="D36" s="538"/>
      <c r="E36" s="538"/>
      <c r="F36" s="538"/>
      <c r="G36" s="538"/>
      <c r="H36" s="538"/>
      <c r="I36" s="538"/>
      <c r="J36" s="538"/>
      <c r="K36" s="538"/>
      <c r="L36" s="539"/>
      <c r="M36" s="565"/>
      <c r="N36" s="566"/>
      <c r="O36" s="566"/>
      <c r="P36" s="566"/>
      <c r="Q36" s="566"/>
      <c r="R36" s="566"/>
      <c r="S36" s="566"/>
      <c r="T36" s="566"/>
      <c r="U36" s="566"/>
      <c r="V36" s="566"/>
      <c r="W36" s="567"/>
      <c r="X36" s="568"/>
      <c r="Y36" s="419"/>
      <c r="Z36" s="419"/>
      <c r="AA36" s="419"/>
    </row>
    <row r="37" spans="1:29" ht="20.100000000000001" customHeight="1" thickBot="1">
      <c r="A37" s="419"/>
      <c r="B37" s="425"/>
      <c r="C37" s="538" t="s">
        <v>31</v>
      </c>
      <c r="D37" s="538"/>
      <c r="E37" s="538"/>
      <c r="F37" s="538"/>
      <c r="G37" s="538"/>
      <c r="H37" s="538"/>
      <c r="I37" s="538"/>
      <c r="J37" s="538"/>
      <c r="K37" s="538"/>
      <c r="L37" s="539"/>
      <c r="M37" s="554"/>
      <c r="N37" s="555"/>
      <c r="O37" s="555"/>
      <c r="P37" s="555"/>
      <c r="Q37" s="555"/>
      <c r="R37" s="555"/>
      <c r="S37" s="555"/>
      <c r="T37" s="555"/>
      <c r="U37" s="549"/>
      <c r="V37" s="549"/>
      <c r="W37" s="550"/>
      <c r="X37" s="551"/>
      <c r="Y37" s="419"/>
      <c r="Z37" s="419"/>
      <c r="AA37" s="419"/>
      <c r="AC37" s="151" t="s">
        <v>32</v>
      </c>
    </row>
    <row r="38" spans="1:29" ht="20.100000000000001" customHeight="1" thickBot="1">
      <c r="A38" s="419"/>
      <c r="B38" s="424" t="s">
        <v>33</v>
      </c>
      <c r="C38" s="538" t="s">
        <v>34</v>
      </c>
      <c r="D38" s="538"/>
      <c r="E38" s="538"/>
      <c r="F38" s="538"/>
      <c r="G38" s="538"/>
      <c r="H38" s="538"/>
      <c r="I38" s="538"/>
      <c r="J38" s="538"/>
      <c r="K38" s="538"/>
      <c r="L38" s="53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38" t="s">
        <v>35</v>
      </c>
      <c r="D39" s="538"/>
      <c r="E39" s="538"/>
      <c r="F39" s="538"/>
      <c r="G39" s="538"/>
      <c r="H39" s="538"/>
      <c r="I39" s="538"/>
      <c r="J39" s="538"/>
      <c r="K39" s="538"/>
      <c r="L39" s="539"/>
      <c r="M39" s="554"/>
      <c r="N39" s="555"/>
      <c r="O39" s="555"/>
      <c r="P39" s="555"/>
      <c r="Q39" s="555"/>
      <c r="R39" s="555"/>
      <c r="S39" s="555"/>
      <c r="T39" s="555"/>
      <c r="U39" s="541"/>
      <c r="V39" s="541"/>
      <c r="W39" s="542"/>
      <c r="X39" s="543"/>
      <c r="Y39" s="419"/>
      <c r="Z39" s="419"/>
      <c r="AA39" s="419"/>
    </row>
    <row r="40" spans="1:29" ht="20.100000000000001" customHeight="1">
      <c r="A40" s="419"/>
      <c r="B40" s="425"/>
      <c r="C40" s="538" t="s">
        <v>36</v>
      </c>
      <c r="D40" s="538"/>
      <c r="E40" s="538"/>
      <c r="F40" s="538"/>
      <c r="G40" s="538"/>
      <c r="H40" s="538"/>
      <c r="I40" s="538"/>
      <c r="J40" s="538"/>
      <c r="K40" s="538"/>
      <c r="L40" s="539"/>
      <c r="M40" s="554"/>
      <c r="N40" s="555"/>
      <c r="O40" s="555"/>
      <c r="P40" s="555"/>
      <c r="Q40" s="555"/>
      <c r="R40" s="555"/>
      <c r="S40" s="555"/>
      <c r="T40" s="555"/>
      <c r="U40" s="555"/>
      <c r="V40" s="555"/>
      <c r="W40" s="556"/>
      <c r="X40" s="557"/>
      <c r="Y40" s="419"/>
      <c r="Z40" s="419"/>
      <c r="AA40" s="419"/>
    </row>
    <row r="41" spans="1:29" ht="20.100000000000001" customHeight="1">
      <c r="A41" s="419"/>
      <c r="B41" s="424" t="s">
        <v>37</v>
      </c>
      <c r="C41" s="538" t="s">
        <v>38</v>
      </c>
      <c r="D41" s="538"/>
      <c r="E41" s="538"/>
      <c r="F41" s="538"/>
      <c r="G41" s="538"/>
      <c r="H41" s="538"/>
      <c r="I41" s="538"/>
      <c r="J41" s="538"/>
      <c r="K41" s="538"/>
      <c r="L41" s="539"/>
      <c r="M41" s="554"/>
      <c r="N41" s="555"/>
      <c r="O41" s="555"/>
      <c r="P41" s="555"/>
      <c r="Q41" s="555"/>
      <c r="R41" s="555"/>
      <c r="S41" s="555"/>
      <c r="T41" s="555"/>
      <c r="U41" s="555"/>
      <c r="V41" s="555"/>
      <c r="W41" s="556"/>
      <c r="X41" s="557"/>
      <c r="Y41" s="419"/>
      <c r="Z41" s="419"/>
      <c r="AA41" s="419"/>
    </row>
    <row r="42" spans="1:29" ht="20.100000000000001" customHeight="1">
      <c r="A42" s="419"/>
      <c r="B42" s="425"/>
      <c r="C42" s="538" t="s">
        <v>39</v>
      </c>
      <c r="D42" s="538"/>
      <c r="E42" s="538"/>
      <c r="F42" s="538"/>
      <c r="G42" s="538"/>
      <c r="H42" s="538"/>
      <c r="I42" s="538"/>
      <c r="J42" s="538"/>
      <c r="K42" s="538"/>
      <c r="L42" s="539"/>
      <c r="M42" s="548"/>
      <c r="N42" s="549"/>
      <c r="O42" s="549"/>
      <c r="P42" s="549"/>
      <c r="Q42" s="549"/>
      <c r="R42" s="549"/>
      <c r="S42" s="549"/>
      <c r="T42" s="549"/>
      <c r="U42" s="549"/>
      <c r="V42" s="549"/>
      <c r="W42" s="550"/>
      <c r="X42" s="551"/>
      <c r="Y42" s="419"/>
      <c r="Z42" s="419"/>
      <c r="AA42" s="419"/>
    </row>
    <row r="43" spans="1:29" ht="20.100000000000001" customHeight="1">
      <c r="A43" s="419"/>
      <c r="B43" s="552" t="s">
        <v>40</v>
      </c>
      <c r="C43" s="538" t="s">
        <v>41</v>
      </c>
      <c r="D43" s="538"/>
      <c r="E43" s="538"/>
      <c r="F43" s="538"/>
      <c r="G43" s="538"/>
      <c r="H43" s="538"/>
      <c r="I43" s="538"/>
      <c r="J43" s="538"/>
      <c r="K43" s="538"/>
      <c r="L43" s="539"/>
      <c r="M43" s="554"/>
      <c r="N43" s="555"/>
      <c r="O43" s="555"/>
      <c r="P43" s="555"/>
      <c r="Q43" s="555"/>
      <c r="R43" s="555"/>
      <c r="S43" s="555"/>
      <c r="T43" s="555"/>
      <c r="U43" s="555"/>
      <c r="V43" s="555"/>
      <c r="W43" s="556"/>
      <c r="X43" s="557"/>
      <c r="Y43" s="419"/>
      <c r="Z43" s="419"/>
      <c r="AA43" s="419"/>
    </row>
    <row r="44" spans="1:29" ht="20.100000000000001" customHeight="1">
      <c r="A44" s="419"/>
      <c r="B44" s="553"/>
      <c r="C44" s="558" t="s">
        <v>39</v>
      </c>
      <c r="D44" s="558"/>
      <c r="E44" s="558"/>
      <c r="F44" s="558"/>
      <c r="G44" s="558"/>
      <c r="H44" s="558"/>
      <c r="I44" s="558"/>
      <c r="J44" s="558"/>
      <c r="K44" s="558"/>
      <c r="L44" s="558"/>
      <c r="M44" s="554"/>
      <c r="N44" s="555"/>
      <c r="O44" s="555"/>
      <c r="P44" s="555"/>
      <c r="Q44" s="555"/>
      <c r="R44" s="555"/>
      <c r="S44" s="555"/>
      <c r="T44" s="555"/>
      <c r="U44" s="555"/>
      <c r="V44" s="555"/>
      <c r="W44" s="556"/>
      <c r="X44" s="557"/>
      <c r="Y44" s="419"/>
      <c r="Z44" s="419"/>
      <c r="AA44" s="419"/>
    </row>
    <row r="45" spans="1:29" ht="20.100000000000001" customHeight="1">
      <c r="A45" s="419"/>
      <c r="B45" s="424" t="s">
        <v>26</v>
      </c>
      <c r="C45" s="538" t="s">
        <v>14</v>
      </c>
      <c r="D45" s="538"/>
      <c r="E45" s="538"/>
      <c r="F45" s="538"/>
      <c r="G45" s="538"/>
      <c r="H45" s="538"/>
      <c r="I45" s="538"/>
      <c r="J45" s="538"/>
      <c r="K45" s="538"/>
      <c r="L45" s="539"/>
      <c r="M45" s="540"/>
      <c r="N45" s="541"/>
      <c r="O45" s="541"/>
      <c r="P45" s="541"/>
      <c r="Q45" s="541"/>
      <c r="R45" s="541"/>
      <c r="S45" s="541"/>
      <c r="T45" s="541"/>
      <c r="U45" s="541"/>
      <c r="V45" s="541"/>
      <c r="W45" s="542"/>
      <c r="X45" s="543"/>
      <c r="Y45" s="419"/>
      <c r="Z45" s="419"/>
      <c r="AA45" s="419"/>
    </row>
    <row r="46" spans="1:29" ht="20.100000000000001" customHeight="1" thickBot="1">
      <c r="A46" s="419"/>
      <c r="B46" s="430"/>
      <c r="C46" s="538" t="s">
        <v>27</v>
      </c>
      <c r="D46" s="538"/>
      <c r="E46" s="538"/>
      <c r="F46" s="538"/>
      <c r="G46" s="538"/>
      <c r="H46" s="538"/>
      <c r="I46" s="538"/>
      <c r="J46" s="538"/>
      <c r="K46" s="538"/>
      <c r="L46" s="539"/>
      <c r="M46" s="544"/>
      <c r="N46" s="545"/>
      <c r="O46" s="545"/>
      <c r="P46" s="545"/>
      <c r="Q46" s="545"/>
      <c r="R46" s="545"/>
      <c r="S46" s="545"/>
      <c r="T46" s="545"/>
      <c r="U46" s="545"/>
      <c r="V46" s="545"/>
      <c r="W46" s="546"/>
      <c r="X46" s="547"/>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4">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2">
      <c r="A50" s="419"/>
      <c r="B50" s="432"/>
      <c r="C50" s="579"/>
      <c r="D50" s="579"/>
      <c r="E50" s="579"/>
      <c r="F50" s="579"/>
      <c r="G50" s="579"/>
      <c r="H50" s="579"/>
      <c r="I50" s="579"/>
      <c r="J50" s="579"/>
      <c r="K50" s="579"/>
      <c r="L50" s="579"/>
      <c r="M50" s="579"/>
      <c r="N50" s="579"/>
      <c r="O50" s="579"/>
      <c r="P50" s="579"/>
      <c r="Q50" s="579"/>
      <c r="R50" s="579"/>
      <c r="S50" s="579"/>
      <c r="T50" s="579"/>
      <c r="U50" s="579"/>
      <c r="V50" s="579"/>
      <c r="W50" s="579"/>
      <c r="X50" s="579"/>
      <c r="Y50" s="579"/>
      <c r="Z50" s="579"/>
      <c r="AA50" s="579"/>
    </row>
    <row r="51" spans="1:27" ht="28.5" customHeight="1">
      <c r="A51" s="419"/>
      <c r="B51" s="559" t="s">
        <v>42</v>
      </c>
      <c r="C51" s="559" t="s">
        <v>43</v>
      </c>
      <c r="D51" s="559"/>
      <c r="E51" s="559"/>
      <c r="F51" s="559"/>
      <c r="G51" s="559"/>
      <c r="H51" s="559"/>
      <c r="I51" s="559"/>
      <c r="J51" s="559"/>
      <c r="K51" s="559"/>
      <c r="L51" s="559"/>
      <c r="M51" s="559" t="s">
        <v>44</v>
      </c>
      <c r="N51" s="559"/>
      <c r="O51" s="559"/>
      <c r="P51" s="559"/>
      <c r="Q51" s="559"/>
      <c r="R51" s="587" t="s">
        <v>50</v>
      </c>
      <c r="S51" s="588"/>
      <c r="T51" s="588"/>
      <c r="U51" s="588"/>
      <c r="V51" s="588"/>
      <c r="W51" s="589"/>
      <c r="X51" s="559" t="s">
        <v>45</v>
      </c>
      <c r="Y51" s="560" t="s">
        <v>6</v>
      </c>
      <c r="Z51" s="433"/>
      <c r="AA51" s="433"/>
    </row>
    <row r="52" spans="1:27" ht="28.5" customHeight="1" thickBot="1">
      <c r="A52" s="419"/>
      <c r="B52" s="559"/>
      <c r="C52" s="560"/>
      <c r="D52" s="560"/>
      <c r="E52" s="560"/>
      <c r="F52" s="560"/>
      <c r="G52" s="560"/>
      <c r="H52" s="560"/>
      <c r="I52" s="560"/>
      <c r="J52" s="560"/>
      <c r="K52" s="560"/>
      <c r="L52" s="560"/>
      <c r="M52" s="560"/>
      <c r="N52" s="560"/>
      <c r="O52" s="560"/>
      <c r="P52" s="560"/>
      <c r="Q52" s="560"/>
      <c r="R52" s="580" t="s">
        <v>51</v>
      </c>
      <c r="S52" s="560"/>
      <c r="T52" s="560"/>
      <c r="U52" s="560"/>
      <c r="V52" s="560"/>
      <c r="W52" s="434" t="s">
        <v>52</v>
      </c>
      <c r="X52" s="560"/>
      <c r="Y52" s="561"/>
      <c r="Z52" s="431"/>
      <c r="AA52" s="431"/>
    </row>
    <row r="53" spans="1:27" ht="33.9" customHeight="1">
      <c r="A53" s="419"/>
      <c r="B53" s="435">
        <v>1</v>
      </c>
      <c r="C53" s="590"/>
      <c r="D53" s="591"/>
      <c r="E53" s="591"/>
      <c r="F53" s="591"/>
      <c r="G53" s="591"/>
      <c r="H53" s="591"/>
      <c r="I53" s="591"/>
      <c r="J53" s="591"/>
      <c r="K53" s="591"/>
      <c r="L53" s="592"/>
      <c r="M53" s="581"/>
      <c r="N53" s="582"/>
      <c r="O53" s="582"/>
      <c r="P53" s="582"/>
      <c r="Q53" s="583"/>
      <c r="R53" s="584"/>
      <c r="S53" s="585"/>
      <c r="T53" s="585"/>
      <c r="U53" s="585"/>
      <c r="V53" s="586"/>
      <c r="W53" s="141"/>
      <c r="X53" s="142"/>
      <c r="Y53" s="517"/>
      <c r="Z53" s="436"/>
      <c r="AA53" s="437"/>
    </row>
    <row r="54" spans="1:27" ht="33.9" customHeight="1">
      <c r="A54" s="419"/>
      <c r="B54" s="438">
        <f>B53+1</f>
        <v>2</v>
      </c>
      <c r="C54" s="593"/>
      <c r="D54" s="594"/>
      <c r="E54" s="594"/>
      <c r="F54" s="594"/>
      <c r="G54" s="594"/>
      <c r="H54" s="594"/>
      <c r="I54" s="594"/>
      <c r="J54" s="594"/>
      <c r="K54" s="594"/>
      <c r="L54" s="595"/>
      <c r="M54" s="572"/>
      <c r="N54" s="573"/>
      <c r="O54" s="573"/>
      <c r="P54" s="573"/>
      <c r="Q54" s="574"/>
      <c r="R54" s="575"/>
      <c r="S54" s="576"/>
      <c r="T54" s="576"/>
      <c r="U54" s="576"/>
      <c r="V54" s="577"/>
      <c r="W54" s="514"/>
      <c r="X54" s="4"/>
      <c r="Y54" s="5"/>
      <c r="Z54" s="436"/>
      <c r="AA54" s="437"/>
    </row>
    <row r="55" spans="1:27" ht="33.9" customHeight="1">
      <c r="A55" s="419"/>
      <c r="B55" s="438">
        <f t="shared" ref="B55:B118" si="0">B54+1</f>
        <v>3</v>
      </c>
      <c r="C55" s="593"/>
      <c r="D55" s="594"/>
      <c r="E55" s="594"/>
      <c r="F55" s="594"/>
      <c r="G55" s="594"/>
      <c r="H55" s="594"/>
      <c r="I55" s="594"/>
      <c r="J55" s="594"/>
      <c r="K55" s="594"/>
      <c r="L55" s="595"/>
      <c r="M55" s="575"/>
      <c r="N55" s="576"/>
      <c r="O55" s="576"/>
      <c r="P55" s="576"/>
      <c r="Q55" s="577"/>
      <c r="R55" s="575"/>
      <c r="S55" s="576"/>
      <c r="T55" s="576"/>
      <c r="U55" s="576"/>
      <c r="V55" s="577"/>
      <c r="W55" s="514"/>
      <c r="X55" s="4"/>
      <c r="Y55" s="5"/>
      <c r="Z55" s="436"/>
      <c r="AA55" s="437"/>
    </row>
    <row r="56" spans="1:27" ht="33.9" customHeight="1">
      <c r="A56" s="419"/>
      <c r="B56" s="438">
        <f t="shared" si="0"/>
        <v>4</v>
      </c>
      <c r="C56" s="593"/>
      <c r="D56" s="594"/>
      <c r="E56" s="594"/>
      <c r="F56" s="594"/>
      <c r="G56" s="594"/>
      <c r="H56" s="594"/>
      <c r="I56" s="594"/>
      <c r="J56" s="594"/>
      <c r="K56" s="594"/>
      <c r="L56" s="595"/>
      <c r="M56" s="575"/>
      <c r="N56" s="576"/>
      <c r="O56" s="576"/>
      <c r="P56" s="576"/>
      <c r="Q56" s="577"/>
      <c r="R56" s="575"/>
      <c r="S56" s="576"/>
      <c r="T56" s="576"/>
      <c r="U56" s="576"/>
      <c r="V56" s="577"/>
      <c r="W56" s="514"/>
      <c r="X56" s="4"/>
      <c r="Y56" s="5"/>
      <c r="Z56" s="436"/>
      <c r="AA56" s="437"/>
    </row>
    <row r="57" spans="1:27" ht="33.9" customHeight="1">
      <c r="A57" s="419"/>
      <c r="B57" s="438">
        <f t="shared" si="0"/>
        <v>5</v>
      </c>
      <c r="C57" s="593"/>
      <c r="D57" s="594"/>
      <c r="E57" s="594"/>
      <c r="F57" s="594"/>
      <c r="G57" s="594"/>
      <c r="H57" s="594"/>
      <c r="I57" s="594"/>
      <c r="J57" s="594"/>
      <c r="K57" s="594"/>
      <c r="L57" s="595"/>
      <c r="M57" s="575"/>
      <c r="N57" s="576"/>
      <c r="O57" s="576"/>
      <c r="P57" s="576"/>
      <c r="Q57" s="577"/>
      <c r="R57" s="575"/>
      <c r="S57" s="576"/>
      <c r="T57" s="576"/>
      <c r="U57" s="576"/>
      <c r="V57" s="577"/>
      <c r="W57" s="514"/>
      <c r="X57" s="4"/>
      <c r="Y57" s="5"/>
      <c r="Z57" s="436"/>
      <c r="AA57" s="437"/>
    </row>
    <row r="58" spans="1:27" ht="33.9" customHeight="1">
      <c r="A58" s="419"/>
      <c r="B58" s="438">
        <f t="shared" si="0"/>
        <v>6</v>
      </c>
      <c r="C58" s="593"/>
      <c r="D58" s="594"/>
      <c r="E58" s="594"/>
      <c r="F58" s="594"/>
      <c r="G58" s="594"/>
      <c r="H58" s="594"/>
      <c r="I58" s="594"/>
      <c r="J58" s="594"/>
      <c r="K58" s="594"/>
      <c r="L58" s="595"/>
      <c r="M58" s="575"/>
      <c r="N58" s="576"/>
      <c r="O58" s="576"/>
      <c r="P58" s="576"/>
      <c r="Q58" s="577"/>
      <c r="R58" s="575"/>
      <c r="S58" s="576"/>
      <c r="T58" s="576"/>
      <c r="U58" s="576"/>
      <c r="V58" s="577"/>
      <c r="W58" s="514"/>
      <c r="X58" s="4"/>
      <c r="Y58" s="5"/>
      <c r="Z58" s="436"/>
      <c r="AA58" s="437"/>
    </row>
    <row r="59" spans="1:27" ht="33.9" customHeight="1">
      <c r="A59" s="419"/>
      <c r="B59" s="438">
        <f t="shared" si="0"/>
        <v>7</v>
      </c>
      <c r="C59" s="593"/>
      <c r="D59" s="594"/>
      <c r="E59" s="594"/>
      <c r="F59" s="594"/>
      <c r="G59" s="594"/>
      <c r="H59" s="594"/>
      <c r="I59" s="594"/>
      <c r="J59" s="594"/>
      <c r="K59" s="594"/>
      <c r="L59" s="595"/>
      <c r="M59" s="575"/>
      <c r="N59" s="576"/>
      <c r="O59" s="576"/>
      <c r="P59" s="576"/>
      <c r="Q59" s="577"/>
      <c r="R59" s="575"/>
      <c r="S59" s="576"/>
      <c r="T59" s="576"/>
      <c r="U59" s="576"/>
      <c r="V59" s="577"/>
      <c r="W59" s="514"/>
      <c r="X59" s="4"/>
      <c r="Y59" s="5"/>
      <c r="Z59" s="436"/>
      <c r="AA59" s="437"/>
    </row>
    <row r="60" spans="1:27" ht="33.9" customHeight="1">
      <c r="A60" s="419"/>
      <c r="B60" s="438">
        <f t="shared" si="0"/>
        <v>8</v>
      </c>
      <c r="C60" s="569"/>
      <c r="D60" s="570"/>
      <c r="E60" s="570"/>
      <c r="F60" s="570"/>
      <c r="G60" s="570"/>
      <c r="H60" s="570"/>
      <c r="I60" s="570"/>
      <c r="J60" s="570"/>
      <c r="K60" s="570"/>
      <c r="L60" s="571"/>
      <c r="M60" s="578"/>
      <c r="N60" s="578"/>
      <c r="O60" s="578"/>
      <c r="P60" s="578"/>
      <c r="Q60" s="578"/>
      <c r="R60" s="575"/>
      <c r="S60" s="576"/>
      <c r="T60" s="576"/>
      <c r="U60" s="576"/>
      <c r="V60" s="577"/>
      <c r="W60" s="74"/>
      <c r="X60" s="4"/>
      <c r="Y60" s="5"/>
      <c r="Z60" s="436"/>
      <c r="AA60" s="437"/>
    </row>
    <row r="61" spans="1:27" ht="33.9" customHeight="1">
      <c r="A61" s="419"/>
      <c r="B61" s="438">
        <f t="shared" si="0"/>
        <v>9</v>
      </c>
      <c r="C61" s="569"/>
      <c r="D61" s="570"/>
      <c r="E61" s="570"/>
      <c r="F61" s="570"/>
      <c r="G61" s="570"/>
      <c r="H61" s="570"/>
      <c r="I61" s="570"/>
      <c r="J61" s="570"/>
      <c r="K61" s="570"/>
      <c r="L61" s="571"/>
      <c r="M61" s="578"/>
      <c r="N61" s="578"/>
      <c r="O61" s="578"/>
      <c r="P61" s="578"/>
      <c r="Q61" s="578"/>
      <c r="R61" s="575"/>
      <c r="S61" s="576"/>
      <c r="T61" s="576"/>
      <c r="U61" s="576"/>
      <c r="V61" s="577"/>
      <c r="W61" s="74"/>
      <c r="X61" s="4"/>
      <c r="Y61" s="5"/>
      <c r="Z61" s="436"/>
      <c r="AA61" s="437"/>
    </row>
    <row r="62" spans="1:27" ht="33.9" customHeight="1">
      <c r="A62" s="419"/>
      <c r="B62" s="438">
        <f t="shared" si="0"/>
        <v>10</v>
      </c>
      <c r="C62" s="569"/>
      <c r="D62" s="570"/>
      <c r="E62" s="570"/>
      <c r="F62" s="570"/>
      <c r="G62" s="570"/>
      <c r="H62" s="570"/>
      <c r="I62" s="570"/>
      <c r="J62" s="570"/>
      <c r="K62" s="570"/>
      <c r="L62" s="571"/>
      <c r="M62" s="578"/>
      <c r="N62" s="578"/>
      <c r="O62" s="578"/>
      <c r="P62" s="578"/>
      <c r="Q62" s="578"/>
      <c r="R62" s="575"/>
      <c r="S62" s="576"/>
      <c r="T62" s="576"/>
      <c r="U62" s="576"/>
      <c r="V62" s="577"/>
      <c r="W62" s="74"/>
      <c r="X62" s="4"/>
      <c r="Y62" s="5"/>
      <c r="Z62" s="436"/>
      <c r="AA62" s="437"/>
    </row>
    <row r="63" spans="1:27" ht="33.9" customHeight="1">
      <c r="A63" s="419"/>
      <c r="B63" s="438">
        <f t="shared" si="0"/>
        <v>11</v>
      </c>
      <c r="C63" s="569"/>
      <c r="D63" s="570"/>
      <c r="E63" s="570"/>
      <c r="F63" s="570"/>
      <c r="G63" s="570"/>
      <c r="H63" s="570"/>
      <c r="I63" s="570"/>
      <c r="J63" s="570"/>
      <c r="K63" s="570"/>
      <c r="L63" s="571"/>
      <c r="M63" s="578"/>
      <c r="N63" s="578"/>
      <c r="O63" s="578"/>
      <c r="P63" s="578"/>
      <c r="Q63" s="578"/>
      <c r="R63" s="575"/>
      <c r="S63" s="576"/>
      <c r="T63" s="576"/>
      <c r="U63" s="576"/>
      <c r="V63" s="577"/>
      <c r="W63" s="74"/>
      <c r="X63" s="4"/>
      <c r="Y63" s="5"/>
      <c r="Z63" s="436"/>
      <c r="AA63" s="437"/>
    </row>
    <row r="64" spans="1:27" ht="33.9" customHeight="1">
      <c r="A64" s="419"/>
      <c r="B64" s="438">
        <f t="shared" si="0"/>
        <v>12</v>
      </c>
      <c r="C64" s="569"/>
      <c r="D64" s="570"/>
      <c r="E64" s="570"/>
      <c r="F64" s="570"/>
      <c r="G64" s="570"/>
      <c r="H64" s="570"/>
      <c r="I64" s="570"/>
      <c r="J64" s="570"/>
      <c r="K64" s="570"/>
      <c r="L64" s="571"/>
      <c r="M64" s="578"/>
      <c r="N64" s="578"/>
      <c r="O64" s="578"/>
      <c r="P64" s="578"/>
      <c r="Q64" s="578"/>
      <c r="R64" s="575"/>
      <c r="S64" s="576"/>
      <c r="T64" s="576"/>
      <c r="U64" s="576"/>
      <c r="V64" s="577"/>
      <c r="W64" s="74"/>
      <c r="X64" s="4"/>
      <c r="Y64" s="5"/>
      <c r="Z64" s="436"/>
      <c r="AA64" s="437"/>
    </row>
    <row r="65" spans="1:27" ht="33.9" customHeight="1">
      <c r="A65" s="419"/>
      <c r="B65" s="438">
        <f t="shared" si="0"/>
        <v>13</v>
      </c>
      <c r="C65" s="569"/>
      <c r="D65" s="570"/>
      <c r="E65" s="570"/>
      <c r="F65" s="570"/>
      <c r="G65" s="570"/>
      <c r="H65" s="570"/>
      <c r="I65" s="570"/>
      <c r="J65" s="570"/>
      <c r="K65" s="570"/>
      <c r="L65" s="571"/>
      <c r="M65" s="578"/>
      <c r="N65" s="578"/>
      <c r="O65" s="578"/>
      <c r="P65" s="578"/>
      <c r="Q65" s="578"/>
      <c r="R65" s="575"/>
      <c r="S65" s="576"/>
      <c r="T65" s="576"/>
      <c r="U65" s="576"/>
      <c r="V65" s="577"/>
      <c r="W65" s="74"/>
      <c r="X65" s="4"/>
      <c r="Y65" s="5"/>
      <c r="Z65" s="436"/>
      <c r="AA65" s="437"/>
    </row>
    <row r="66" spans="1:27" ht="33.9" customHeight="1">
      <c r="A66" s="419"/>
      <c r="B66" s="438">
        <f t="shared" si="0"/>
        <v>14</v>
      </c>
      <c r="C66" s="569"/>
      <c r="D66" s="570"/>
      <c r="E66" s="570"/>
      <c r="F66" s="570"/>
      <c r="G66" s="570"/>
      <c r="H66" s="570"/>
      <c r="I66" s="570"/>
      <c r="J66" s="570"/>
      <c r="K66" s="570"/>
      <c r="L66" s="571"/>
      <c r="M66" s="578"/>
      <c r="N66" s="578"/>
      <c r="O66" s="578"/>
      <c r="P66" s="578"/>
      <c r="Q66" s="578"/>
      <c r="R66" s="575"/>
      <c r="S66" s="576"/>
      <c r="T66" s="576"/>
      <c r="U66" s="576"/>
      <c r="V66" s="577"/>
      <c r="W66" s="74"/>
      <c r="X66" s="4"/>
      <c r="Y66" s="5"/>
      <c r="Z66" s="436"/>
      <c r="AA66" s="437"/>
    </row>
    <row r="67" spans="1:27" ht="33.9" customHeight="1">
      <c r="A67" s="419"/>
      <c r="B67" s="438">
        <f t="shared" si="0"/>
        <v>15</v>
      </c>
      <c r="C67" s="569"/>
      <c r="D67" s="570"/>
      <c r="E67" s="570"/>
      <c r="F67" s="570"/>
      <c r="G67" s="570"/>
      <c r="H67" s="570"/>
      <c r="I67" s="570"/>
      <c r="J67" s="570"/>
      <c r="K67" s="570"/>
      <c r="L67" s="571"/>
      <c r="M67" s="578"/>
      <c r="N67" s="578"/>
      <c r="O67" s="578"/>
      <c r="P67" s="578"/>
      <c r="Q67" s="578"/>
      <c r="R67" s="575"/>
      <c r="S67" s="576"/>
      <c r="T67" s="576"/>
      <c r="U67" s="576"/>
      <c r="V67" s="577"/>
      <c r="W67" s="74"/>
      <c r="X67" s="4"/>
      <c r="Y67" s="5"/>
      <c r="Z67" s="436"/>
      <c r="AA67" s="437"/>
    </row>
    <row r="68" spans="1:27" ht="33.9" customHeight="1">
      <c r="A68" s="419"/>
      <c r="B68" s="438">
        <f t="shared" si="0"/>
        <v>16</v>
      </c>
      <c r="C68" s="569"/>
      <c r="D68" s="570"/>
      <c r="E68" s="570"/>
      <c r="F68" s="570"/>
      <c r="G68" s="570"/>
      <c r="H68" s="570"/>
      <c r="I68" s="570"/>
      <c r="J68" s="570"/>
      <c r="K68" s="570"/>
      <c r="L68" s="571"/>
      <c r="M68" s="578"/>
      <c r="N68" s="578"/>
      <c r="O68" s="578"/>
      <c r="P68" s="578"/>
      <c r="Q68" s="578"/>
      <c r="R68" s="575"/>
      <c r="S68" s="576"/>
      <c r="T68" s="576"/>
      <c r="U68" s="576"/>
      <c r="V68" s="577"/>
      <c r="W68" s="74"/>
      <c r="X68" s="4"/>
      <c r="Y68" s="5"/>
      <c r="Z68" s="436"/>
      <c r="AA68" s="437"/>
    </row>
    <row r="69" spans="1:27" ht="33.9" customHeight="1">
      <c r="A69" s="419"/>
      <c r="B69" s="438">
        <f t="shared" si="0"/>
        <v>17</v>
      </c>
      <c r="C69" s="569"/>
      <c r="D69" s="570"/>
      <c r="E69" s="570"/>
      <c r="F69" s="570"/>
      <c r="G69" s="570"/>
      <c r="H69" s="570"/>
      <c r="I69" s="570"/>
      <c r="J69" s="570"/>
      <c r="K69" s="570"/>
      <c r="L69" s="571"/>
      <c r="M69" s="578"/>
      <c r="N69" s="578"/>
      <c r="O69" s="578"/>
      <c r="P69" s="578"/>
      <c r="Q69" s="578"/>
      <c r="R69" s="575"/>
      <c r="S69" s="576"/>
      <c r="T69" s="576"/>
      <c r="U69" s="576"/>
      <c r="V69" s="577"/>
      <c r="W69" s="74"/>
      <c r="X69" s="4"/>
      <c r="Y69" s="5"/>
      <c r="Z69" s="436"/>
      <c r="AA69" s="437"/>
    </row>
    <row r="70" spans="1:27" ht="33.9" customHeight="1">
      <c r="A70" s="419"/>
      <c r="B70" s="438">
        <f t="shared" si="0"/>
        <v>18</v>
      </c>
      <c r="C70" s="569"/>
      <c r="D70" s="570"/>
      <c r="E70" s="570"/>
      <c r="F70" s="570"/>
      <c r="G70" s="570"/>
      <c r="H70" s="570"/>
      <c r="I70" s="570"/>
      <c r="J70" s="570"/>
      <c r="K70" s="570"/>
      <c r="L70" s="571"/>
      <c r="M70" s="578"/>
      <c r="N70" s="578"/>
      <c r="O70" s="578"/>
      <c r="P70" s="578"/>
      <c r="Q70" s="578"/>
      <c r="R70" s="575"/>
      <c r="S70" s="576"/>
      <c r="T70" s="576"/>
      <c r="U70" s="576"/>
      <c r="V70" s="577"/>
      <c r="W70" s="74"/>
      <c r="X70" s="4"/>
      <c r="Y70" s="5"/>
      <c r="Z70" s="436"/>
      <c r="AA70" s="437"/>
    </row>
    <row r="71" spans="1:27" ht="33.9" customHeight="1">
      <c r="A71" s="419"/>
      <c r="B71" s="438">
        <f t="shared" si="0"/>
        <v>19</v>
      </c>
      <c r="C71" s="569"/>
      <c r="D71" s="570"/>
      <c r="E71" s="570"/>
      <c r="F71" s="570"/>
      <c r="G71" s="570"/>
      <c r="H71" s="570"/>
      <c r="I71" s="570"/>
      <c r="J71" s="570"/>
      <c r="K71" s="570"/>
      <c r="L71" s="571"/>
      <c r="M71" s="578"/>
      <c r="N71" s="578"/>
      <c r="O71" s="578"/>
      <c r="P71" s="578"/>
      <c r="Q71" s="578"/>
      <c r="R71" s="575"/>
      <c r="S71" s="576"/>
      <c r="T71" s="576"/>
      <c r="U71" s="576"/>
      <c r="V71" s="577"/>
      <c r="W71" s="74"/>
      <c r="X71" s="4"/>
      <c r="Y71" s="5"/>
      <c r="Z71" s="436"/>
      <c r="AA71" s="437"/>
    </row>
    <row r="72" spans="1:27" ht="33.9" customHeight="1">
      <c r="A72" s="419"/>
      <c r="B72" s="438">
        <f t="shared" si="0"/>
        <v>20</v>
      </c>
      <c r="C72" s="569"/>
      <c r="D72" s="570"/>
      <c r="E72" s="570"/>
      <c r="F72" s="570"/>
      <c r="G72" s="570"/>
      <c r="H72" s="570"/>
      <c r="I72" s="570"/>
      <c r="J72" s="570"/>
      <c r="K72" s="570"/>
      <c r="L72" s="571"/>
      <c r="M72" s="578"/>
      <c r="N72" s="578"/>
      <c r="O72" s="578"/>
      <c r="P72" s="578"/>
      <c r="Q72" s="578"/>
      <c r="R72" s="575"/>
      <c r="S72" s="576"/>
      <c r="T72" s="576"/>
      <c r="U72" s="576"/>
      <c r="V72" s="577"/>
      <c r="W72" s="74"/>
      <c r="X72" s="4"/>
      <c r="Y72" s="5"/>
      <c r="Z72" s="436"/>
      <c r="AA72" s="437"/>
    </row>
    <row r="73" spans="1:27" ht="33.9" customHeight="1">
      <c r="A73" s="419"/>
      <c r="B73" s="438">
        <f t="shared" si="0"/>
        <v>21</v>
      </c>
      <c r="C73" s="569"/>
      <c r="D73" s="570"/>
      <c r="E73" s="570"/>
      <c r="F73" s="570"/>
      <c r="G73" s="570"/>
      <c r="H73" s="570"/>
      <c r="I73" s="570"/>
      <c r="J73" s="570"/>
      <c r="K73" s="570"/>
      <c r="L73" s="571"/>
      <c r="M73" s="578"/>
      <c r="N73" s="578"/>
      <c r="O73" s="578"/>
      <c r="P73" s="578"/>
      <c r="Q73" s="578"/>
      <c r="R73" s="575"/>
      <c r="S73" s="576"/>
      <c r="T73" s="576"/>
      <c r="U73" s="576"/>
      <c r="V73" s="577"/>
      <c r="W73" s="74"/>
      <c r="X73" s="4"/>
      <c r="Y73" s="5"/>
      <c r="Z73" s="436"/>
      <c r="AA73" s="437"/>
    </row>
    <row r="74" spans="1:27" ht="33.9" customHeight="1">
      <c r="A74" s="419"/>
      <c r="B74" s="438">
        <f t="shared" si="0"/>
        <v>22</v>
      </c>
      <c r="C74" s="569"/>
      <c r="D74" s="570"/>
      <c r="E74" s="570"/>
      <c r="F74" s="570"/>
      <c r="G74" s="570"/>
      <c r="H74" s="570"/>
      <c r="I74" s="570"/>
      <c r="J74" s="570"/>
      <c r="K74" s="570"/>
      <c r="L74" s="571"/>
      <c r="M74" s="578"/>
      <c r="N74" s="578"/>
      <c r="O74" s="578"/>
      <c r="P74" s="578"/>
      <c r="Q74" s="578"/>
      <c r="R74" s="575"/>
      <c r="S74" s="576"/>
      <c r="T74" s="576"/>
      <c r="U74" s="576"/>
      <c r="V74" s="577"/>
      <c r="W74" s="74"/>
      <c r="X74" s="4"/>
      <c r="Y74" s="5"/>
      <c r="Z74" s="436"/>
      <c r="AA74" s="437"/>
    </row>
    <row r="75" spans="1:27" ht="33.9" customHeight="1">
      <c r="A75" s="419"/>
      <c r="B75" s="438">
        <f t="shared" si="0"/>
        <v>23</v>
      </c>
      <c r="C75" s="569"/>
      <c r="D75" s="570"/>
      <c r="E75" s="570"/>
      <c r="F75" s="570"/>
      <c r="G75" s="570"/>
      <c r="H75" s="570"/>
      <c r="I75" s="570"/>
      <c r="J75" s="570"/>
      <c r="K75" s="570"/>
      <c r="L75" s="571"/>
      <c r="M75" s="578"/>
      <c r="N75" s="578"/>
      <c r="O75" s="578"/>
      <c r="P75" s="578"/>
      <c r="Q75" s="578"/>
      <c r="R75" s="575"/>
      <c r="S75" s="576"/>
      <c r="T75" s="576"/>
      <c r="U75" s="576"/>
      <c r="V75" s="577"/>
      <c r="W75" s="74"/>
      <c r="X75" s="4"/>
      <c r="Y75" s="5"/>
      <c r="Z75" s="436"/>
      <c r="AA75" s="437"/>
    </row>
    <row r="76" spans="1:27" ht="33.9" customHeight="1">
      <c r="A76" s="419"/>
      <c r="B76" s="438">
        <f t="shared" si="0"/>
        <v>24</v>
      </c>
      <c r="C76" s="569"/>
      <c r="D76" s="570"/>
      <c r="E76" s="570"/>
      <c r="F76" s="570"/>
      <c r="G76" s="570"/>
      <c r="H76" s="570"/>
      <c r="I76" s="570"/>
      <c r="J76" s="570"/>
      <c r="K76" s="570"/>
      <c r="L76" s="571"/>
      <c r="M76" s="578"/>
      <c r="N76" s="578"/>
      <c r="O76" s="578"/>
      <c r="P76" s="578"/>
      <c r="Q76" s="578"/>
      <c r="R76" s="575"/>
      <c r="S76" s="576"/>
      <c r="T76" s="576"/>
      <c r="U76" s="576"/>
      <c r="V76" s="577"/>
      <c r="W76" s="74"/>
      <c r="X76" s="4"/>
      <c r="Y76" s="5"/>
      <c r="Z76" s="436"/>
      <c r="AA76" s="437"/>
    </row>
    <row r="77" spans="1:27" ht="33.9" customHeight="1">
      <c r="A77" s="419"/>
      <c r="B77" s="438">
        <f t="shared" si="0"/>
        <v>25</v>
      </c>
      <c r="C77" s="569"/>
      <c r="D77" s="570"/>
      <c r="E77" s="570"/>
      <c r="F77" s="570"/>
      <c r="G77" s="570"/>
      <c r="H77" s="570"/>
      <c r="I77" s="570"/>
      <c r="J77" s="570"/>
      <c r="K77" s="570"/>
      <c r="L77" s="571"/>
      <c r="M77" s="578"/>
      <c r="N77" s="578"/>
      <c r="O77" s="578"/>
      <c r="P77" s="578"/>
      <c r="Q77" s="578"/>
      <c r="R77" s="575"/>
      <c r="S77" s="576"/>
      <c r="T77" s="576"/>
      <c r="U77" s="576"/>
      <c r="V77" s="577"/>
      <c r="W77" s="74"/>
      <c r="X77" s="4"/>
      <c r="Y77" s="5"/>
      <c r="Z77" s="436"/>
      <c r="AA77" s="437"/>
    </row>
    <row r="78" spans="1:27" ht="33.9" customHeight="1">
      <c r="A78" s="419"/>
      <c r="B78" s="438">
        <f t="shared" si="0"/>
        <v>26</v>
      </c>
      <c r="C78" s="569"/>
      <c r="D78" s="570"/>
      <c r="E78" s="570"/>
      <c r="F78" s="570"/>
      <c r="G78" s="570"/>
      <c r="H78" s="570"/>
      <c r="I78" s="570"/>
      <c r="J78" s="570"/>
      <c r="K78" s="570"/>
      <c r="L78" s="571"/>
      <c r="M78" s="578"/>
      <c r="N78" s="578"/>
      <c r="O78" s="578"/>
      <c r="P78" s="578"/>
      <c r="Q78" s="578"/>
      <c r="R78" s="575"/>
      <c r="S78" s="576"/>
      <c r="T78" s="576"/>
      <c r="U78" s="576"/>
      <c r="V78" s="577"/>
      <c r="W78" s="74"/>
      <c r="X78" s="4"/>
      <c r="Y78" s="5"/>
      <c r="Z78" s="436"/>
      <c r="AA78" s="437"/>
    </row>
    <row r="79" spans="1:27" ht="33.9" customHeight="1">
      <c r="A79" s="419"/>
      <c r="B79" s="438">
        <f t="shared" si="0"/>
        <v>27</v>
      </c>
      <c r="C79" s="569"/>
      <c r="D79" s="570"/>
      <c r="E79" s="570"/>
      <c r="F79" s="570"/>
      <c r="G79" s="570"/>
      <c r="H79" s="570"/>
      <c r="I79" s="570"/>
      <c r="J79" s="570"/>
      <c r="K79" s="570"/>
      <c r="L79" s="571"/>
      <c r="M79" s="578"/>
      <c r="N79" s="578"/>
      <c r="O79" s="578"/>
      <c r="P79" s="578"/>
      <c r="Q79" s="578"/>
      <c r="R79" s="575"/>
      <c r="S79" s="576"/>
      <c r="T79" s="576"/>
      <c r="U79" s="576"/>
      <c r="V79" s="577"/>
      <c r="W79" s="74"/>
      <c r="X79" s="4"/>
      <c r="Y79" s="5"/>
      <c r="Z79" s="436"/>
      <c r="AA79" s="437"/>
    </row>
    <row r="80" spans="1:27" ht="33.9" customHeight="1">
      <c r="A80" s="419"/>
      <c r="B80" s="438">
        <f t="shared" si="0"/>
        <v>28</v>
      </c>
      <c r="C80" s="569"/>
      <c r="D80" s="570"/>
      <c r="E80" s="570"/>
      <c r="F80" s="570"/>
      <c r="G80" s="570"/>
      <c r="H80" s="570"/>
      <c r="I80" s="570"/>
      <c r="J80" s="570"/>
      <c r="K80" s="570"/>
      <c r="L80" s="571"/>
      <c r="M80" s="578"/>
      <c r="N80" s="578"/>
      <c r="O80" s="578"/>
      <c r="P80" s="578"/>
      <c r="Q80" s="578"/>
      <c r="R80" s="575"/>
      <c r="S80" s="576"/>
      <c r="T80" s="576"/>
      <c r="U80" s="576"/>
      <c r="V80" s="577"/>
      <c r="W80" s="74"/>
      <c r="X80" s="4"/>
      <c r="Y80" s="5"/>
      <c r="Z80" s="436"/>
      <c r="AA80" s="437"/>
    </row>
    <row r="81" spans="1:27" ht="33.9" customHeight="1">
      <c r="A81" s="419"/>
      <c r="B81" s="438">
        <f t="shared" si="0"/>
        <v>29</v>
      </c>
      <c r="C81" s="569"/>
      <c r="D81" s="570"/>
      <c r="E81" s="570"/>
      <c r="F81" s="570"/>
      <c r="G81" s="570"/>
      <c r="H81" s="570"/>
      <c r="I81" s="570"/>
      <c r="J81" s="570"/>
      <c r="K81" s="570"/>
      <c r="L81" s="571"/>
      <c r="M81" s="578"/>
      <c r="N81" s="578"/>
      <c r="O81" s="578"/>
      <c r="P81" s="578"/>
      <c r="Q81" s="578"/>
      <c r="R81" s="575"/>
      <c r="S81" s="576"/>
      <c r="T81" s="576"/>
      <c r="U81" s="576"/>
      <c r="V81" s="577"/>
      <c r="W81" s="74"/>
      <c r="X81" s="4"/>
      <c r="Y81" s="5"/>
      <c r="Z81" s="436"/>
      <c r="AA81" s="437"/>
    </row>
    <row r="82" spans="1:27" ht="33.9" customHeight="1">
      <c r="A82" s="419"/>
      <c r="B82" s="438">
        <f t="shared" si="0"/>
        <v>30</v>
      </c>
      <c r="C82" s="569"/>
      <c r="D82" s="570"/>
      <c r="E82" s="570"/>
      <c r="F82" s="570"/>
      <c r="G82" s="570"/>
      <c r="H82" s="570"/>
      <c r="I82" s="570"/>
      <c r="J82" s="570"/>
      <c r="K82" s="570"/>
      <c r="L82" s="571"/>
      <c r="M82" s="578"/>
      <c r="N82" s="578"/>
      <c r="O82" s="578"/>
      <c r="P82" s="578"/>
      <c r="Q82" s="578"/>
      <c r="R82" s="575"/>
      <c r="S82" s="576"/>
      <c r="T82" s="576"/>
      <c r="U82" s="576"/>
      <c r="V82" s="577"/>
      <c r="W82" s="74"/>
      <c r="X82" s="4"/>
      <c r="Y82" s="5"/>
      <c r="Z82" s="436"/>
      <c r="AA82" s="437"/>
    </row>
    <row r="83" spans="1:27" ht="33.9" customHeight="1">
      <c r="A83" s="419"/>
      <c r="B83" s="438">
        <f t="shared" si="0"/>
        <v>31</v>
      </c>
      <c r="C83" s="569"/>
      <c r="D83" s="570"/>
      <c r="E83" s="570"/>
      <c r="F83" s="570"/>
      <c r="G83" s="570"/>
      <c r="H83" s="570"/>
      <c r="I83" s="570"/>
      <c r="J83" s="570"/>
      <c r="K83" s="570"/>
      <c r="L83" s="571"/>
      <c r="M83" s="578"/>
      <c r="N83" s="578"/>
      <c r="O83" s="578"/>
      <c r="P83" s="578"/>
      <c r="Q83" s="578"/>
      <c r="R83" s="575"/>
      <c r="S83" s="576"/>
      <c r="T83" s="576"/>
      <c r="U83" s="576"/>
      <c r="V83" s="577"/>
      <c r="W83" s="74"/>
      <c r="X83" s="4"/>
      <c r="Y83" s="5"/>
      <c r="Z83" s="436"/>
      <c r="AA83" s="437"/>
    </row>
    <row r="84" spans="1:27" ht="33.9" customHeight="1">
      <c r="A84" s="419"/>
      <c r="B84" s="438">
        <f t="shared" si="0"/>
        <v>32</v>
      </c>
      <c r="C84" s="569"/>
      <c r="D84" s="570"/>
      <c r="E84" s="570"/>
      <c r="F84" s="570"/>
      <c r="G84" s="570"/>
      <c r="H84" s="570"/>
      <c r="I84" s="570"/>
      <c r="J84" s="570"/>
      <c r="K84" s="570"/>
      <c r="L84" s="571"/>
      <c r="M84" s="578"/>
      <c r="N84" s="578"/>
      <c r="O84" s="578"/>
      <c r="P84" s="578"/>
      <c r="Q84" s="578"/>
      <c r="R84" s="575"/>
      <c r="S84" s="576"/>
      <c r="T84" s="576"/>
      <c r="U84" s="576"/>
      <c r="V84" s="577"/>
      <c r="W84" s="74"/>
      <c r="X84" s="4"/>
      <c r="Y84" s="5"/>
      <c r="Z84" s="436"/>
      <c r="AA84" s="437"/>
    </row>
    <row r="85" spans="1:27" ht="33.9" customHeight="1">
      <c r="A85" s="419"/>
      <c r="B85" s="438">
        <f t="shared" si="0"/>
        <v>33</v>
      </c>
      <c r="C85" s="569"/>
      <c r="D85" s="570"/>
      <c r="E85" s="570"/>
      <c r="F85" s="570"/>
      <c r="G85" s="570"/>
      <c r="H85" s="570"/>
      <c r="I85" s="570"/>
      <c r="J85" s="570"/>
      <c r="K85" s="570"/>
      <c r="L85" s="571"/>
      <c r="M85" s="578"/>
      <c r="N85" s="578"/>
      <c r="O85" s="578"/>
      <c r="P85" s="578"/>
      <c r="Q85" s="578"/>
      <c r="R85" s="575"/>
      <c r="S85" s="576"/>
      <c r="T85" s="576"/>
      <c r="U85" s="576"/>
      <c r="V85" s="577"/>
      <c r="W85" s="74"/>
      <c r="X85" s="4"/>
      <c r="Y85" s="5"/>
      <c r="Z85" s="436"/>
      <c r="AA85" s="437"/>
    </row>
    <row r="86" spans="1:27" ht="33.9" customHeight="1">
      <c r="A86" s="419"/>
      <c r="B86" s="438">
        <f t="shared" si="0"/>
        <v>34</v>
      </c>
      <c r="C86" s="569"/>
      <c r="D86" s="570"/>
      <c r="E86" s="570"/>
      <c r="F86" s="570"/>
      <c r="G86" s="570"/>
      <c r="H86" s="570"/>
      <c r="I86" s="570"/>
      <c r="J86" s="570"/>
      <c r="K86" s="570"/>
      <c r="L86" s="571"/>
      <c r="M86" s="578"/>
      <c r="N86" s="578"/>
      <c r="O86" s="578"/>
      <c r="P86" s="578"/>
      <c r="Q86" s="578"/>
      <c r="R86" s="575"/>
      <c r="S86" s="576"/>
      <c r="T86" s="576"/>
      <c r="U86" s="576"/>
      <c r="V86" s="577"/>
      <c r="W86" s="74"/>
      <c r="X86" s="4"/>
      <c r="Y86" s="5"/>
      <c r="Z86" s="436"/>
      <c r="AA86" s="437"/>
    </row>
    <row r="87" spans="1:27" ht="33.9" customHeight="1">
      <c r="A87" s="419"/>
      <c r="B87" s="438">
        <f t="shared" si="0"/>
        <v>35</v>
      </c>
      <c r="C87" s="569"/>
      <c r="D87" s="570"/>
      <c r="E87" s="570"/>
      <c r="F87" s="570"/>
      <c r="G87" s="570"/>
      <c r="H87" s="570"/>
      <c r="I87" s="570"/>
      <c r="J87" s="570"/>
      <c r="K87" s="570"/>
      <c r="L87" s="571"/>
      <c r="M87" s="578"/>
      <c r="N87" s="578"/>
      <c r="O87" s="578"/>
      <c r="P87" s="578"/>
      <c r="Q87" s="578"/>
      <c r="R87" s="575"/>
      <c r="S87" s="576"/>
      <c r="T87" s="576"/>
      <c r="U87" s="576"/>
      <c r="V87" s="577"/>
      <c r="W87" s="74"/>
      <c r="X87" s="4"/>
      <c r="Y87" s="5"/>
      <c r="Z87" s="436"/>
      <c r="AA87" s="437"/>
    </row>
    <row r="88" spans="1:27" ht="33.9" customHeight="1">
      <c r="A88" s="419"/>
      <c r="B88" s="438">
        <f t="shared" si="0"/>
        <v>36</v>
      </c>
      <c r="C88" s="569"/>
      <c r="D88" s="570"/>
      <c r="E88" s="570"/>
      <c r="F88" s="570"/>
      <c r="G88" s="570"/>
      <c r="H88" s="570"/>
      <c r="I88" s="570"/>
      <c r="J88" s="570"/>
      <c r="K88" s="570"/>
      <c r="L88" s="571"/>
      <c r="M88" s="578"/>
      <c r="N88" s="578"/>
      <c r="O88" s="578"/>
      <c r="P88" s="578"/>
      <c r="Q88" s="578"/>
      <c r="R88" s="575"/>
      <c r="S88" s="576"/>
      <c r="T88" s="576"/>
      <c r="U88" s="576"/>
      <c r="V88" s="577"/>
      <c r="W88" s="74"/>
      <c r="X88" s="4"/>
      <c r="Y88" s="5"/>
      <c r="Z88" s="436"/>
      <c r="AA88" s="437"/>
    </row>
    <row r="89" spans="1:27" ht="33.9" customHeight="1">
      <c r="A89" s="419"/>
      <c r="B89" s="438">
        <f t="shared" si="0"/>
        <v>37</v>
      </c>
      <c r="C89" s="569"/>
      <c r="D89" s="570"/>
      <c r="E89" s="570"/>
      <c r="F89" s="570"/>
      <c r="G89" s="570"/>
      <c r="H89" s="570"/>
      <c r="I89" s="570"/>
      <c r="J89" s="570"/>
      <c r="K89" s="570"/>
      <c r="L89" s="571"/>
      <c r="M89" s="578"/>
      <c r="N89" s="578"/>
      <c r="O89" s="578"/>
      <c r="P89" s="578"/>
      <c r="Q89" s="578"/>
      <c r="R89" s="575"/>
      <c r="S89" s="576"/>
      <c r="T89" s="576"/>
      <c r="U89" s="576"/>
      <c r="V89" s="577"/>
      <c r="W89" s="74"/>
      <c r="X89" s="4"/>
      <c r="Y89" s="5"/>
      <c r="Z89" s="436"/>
      <c r="AA89" s="437"/>
    </row>
    <row r="90" spans="1:27" ht="33.9" customHeight="1">
      <c r="A90" s="419"/>
      <c r="B90" s="438">
        <f t="shared" si="0"/>
        <v>38</v>
      </c>
      <c r="C90" s="569"/>
      <c r="D90" s="570"/>
      <c r="E90" s="570"/>
      <c r="F90" s="570"/>
      <c r="G90" s="570"/>
      <c r="H90" s="570"/>
      <c r="I90" s="570"/>
      <c r="J90" s="570"/>
      <c r="K90" s="570"/>
      <c r="L90" s="571"/>
      <c r="M90" s="578"/>
      <c r="N90" s="578"/>
      <c r="O90" s="578"/>
      <c r="P90" s="578"/>
      <c r="Q90" s="578"/>
      <c r="R90" s="575"/>
      <c r="S90" s="576"/>
      <c r="T90" s="576"/>
      <c r="U90" s="576"/>
      <c r="V90" s="577"/>
      <c r="W90" s="74"/>
      <c r="X90" s="4"/>
      <c r="Y90" s="5"/>
      <c r="Z90" s="436"/>
      <c r="AA90" s="437"/>
    </row>
    <row r="91" spans="1:27" ht="33.9" customHeight="1">
      <c r="A91" s="419"/>
      <c r="B91" s="438">
        <f t="shared" si="0"/>
        <v>39</v>
      </c>
      <c r="C91" s="569"/>
      <c r="D91" s="570"/>
      <c r="E91" s="570"/>
      <c r="F91" s="570"/>
      <c r="G91" s="570"/>
      <c r="H91" s="570"/>
      <c r="I91" s="570"/>
      <c r="J91" s="570"/>
      <c r="K91" s="570"/>
      <c r="L91" s="571"/>
      <c r="M91" s="578"/>
      <c r="N91" s="578"/>
      <c r="O91" s="578"/>
      <c r="P91" s="578"/>
      <c r="Q91" s="578"/>
      <c r="R91" s="575"/>
      <c r="S91" s="576"/>
      <c r="T91" s="576"/>
      <c r="U91" s="576"/>
      <c r="V91" s="577"/>
      <c r="W91" s="74"/>
      <c r="X91" s="4"/>
      <c r="Y91" s="5"/>
      <c r="Z91" s="436"/>
      <c r="AA91" s="437"/>
    </row>
    <row r="92" spans="1:27" ht="33.9" customHeight="1">
      <c r="A92" s="419"/>
      <c r="B92" s="438">
        <f t="shared" si="0"/>
        <v>40</v>
      </c>
      <c r="C92" s="569"/>
      <c r="D92" s="570"/>
      <c r="E92" s="570"/>
      <c r="F92" s="570"/>
      <c r="G92" s="570"/>
      <c r="H92" s="570"/>
      <c r="I92" s="570"/>
      <c r="J92" s="570"/>
      <c r="K92" s="570"/>
      <c r="L92" s="571"/>
      <c r="M92" s="578"/>
      <c r="N92" s="578"/>
      <c r="O92" s="578"/>
      <c r="P92" s="578"/>
      <c r="Q92" s="578"/>
      <c r="R92" s="575"/>
      <c r="S92" s="576"/>
      <c r="T92" s="576"/>
      <c r="U92" s="576"/>
      <c r="V92" s="577"/>
      <c r="W92" s="74"/>
      <c r="X92" s="4"/>
      <c r="Y92" s="5"/>
      <c r="Z92" s="436"/>
      <c r="AA92" s="437"/>
    </row>
    <row r="93" spans="1:27" ht="33.9" customHeight="1">
      <c r="A93" s="419"/>
      <c r="B93" s="438">
        <f t="shared" si="0"/>
        <v>41</v>
      </c>
      <c r="C93" s="569"/>
      <c r="D93" s="570"/>
      <c r="E93" s="570"/>
      <c r="F93" s="570"/>
      <c r="G93" s="570"/>
      <c r="H93" s="570"/>
      <c r="I93" s="570"/>
      <c r="J93" s="570"/>
      <c r="K93" s="570"/>
      <c r="L93" s="571"/>
      <c r="M93" s="578"/>
      <c r="N93" s="578"/>
      <c r="O93" s="578"/>
      <c r="P93" s="578"/>
      <c r="Q93" s="578"/>
      <c r="R93" s="575"/>
      <c r="S93" s="576"/>
      <c r="T93" s="576"/>
      <c r="U93" s="576"/>
      <c r="V93" s="577"/>
      <c r="W93" s="74"/>
      <c r="X93" s="4"/>
      <c r="Y93" s="5"/>
      <c r="Z93" s="436"/>
      <c r="AA93" s="437"/>
    </row>
    <row r="94" spans="1:27" ht="33.9" customHeight="1">
      <c r="A94" s="419"/>
      <c r="B94" s="438">
        <f t="shared" si="0"/>
        <v>42</v>
      </c>
      <c r="C94" s="569"/>
      <c r="D94" s="570"/>
      <c r="E94" s="570"/>
      <c r="F94" s="570"/>
      <c r="G94" s="570"/>
      <c r="H94" s="570"/>
      <c r="I94" s="570"/>
      <c r="J94" s="570"/>
      <c r="K94" s="570"/>
      <c r="L94" s="571"/>
      <c r="M94" s="578"/>
      <c r="N94" s="578"/>
      <c r="O94" s="578"/>
      <c r="P94" s="578"/>
      <c r="Q94" s="578"/>
      <c r="R94" s="575"/>
      <c r="S94" s="576"/>
      <c r="T94" s="576"/>
      <c r="U94" s="576"/>
      <c r="V94" s="577"/>
      <c r="W94" s="74"/>
      <c r="X94" s="4"/>
      <c r="Y94" s="5"/>
      <c r="Z94" s="436"/>
      <c r="AA94" s="437"/>
    </row>
    <row r="95" spans="1:27" ht="33.9" customHeight="1">
      <c r="A95" s="419"/>
      <c r="B95" s="438">
        <f t="shared" si="0"/>
        <v>43</v>
      </c>
      <c r="C95" s="569"/>
      <c r="D95" s="570"/>
      <c r="E95" s="570"/>
      <c r="F95" s="570"/>
      <c r="G95" s="570"/>
      <c r="H95" s="570"/>
      <c r="I95" s="570"/>
      <c r="J95" s="570"/>
      <c r="K95" s="570"/>
      <c r="L95" s="571"/>
      <c r="M95" s="578"/>
      <c r="N95" s="578"/>
      <c r="O95" s="578"/>
      <c r="P95" s="578"/>
      <c r="Q95" s="578"/>
      <c r="R95" s="575"/>
      <c r="S95" s="576"/>
      <c r="T95" s="576"/>
      <c r="U95" s="576"/>
      <c r="V95" s="577"/>
      <c r="W95" s="74"/>
      <c r="X95" s="4"/>
      <c r="Y95" s="5"/>
      <c r="Z95" s="436"/>
      <c r="AA95" s="437"/>
    </row>
    <row r="96" spans="1:27" ht="33.9" customHeight="1">
      <c r="A96" s="419"/>
      <c r="B96" s="438">
        <f t="shared" si="0"/>
        <v>44</v>
      </c>
      <c r="C96" s="569"/>
      <c r="D96" s="570"/>
      <c r="E96" s="570"/>
      <c r="F96" s="570"/>
      <c r="G96" s="570"/>
      <c r="H96" s="570"/>
      <c r="I96" s="570"/>
      <c r="J96" s="570"/>
      <c r="K96" s="570"/>
      <c r="L96" s="571"/>
      <c r="M96" s="578"/>
      <c r="N96" s="578"/>
      <c r="O96" s="578"/>
      <c r="P96" s="578"/>
      <c r="Q96" s="578"/>
      <c r="R96" s="575"/>
      <c r="S96" s="576"/>
      <c r="T96" s="576"/>
      <c r="U96" s="576"/>
      <c r="V96" s="577"/>
      <c r="W96" s="74"/>
      <c r="X96" s="4"/>
      <c r="Y96" s="5"/>
      <c r="Z96" s="436"/>
      <c r="AA96" s="437"/>
    </row>
    <row r="97" spans="1:27" ht="33.9" customHeight="1">
      <c r="A97" s="419"/>
      <c r="B97" s="438">
        <f t="shared" si="0"/>
        <v>45</v>
      </c>
      <c r="C97" s="569"/>
      <c r="D97" s="570"/>
      <c r="E97" s="570"/>
      <c r="F97" s="570"/>
      <c r="G97" s="570"/>
      <c r="H97" s="570"/>
      <c r="I97" s="570"/>
      <c r="J97" s="570"/>
      <c r="K97" s="570"/>
      <c r="L97" s="571"/>
      <c r="M97" s="578"/>
      <c r="N97" s="578"/>
      <c r="O97" s="578"/>
      <c r="P97" s="578"/>
      <c r="Q97" s="578"/>
      <c r="R97" s="575"/>
      <c r="S97" s="576"/>
      <c r="T97" s="576"/>
      <c r="U97" s="576"/>
      <c r="V97" s="577"/>
      <c r="W97" s="74"/>
      <c r="X97" s="4"/>
      <c r="Y97" s="5"/>
      <c r="Z97" s="436"/>
      <c r="AA97" s="437"/>
    </row>
    <row r="98" spans="1:27" ht="33.9" customHeight="1">
      <c r="A98" s="419"/>
      <c r="B98" s="438">
        <f t="shared" si="0"/>
        <v>46</v>
      </c>
      <c r="C98" s="569"/>
      <c r="D98" s="570"/>
      <c r="E98" s="570"/>
      <c r="F98" s="570"/>
      <c r="G98" s="570"/>
      <c r="H98" s="570"/>
      <c r="I98" s="570"/>
      <c r="J98" s="570"/>
      <c r="K98" s="570"/>
      <c r="L98" s="571"/>
      <c r="M98" s="578"/>
      <c r="N98" s="578"/>
      <c r="O98" s="578"/>
      <c r="P98" s="578"/>
      <c r="Q98" s="578"/>
      <c r="R98" s="575"/>
      <c r="S98" s="576"/>
      <c r="T98" s="576"/>
      <c r="U98" s="576"/>
      <c r="V98" s="577"/>
      <c r="W98" s="74"/>
      <c r="X98" s="4"/>
      <c r="Y98" s="5"/>
      <c r="Z98" s="436"/>
      <c r="AA98" s="437"/>
    </row>
    <row r="99" spans="1:27" ht="33.9" customHeight="1">
      <c r="A99" s="419"/>
      <c r="B99" s="438">
        <f t="shared" si="0"/>
        <v>47</v>
      </c>
      <c r="C99" s="569"/>
      <c r="D99" s="570"/>
      <c r="E99" s="570"/>
      <c r="F99" s="570"/>
      <c r="G99" s="570"/>
      <c r="H99" s="570"/>
      <c r="I99" s="570"/>
      <c r="J99" s="570"/>
      <c r="K99" s="570"/>
      <c r="L99" s="571"/>
      <c r="M99" s="578"/>
      <c r="N99" s="578"/>
      <c r="O99" s="578"/>
      <c r="P99" s="578"/>
      <c r="Q99" s="578"/>
      <c r="R99" s="575"/>
      <c r="S99" s="576"/>
      <c r="T99" s="576"/>
      <c r="U99" s="576"/>
      <c r="V99" s="577"/>
      <c r="W99" s="74"/>
      <c r="X99" s="4"/>
      <c r="Y99" s="5"/>
      <c r="Z99" s="436"/>
      <c r="AA99" s="437"/>
    </row>
    <row r="100" spans="1:27" ht="33.9" customHeight="1">
      <c r="A100" s="419"/>
      <c r="B100" s="438">
        <f t="shared" si="0"/>
        <v>48</v>
      </c>
      <c r="C100" s="569"/>
      <c r="D100" s="570"/>
      <c r="E100" s="570"/>
      <c r="F100" s="570"/>
      <c r="G100" s="570"/>
      <c r="H100" s="570"/>
      <c r="I100" s="570"/>
      <c r="J100" s="570"/>
      <c r="K100" s="570"/>
      <c r="L100" s="571"/>
      <c r="M100" s="578"/>
      <c r="N100" s="578"/>
      <c r="O100" s="578"/>
      <c r="P100" s="578"/>
      <c r="Q100" s="578"/>
      <c r="R100" s="575"/>
      <c r="S100" s="576"/>
      <c r="T100" s="576"/>
      <c r="U100" s="576"/>
      <c r="V100" s="577"/>
      <c r="W100" s="74"/>
      <c r="X100" s="4"/>
      <c r="Y100" s="5"/>
      <c r="Z100" s="436"/>
      <c r="AA100" s="437"/>
    </row>
    <row r="101" spans="1:27" ht="33.9" customHeight="1">
      <c r="A101" s="419"/>
      <c r="B101" s="438">
        <f t="shared" si="0"/>
        <v>49</v>
      </c>
      <c r="C101" s="569"/>
      <c r="D101" s="570"/>
      <c r="E101" s="570"/>
      <c r="F101" s="570"/>
      <c r="G101" s="570"/>
      <c r="H101" s="570"/>
      <c r="I101" s="570"/>
      <c r="J101" s="570"/>
      <c r="K101" s="570"/>
      <c r="L101" s="571"/>
      <c r="M101" s="578"/>
      <c r="N101" s="578"/>
      <c r="O101" s="578"/>
      <c r="P101" s="578"/>
      <c r="Q101" s="578"/>
      <c r="R101" s="575"/>
      <c r="S101" s="576"/>
      <c r="T101" s="576"/>
      <c r="U101" s="576"/>
      <c r="V101" s="577"/>
      <c r="W101" s="74"/>
      <c r="X101" s="4"/>
      <c r="Y101" s="5"/>
      <c r="Z101" s="436"/>
      <c r="AA101" s="437"/>
    </row>
    <row r="102" spans="1:27" ht="33.9" customHeight="1">
      <c r="A102" s="419"/>
      <c r="B102" s="438">
        <f t="shared" si="0"/>
        <v>50</v>
      </c>
      <c r="C102" s="569"/>
      <c r="D102" s="570"/>
      <c r="E102" s="570"/>
      <c r="F102" s="570"/>
      <c r="G102" s="570"/>
      <c r="H102" s="570"/>
      <c r="I102" s="570"/>
      <c r="J102" s="570"/>
      <c r="K102" s="570"/>
      <c r="L102" s="571"/>
      <c r="M102" s="578"/>
      <c r="N102" s="578"/>
      <c r="O102" s="578"/>
      <c r="P102" s="578"/>
      <c r="Q102" s="578"/>
      <c r="R102" s="575"/>
      <c r="S102" s="576"/>
      <c r="T102" s="576"/>
      <c r="U102" s="576"/>
      <c r="V102" s="577"/>
      <c r="W102" s="74"/>
      <c r="X102" s="4"/>
      <c r="Y102" s="5"/>
      <c r="Z102" s="436"/>
      <c r="AA102" s="437"/>
    </row>
    <row r="103" spans="1:27" ht="33.9" customHeight="1">
      <c r="A103" s="419"/>
      <c r="B103" s="438">
        <f t="shared" si="0"/>
        <v>51</v>
      </c>
      <c r="C103" s="569"/>
      <c r="D103" s="570"/>
      <c r="E103" s="570"/>
      <c r="F103" s="570"/>
      <c r="G103" s="570"/>
      <c r="H103" s="570"/>
      <c r="I103" s="570"/>
      <c r="J103" s="570"/>
      <c r="K103" s="570"/>
      <c r="L103" s="571"/>
      <c r="M103" s="578"/>
      <c r="N103" s="578"/>
      <c r="O103" s="578"/>
      <c r="P103" s="578"/>
      <c r="Q103" s="578"/>
      <c r="R103" s="575"/>
      <c r="S103" s="576"/>
      <c r="T103" s="576"/>
      <c r="U103" s="576"/>
      <c r="V103" s="577"/>
      <c r="W103" s="74"/>
      <c r="X103" s="4"/>
      <c r="Y103" s="5"/>
      <c r="Z103" s="436"/>
      <c r="AA103" s="437"/>
    </row>
    <row r="104" spans="1:27" ht="33.9" customHeight="1">
      <c r="A104" s="419"/>
      <c r="B104" s="438">
        <f t="shared" si="0"/>
        <v>52</v>
      </c>
      <c r="C104" s="569"/>
      <c r="D104" s="570"/>
      <c r="E104" s="570"/>
      <c r="F104" s="570"/>
      <c r="G104" s="570"/>
      <c r="H104" s="570"/>
      <c r="I104" s="570"/>
      <c r="J104" s="570"/>
      <c r="K104" s="570"/>
      <c r="L104" s="571"/>
      <c r="M104" s="578"/>
      <c r="N104" s="578"/>
      <c r="O104" s="578"/>
      <c r="P104" s="578"/>
      <c r="Q104" s="578"/>
      <c r="R104" s="575"/>
      <c r="S104" s="576"/>
      <c r="T104" s="576"/>
      <c r="U104" s="576"/>
      <c r="V104" s="577"/>
      <c r="W104" s="74"/>
      <c r="X104" s="4"/>
      <c r="Y104" s="5"/>
      <c r="Z104" s="436"/>
      <c r="AA104" s="437"/>
    </row>
    <row r="105" spans="1:27" ht="33.9" customHeight="1">
      <c r="A105" s="419"/>
      <c r="B105" s="438">
        <f t="shared" si="0"/>
        <v>53</v>
      </c>
      <c r="C105" s="569"/>
      <c r="D105" s="570"/>
      <c r="E105" s="570"/>
      <c r="F105" s="570"/>
      <c r="G105" s="570"/>
      <c r="H105" s="570"/>
      <c r="I105" s="570"/>
      <c r="J105" s="570"/>
      <c r="K105" s="570"/>
      <c r="L105" s="571"/>
      <c r="M105" s="578"/>
      <c r="N105" s="578"/>
      <c r="O105" s="578"/>
      <c r="P105" s="578"/>
      <c r="Q105" s="578"/>
      <c r="R105" s="575"/>
      <c r="S105" s="576"/>
      <c r="T105" s="576"/>
      <c r="U105" s="576"/>
      <c r="V105" s="577"/>
      <c r="W105" s="74"/>
      <c r="X105" s="4"/>
      <c r="Y105" s="5"/>
      <c r="Z105" s="436"/>
      <c r="AA105" s="437"/>
    </row>
    <row r="106" spans="1:27" ht="33.9" customHeight="1">
      <c r="A106" s="419"/>
      <c r="B106" s="438">
        <f t="shared" si="0"/>
        <v>54</v>
      </c>
      <c r="C106" s="569"/>
      <c r="D106" s="570"/>
      <c r="E106" s="570"/>
      <c r="F106" s="570"/>
      <c r="G106" s="570"/>
      <c r="H106" s="570"/>
      <c r="I106" s="570"/>
      <c r="J106" s="570"/>
      <c r="K106" s="570"/>
      <c r="L106" s="571"/>
      <c r="M106" s="578"/>
      <c r="N106" s="578"/>
      <c r="O106" s="578"/>
      <c r="P106" s="578"/>
      <c r="Q106" s="578"/>
      <c r="R106" s="575"/>
      <c r="S106" s="576"/>
      <c r="T106" s="576"/>
      <c r="U106" s="576"/>
      <c r="V106" s="577"/>
      <c r="W106" s="74"/>
      <c r="X106" s="4"/>
      <c r="Y106" s="5"/>
      <c r="Z106" s="436"/>
      <c r="AA106" s="437"/>
    </row>
    <row r="107" spans="1:27" ht="33.9" customHeight="1">
      <c r="A107" s="419"/>
      <c r="B107" s="438">
        <f t="shared" si="0"/>
        <v>55</v>
      </c>
      <c r="C107" s="569"/>
      <c r="D107" s="570"/>
      <c r="E107" s="570"/>
      <c r="F107" s="570"/>
      <c r="G107" s="570"/>
      <c r="H107" s="570"/>
      <c r="I107" s="570"/>
      <c r="J107" s="570"/>
      <c r="K107" s="570"/>
      <c r="L107" s="571"/>
      <c r="M107" s="578"/>
      <c r="N107" s="578"/>
      <c r="O107" s="578"/>
      <c r="P107" s="578"/>
      <c r="Q107" s="578"/>
      <c r="R107" s="575"/>
      <c r="S107" s="576"/>
      <c r="T107" s="576"/>
      <c r="U107" s="576"/>
      <c r="V107" s="577"/>
      <c r="W107" s="74"/>
      <c r="X107" s="4"/>
      <c r="Y107" s="5"/>
      <c r="Z107" s="436"/>
      <c r="AA107" s="437"/>
    </row>
    <row r="108" spans="1:27" ht="33.9" customHeight="1">
      <c r="A108" s="419"/>
      <c r="B108" s="438">
        <f t="shared" si="0"/>
        <v>56</v>
      </c>
      <c r="C108" s="569"/>
      <c r="D108" s="570"/>
      <c r="E108" s="570"/>
      <c r="F108" s="570"/>
      <c r="G108" s="570"/>
      <c r="H108" s="570"/>
      <c r="I108" s="570"/>
      <c r="J108" s="570"/>
      <c r="K108" s="570"/>
      <c r="L108" s="571"/>
      <c r="M108" s="578"/>
      <c r="N108" s="578"/>
      <c r="O108" s="578"/>
      <c r="P108" s="578"/>
      <c r="Q108" s="578"/>
      <c r="R108" s="575"/>
      <c r="S108" s="576"/>
      <c r="T108" s="576"/>
      <c r="U108" s="576"/>
      <c r="V108" s="577"/>
      <c r="W108" s="74"/>
      <c r="X108" s="4"/>
      <c r="Y108" s="5"/>
      <c r="Z108" s="436"/>
      <c r="AA108" s="437"/>
    </row>
    <row r="109" spans="1:27" ht="33.9" customHeight="1">
      <c r="A109" s="419"/>
      <c r="B109" s="438">
        <f t="shared" si="0"/>
        <v>57</v>
      </c>
      <c r="C109" s="569"/>
      <c r="D109" s="570"/>
      <c r="E109" s="570"/>
      <c r="F109" s="570"/>
      <c r="G109" s="570"/>
      <c r="H109" s="570"/>
      <c r="I109" s="570"/>
      <c r="J109" s="570"/>
      <c r="K109" s="570"/>
      <c r="L109" s="571"/>
      <c r="M109" s="578"/>
      <c r="N109" s="578"/>
      <c r="O109" s="578"/>
      <c r="P109" s="578"/>
      <c r="Q109" s="578"/>
      <c r="R109" s="575"/>
      <c r="S109" s="576"/>
      <c r="T109" s="576"/>
      <c r="U109" s="576"/>
      <c r="V109" s="577"/>
      <c r="W109" s="74"/>
      <c r="X109" s="4"/>
      <c r="Y109" s="5"/>
      <c r="Z109" s="436"/>
      <c r="AA109" s="437"/>
    </row>
    <row r="110" spans="1:27" ht="33.9" customHeight="1">
      <c r="A110" s="419"/>
      <c r="B110" s="438">
        <f t="shared" si="0"/>
        <v>58</v>
      </c>
      <c r="C110" s="569"/>
      <c r="D110" s="570"/>
      <c r="E110" s="570"/>
      <c r="F110" s="570"/>
      <c r="G110" s="570"/>
      <c r="H110" s="570"/>
      <c r="I110" s="570"/>
      <c r="J110" s="570"/>
      <c r="K110" s="570"/>
      <c r="L110" s="571"/>
      <c r="M110" s="578"/>
      <c r="N110" s="578"/>
      <c r="O110" s="578"/>
      <c r="P110" s="578"/>
      <c r="Q110" s="578"/>
      <c r="R110" s="575"/>
      <c r="S110" s="576"/>
      <c r="T110" s="576"/>
      <c r="U110" s="576"/>
      <c r="V110" s="577"/>
      <c r="W110" s="74"/>
      <c r="X110" s="4"/>
      <c r="Y110" s="5"/>
      <c r="Z110" s="436"/>
      <c r="AA110" s="437"/>
    </row>
    <row r="111" spans="1:27" ht="33.9" customHeight="1">
      <c r="A111" s="419"/>
      <c r="B111" s="438">
        <f t="shared" si="0"/>
        <v>59</v>
      </c>
      <c r="C111" s="569"/>
      <c r="D111" s="570"/>
      <c r="E111" s="570"/>
      <c r="F111" s="570"/>
      <c r="G111" s="570"/>
      <c r="H111" s="570"/>
      <c r="I111" s="570"/>
      <c r="J111" s="570"/>
      <c r="K111" s="570"/>
      <c r="L111" s="571"/>
      <c r="M111" s="578"/>
      <c r="N111" s="578"/>
      <c r="O111" s="578"/>
      <c r="P111" s="578"/>
      <c r="Q111" s="578"/>
      <c r="R111" s="575"/>
      <c r="S111" s="576"/>
      <c r="T111" s="576"/>
      <c r="U111" s="576"/>
      <c r="V111" s="577"/>
      <c r="W111" s="74"/>
      <c r="X111" s="4"/>
      <c r="Y111" s="5"/>
      <c r="Z111" s="436"/>
      <c r="AA111" s="437"/>
    </row>
    <row r="112" spans="1:27" ht="33.9" customHeight="1">
      <c r="A112" s="419"/>
      <c r="B112" s="438">
        <f t="shared" si="0"/>
        <v>60</v>
      </c>
      <c r="C112" s="569"/>
      <c r="D112" s="570"/>
      <c r="E112" s="570"/>
      <c r="F112" s="570"/>
      <c r="G112" s="570"/>
      <c r="H112" s="570"/>
      <c r="I112" s="570"/>
      <c r="J112" s="570"/>
      <c r="K112" s="570"/>
      <c r="L112" s="571"/>
      <c r="M112" s="578"/>
      <c r="N112" s="578"/>
      <c r="O112" s="578"/>
      <c r="P112" s="578"/>
      <c r="Q112" s="578"/>
      <c r="R112" s="575"/>
      <c r="S112" s="576"/>
      <c r="T112" s="576"/>
      <c r="U112" s="576"/>
      <c r="V112" s="577"/>
      <c r="W112" s="74"/>
      <c r="X112" s="4"/>
      <c r="Y112" s="5"/>
      <c r="Z112" s="436"/>
      <c r="AA112" s="437"/>
    </row>
    <row r="113" spans="1:27" ht="33.9" customHeight="1">
      <c r="A113" s="419"/>
      <c r="B113" s="438">
        <f t="shared" si="0"/>
        <v>61</v>
      </c>
      <c r="C113" s="569"/>
      <c r="D113" s="570"/>
      <c r="E113" s="570"/>
      <c r="F113" s="570"/>
      <c r="G113" s="570"/>
      <c r="H113" s="570"/>
      <c r="I113" s="570"/>
      <c r="J113" s="570"/>
      <c r="K113" s="570"/>
      <c r="L113" s="571"/>
      <c r="M113" s="578"/>
      <c r="N113" s="578"/>
      <c r="O113" s="578"/>
      <c r="P113" s="578"/>
      <c r="Q113" s="578"/>
      <c r="R113" s="575"/>
      <c r="S113" s="576"/>
      <c r="T113" s="576"/>
      <c r="U113" s="576"/>
      <c r="V113" s="577"/>
      <c r="W113" s="74"/>
      <c r="X113" s="4"/>
      <c r="Y113" s="5"/>
      <c r="Z113" s="436"/>
      <c r="AA113" s="437"/>
    </row>
    <row r="114" spans="1:27" ht="33.9" customHeight="1">
      <c r="A114" s="419"/>
      <c r="B114" s="438">
        <f t="shared" si="0"/>
        <v>62</v>
      </c>
      <c r="C114" s="569"/>
      <c r="D114" s="570"/>
      <c r="E114" s="570"/>
      <c r="F114" s="570"/>
      <c r="G114" s="570"/>
      <c r="H114" s="570"/>
      <c r="I114" s="570"/>
      <c r="J114" s="570"/>
      <c r="K114" s="570"/>
      <c r="L114" s="571"/>
      <c r="M114" s="578"/>
      <c r="N114" s="578"/>
      <c r="O114" s="578"/>
      <c r="P114" s="578"/>
      <c r="Q114" s="578"/>
      <c r="R114" s="575"/>
      <c r="S114" s="576"/>
      <c r="T114" s="576"/>
      <c r="U114" s="576"/>
      <c r="V114" s="577"/>
      <c r="W114" s="74"/>
      <c r="X114" s="4"/>
      <c r="Y114" s="5"/>
      <c r="Z114" s="436"/>
      <c r="AA114" s="437"/>
    </row>
    <row r="115" spans="1:27" ht="33.9" customHeight="1">
      <c r="A115" s="419"/>
      <c r="B115" s="438">
        <f t="shared" si="0"/>
        <v>63</v>
      </c>
      <c r="C115" s="569"/>
      <c r="D115" s="570"/>
      <c r="E115" s="570"/>
      <c r="F115" s="570"/>
      <c r="G115" s="570"/>
      <c r="H115" s="570"/>
      <c r="I115" s="570"/>
      <c r="J115" s="570"/>
      <c r="K115" s="570"/>
      <c r="L115" s="571"/>
      <c r="M115" s="578"/>
      <c r="N115" s="578"/>
      <c r="O115" s="578"/>
      <c r="P115" s="578"/>
      <c r="Q115" s="578"/>
      <c r="R115" s="575"/>
      <c r="S115" s="576"/>
      <c r="T115" s="576"/>
      <c r="U115" s="576"/>
      <c r="V115" s="577"/>
      <c r="W115" s="74"/>
      <c r="X115" s="4"/>
      <c r="Y115" s="5"/>
      <c r="Z115" s="436"/>
      <c r="AA115" s="437"/>
    </row>
    <row r="116" spans="1:27" ht="33.9" customHeight="1">
      <c r="A116" s="419"/>
      <c r="B116" s="438">
        <f t="shared" si="0"/>
        <v>64</v>
      </c>
      <c r="C116" s="569"/>
      <c r="D116" s="570"/>
      <c r="E116" s="570"/>
      <c r="F116" s="570"/>
      <c r="G116" s="570"/>
      <c r="H116" s="570"/>
      <c r="I116" s="570"/>
      <c r="J116" s="570"/>
      <c r="K116" s="570"/>
      <c r="L116" s="571"/>
      <c r="M116" s="578"/>
      <c r="N116" s="578"/>
      <c r="O116" s="578"/>
      <c r="P116" s="578"/>
      <c r="Q116" s="578"/>
      <c r="R116" s="575"/>
      <c r="S116" s="576"/>
      <c r="T116" s="576"/>
      <c r="U116" s="576"/>
      <c r="V116" s="577"/>
      <c r="W116" s="74"/>
      <c r="X116" s="4"/>
      <c r="Y116" s="5"/>
      <c r="Z116" s="436"/>
      <c r="AA116" s="437"/>
    </row>
    <row r="117" spans="1:27" ht="33.9" customHeight="1">
      <c r="A117" s="419"/>
      <c r="B117" s="438">
        <f t="shared" si="0"/>
        <v>65</v>
      </c>
      <c r="C117" s="569"/>
      <c r="D117" s="570"/>
      <c r="E117" s="570"/>
      <c r="F117" s="570"/>
      <c r="G117" s="570"/>
      <c r="H117" s="570"/>
      <c r="I117" s="570"/>
      <c r="J117" s="570"/>
      <c r="K117" s="570"/>
      <c r="L117" s="571"/>
      <c r="M117" s="578"/>
      <c r="N117" s="578"/>
      <c r="O117" s="578"/>
      <c r="P117" s="578"/>
      <c r="Q117" s="578"/>
      <c r="R117" s="575"/>
      <c r="S117" s="576"/>
      <c r="T117" s="576"/>
      <c r="U117" s="576"/>
      <c r="V117" s="577"/>
      <c r="W117" s="74"/>
      <c r="X117" s="4"/>
      <c r="Y117" s="5"/>
      <c r="Z117" s="436"/>
      <c r="AA117" s="437"/>
    </row>
    <row r="118" spans="1:27" ht="33.9" customHeight="1">
      <c r="A118" s="419"/>
      <c r="B118" s="438">
        <f t="shared" si="0"/>
        <v>66</v>
      </c>
      <c r="C118" s="569"/>
      <c r="D118" s="570"/>
      <c r="E118" s="570"/>
      <c r="F118" s="570"/>
      <c r="G118" s="570"/>
      <c r="H118" s="570"/>
      <c r="I118" s="570"/>
      <c r="J118" s="570"/>
      <c r="K118" s="570"/>
      <c r="L118" s="571"/>
      <c r="M118" s="578"/>
      <c r="N118" s="578"/>
      <c r="O118" s="578"/>
      <c r="P118" s="578"/>
      <c r="Q118" s="578"/>
      <c r="R118" s="575"/>
      <c r="S118" s="576"/>
      <c r="T118" s="576"/>
      <c r="U118" s="576"/>
      <c r="V118" s="577"/>
      <c r="W118" s="74"/>
      <c r="X118" s="4"/>
      <c r="Y118" s="5"/>
      <c r="Z118" s="436"/>
      <c r="AA118" s="437"/>
    </row>
    <row r="119" spans="1:27" ht="33.9" customHeight="1">
      <c r="A119" s="419"/>
      <c r="B119" s="438">
        <f t="shared" ref="B119:B182" si="1">B118+1</f>
        <v>67</v>
      </c>
      <c r="C119" s="569"/>
      <c r="D119" s="570"/>
      <c r="E119" s="570"/>
      <c r="F119" s="570"/>
      <c r="G119" s="570"/>
      <c r="H119" s="570"/>
      <c r="I119" s="570"/>
      <c r="J119" s="570"/>
      <c r="K119" s="570"/>
      <c r="L119" s="571"/>
      <c r="M119" s="578"/>
      <c r="N119" s="578"/>
      <c r="O119" s="578"/>
      <c r="P119" s="578"/>
      <c r="Q119" s="578"/>
      <c r="R119" s="575"/>
      <c r="S119" s="576"/>
      <c r="T119" s="576"/>
      <c r="U119" s="576"/>
      <c r="V119" s="577"/>
      <c r="W119" s="74"/>
      <c r="X119" s="4"/>
      <c r="Y119" s="5"/>
      <c r="Z119" s="436"/>
      <c r="AA119" s="437"/>
    </row>
    <row r="120" spans="1:27" ht="33.9" customHeight="1">
      <c r="A120" s="419"/>
      <c r="B120" s="438">
        <f t="shared" si="1"/>
        <v>68</v>
      </c>
      <c r="C120" s="569"/>
      <c r="D120" s="570"/>
      <c r="E120" s="570"/>
      <c r="F120" s="570"/>
      <c r="G120" s="570"/>
      <c r="H120" s="570"/>
      <c r="I120" s="570"/>
      <c r="J120" s="570"/>
      <c r="K120" s="570"/>
      <c r="L120" s="571"/>
      <c r="M120" s="578"/>
      <c r="N120" s="578"/>
      <c r="O120" s="578"/>
      <c r="P120" s="578"/>
      <c r="Q120" s="578"/>
      <c r="R120" s="575"/>
      <c r="S120" s="576"/>
      <c r="T120" s="576"/>
      <c r="U120" s="576"/>
      <c r="V120" s="577"/>
      <c r="W120" s="74"/>
      <c r="X120" s="4"/>
      <c r="Y120" s="5"/>
      <c r="Z120" s="436"/>
      <c r="AA120" s="437"/>
    </row>
    <row r="121" spans="1:27" ht="33.9" customHeight="1">
      <c r="A121" s="419"/>
      <c r="B121" s="438">
        <f t="shared" si="1"/>
        <v>69</v>
      </c>
      <c r="C121" s="569"/>
      <c r="D121" s="570"/>
      <c r="E121" s="570"/>
      <c r="F121" s="570"/>
      <c r="G121" s="570"/>
      <c r="H121" s="570"/>
      <c r="I121" s="570"/>
      <c r="J121" s="570"/>
      <c r="K121" s="570"/>
      <c r="L121" s="571"/>
      <c r="M121" s="578"/>
      <c r="N121" s="578"/>
      <c r="O121" s="578"/>
      <c r="P121" s="578"/>
      <c r="Q121" s="578"/>
      <c r="R121" s="575"/>
      <c r="S121" s="576"/>
      <c r="T121" s="576"/>
      <c r="U121" s="576"/>
      <c r="V121" s="577"/>
      <c r="W121" s="74"/>
      <c r="X121" s="4"/>
      <c r="Y121" s="5"/>
      <c r="Z121" s="436"/>
      <c r="AA121" s="437"/>
    </row>
    <row r="122" spans="1:27" ht="33.9" customHeight="1">
      <c r="A122" s="419"/>
      <c r="B122" s="438">
        <f t="shared" si="1"/>
        <v>70</v>
      </c>
      <c r="C122" s="569"/>
      <c r="D122" s="570"/>
      <c r="E122" s="570"/>
      <c r="F122" s="570"/>
      <c r="G122" s="570"/>
      <c r="H122" s="570"/>
      <c r="I122" s="570"/>
      <c r="J122" s="570"/>
      <c r="K122" s="570"/>
      <c r="L122" s="571"/>
      <c r="M122" s="578"/>
      <c r="N122" s="578"/>
      <c r="O122" s="578"/>
      <c r="P122" s="578"/>
      <c r="Q122" s="578"/>
      <c r="R122" s="575"/>
      <c r="S122" s="576"/>
      <c r="T122" s="576"/>
      <c r="U122" s="576"/>
      <c r="V122" s="577"/>
      <c r="W122" s="74"/>
      <c r="X122" s="4"/>
      <c r="Y122" s="5"/>
      <c r="Z122" s="436"/>
      <c r="AA122" s="437"/>
    </row>
    <row r="123" spans="1:27" ht="33.9" customHeight="1">
      <c r="A123" s="419"/>
      <c r="B123" s="438">
        <f t="shared" si="1"/>
        <v>71</v>
      </c>
      <c r="C123" s="569"/>
      <c r="D123" s="570"/>
      <c r="E123" s="570"/>
      <c r="F123" s="570"/>
      <c r="G123" s="570"/>
      <c r="H123" s="570"/>
      <c r="I123" s="570"/>
      <c r="J123" s="570"/>
      <c r="K123" s="570"/>
      <c r="L123" s="571"/>
      <c r="M123" s="578"/>
      <c r="N123" s="578"/>
      <c r="O123" s="578"/>
      <c r="P123" s="578"/>
      <c r="Q123" s="578"/>
      <c r="R123" s="575"/>
      <c r="S123" s="576"/>
      <c r="T123" s="576"/>
      <c r="U123" s="576"/>
      <c r="V123" s="577"/>
      <c r="W123" s="74"/>
      <c r="X123" s="4"/>
      <c r="Y123" s="5"/>
      <c r="Z123" s="436"/>
      <c r="AA123" s="437"/>
    </row>
    <row r="124" spans="1:27" ht="33.9" customHeight="1">
      <c r="A124" s="419"/>
      <c r="B124" s="438">
        <f t="shared" si="1"/>
        <v>72</v>
      </c>
      <c r="C124" s="569"/>
      <c r="D124" s="570"/>
      <c r="E124" s="570"/>
      <c r="F124" s="570"/>
      <c r="G124" s="570"/>
      <c r="H124" s="570"/>
      <c r="I124" s="570"/>
      <c r="J124" s="570"/>
      <c r="K124" s="570"/>
      <c r="L124" s="571"/>
      <c r="M124" s="578"/>
      <c r="N124" s="578"/>
      <c r="O124" s="578"/>
      <c r="P124" s="578"/>
      <c r="Q124" s="578"/>
      <c r="R124" s="575"/>
      <c r="S124" s="576"/>
      <c r="T124" s="576"/>
      <c r="U124" s="576"/>
      <c r="V124" s="577"/>
      <c r="W124" s="74"/>
      <c r="X124" s="4"/>
      <c r="Y124" s="5"/>
      <c r="Z124" s="436"/>
      <c r="AA124" s="437"/>
    </row>
    <row r="125" spans="1:27" ht="33.9" customHeight="1">
      <c r="A125" s="419"/>
      <c r="B125" s="438">
        <f t="shared" si="1"/>
        <v>73</v>
      </c>
      <c r="C125" s="569"/>
      <c r="D125" s="570"/>
      <c r="E125" s="570"/>
      <c r="F125" s="570"/>
      <c r="G125" s="570"/>
      <c r="H125" s="570"/>
      <c r="I125" s="570"/>
      <c r="J125" s="570"/>
      <c r="K125" s="570"/>
      <c r="L125" s="571"/>
      <c r="M125" s="578"/>
      <c r="N125" s="578"/>
      <c r="O125" s="578"/>
      <c r="P125" s="578"/>
      <c r="Q125" s="578"/>
      <c r="R125" s="575"/>
      <c r="S125" s="576"/>
      <c r="T125" s="576"/>
      <c r="U125" s="576"/>
      <c r="V125" s="577"/>
      <c r="W125" s="74"/>
      <c r="X125" s="4"/>
      <c r="Y125" s="5"/>
      <c r="Z125" s="436"/>
      <c r="AA125" s="437"/>
    </row>
    <row r="126" spans="1:27" ht="33.9" customHeight="1">
      <c r="A126" s="419"/>
      <c r="B126" s="438">
        <f t="shared" si="1"/>
        <v>74</v>
      </c>
      <c r="C126" s="569"/>
      <c r="D126" s="570"/>
      <c r="E126" s="570"/>
      <c r="F126" s="570"/>
      <c r="G126" s="570"/>
      <c r="H126" s="570"/>
      <c r="I126" s="570"/>
      <c r="J126" s="570"/>
      <c r="K126" s="570"/>
      <c r="L126" s="571"/>
      <c r="M126" s="578"/>
      <c r="N126" s="578"/>
      <c r="O126" s="578"/>
      <c r="P126" s="578"/>
      <c r="Q126" s="578"/>
      <c r="R126" s="575"/>
      <c r="S126" s="576"/>
      <c r="T126" s="576"/>
      <c r="U126" s="576"/>
      <c r="V126" s="577"/>
      <c r="W126" s="74"/>
      <c r="X126" s="4"/>
      <c r="Y126" s="5"/>
      <c r="Z126" s="436"/>
      <c r="AA126" s="437"/>
    </row>
    <row r="127" spans="1:27" ht="33.9" customHeight="1">
      <c r="A127" s="419"/>
      <c r="B127" s="438">
        <f t="shared" si="1"/>
        <v>75</v>
      </c>
      <c r="C127" s="569"/>
      <c r="D127" s="570"/>
      <c r="E127" s="570"/>
      <c r="F127" s="570"/>
      <c r="G127" s="570"/>
      <c r="H127" s="570"/>
      <c r="I127" s="570"/>
      <c r="J127" s="570"/>
      <c r="K127" s="570"/>
      <c r="L127" s="571"/>
      <c r="M127" s="578"/>
      <c r="N127" s="578"/>
      <c r="O127" s="578"/>
      <c r="P127" s="578"/>
      <c r="Q127" s="578"/>
      <c r="R127" s="575"/>
      <c r="S127" s="576"/>
      <c r="T127" s="576"/>
      <c r="U127" s="576"/>
      <c r="V127" s="577"/>
      <c r="W127" s="74"/>
      <c r="X127" s="4"/>
      <c r="Y127" s="5"/>
      <c r="Z127" s="436"/>
      <c r="AA127" s="437"/>
    </row>
    <row r="128" spans="1:27" ht="33.9" customHeight="1">
      <c r="A128" s="419"/>
      <c r="B128" s="438">
        <f t="shared" si="1"/>
        <v>76</v>
      </c>
      <c r="C128" s="569"/>
      <c r="D128" s="570"/>
      <c r="E128" s="570"/>
      <c r="F128" s="570"/>
      <c r="G128" s="570"/>
      <c r="H128" s="570"/>
      <c r="I128" s="570"/>
      <c r="J128" s="570"/>
      <c r="K128" s="570"/>
      <c r="L128" s="571"/>
      <c r="M128" s="578"/>
      <c r="N128" s="578"/>
      <c r="O128" s="578"/>
      <c r="P128" s="578"/>
      <c r="Q128" s="578"/>
      <c r="R128" s="575"/>
      <c r="S128" s="576"/>
      <c r="T128" s="576"/>
      <c r="U128" s="576"/>
      <c r="V128" s="577"/>
      <c r="W128" s="74"/>
      <c r="X128" s="4"/>
      <c r="Y128" s="5"/>
      <c r="Z128" s="436"/>
      <c r="AA128" s="437"/>
    </row>
    <row r="129" spans="1:27" ht="33.9" customHeight="1">
      <c r="A129" s="419"/>
      <c r="B129" s="438">
        <f t="shared" si="1"/>
        <v>77</v>
      </c>
      <c r="C129" s="569"/>
      <c r="D129" s="570"/>
      <c r="E129" s="570"/>
      <c r="F129" s="570"/>
      <c r="G129" s="570"/>
      <c r="H129" s="570"/>
      <c r="I129" s="570"/>
      <c r="J129" s="570"/>
      <c r="K129" s="570"/>
      <c r="L129" s="571"/>
      <c r="M129" s="578"/>
      <c r="N129" s="578"/>
      <c r="O129" s="578"/>
      <c r="P129" s="578"/>
      <c r="Q129" s="578"/>
      <c r="R129" s="575"/>
      <c r="S129" s="576"/>
      <c r="T129" s="576"/>
      <c r="U129" s="576"/>
      <c r="V129" s="577"/>
      <c r="W129" s="74"/>
      <c r="X129" s="4"/>
      <c r="Y129" s="5"/>
      <c r="Z129" s="436"/>
      <c r="AA129" s="437"/>
    </row>
    <row r="130" spans="1:27" ht="33.9" customHeight="1">
      <c r="A130" s="419"/>
      <c r="B130" s="438">
        <f t="shared" si="1"/>
        <v>78</v>
      </c>
      <c r="C130" s="569"/>
      <c r="D130" s="570"/>
      <c r="E130" s="570"/>
      <c r="F130" s="570"/>
      <c r="G130" s="570"/>
      <c r="H130" s="570"/>
      <c r="I130" s="570"/>
      <c r="J130" s="570"/>
      <c r="K130" s="570"/>
      <c r="L130" s="571"/>
      <c r="M130" s="578"/>
      <c r="N130" s="578"/>
      <c r="O130" s="578"/>
      <c r="P130" s="578"/>
      <c r="Q130" s="578"/>
      <c r="R130" s="575"/>
      <c r="S130" s="576"/>
      <c r="T130" s="576"/>
      <c r="U130" s="576"/>
      <c r="V130" s="577"/>
      <c r="W130" s="74"/>
      <c r="X130" s="4"/>
      <c r="Y130" s="5"/>
      <c r="Z130" s="436"/>
      <c r="AA130" s="437"/>
    </row>
    <row r="131" spans="1:27" ht="33.9" customHeight="1">
      <c r="A131" s="419"/>
      <c r="B131" s="438">
        <f t="shared" si="1"/>
        <v>79</v>
      </c>
      <c r="C131" s="569"/>
      <c r="D131" s="570"/>
      <c r="E131" s="570"/>
      <c r="F131" s="570"/>
      <c r="G131" s="570"/>
      <c r="H131" s="570"/>
      <c r="I131" s="570"/>
      <c r="J131" s="570"/>
      <c r="K131" s="570"/>
      <c r="L131" s="571"/>
      <c r="M131" s="578"/>
      <c r="N131" s="578"/>
      <c r="O131" s="578"/>
      <c r="P131" s="578"/>
      <c r="Q131" s="578"/>
      <c r="R131" s="575"/>
      <c r="S131" s="576"/>
      <c r="T131" s="576"/>
      <c r="U131" s="576"/>
      <c r="V131" s="577"/>
      <c r="W131" s="74"/>
      <c r="X131" s="4"/>
      <c r="Y131" s="5"/>
      <c r="Z131" s="436"/>
      <c r="AA131" s="437"/>
    </row>
    <row r="132" spans="1:27" ht="33.9" customHeight="1">
      <c r="A132" s="419"/>
      <c r="B132" s="438">
        <f t="shared" si="1"/>
        <v>80</v>
      </c>
      <c r="C132" s="569"/>
      <c r="D132" s="570"/>
      <c r="E132" s="570"/>
      <c r="F132" s="570"/>
      <c r="G132" s="570"/>
      <c r="H132" s="570"/>
      <c r="I132" s="570"/>
      <c r="J132" s="570"/>
      <c r="K132" s="570"/>
      <c r="L132" s="571"/>
      <c r="M132" s="578"/>
      <c r="N132" s="578"/>
      <c r="O132" s="578"/>
      <c r="P132" s="578"/>
      <c r="Q132" s="578"/>
      <c r="R132" s="575"/>
      <c r="S132" s="576"/>
      <c r="T132" s="576"/>
      <c r="U132" s="576"/>
      <c r="V132" s="577"/>
      <c r="W132" s="74"/>
      <c r="X132" s="4"/>
      <c r="Y132" s="5"/>
      <c r="Z132" s="436"/>
      <c r="AA132" s="437"/>
    </row>
    <row r="133" spans="1:27" ht="33.9" customHeight="1">
      <c r="A133" s="419"/>
      <c r="B133" s="438">
        <f t="shared" si="1"/>
        <v>81</v>
      </c>
      <c r="C133" s="569"/>
      <c r="D133" s="570"/>
      <c r="E133" s="570"/>
      <c r="F133" s="570"/>
      <c r="G133" s="570"/>
      <c r="H133" s="570"/>
      <c r="I133" s="570"/>
      <c r="J133" s="570"/>
      <c r="K133" s="570"/>
      <c r="L133" s="571"/>
      <c r="M133" s="578"/>
      <c r="N133" s="578"/>
      <c r="O133" s="578"/>
      <c r="P133" s="578"/>
      <c r="Q133" s="578"/>
      <c r="R133" s="575"/>
      <c r="S133" s="576"/>
      <c r="T133" s="576"/>
      <c r="U133" s="576"/>
      <c r="V133" s="577"/>
      <c r="W133" s="74"/>
      <c r="X133" s="4"/>
      <c r="Y133" s="5"/>
      <c r="Z133" s="436"/>
      <c r="AA133" s="437"/>
    </row>
    <row r="134" spans="1:27" ht="33.9" customHeight="1">
      <c r="A134" s="419"/>
      <c r="B134" s="438">
        <f t="shared" si="1"/>
        <v>82</v>
      </c>
      <c r="C134" s="569"/>
      <c r="D134" s="570"/>
      <c r="E134" s="570"/>
      <c r="F134" s="570"/>
      <c r="G134" s="570"/>
      <c r="H134" s="570"/>
      <c r="I134" s="570"/>
      <c r="J134" s="570"/>
      <c r="K134" s="570"/>
      <c r="L134" s="571"/>
      <c r="M134" s="578"/>
      <c r="N134" s="578"/>
      <c r="O134" s="578"/>
      <c r="P134" s="578"/>
      <c r="Q134" s="578"/>
      <c r="R134" s="575"/>
      <c r="S134" s="576"/>
      <c r="T134" s="576"/>
      <c r="U134" s="576"/>
      <c r="V134" s="577"/>
      <c r="W134" s="74"/>
      <c r="X134" s="4"/>
      <c r="Y134" s="5"/>
      <c r="Z134" s="436"/>
      <c r="AA134" s="437"/>
    </row>
    <row r="135" spans="1:27" ht="33.9" customHeight="1">
      <c r="A135" s="419"/>
      <c r="B135" s="438">
        <f t="shared" si="1"/>
        <v>83</v>
      </c>
      <c r="C135" s="569"/>
      <c r="D135" s="570"/>
      <c r="E135" s="570"/>
      <c r="F135" s="570"/>
      <c r="G135" s="570"/>
      <c r="H135" s="570"/>
      <c r="I135" s="570"/>
      <c r="J135" s="570"/>
      <c r="K135" s="570"/>
      <c r="L135" s="571"/>
      <c r="M135" s="578"/>
      <c r="N135" s="578"/>
      <c r="O135" s="578"/>
      <c r="P135" s="578"/>
      <c r="Q135" s="578"/>
      <c r="R135" s="575"/>
      <c r="S135" s="576"/>
      <c r="T135" s="576"/>
      <c r="U135" s="576"/>
      <c r="V135" s="577"/>
      <c r="W135" s="74"/>
      <c r="X135" s="4"/>
      <c r="Y135" s="5"/>
      <c r="Z135" s="436"/>
      <c r="AA135" s="437"/>
    </row>
    <row r="136" spans="1:27" ht="33.9" customHeight="1">
      <c r="A136" s="419"/>
      <c r="B136" s="438">
        <f t="shared" si="1"/>
        <v>84</v>
      </c>
      <c r="C136" s="569"/>
      <c r="D136" s="570"/>
      <c r="E136" s="570"/>
      <c r="F136" s="570"/>
      <c r="G136" s="570"/>
      <c r="H136" s="570"/>
      <c r="I136" s="570"/>
      <c r="J136" s="570"/>
      <c r="K136" s="570"/>
      <c r="L136" s="571"/>
      <c r="M136" s="578"/>
      <c r="N136" s="578"/>
      <c r="O136" s="578"/>
      <c r="P136" s="578"/>
      <c r="Q136" s="578"/>
      <c r="R136" s="575"/>
      <c r="S136" s="576"/>
      <c r="T136" s="576"/>
      <c r="U136" s="576"/>
      <c r="V136" s="577"/>
      <c r="W136" s="74"/>
      <c r="X136" s="4"/>
      <c r="Y136" s="5"/>
      <c r="Z136" s="436"/>
      <c r="AA136" s="437"/>
    </row>
    <row r="137" spans="1:27" ht="33.9" customHeight="1">
      <c r="A137" s="419"/>
      <c r="B137" s="438">
        <f t="shared" si="1"/>
        <v>85</v>
      </c>
      <c r="C137" s="569"/>
      <c r="D137" s="570"/>
      <c r="E137" s="570"/>
      <c r="F137" s="570"/>
      <c r="G137" s="570"/>
      <c r="H137" s="570"/>
      <c r="I137" s="570"/>
      <c r="J137" s="570"/>
      <c r="K137" s="570"/>
      <c r="L137" s="571"/>
      <c r="M137" s="578"/>
      <c r="N137" s="578"/>
      <c r="O137" s="578"/>
      <c r="P137" s="578"/>
      <c r="Q137" s="578"/>
      <c r="R137" s="575"/>
      <c r="S137" s="576"/>
      <c r="T137" s="576"/>
      <c r="U137" s="576"/>
      <c r="V137" s="577"/>
      <c r="W137" s="74"/>
      <c r="X137" s="4"/>
      <c r="Y137" s="5"/>
      <c r="Z137" s="436"/>
      <c r="AA137" s="437"/>
    </row>
    <row r="138" spans="1:27" ht="33.9" customHeight="1">
      <c r="A138" s="419"/>
      <c r="B138" s="438">
        <f t="shared" si="1"/>
        <v>86</v>
      </c>
      <c r="C138" s="569"/>
      <c r="D138" s="570"/>
      <c r="E138" s="570"/>
      <c r="F138" s="570"/>
      <c r="G138" s="570"/>
      <c r="H138" s="570"/>
      <c r="I138" s="570"/>
      <c r="J138" s="570"/>
      <c r="K138" s="570"/>
      <c r="L138" s="571"/>
      <c r="M138" s="578"/>
      <c r="N138" s="578"/>
      <c r="O138" s="578"/>
      <c r="P138" s="578"/>
      <c r="Q138" s="578"/>
      <c r="R138" s="575"/>
      <c r="S138" s="576"/>
      <c r="T138" s="576"/>
      <c r="U138" s="576"/>
      <c r="V138" s="577"/>
      <c r="W138" s="74"/>
      <c r="X138" s="4"/>
      <c r="Y138" s="5"/>
      <c r="Z138" s="436"/>
      <c r="AA138" s="437"/>
    </row>
    <row r="139" spans="1:27" ht="33.9" customHeight="1">
      <c r="A139" s="419"/>
      <c r="B139" s="438">
        <f t="shared" si="1"/>
        <v>87</v>
      </c>
      <c r="C139" s="569"/>
      <c r="D139" s="570"/>
      <c r="E139" s="570"/>
      <c r="F139" s="570"/>
      <c r="G139" s="570"/>
      <c r="H139" s="570"/>
      <c r="I139" s="570"/>
      <c r="J139" s="570"/>
      <c r="K139" s="570"/>
      <c r="L139" s="571"/>
      <c r="M139" s="578"/>
      <c r="N139" s="578"/>
      <c r="O139" s="578"/>
      <c r="P139" s="578"/>
      <c r="Q139" s="578"/>
      <c r="R139" s="575"/>
      <c r="S139" s="576"/>
      <c r="T139" s="576"/>
      <c r="U139" s="576"/>
      <c r="V139" s="577"/>
      <c r="W139" s="74"/>
      <c r="X139" s="4"/>
      <c r="Y139" s="5"/>
      <c r="Z139" s="436"/>
      <c r="AA139" s="437"/>
    </row>
    <row r="140" spans="1:27" ht="33.9" customHeight="1">
      <c r="A140" s="419"/>
      <c r="B140" s="438">
        <f t="shared" si="1"/>
        <v>88</v>
      </c>
      <c r="C140" s="569"/>
      <c r="D140" s="570"/>
      <c r="E140" s="570"/>
      <c r="F140" s="570"/>
      <c r="G140" s="570"/>
      <c r="H140" s="570"/>
      <c r="I140" s="570"/>
      <c r="J140" s="570"/>
      <c r="K140" s="570"/>
      <c r="L140" s="571"/>
      <c r="M140" s="578"/>
      <c r="N140" s="578"/>
      <c r="O140" s="578"/>
      <c r="P140" s="578"/>
      <c r="Q140" s="578"/>
      <c r="R140" s="575"/>
      <c r="S140" s="576"/>
      <c r="T140" s="576"/>
      <c r="U140" s="576"/>
      <c r="V140" s="577"/>
      <c r="W140" s="74"/>
      <c r="X140" s="4"/>
      <c r="Y140" s="5"/>
      <c r="Z140" s="436"/>
      <c r="AA140" s="437"/>
    </row>
    <row r="141" spans="1:27" ht="33.9" customHeight="1">
      <c r="A141" s="419"/>
      <c r="B141" s="438">
        <f t="shared" si="1"/>
        <v>89</v>
      </c>
      <c r="C141" s="569"/>
      <c r="D141" s="570"/>
      <c r="E141" s="570"/>
      <c r="F141" s="570"/>
      <c r="G141" s="570"/>
      <c r="H141" s="570"/>
      <c r="I141" s="570"/>
      <c r="J141" s="570"/>
      <c r="K141" s="570"/>
      <c r="L141" s="571"/>
      <c r="M141" s="578"/>
      <c r="N141" s="578"/>
      <c r="O141" s="578"/>
      <c r="P141" s="578"/>
      <c r="Q141" s="578"/>
      <c r="R141" s="575"/>
      <c r="S141" s="576"/>
      <c r="T141" s="576"/>
      <c r="U141" s="576"/>
      <c r="V141" s="577"/>
      <c r="W141" s="74"/>
      <c r="X141" s="4"/>
      <c r="Y141" s="5"/>
      <c r="Z141" s="436"/>
      <c r="AA141" s="437"/>
    </row>
    <row r="142" spans="1:27" ht="33.9" customHeight="1">
      <c r="A142" s="419"/>
      <c r="B142" s="438">
        <f t="shared" si="1"/>
        <v>90</v>
      </c>
      <c r="C142" s="569"/>
      <c r="D142" s="570"/>
      <c r="E142" s="570"/>
      <c r="F142" s="570"/>
      <c r="G142" s="570"/>
      <c r="H142" s="570"/>
      <c r="I142" s="570"/>
      <c r="J142" s="570"/>
      <c r="K142" s="570"/>
      <c r="L142" s="571"/>
      <c r="M142" s="578"/>
      <c r="N142" s="578"/>
      <c r="O142" s="578"/>
      <c r="P142" s="578"/>
      <c r="Q142" s="578"/>
      <c r="R142" s="575"/>
      <c r="S142" s="576"/>
      <c r="T142" s="576"/>
      <c r="U142" s="576"/>
      <c r="V142" s="577"/>
      <c r="W142" s="74"/>
      <c r="X142" s="4"/>
      <c r="Y142" s="5"/>
      <c r="Z142" s="436"/>
      <c r="AA142" s="437"/>
    </row>
    <row r="143" spans="1:27" ht="33.9" customHeight="1">
      <c r="A143" s="419"/>
      <c r="B143" s="438">
        <f t="shared" si="1"/>
        <v>91</v>
      </c>
      <c r="C143" s="569"/>
      <c r="D143" s="570"/>
      <c r="E143" s="570"/>
      <c r="F143" s="570"/>
      <c r="G143" s="570"/>
      <c r="H143" s="570"/>
      <c r="I143" s="570"/>
      <c r="J143" s="570"/>
      <c r="K143" s="570"/>
      <c r="L143" s="571"/>
      <c r="M143" s="578"/>
      <c r="N143" s="578"/>
      <c r="O143" s="578"/>
      <c r="P143" s="578"/>
      <c r="Q143" s="578"/>
      <c r="R143" s="575"/>
      <c r="S143" s="576"/>
      <c r="T143" s="576"/>
      <c r="U143" s="576"/>
      <c r="V143" s="577"/>
      <c r="W143" s="74"/>
      <c r="X143" s="4"/>
      <c r="Y143" s="5"/>
      <c r="Z143" s="436"/>
      <c r="AA143" s="437"/>
    </row>
    <row r="144" spans="1:27" ht="33.9" customHeight="1">
      <c r="A144" s="419"/>
      <c r="B144" s="438">
        <f t="shared" si="1"/>
        <v>92</v>
      </c>
      <c r="C144" s="569"/>
      <c r="D144" s="570"/>
      <c r="E144" s="570"/>
      <c r="F144" s="570"/>
      <c r="G144" s="570"/>
      <c r="H144" s="570"/>
      <c r="I144" s="570"/>
      <c r="J144" s="570"/>
      <c r="K144" s="570"/>
      <c r="L144" s="571"/>
      <c r="M144" s="578"/>
      <c r="N144" s="578"/>
      <c r="O144" s="578"/>
      <c r="P144" s="578"/>
      <c r="Q144" s="578"/>
      <c r="R144" s="575"/>
      <c r="S144" s="576"/>
      <c r="T144" s="576"/>
      <c r="U144" s="576"/>
      <c r="V144" s="577"/>
      <c r="W144" s="74"/>
      <c r="X144" s="4"/>
      <c r="Y144" s="5"/>
      <c r="Z144" s="436"/>
      <c r="AA144" s="437"/>
    </row>
    <row r="145" spans="1:27" ht="33.9" customHeight="1">
      <c r="A145" s="419"/>
      <c r="B145" s="438">
        <f t="shared" si="1"/>
        <v>93</v>
      </c>
      <c r="C145" s="569"/>
      <c r="D145" s="570"/>
      <c r="E145" s="570"/>
      <c r="F145" s="570"/>
      <c r="G145" s="570"/>
      <c r="H145" s="570"/>
      <c r="I145" s="570"/>
      <c r="J145" s="570"/>
      <c r="K145" s="570"/>
      <c r="L145" s="571"/>
      <c r="M145" s="578"/>
      <c r="N145" s="578"/>
      <c r="O145" s="578"/>
      <c r="P145" s="578"/>
      <c r="Q145" s="578"/>
      <c r="R145" s="575"/>
      <c r="S145" s="576"/>
      <c r="T145" s="576"/>
      <c r="U145" s="576"/>
      <c r="V145" s="577"/>
      <c r="W145" s="74"/>
      <c r="X145" s="4"/>
      <c r="Y145" s="5"/>
      <c r="Z145" s="436"/>
      <c r="AA145" s="437"/>
    </row>
    <row r="146" spans="1:27" ht="33.9" customHeight="1">
      <c r="A146" s="419"/>
      <c r="B146" s="438">
        <f t="shared" si="1"/>
        <v>94</v>
      </c>
      <c r="C146" s="569"/>
      <c r="D146" s="570"/>
      <c r="E146" s="570"/>
      <c r="F146" s="570"/>
      <c r="G146" s="570"/>
      <c r="H146" s="570"/>
      <c r="I146" s="570"/>
      <c r="J146" s="570"/>
      <c r="K146" s="570"/>
      <c r="L146" s="571"/>
      <c r="M146" s="578"/>
      <c r="N146" s="578"/>
      <c r="O146" s="578"/>
      <c r="P146" s="578"/>
      <c r="Q146" s="578"/>
      <c r="R146" s="575"/>
      <c r="S146" s="576"/>
      <c r="T146" s="576"/>
      <c r="U146" s="576"/>
      <c r="V146" s="577"/>
      <c r="W146" s="74"/>
      <c r="X146" s="4"/>
      <c r="Y146" s="5"/>
      <c r="Z146" s="436"/>
      <c r="AA146" s="437"/>
    </row>
    <row r="147" spans="1:27" ht="33.9" customHeight="1">
      <c r="A147" s="419"/>
      <c r="B147" s="438">
        <f t="shared" si="1"/>
        <v>95</v>
      </c>
      <c r="C147" s="569"/>
      <c r="D147" s="570"/>
      <c r="E147" s="570"/>
      <c r="F147" s="570"/>
      <c r="G147" s="570"/>
      <c r="H147" s="570"/>
      <c r="I147" s="570"/>
      <c r="J147" s="570"/>
      <c r="K147" s="570"/>
      <c r="L147" s="571"/>
      <c r="M147" s="578"/>
      <c r="N147" s="578"/>
      <c r="O147" s="578"/>
      <c r="P147" s="578"/>
      <c r="Q147" s="578"/>
      <c r="R147" s="575"/>
      <c r="S147" s="576"/>
      <c r="T147" s="576"/>
      <c r="U147" s="576"/>
      <c r="V147" s="577"/>
      <c r="W147" s="74"/>
      <c r="X147" s="4"/>
      <c r="Y147" s="5"/>
      <c r="Z147" s="436"/>
      <c r="AA147" s="437"/>
    </row>
    <row r="148" spans="1:27" ht="33.9" customHeight="1">
      <c r="A148" s="419"/>
      <c r="B148" s="438">
        <f t="shared" si="1"/>
        <v>96</v>
      </c>
      <c r="C148" s="569"/>
      <c r="D148" s="570"/>
      <c r="E148" s="570"/>
      <c r="F148" s="570"/>
      <c r="G148" s="570"/>
      <c r="H148" s="570"/>
      <c r="I148" s="570"/>
      <c r="J148" s="570"/>
      <c r="K148" s="570"/>
      <c r="L148" s="571"/>
      <c r="M148" s="578"/>
      <c r="N148" s="578"/>
      <c r="O148" s="578"/>
      <c r="P148" s="578"/>
      <c r="Q148" s="578"/>
      <c r="R148" s="575"/>
      <c r="S148" s="576"/>
      <c r="T148" s="576"/>
      <c r="U148" s="576"/>
      <c r="V148" s="577"/>
      <c r="W148" s="74"/>
      <c r="X148" s="4"/>
      <c r="Y148" s="5"/>
      <c r="Z148" s="436"/>
      <c r="AA148" s="437"/>
    </row>
    <row r="149" spans="1:27" ht="33.9" customHeight="1">
      <c r="A149" s="419"/>
      <c r="B149" s="438">
        <f t="shared" si="1"/>
        <v>97</v>
      </c>
      <c r="C149" s="569"/>
      <c r="D149" s="570"/>
      <c r="E149" s="570"/>
      <c r="F149" s="570"/>
      <c r="G149" s="570"/>
      <c r="H149" s="570"/>
      <c r="I149" s="570"/>
      <c r="J149" s="570"/>
      <c r="K149" s="570"/>
      <c r="L149" s="571"/>
      <c r="M149" s="578"/>
      <c r="N149" s="578"/>
      <c r="O149" s="578"/>
      <c r="P149" s="578"/>
      <c r="Q149" s="578"/>
      <c r="R149" s="575"/>
      <c r="S149" s="576"/>
      <c r="T149" s="576"/>
      <c r="U149" s="576"/>
      <c r="V149" s="577"/>
      <c r="W149" s="74"/>
      <c r="X149" s="4"/>
      <c r="Y149" s="5"/>
      <c r="Z149" s="436"/>
      <c r="AA149" s="437"/>
    </row>
    <row r="150" spans="1:27" ht="33.9" customHeight="1">
      <c r="A150" s="419"/>
      <c r="B150" s="438">
        <f t="shared" si="1"/>
        <v>98</v>
      </c>
      <c r="C150" s="569"/>
      <c r="D150" s="570"/>
      <c r="E150" s="570"/>
      <c r="F150" s="570"/>
      <c r="G150" s="570"/>
      <c r="H150" s="570"/>
      <c r="I150" s="570"/>
      <c r="J150" s="570"/>
      <c r="K150" s="570"/>
      <c r="L150" s="571"/>
      <c r="M150" s="578"/>
      <c r="N150" s="578"/>
      <c r="O150" s="578"/>
      <c r="P150" s="578"/>
      <c r="Q150" s="578"/>
      <c r="R150" s="575"/>
      <c r="S150" s="576"/>
      <c r="T150" s="576"/>
      <c r="U150" s="576"/>
      <c r="V150" s="577"/>
      <c r="W150" s="74"/>
      <c r="X150" s="4"/>
      <c r="Y150" s="5"/>
      <c r="Z150" s="436"/>
      <c r="AA150" s="437"/>
    </row>
    <row r="151" spans="1:27" ht="33.9" customHeight="1">
      <c r="A151" s="419"/>
      <c r="B151" s="438">
        <f t="shared" si="1"/>
        <v>99</v>
      </c>
      <c r="C151" s="569"/>
      <c r="D151" s="570"/>
      <c r="E151" s="570"/>
      <c r="F151" s="570"/>
      <c r="G151" s="570"/>
      <c r="H151" s="570"/>
      <c r="I151" s="570"/>
      <c r="J151" s="570"/>
      <c r="K151" s="570"/>
      <c r="L151" s="571"/>
      <c r="M151" s="578"/>
      <c r="N151" s="578"/>
      <c r="O151" s="578"/>
      <c r="P151" s="578"/>
      <c r="Q151" s="578"/>
      <c r="R151" s="575"/>
      <c r="S151" s="576"/>
      <c r="T151" s="576"/>
      <c r="U151" s="576"/>
      <c r="V151" s="577"/>
      <c r="W151" s="74"/>
      <c r="X151" s="4"/>
      <c r="Y151" s="5"/>
      <c r="Z151" s="436"/>
      <c r="AA151" s="437"/>
    </row>
    <row r="152" spans="1:27" ht="33.9" customHeight="1">
      <c r="A152" s="419"/>
      <c r="B152" s="438">
        <f t="shared" si="1"/>
        <v>100</v>
      </c>
      <c r="C152" s="569"/>
      <c r="D152" s="570"/>
      <c r="E152" s="570"/>
      <c r="F152" s="570"/>
      <c r="G152" s="570"/>
      <c r="H152" s="570"/>
      <c r="I152" s="570"/>
      <c r="J152" s="570"/>
      <c r="K152" s="570"/>
      <c r="L152" s="571"/>
      <c r="M152" s="578"/>
      <c r="N152" s="578"/>
      <c r="O152" s="578"/>
      <c r="P152" s="578"/>
      <c r="Q152" s="578"/>
      <c r="R152" s="575"/>
      <c r="S152" s="576"/>
      <c r="T152" s="576"/>
      <c r="U152" s="576"/>
      <c r="V152" s="577"/>
      <c r="W152" s="74"/>
      <c r="X152" s="4"/>
      <c r="Y152" s="5"/>
      <c r="Z152" s="436"/>
      <c r="AA152" s="437"/>
    </row>
    <row r="153" spans="1:27" ht="33.9" customHeight="1">
      <c r="A153" s="410"/>
      <c r="B153" s="438">
        <f t="shared" si="1"/>
        <v>101</v>
      </c>
      <c r="C153" s="569"/>
      <c r="D153" s="570"/>
      <c r="E153" s="570"/>
      <c r="F153" s="570"/>
      <c r="G153" s="570"/>
      <c r="H153" s="570"/>
      <c r="I153" s="570"/>
      <c r="J153" s="570"/>
      <c r="K153" s="570"/>
      <c r="L153" s="571"/>
      <c r="M153" s="578"/>
      <c r="N153" s="578"/>
      <c r="O153" s="578"/>
      <c r="P153" s="578"/>
      <c r="Q153" s="578"/>
      <c r="R153" s="575"/>
      <c r="S153" s="576"/>
      <c r="T153" s="576"/>
      <c r="U153" s="576"/>
      <c r="V153" s="577"/>
      <c r="W153" s="74"/>
      <c r="X153" s="4"/>
      <c r="Y153" s="5"/>
    </row>
    <row r="154" spans="1:27" ht="33.9" customHeight="1">
      <c r="B154" s="438">
        <f t="shared" si="1"/>
        <v>102</v>
      </c>
      <c r="C154" s="569"/>
      <c r="D154" s="570"/>
      <c r="E154" s="570"/>
      <c r="F154" s="570"/>
      <c r="G154" s="570"/>
      <c r="H154" s="570"/>
      <c r="I154" s="570"/>
      <c r="J154" s="570"/>
      <c r="K154" s="570"/>
      <c r="L154" s="571"/>
      <c r="M154" s="578"/>
      <c r="N154" s="578"/>
      <c r="O154" s="578"/>
      <c r="P154" s="578"/>
      <c r="Q154" s="578"/>
      <c r="R154" s="575"/>
      <c r="S154" s="576"/>
      <c r="T154" s="576"/>
      <c r="U154" s="576"/>
      <c r="V154" s="577"/>
      <c r="W154" s="74"/>
      <c r="X154" s="4"/>
      <c r="Y154" s="5"/>
      <c r="Z154" s="439"/>
      <c r="AA154" s="439"/>
    </row>
    <row r="155" spans="1:27" ht="33.9" customHeight="1">
      <c r="B155" s="438">
        <f t="shared" si="1"/>
        <v>103</v>
      </c>
      <c r="C155" s="569"/>
      <c r="D155" s="570"/>
      <c r="E155" s="570"/>
      <c r="F155" s="570"/>
      <c r="G155" s="570"/>
      <c r="H155" s="570"/>
      <c r="I155" s="570"/>
      <c r="J155" s="570"/>
      <c r="K155" s="570"/>
      <c r="L155" s="571"/>
      <c r="M155" s="578"/>
      <c r="N155" s="578"/>
      <c r="O155" s="578"/>
      <c r="P155" s="578"/>
      <c r="Q155" s="578"/>
      <c r="R155" s="575"/>
      <c r="S155" s="576"/>
      <c r="T155" s="576"/>
      <c r="U155" s="576"/>
      <c r="V155" s="577"/>
      <c r="W155" s="74"/>
      <c r="X155" s="4"/>
      <c r="Y155" s="5"/>
    </row>
    <row r="156" spans="1:27" ht="33.9" customHeight="1">
      <c r="B156" s="438">
        <f t="shared" si="1"/>
        <v>104</v>
      </c>
      <c r="C156" s="569"/>
      <c r="D156" s="570"/>
      <c r="E156" s="570"/>
      <c r="F156" s="570"/>
      <c r="G156" s="570"/>
      <c r="H156" s="570"/>
      <c r="I156" s="570"/>
      <c r="J156" s="570"/>
      <c r="K156" s="570"/>
      <c r="L156" s="571"/>
      <c r="M156" s="578"/>
      <c r="N156" s="578"/>
      <c r="O156" s="578"/>
      <c r="P156" s="578"/>
      <c r="Q156" s="578"/>
      <c r="R156" s="575"/>
      <c r="S156" s="576"/>
      <c r="T156" s="576"/>
      <c r="U156" s="576"/>
      <c r="V156" s="577"/>
      <c r="W156" s="74"/>
      <c r="X156" s="4"/>
      <c r="Y156" s="5"/>
    </row>
    <row r="157" spans="1:27" ht="33.9" customHeight="1">
      <c r="B157" s="438">
        <f t="shared" si="1"/>
        <v>105</v>
      </c>
      <c r="C157" s="569"/>
      <c r="D157" s="570"/>
      <c r="E157" s="570"/>
      <c r="F157" s="570"/>
      <c r="G157" s="570"/>
      <c r="H157" s="570"/>
      <c r="I157" s="570"/>
      <c r="J157" s="570"/>
      <c r="K157" s="570"/>
      <c r="L157" s="571"/>
      <c r="M157" s="578"/>
      <c r="N157" s="578"/>
      <c r="O157" s="578"/>
      <c r="P157" s="578"/>
      <c r="Q157" s="578"/>
      <c r="R157" s="575"/>
      <c r="S157" s="576"/>
      <c r="T157" s="576"/>
      <c r="U157" s="576"/>
      <c r="V157" s="577"/>
      <c r="W157" s="74"/>
      <c r="X157" s="4"/>
      <c r="Y157" s="5"/>
    </row>
    <row r="158" spans="1:27" ht="33.9" customHeight="1">
      <c r="B158" s="438">
        <f t="shared" si="1"/>
        <v>106</v>
      </c>
      <c r="C158" s="569"/>
      <c r="D158" s="570"/>
      <c r="E158" s="570"/>
      <c r="F158" s="570"/>
      <c r="G158" s="570"/>
      <c r="H158" s="570"/>
      <c r="I158" s="570"/>
      <c r="J158" s="570"/>
      <c r="K158" s="570"/>
      <c r="L158" s="571"/>
      <c r="M158" s="578"/>
      <c r="N158" s="578"/>
      <c r="O158" s="578"/>
      <c r="P158" s="578"/>
      <c r="Q158" s="578"/>
      <c r="R158" s="575"/>
      <c r="S158" s="576"/>
      <c r="T158" s="576"/>
      <c r="U158" s="576"/>
      <c r="V158" s="577"/>
      <c r="W158" s="74"/>
      <c r="X158" s="4"/>
      <c r="Y158" s="5"/>
    </row>
    <row r="159" spans="1:27" ht="33.9" customHeight="1">
      <c r="B159" s="438">
        <f t="shared" si="1"/>
        <v>107</v>
      </c>
      <c r="C159" s="569"/>
      <c r="D159" s="570"/>
      <c r="E159" s="570"/>
      <c r="F159" s="570"/>
      <c r="G159" s="570"/>
      <c r="H159" s="570"/>
      <c r="I159" s="570"/>
      <c r="J159" s="570"/>
      <c r="K159" s="570"/>
      <c r="L159" s="571"/>
      <c r="M159" s="578"/>
      <c r="N159" s="578"/>
      <c r="O159" s="578"/>
      <c r="P159" s="578"/>
      <c r="Q159" s="578"/>
      <c r="R159" s="575"/>
      <c r="S159" s="576"/>
      <c r="T159" s="576"/>
      <c r="U159" s="576"/>
      <c r="V159" s="577"/>
      <c r="W159" s="74"/>
      <c r="X159" s="4"/>
      <c r="Y159" s="5"/>
    </row>
    <row r="160" spans="1:27" ht="33.9" customHeight="1">
      <c r="B160" s="438">
        <f t="shared" si="1"/>
        <v>108</v>
      </c>
      <c r="C160" s="569"/>
      <c r="D160" s="570"/>
      <c r="E160" s="570"/>
      <c r="F160" s="570"/>
      <c r="G160" s="570"/>
      <c r="H160" s="570"/>
      <c r="I160" s="570"/>
      <c r="J160" s="570"/>
      <c r="K160" s="570"/>
      <c r="L160" s="571"/>
      <c r="M160" s="578"/>
      <c r="N160" s="578"/>
      <c r="O160" s="578"/>
      <c r="P160" s="578"/>
      <c r="Q160" s="578"/>
      <c r="R160" s="575"/>
      <c r="S160" s="576"/>
      <c r="T160" s="576"/>
      <c r="U160" s="576"/>
      <c r="V160" s="577"/>
      <c r="W160" s="74"/>
      <c r="X160" s="4"/>
      <c r="Y160" s="5"/>
    </row>
    <row r="161" spans="2:25" ht="33.9" customHeight="1">
      <c r="B161" s="438">
        <f t="shared" si="1"/>
        <v>109</v>
      </c>
      <c r="C161" s="569"/>
      <c r="D161" s="570"/>
      <c r="E161" s="570"/>
      <c r="F161" s="570"/>
      <c r="G161" s="570"/>
      <c r="H161" s="570"/>
      <c r="I161" s="570"/>
      <c r="J161" s="570"/>
      <c r="K161" s="570"/>
      <c r="L161" s="571"/>
      <c r="M161" s="578"/>
      <c r="N161" s="578"/>
      <c r="O161" s="578"/>
      <c r="P161" s="578"/>
      <c r="Q161" s="578"/>
      <c r="R161" s="575"/>
      <c r="S161" s="576"/>
      <c r="T161" s="576"/>
      <c r="U161" s="576"/>
      <c r="V161" s="577"/>
      <c r="W161" s="74"/>
      <c r="X161" s="4"/>
      <c r="Y161" s="5"/>
    </row>
    <row r="162" spans="2:25" ht="33.9" customHeight="1">
      <c r="B162" s="438">
        <f t="shared" si="1"/>
        <v>110</v>
      </c>
      <c r="C162" s="569"/>
      <c r="D162" s="570"/>
      <c r="E162" s="570"/>
      <c r="F162" s="570"/>
      <c r="G162" s="570"/>
      <c r="H162" s="570"/>
      <c r="I162" s="570"/>
      <c r="J162" s="570"/>
      <c r="K162" s="570"/>
      <c r="L162" s="571"/>
      <c r="M162" s="578"/>
      <c r="N162" s="578"/>
      <c r="O162" s="578"/>
      <c r="P162" s="578"/>
      <c r="Q162" s="578"/>
      <c r="R162" s="575"/>
      <c r="S162" s="576"/>
      <c r="T162" s="576"/>
      <c r="U162" s="576"/>
      <c r="V162" s="577"/>
      <c r="W162" s="74"/>
      <c r="X162" s="4"/>
      <c r="Y162" s="5"/>
    </row>
    <row r="163" spans="2:25" ht="33.9" customHeight="1">
      <c r="B163" s="438">
        <f t="shared" si="1"/>
        <v>111</v>
      </c>
      <c r="C163" s="569"/>
      <c r="D163" s="570"/>
      <c r="E163" s="570"/>
      <c r="F163" s="570"/>
      <c r="G163" s="570"/>
      <c r="H163" s="570"/>
      <c r="I163" s="570"/>
      <c r="J163" s="570"/>
      <c r="K163" s="570"/>
      <c r="L163" s="571"/>
      <c r="M163" s="578"/>
      <c r="N163" s="578"/>
      <c r="O163" s="578"/>
      <c r="P163" s="578"/>
      <c r="Q163" s="578"/>
      <c r="R163" s="575"/>
      <c r="S163" s="576"/>
      <c r="T163" s="576"/>
      <c r="U163" s="576"/>
      <c r="V163" s="577"/>
      <c r="W163" s="74"/>
      <c r="X163" s="4"/>
      <c r="Y163" s="5"/>
    </row>
    <row r="164" spans="2:25" ht="33.9" customHeight="1">
      <c r="B164" s="438">
        <f t="shared" si="1"/>
        <v>112</v>
      </c>
      <c r="C164" s="569"/>
      <c r="D164" s="570"/>
      <c r="E164" s="570"/>
      <c r="F164" s="570"/>
      <c r="G164" s="570"/>
      <c r="H164" s="570"/>
      <c r="I164" s="570"/>
      <c r="J164" s="570"/>
      <c r="K164" s="570"/>
      <c r="L164" s="571"/>
      <c r="M164" s="578"/>
      <c r="N164" s="578"/>
      <c r="O164" s="578"/>
      <c r="P164" s="578"/>
      <c r="Q164" s="578"/>
      <c r="R164" s="575"/>
      <c r="S164" s="576"/>
      <c r="T164" s="576"/>
      <c r="U164" s="576"/>
      <c r="V164" s="577"/>
      <c r="W164" s="74"/>
      <c r="X164" s="4"/>
      <c r="Y164" s="5"/>
    </row>
    <row r="165" spans="2:25" ht="33.9" customHeight="1">
      <c r="B165" s="438">
        <f t="shared" si="1"/>
        <v>113</v>
      </c>
      <c r="C165" s="569"/>
      <c r="D165" s="570"/>
      <c r="E165" s="570"/>
      <c r="F165" s="570"/>
      <c r="G165" s="570"/>
      <c r="H165" s="570"/>
      <c r="I165" s="570"/>
      <c r="J165" s="570"/>
      <c r="K165" s="570"/>
      <c r="L165" s="571"/>
      <c r="M165" s="578"/>
      <c r="N165" s="578"/>
      <c r="O165" s="578"/>
      <c r="P165" s="578"/>
      <c r="Q165" s="578"/>
      <c r="R165" s="575"/>
      <c r="S165" s="576"/>
      <c r="T165" s="576"/>
      <c r="U165" s="576"/>
      <c r="V165" s="577"/>
      <c r="W165" s="74"/>
      <c r="X165" s="4"/>
      <c r="Y165" s="5"/>
    </row>
    <row r="166" spans="2:25" ht="33.9" customHeight="1">
      <c r="B166" s="438">
        <f t="shared" si="1"/>
        <v>114</v>
      </c>
      <c r="C166" s="569"/>
      <c r="D166" s="570"/>
      <c r="E166" s="570"/>
      <c r="F166" s="570"/>
      <c r="G166" s="570"/>
      <c r="H166" s="570"/>
      <c r="I166" s="570"/>
      <c r="J166" s="570"/>
      <c r="K166" s="570"/>
      <c r="L166" s="571"/>
      <c r="M166" s="578"/>
      <c r="N166" s="578"/>
      <c r="O166" s="578"/>
      <c r="P166" s="578"/>
      <c r="Q166" s="578"/>
      <c r="R166" s="575"/>
      <c r="S166" s="576"/>
      <c r="T166" s="576"/>
      <c r="U166" s="576"/>
      <c r="V166" s="577"/>
      <c r="W166" s="74"/>
      <c r="X166" s="4"/>
      <c r="Y166" s="5"/>
    </row>
    <row r="167" spans="2:25" ht="33.9" customHeight="1">
      <c r="B167" s="438">
        <f t="shared" si="1"/>
        <v>115</v>
      </c>
      <c r="C167" s="569"/>
      <c r="D167" s="570"/>
      <c r="E167" s="570"/>
      <c r="F167" s="570"/>
      <c r="G167" s="570"/>
      <c r="H167" s="570"/>
      <c r="I167" s="570"/>
      <c r="J167" s="570"/>
      <c r="K167" s="570"/>
      <c r="L167" s="571"/>
      <c r="M167" s="578"/>
      <c r="N167" s="578"/>
      <c r="O167" s="578"/>
      <c r="P167" s="578"/>
      <c r="Q167" s="578"/>
      <c r="R167" s="575"/>
      <c r="S167" s="576"/>
      <c r="T167" s="576"/>
      <c r="U167" s="576"/>
      <c r="V167" s="577"/>
      <c r="W167" s="74"/>
      <c r="X167" s="4"/>
      <c r="Y167" s="5"/>
    </row>
    <row r="168" spans="2:25" ht="33.9" customHeight="1">
      <c r="B168" s="438">
        <f t="shared" si="1"/>
        <v>116</v>
      </c>
      <c r="C168" s="569"/>
      <c r="D168" s="570"/>
      <c r="E168" s="570"/>
      <c r="F168" s="570"/>
      <c r="G168" s="570"/>
      <c r="H168" s="570"/>
      <c r="I168" s="570"/>
      <c r="J168" s="570"/>
      <c r="K168" s="570"/>
      <c r="L168" s="571"/>
      <c r="M168" s="578"/>
      <c r="N168" s="578"/>
      <c r="O168" s="578"/>
      <c r="P168" s="578"/>
      <c r="Q168" s="578"/>
      <c r="R168" s="575"/>
      <c r="S168" s="576"/>
      <c r="T168" s="576"/>
      <c r="U168" s="576"/>
      <c r="V168" s="577"/>
      <c r="W168" s="74"/>
      <c r="X168" s="4"/>
      <c r="Y168" s="5"/>
    </row>
    <row r="169" spans="2:25" ht="33.9" customHeight="1">
      <c r="B169" s="438">
        <f t="shared" si="1"/>
        <v>117</v>
      </c>
      <c r="C169" s="569"/>
      <c r="D169" s="570"/>
      <c r="E169" s="570"/>
      <c r="F169" s="570"/>
      <c r="G169" s="570"/>
      <c r="H169" s="570"/>
      <c r="I169" s="570"/>
      <c r="J169" s="570"/>
      <c r="K169" s="570"/>
      <c r="L169" s="571"/>
      <c r="M169" s="578"/>
      <c r="N169" s="578"/>
      <c r="O169" s="578"/>
      <c r="P169" s="578"/>
      <c r="Q169" s="578"/>
      <c r="R169" s="575"/>
      <c r="S169" s="576"/>
      <c r="T169" s="576"/>
      <c r="U169" s="576"/>
      <c r="V169" s="577"/>
      <c r="W169" s="74"/>
      <c r="X169" s="4"/>
      <c r="Y169" s="5"/>
    </row>
    <row r="170" spans="2:25" ht="33.9" customHeight="1">
      <c r="B170" s="438">
        <f t="shared" si="1"/>
        <v>118</v>
      </c>
      <c r="C170" s="569"/>
      <c r="D170" s="570"/>
      <c r="E170" s="570"/>
      <c r="F170" s="570"/>
      <c r="G170" s="570"/>
      <c r="H170" s="570"/>
      <c r="I170" s="570"/>
      <c r="J170" s="570"/>
      <c r="K170" s="570"/>
      <c r="L170" s="571"/>
      <c r="M170" s="578"/>
      <c r="N170" s="578"/>
      <c r="O170" s="578"/>
      <c r="P170" s="578"/>
      <c r="Q170" s="578"/>
      <c r="R170" s="575"/>
      <c r="S170" s="576"/>
      <c r="T170" s="576"/>
      <c r="U170" s="576"/>
      <c r="V170" s="577"/>
      <c r="W170" s="74"/>
      <c r="X170" s="4"/>
      <c r="Y170" s="5"/>
    </row>
    <row r="171" spans="2:25" ht="33.9" customHeight="1">
      <c r="B171" s="438">
        <f t="shared" si="1"/>
        <v>119</v>
      </c>
      <c r="C171" s="569"/>
      <c r="D171" s="570"/>
      <c r="E171" s="570"/>
      <c r="F171" s="570"/>
      <c r="G171" s="570"/>
      <c r="H171" s="570"/>
      <c r="I171" s="570"/>
      <c r="J171" s="570"/>
      <c r="K171" s="570"/>
      <c r="L171" s="571"/>
      <c r="M171" s="578"/>
      <c r="N171" s="578"/>
      <c r="O171" s="578"/>
      <c r="P171" s="578"/>
      <c r="Q171" s="578"/>
      <c r="R171" s="575"/>
      <c r="S171" s="576"/>
      <c r="T171" s="576"/>
      <c r="U171" s="576"/>
      <c r="V171" s="577"/>
      <c r="W171" s="74"/>
      <c r="X171" s="4"/>
      <c r="Y171" s="5"/>
    </row>
    <row r="172" spans="2:25" ht="33.9" customHeight="1">
      <c r="B172" s="438">
        <f t="shared" si="1"/>
        <v>120</v>
      </c>
      <c r="C172" s="569"/>
      <c r="D172" s="570"/>
      <c r="E172" s="570"/>
      <c r="F172" s="570"/>
      <c r="G172" s="570"/>
      <c r="H172" s="570"/>
      <c r="I172" s="570"/>
      <c r="J172" s="570"/>
      <c r="K172" s="570"/>
      <c r="L172" s="571"/>
      <c r="M172" s="578"/>
      <c r="N172" s="578"/>
      <c r="O172" s="578"/>
      <c r="P172" s="578"/>
      <c r="Q172" s="578"/>
      <c r="R172" s="575"/>
      <c r="S172" s="576"/>
      <c r="T172" s="576"/>
      <c r="U172" s="576"/>
      <c r="V172" s="577"/>
      <c r="W172" s="74"/>
      <c r="X172" s="4"/>
      <c r="Y172" s="5"/>
    </row>
    <row r="173" spans="2:25" ht="33.9" customHeight="1">
      <c r="B173" s="438">
        <f t="shared" si="1"/>
        <v>121</v>
      </c>
      <c r="C173" s="569"/>
      <c r="D173" s="570"/>
      <c r="E173" s="570"/>
      <c r="F173" s="570"/>
      <c r="G173" s="570"/>
      <c r="H173" s="570"/>
      <c r="I173" s="570"/>
      <c r="J173" s="570"/>
      <c r="K173" s="570"/>
      <c r="L173" s="571"/>
      <c r="M173" s="578"/>
      <c r="N173" s="578"/>
      <c r="O173" s="578"/>
      <c r="P173" s="578"/>
      <c r="Q173" s="578"/>
      <c r="R173" s="575"/>
      <c r="S173" s="576"/>
      <c r="T173" s="576"/>
      <c r="U173" s="576"/>
      <c r="V173" s="577"/>
      <c r="W173" s="74"/>
      <c r="X173" s="4"/>
      <c r="Y173" s="5"/>
    </row>
    <row r="174" spans="2:25" ht="33.9" customHeight="1">
      <c r="B174" s="438">
        <f t="shared" si="1"/>
        <v>122</v>
      </c>
      <c r="C174" s="569"/>
      <c r="D174" s="570"/>
      <c r="E174" s="570"/>
      <c r="F174" s="570"/>
      <c r="G174" s="570"/>
      <c r="H174" s="570"/>
      <c r="I174" s="570"/>
      <c r="J174" s="570"/>
      <c r="K174" s="570"/>
      <c r="L174" s="571"/>
      <c r="M174" s="578"/>
      <c r="N174" s="578"/>
      <c r="O174" s="578"/>
      <c r="P174" s="578"/>
      <c r="Q174" s="578"/>
      <c r="R174" s="575"/>
      <c r="S174" s="576"/>
      <c r="T174" s="576"/>
      <c r="U174" s="576"/>
      <c r="V174" s="577"/>
      <c r="W174" s="74"/>
      <c r="X174" s="4"/>
      <c r="Y174" s="5"/>
    </row>
    <row r="175" spans="2:25" ht="33.9" customHeight="1">
      <c r="B175" s="438">
        <f t="shared" si="1"/>
        <v>123</v>
      </c>
      <c r="C175" s="569"/>
      <c r="D175" s="570"/>
      <c r="E175" s="570"/>
      <c r="F175" s="570"/>
      <c r="G175" s="570"/>
      <c r="H175" s="570"/>
      <c r="I175" s="570"/>
      <c r="J175" s="570"/>
      <c r="K175" s="570"/>
      <c r="L175" s="571"/>
      <c r="M175" s="578"/>
      <c r="N175" s="578"/>
      <c r="O175" s="578"/>
      <c r="P175" s="578"/>
      <c r="Q175" s="578"/>
      <c r="R175" s="575"/>
      <c r="S175" s="576"/>
      <c r="T175" s="576"/>
      <c r="U175" s="576"/>
      <c r="V175" s="577"/>
      <c r="W175" s="74"/>
      <c r="X175" s="4"/>
      <c r="Y175" s="5"/>
    </row>
    <row r="176" spans="2:25" ht="33.9" customHeight="1">
      <c r="B176" s="438">
        <f t="shared" si="1"/>
        <v>124</v>
      </c>
      <c r="C176" s="569"/>
      <c r="D176" s="570"/>
      <c r="E176" s="570"/>
      <c r="F176" s="570"/>
      <c r="G176" s="570"/>
      <c r="H176" s="570"/>
      <c r="I176" s="570"/>
      <c r="J176" s="570"/>
      <c r="K176" s="570"/>
      <c r="L176" s="571"/>
      <c r="M176" s="578"/>
      <c r="N176" s="578"/>
      <c r="O176" s="578"/>
      <c r="P176" s="578"/>
      <c r="Q176" s="578"/>
      <c r="R176" s="575"/>
      <c r="S176" s="576"/>
      <c r="T176" s="576"/>
      <c r="U176" s="576"/>
      <c r="V176" s="577"/>
      <c r="W176" s="74"/>
      <c r="X176" s="4"/>
      <c r="Y176" s="5"/>
    </row>
    <row r="177" spans="2:25" ht="33.9" customHeight="1">
      <c r="B177" s="438">
        <f t="shared" si="1"/>
        <v>125</v>
      </c>
      <c r="C177" s="569"/>
      <c r="D177" s="570"/>
      <c r="E177" s="570"/>
      <c r="F177" s="570"/>
      <c r="G177" s="570"/>
      <c r="H177" s="570"/>
      <c r="I177" s="570"/>
      <c r="J177" s="570"/>
      <c r="K177" s="570"/>
      <c r="L177" s="571"/>
      <c r="M177" s="578"/>
      <c r="N177" s="578"/>
      <c r="O177" s="578"/>
      <c r="P177" s="578"/>
      <c r="Q177" s="578"/>
      <c r="R177" s="575"/>
      <c r="S177" s="576"/>
      <c r="T177" s="576"/>
      <c r="U177" s="576"/>
      <c r="V177" s="577"/>
      <c r="W177" s="74"/>
      <c r="X177" s="4"/>
      <c r="Y177" s="5"/>
    </row>
    <row r="178" spans="2:25" ht="33.9" customHeight="1">
      <c r="B178" s="438">
        <f t="shared" si="1"/>
        <v>126</v>
      </c>
      <c r="C178" s="569"/>
      <c r="D178" s="570"/>
      <c r="E178" s="570"/>
      <c r="F178" s="570"/>
      <c r="G178" s="570"/>
      <c r="H178" s="570"/>
      <c r="I178" s="570"/>
      <c r="J178" s="570"/>
      <c r="K178" s="570"/>
      <c r="L178" s="571"/>
      <c r="M178" s="578"/>
      <c r="N178" s="578"/>
      <c r="O178" s="578"/>
      <c r="P178" s="578"/>
      <c r="Q178" s="578"/>
      <c r="R178" s="575"/>
      <c r="S178" s="576"/>
      <c r="T178" s="576"/>
      <c r="U178" s="576"/>
      <c r="V178" s="577"/>
      <c r="W178" s="74"/>
      <c r="X178" s="4"/>
      <c r="Y178" s="5"/>
    </row>
    <row r="179" spans="2:25" ht="33.9" customHeight="1">
      <c r="B179" s="438">
        <f t="shared" si="1"/>
        <v>127</v>
      </c>
      <c r="C179" s="569"/>
      <c r="D179" s="570"/>
      <c r="E179" s="570"/>
      <c r="F179" s="570"/>
      <c r="G179" s="570"/>
      <c r="H179" s="570"/>
      <c r="I179" s="570"/>
      <c r="J179" s="570"/>
      <c r="K179" s="570"/>
      <c r="L179" s="571"/>
      <c r="M179" s="578"/>
      <c r="N179" s="578"/>
      <c r="O179" s="578"/>
      <c r="P179" s="578"/>
      <c r="Q179" s="578"/>
      <c r="R179" s="575"/>
      <c r="S179" s="576"/>
      <c r="T179" s="576"/>
      <c r="U179" s="576"/>
      <c r="V179" s="577"/>
      <c r="W179" s="74"/>
      <c r="X179" s="4"/>
      <c r="Y179" s="5"/>
    </row>
    <row r="180" spans="2:25" ht="33.9" customHeight="1">
      <c r="B180" s="438">
        <f t="shared" si="1"/>
        <v>128</v>
      </c>
      <c r="C180" s="569"/>
      <c r="D180" s="570"/>
      <c r="E180" s="570"/>
      <c r="F180" s="570"/>
      <c r="G180" s="570"/>
      <c r="H180" s="570"/>
      <c r="I180" s="570"/>
      <c r="J180" s="570"/>
      <c r="K180" s="570"/>
      <c r="L180" s="571"/>
      <c r="M180" s="578"/>
      <c r="N180" s="578"/>
      <c r="O180" s="578"/>
      <c r="P180" s="578"/>
      <c r="Q180" s="578"/>
      <c r="R180" s="575"/>
      <c r="S180" s="576"/>
      <c r="T180" s="576"/>
      <c r="U180" s="576"/>
      <c r="V180" s="577"/>
      <c r="W180" s="74"/>
      <c r="X180" s="4"/>
      <c r="Y180" s="5"/>
    </row>
    <row r="181" spans="2:25" ht="33.9" customHeight="1">
      <c r="B181" s="438">
        <f t="shared" si="1"/>
        <v>129</v>
      </c>
      <c r="C181" s="569"/>
      <c r="D181" s="570"/>
      <c r="E181" s="570"/>
      <c r="F181" s="570"/>
      <c r="G181" s="570"/>
      <c r="H181" s="570"/>
      <c r="I181" s="570"/>
      <c r="J181" s="570"/>
      <c r="K181" s="570"/>
      <c r="L181" s="571"/>
      <c r="M181" s="578"/>
      <c r="N181" s="578"/>
      <c r="O181" s="578"/>
      <c r="P181" s="578"/>
      <c r="Q181" s="578"/>
      <c r="R181" s="575"/>
      <c r="S181" s="576"/>
      <c r="T181" s="576"/>
      <c r="U181" s="576"/>
      <c r="V181" s="577"/>
      <c r="W181" s="74"/>
      <c r="X181" s="4"/>
      <c r="Y181" s="5"/>
    </row>
    <row r="182" spans="2:25" ht="33.9" customHeight="1">
      <c r="B182" s="438">
        <f t="shared" si="1"/>
        <v>130</v>
      </c>
      <c r="C182" s="569"/>
      <c r="D182" s="570"/>
      <c r="E182" s="570"/>
      <c r="F182" s="570"/>
      <c r="G182" s="570"/>
      <c r="H182" s="570"/>
      <c r="I182" s="570"/>
      <c r="J182" s="570"/>
      <c r="K182" s="570"/>
      <c r="L182" s="571"/>
      <c r="M182" s="578"/>
      <c r="N182" s="578"/>
      <c r="O182" s="578"/>
      <c r="P182" s="578"/>
      <c r="Q182" s="578"/>
      <c r="R182" s="575"/>
      <c r="S182" s="576"/>
      <c r="T182" s="576"/>
      <c r="U182" s="576"/>
      <c r="V182" s="577"/>
      <c r="W182" s="74"/>
      <c r="X182" s="4"/>
      <c r="Y182" s="5"/>
    </row>
    <row r="183" spans="2:25" ht="33.9" customHeight="1">
      <c r="B183" s="438">
        <f t="shared" ref="B183:B246" si="2">B182+1</f>
        <v>131</v>
      </c>
      <c r="C183" s="569"/>
      <c r="D183" s="570"/>
      <c r="E183" s="570"/>
      <c r="F183" s="570"/>
      <c r="G183" s="570"/>
      <c r="H183" s="570"/>
      <c r="I183" s="570"/>
      <c r="J183" s="570"/>
      <c r="K183" s="570"/>
      <c r="L183" s="571"/>
      <c r="M183" s="578"/>
      <c r="N183" s="578"/>
      <c r="O183" s="578"/>
      <c r="P183" s="578"/>
      <c r="Q183" s="578"/>
      <c r="R183" s="575"/>
      <c r="S183" s="576"/>
      <c r="T183" s="576"/>
      <c r="U183" s="576"/>
      <c r="V183" s="577"/>
      <c r="W183" s="74"/>
      <c r="X183" s="4"/>
      <c r="Y183" s="5"/>
    </row>
    <row r="184" spans="2:25" ht="33.9" customHeight="1">
      <c r="B184" s="438">
        <f t="shared" si="2"/>
        <v>132</v>
      </c>
      <c r="C184" s="569"/>
      <c r="D184" s="570"/>
      <c r="E184" s="570"/>
      <c r="F184" s="570"/>
      <c r="G184" s="570"/>
      <c r="H184" s="570"/>
      <c r="I184" s="570"/>
      <c r="J184" s="570"/>
      <c r="K184" s="570"/>
      <c r="L184" s="571"/>
      <c r="M184" s="578"/>
      <c r="N184" s="578"/>
      <c r="O184" s="578"/>
      <c r="P184" s="578"/>
      <c r="Q184" s="578"/>
      <c r="R184" s="575"/>
      <c r="S184" s="576"/>
      <c r="T184" s="576"/>
      <c r="U184" s="576"/>
      <c r="V184" s="577"/>
      <c r="W184" s="74"/>
      <c r="X184" s="4"/>
      <c r="Y184" s="5"/>
    </row>
    <row r="185" spans="2:25" ht="33.9" customHeight="1">
      <c r="B185" s="438">
        <f t="shared" si="2"/>
        <v>133</v>
      </c>
      <c r="C185" s="569"/>
      <c r="D185" s="570"/>
      <c r="E185" s="570"/>
      <c r="F185" s="570"/>
      <c r="G185" s="570"/>
      <c r="H185" s="570"/>
      <c r="I185" s="570"/>
      <c r="J185" s="570"/>
      <c r="K185" s="570"/>
      <c r="L185" s="571"/>
      <c r="M185" s="578"/>
      <c r="N185" s="578"/>
      <c r="O185" s="578"/>
      <c r="P185" s="578"/>
      <c r="Q185" s="578"/>
      <c r="R185" s="575"/>
      <c r="S185" s="576"/>
      <c r="T185" s="576"/>
      <c r="U185" s="576"/>
      <c r="V185" s="577"/>
      <c r="W185" s="74"/>
      <c r="X185" s="4"/>
      <c r="Y185" s="5"/>
    </row>
    <row r="186" spans="2:25" ht="33.9" customHeight="1">
      <c r="B186" s="438">
        <f t="shared" si="2"/>
        <v>134</v>
      </c>
      <c r="C186" s="569"/>
      <c r="D186" s="570"/>
      <c r="E186" s="570"/>
      <c r="F186" s="570"/>
      <c r="G186" s="570"/>
      <c r="H186" s="570"/>
      <c r="I186" s="570"/>
      <c r="J186" s="570"/>
      <c r="K186" s="570"/>
      <c r="L186" s="571"/>
      <c r="M186" s="578"/>
      <c r="N186" s="578"/>
      <c r="O186" s="578"/>
      <c r="P186" s="578"/>
      <c r="Q186" s="578"/>
      <c r="R186" s="575"/>
      <c r="S186" s="576"/>
      <c r="T186" s="576"/>
      <c r="U186" s="576"/>
      <c r="V186" s="577"/>
      <c r="W186" s="74"/>
      <c r="X186" s="4"/>
      <c r="Y186" s="5"/>
    </row>
    <row r="187" spans="2:25" ht="33.9" customHeight="1">
      <c r="B187" s="438">
        <f t="shared" si="2"/>
        <v>135</v>
      </c>
      <c r="C187" s="569"/>
      <c r="D187" s="570"/>
      <c r="E187" s="570"/>
      <c r="F187" s="570"/>
      <c r="G187" s="570"/>
      <c r="H187" s="570"/>
      <c r="I187" s="570"/>
      <c r="J187" s="570"/>
      <c r="K187" s="570"/>
      <c r="L187" s="571"/>
      <c r="M187" s="578"/>
      <c r="N187" s="578"/>
      <c r="O187" s="578"/>
      <c r="P187" s="578"/>
      <c r="Q187" s="578"/>
      <c r="R187" s="575"/>
      <c r="S187" s="576"/>
      <c r="T187" s="576"/>
      <c r="U187" s="576"/>
      <c r="V187" s="577"/>
      <c r="W187" s="74"/>
      <c r="X187" s="4"/>
      <c r="Y187" s="5"/>
    </row>
    <row r="188" spans="2:25" ht="33.9" customHeight="1">
      <c r="B188" s="438">
        <f t="shared" si="2"/>
        <v>136</v>
      </c>
      <c r="C188" s="569"/>
      <c r="D188" s="570"/>
      <c r="E188" s="570"/>
      <c r="F188" s="570"/>
      <c r="G188" s="570"/>
      <c r="H188" s="570"/>
      <c r="I188" s="570"/>
      <c r="J188" s="570"/>
      <c r="K188" s="570"/>
      <c r="L188" s="571"/>
      <c r="M188" s="578"/>
      <c r="N188" s="578"/>
      <c r="O188" s="578"/>
      <c r="P188" s="578"/>
      <c r="Q188" s="578"/>
      <c r="R188" s="575"/>
      <c r="S188" s="576"/>
      <c r="T188" s="576"/>
      <c r="U188" s="576"/>
      <c r="V188" s="577"/>
      <c r="W188" s="74"/>
      <c r="X188" s="4"/>
      <c r="Y188" s="5"/>
    </row>
    <row r="189" spans="2:25" ht="33.9" customHeight="1">
      <c r="B189" s="438">
        <f t="shared" si="2"/>
        <v>137</v>
      </c>
      <c r="C189" s="569"/>
      <c r="D189" s="570"/>
      <c r="E189" s="570"/>
      <c r="F189" s="570"/>
      <c r="G189" s="570"/>
      <c r="H189" s="570"/>
      <c r="I189" s="570"/>
      <c r="J189" s="570"/>
      <c r="K189" s="570"/>
      <c r="L189" s="571"/>
      <c r="M189" s="578"/>
      <c r="N189" s="578"/>
      <c r="O189" s="578"/>
      <c r="P189" s="578"/>
      <c r="Q189" s="578"/>
      <c r="R189" s="575"/>
      <c r="S189" s="576"/>
      <c r="T189" s="576"/>
      <c r="U189" s="576"/>
      <c r="V189" s="577"/>
      <c r="W189" s="74"/>
      <c r="X189" s="4"/>
      <c r="Y189" s="5"/>
    </row>
    <row r="190" spans="2:25" ht="33.9" customHeight="1">
      <c r="B190" s="438">
        <f t="shared" si="2"/>
        <v>138</v>
      </c>
      <c r="C190" s="569"/>
      <c r="D190" s="570"/>
      <c r="E190" s="570"/>
      <c r="F190" s="570"/>
      <c r="G190" s="570"/>
      <c r="H190" s="570"/>
      <c r="I190" s="570"/>
      <c r="J190" s="570"/>
      <c r="K190" s="570"/>
      <c r="L190" s="571"/>
      <c r="M190" s="578"/>
      <c r="N190" s="578"/>
      <c r="O190" s="578"/>
      <c r="P190" s="578"/>
      <c r="Q190" s="578"/>
      <c r="R190" s="575"/>
      <c r="S190" s="576"/>
      <c r="T190" s="576"/>
      <c r="U190" s="576"/>
      <c r="V190" s="577"/>
      <c r="W190" s="74"/>
      <c r="X190" s="4"/>
      <c r="Y190" s="5"/>
    </row>
    <row r="191" spans="2:25" ht="33.9" customHeight="1">
      <c r="B191" s="438">
        <f t="shared" si="2"/>
        <v>139</v>
      </c>
      <c r="C191" s="569"/>
      <c r="D191" s="570"/>
      <c r="E191" s="570"/>
      <c r="F191" s="570"/>
      <c r="G191" s="570"/>
      <c r="H191" s="570"/>
      <c r="I191" s="570"/>
      <c r="J191" s="570"/>
      <c r="K191" s="570"/>
      <c r="L191" s="571"/>
      <c r="M191" s="578"/>
      <c r="N191" s="578"/>
      <c r="O191" s="578"/>
      <c r="P191" s="578"/>
      <c r="Q191" s="578"/>
      <c r="R191" s="575"/>
      <c r="S191" s="576"/>
      <c r="T191" s="576"/>
      <c r="U191" s="576"/>
      <c r="V191" s="577"/>
      <c r="W191" s="74"/>
      <c r="X191" s="4"/>
      <c r="Y191" s="5"/>
    </row>
    <row r="192" spans="2:25" ht="33.9" customHeight="1">
      <c r="B192" s="438">
        <f t="shared" si="2"/>
        <v>140</v>
      </c>
      <c r="C192" s="569"/>
      <c r="D192" s="570"/>
      <c r="E192" s="570"/>
      <c r="F192" s="570"/>
      <c r="G192" s="570"/>
      <c r="H192" s="570"/>
      <c r="I192" s="570"/>
      <c r="J192" s="570"/>
      <c r="K192" s="570"/>
      <c r="L192" s="571"/>
      <c r="M192" s="578"/>
      <c r="N192" s="578"/>
      <c r="O192" s="578"/>
      <c r="P192" s="578"/>
      <c r="Q192" s="578"/>
      <c r="R192" s="575"/>
      <c r="S192" s="576"/>
      <c r="T192" s="576"/>
      <c r="U192" s="576"/>
      <c r="V192" s="577"/>
      <c r="W192" s="74"/>
      <c r="X192" s="4"/>
      <c r="Y192" s="5"/>
    </row>
    <row r="193" spans="2:25" ht="33.9" customHeight="1">
      <c r="B193" s="438">
        <f t="shared" si="2"/>
        <v>141</v>
      </c>
      <c r="C193" s="569"/>
      <c r="D193" s="570"/>
      <c r="E193" s="570"/>
      <c r="F193" s="570"/>
      <c r="G193" s="570"/>
      <c r="H193" s="570"/>
      <c r="I193" s="570"/>
      <c r="J193" s="570"/>
      <c r="K193" s="570"/>
      <c r="L193" s="571"/>
      <c r="M193" s="578"/>
      <c r="N193" s="578"/>
      <c r="O193" s="578"/>
      <c r="P193" s="578"/>
      <c r="Q193" s="578"/>
      <c r="R193" s="575"/>
      <c r="S193" s="576"/>
      <c r="T193" s="576"/>
      <c r="U193" s="576"/>
      <c r="V193" s="577"/>
      <c r="W193" s="74"/>
      <c r="X193" s="4"/>
      <c r="Y193" s="5"/>
    </row>
    <row r="194" spans="2:25" ht="33.9" customHeight="1">
      <c r="B194" s="438">
        <f t="shared" si="2"/>
        <v>142</v>
      </c>
      <c r="C194" s="569"/>
      <c r="D194" s="570"/>
      <c r="E194" s="570"/>
      <c r="F194" s="570"/>
      <c r="G194" s="570"/>
      <c r="H194" s="570"/>
      <c r="I194" s="570"/>
      <c r="J194" s="570"/>
      <c r="K194" s="570"/>
      <c r="L194" s="571"/>
      <c r="M194" s="578"/>
      <c r="N194" s="578"/>
      <c r="O194" s="578"/>
      <c r="P194" s="578"/>
      <c r="Q194" s="578"/>
      <c r="R194" s="575"/>
      <c r="S194" s="576"/>
      <c r="T194" s="576"/>
      <c r="U194" s="576"/>
      <c r="V194" s="577"/>
      <c r="W194" s="74"/>
      <c r="X194" s="4"/>
      <c r="Y194" s="5"/>
    </row>
    <row r="195" spans="2:25" ht="33.9" customHeight="1">
      <c r="B195" s="438">
        <f t="shared" si="2"/>
        <v>143</v>
      </c>
      <c r="C195" s="569"/>
      <c r="D195" s="570"/>
      <c r="E195" s="570"/>
      <c r="F195" s="570"/>
      <c r="G195" s="570"/>
      <c r="H195" s="570"/>
      <c r="I195" s="570"/>
      <c r="J195" s="570"/>
      <c r="K195" s="570"/>
      <c r="L195" s="571"/>
      <c r="M195" s="578"/>
      <c r="N195" s="578"/>
      <c r="O195" s="578"/>
      <c r="P195" s="578"/>
      <c r="Q195" s="578"/>
      <c r="R195" s="575"/>
      <c r="S195" s="576"/>
      <c r="T195" s="576"/>
      <c r="U195" s="576"/>
      <c r="V195" s="577"/>
      <c r="W195" s="74"/>
      <c r="X195" s="4"/>
      <c r="Y195" s="5"/>
    </row>
    <row r="196" spans="2:25" ht="33.9" customHeight="1">
      <c r="B196" s="438">
        <f t="shared" si="2"/>
        <v>144</v>
      </c>
      <c r="C196" s="569"/>
      <c r="D196" s="570"/>
      <c r="E196" s="570"/>
      <c r="F196" s="570"/>
      <c r="G196" s="570"/>
      <c r="H196" s="570"/>
      <c r="I196" s="570"/>
      <c r="J196" s="570"/>
      <c r="K196" s="570"/>
      <c r="L196" s="571"/>
      <c r="M196" s="578"/>
      <c r="N196" s="578"/>
      <c r="O196" s="578"/>
      <c r="P196" s="578"/>
      <c r="Q196" s="578"/>
      <c r="R196" s="575"/>
      <c r="S196" s="576"/>
      <c r="T196" s="576"/>
      <c r="U196" s="576"/>
      <c r="V196" s="577"/>
      <c r="W196" s="74"/>
      <c r="X196" s="4"/>
      <c r="Y196" s="5"/>
    </row>
    <row r="197" spans="2:25" ht="33.9" customHeight="1">
      <c r="B197" s="438">
        <f t="shared" si="2"/>
        <v>145</v>
      </c>
      <c r="C197" s="569"/>
      <c r="D197" s="570"/>
      <c r="E197" s="570"/>
      <c r="F197" s="570"/>
      <c r="G197" s="570"/>
      <c r="H197" s="570"/>
      <c r="I197" s="570"/>
      <c r="J197" s="570"/>
      <c r="K197" s="570"/>
      <c r="L197" s="571"/>
      <c r="M197" s="578"/>
      <c r="N197" s="578"/>
      <c r="O197" s="578"/>
      <c r="P197" s="578"/>
      <c r="Q197" s="578"/>
      <c r="R197" s="575"/>
      <c r="S197" s="576"/>
      <c r="T197" s="576"/>
      <c r="U197" s="576"/>
      <c r="V197" s="577"/>
      <c r="W197" s="74"/>
      <c r="X197" s="4"/>
      <c r="Y197" s="5"/>
    </row>
    <row r="198" spans="2:25" ht="33.9" customHeight="1">
      <c r="B198" s="438">
        <f t="shared" si="2"/>
        <v>146</v>
      </c>
      <c r="C198" s="569"/>
      <c r="D198" s="570"/>
      <c r="E198" s="570"/>
      <c r="F198" s="570"/>
      <c r="G198" s="570"/>
      <c r="H198" s="570"/>
      <c r="I198" s="570"/>
      <c r="J198" s="570"/>
      <c r="K198" s="570"/>
      <c r="L198" s="571"/>
      <c r="M198" s="578"/>
      <c r="N198" s="578"/>
      <c r="O198" s="578"/>
      <c r="P198" s="578"/>
      <c r="Q198" s="578"/>
      <c r="R198" s="575"/>
      <c r="S198" s="576"/>
      <c r="T198" s="576"/>
      <c r="U198" s="576"/>
      <c r="V198" s="577"/>
      <c r="W198" s="74"/>
      <c r="X198" s="4"/>
      <c r="Y198" s="5"/>
    </row>
    <row r="199" spans="2:25" ht="33.9" customHeight="1">
      <c r="B199" s="438">
        <f t="shared" si="2"/>
        <v>147</v>
      </c>
      <c r="C199" s="569"/>
      <c r="D199" s="570"/>
      <c r="E199" s="570"/>
      <c r="F199" s="570"/>
      <c r="G199" s="570"/>
      <c r="H199" s="570"/>
      <c r="I199" s="570"/>
      <c r="J199" s="570"/>
      <c r="K199" s="570"/>
      <c r="L199" s="571"/>
      <c r="M199" s="578"/>
      <c r="N199" s="578"/>
      <c r="O199" s="578"/>
      <c r="P199" s="578"/>
      <c r="Q199" s="578"/>
      <c r="R199" s="575"/>
      <c r="S199" s="576"/>
      <c r="T199" s="576"/>
      <c r="U199" s="576"/>
      <c r="V199" s="577"/>
      <c r="W199" s="74"/>
      <c r="X199" s="4"/>
      <c r="Y199" s="5"/>
    </row>
    <row r="200" spans="2:25" ht="33.9" customHeight="1">
      <c r="B200" s="438">
        <f t="shared" si="2"/>
        <v>148</v>
      </c>
      <c r="C200" s="569"/>
      <c r="D200" s="570"/>
      <c r="E200" s="570"/>
      <c r="F200" s="570"/>
      <c r="G200" s="570"/>
      <c r="H200" s="570"/>
      <c r="I200" s="570"/>
      <c r="J200" s="570"/>
      <c r="K200" s="570"/>
      <c r="L200" s="571"/>
      <c r="M200" s="578"/>
      <c r="N200" s="578"/>
      <c r="O200" s="578"/>
      <c r="P200" s="578"/>
      <c r="Q200" s="578"/>
      <c r="R200" s="575"/>
      <c r="S200" s="576"/>
      <c r="T200" s="576"/>
      <c r="U200" s="576"/>
      <c r="V200" s="577"/>
      <c r="W200" s="74"/>
      <c r="X200" s="4"/>
      <c r="Y200" s="5"/>
    </row>
    <row r="201" spans="2:25" ht="33.9" customHeight="1">
      <c r="B201" s="438">
        <f t="shared" si="2"/>
        <v>149</v>
      </c>
      <c r="C201" s="569"/>
      <c r="D201" s="570"/>
      <c r="E201" s="570"/>
      <c r="F201" s="570"/>
      <c r="G201" s="570"/>
      <c r="H201" s="570"/>
      <c r="I201" s="570"/>
      <c r="J201" s="570"/>
      <c r="K201" s="570"/>
      <c r="L201" s="571"/>
      <c r="M201" s="578"/>
      <c r="N201" s="578"/>
      <c r="O201" s="578"/>
      <c r="P201" s="578"/>
      <c r="Q201" s="578"/>
      <c r="R201" s="575"/>
      <c r="S201" s="576"/>
      <c r="T201" s="576"/>
      <c r="U201" s="576"/>
      <c r="V201" s="577"/>
      <c r="W201" s="74"/>
      <c r="X201" s="4"/>
      <c r="Y201" s="5"/>
    </row>
    <row r="202" spans="2:25" ht="33.9" customHeight="1">
      <c r="B202" s="438">
        <f t="shared" si="2"/>
        <v>150</v>
      </c>
      <c r="C202" s="569"/>
      <c r="D202" s="570"/>
      <c r="E202" s="570"/>
      <c r="F202" s="570"/>
      <c r="G202" s="570"/>
      <c r="H202" s="570"/>
      <c r="I202" s="570"/>
      <c r="J202" s="570"/>
      <c r="K202" s="570"/>
      <c r="L202" s="571"/>
      <c r="M202" s="578"/>
      <c r="N202" s="578"/>
      <c r="O202" s="578"/>
      <c r="P202" s="578"/>
      <c r="Q202" s="578"/>
      <c r="R202" s="575"/>
      <c r="S202" s="576"/>
      <c r="T202" s="576"/>
      <c r="U202" s="576"/>
      <c r="V202" s="577"/>
      <c r="W202" s="74"/>
      <c r="X202" s="4"/>
      <c r="Y202" s="5"/>
    </row>
    <row r="203" spans="2:25" ht="33.9" customHeight="1">
      <c r="B203" s="438">
        <f t="shared" si="2"/>
        <v>151</v>
      </c>
      <c r="C203" s="569"/>
      <c r="D203" s="570"/>
      <c r="E203" s="570"/>
      <c r="F203" s="570"/>
      <c r="G203" s="570"/>
      <c r="H203" s="570"/>
      <c r="I203" s="570"/>
      <c r="J203" s="570"/>
      <c r="K203" s="570"/>
      <c r="L203" s="571"/>
      <c r="M203" s="578"/>
      <c r="N203" s="578"/>
      <c r="O203" s="578"/>
      <c r="P203" s="578"/>
      <c r="Q203" s="578"/>
      <c r="R203" s="575"/>
      <c r="S203" s="576"/>
      <c r="T203" s="576"/>
      <c r="U203" s="576"/>
      <c r="V203" s="577"/>
      <c r="W203" s="74"/>
      <c r="X203" s="4"/>
      <c r="Y203" s="5"/>
    </row>
    <row r="204" spans="2:25" ht="33.9" customHeight="1">
      <c r="B204" s="438">
        <f t="shared" si="2"/>
        <v>152</v>
      </c>
      <c r="C204" s="569"/>
      <c r="D204" s="570"/>
      <c r="E204" s="570"/>
      <c r="F204" s="570"/>
      <c r="G204" s="570"/>
      <c r="H204" s="570"/>
      <c r="I204" s="570"/>
      <c r="J204" s="570"/>
      <c r="K204" s="570"/>
      <c r="L204" s="571"/>
      <c r="M204" s="578"/>
      <c r="N204" s="578"/>
      <c r="O204" s="578"/>
      <c r="P204" s="578"/>
      <c r="Q204" s="578"/>
      <c r="R204" s="575"/>
      <c r="S204" s="576"/>
      <c r="T204" s="576"/>
      <c r="U204" s="576"/>
      <c r="V204" s="577"/>
      <c r="W204" s="74"/>
      <c r="X204" s="4"/>
      <c r="Y204" s="5"/>
    </row>
    <row r="205" spans="2:25" ht="33.9" customHeight="1">
      <c r="B205" s="438">
        <f t="shared" si="2"/>
        <v>153</v>
      </c>
      <c r="C205" s="569"/>
      <c r="D205" s="570"/>
      <c r="E205" s="570"/>
      <c r="F205" s="570"/>
      <c r="G205" s="570"/>
      <c r="H205" s="570"/>
      <c r="I205" s="570"/>
      <c r="J205" s="570"/>
      <c r="K205" s="570"/>
      <c r="L205" s="571"/>
      <c r="M205" s="578"/>
      <c r="N205" s="578"/>
      <c r="O205" s="578"/>
      <c r="P205" s="578"/>
      <c r="Q205" s="578"/>
      <c r="R205" s="575"/>
      <c r="S205" s="576"/>
      <c r="T205" s="576"/>
      <c r="U205" s="576"/>
      <c r="V205" s="577"/>
      <c r="W205" s="74"/>
      <c r="X205" s="4"/>
      <c r="Y205" s="5"/>
    </row>
    <row r="206" spans="2:25" ht="33.9" customHeight="1">
      <c r="B206" s="438">
        <f t="shared" si="2"/>
        <v>154</v>
      </c>
      <c r="C206" s="569"/>
      <c r="D206" s="570"/>
      <c r="E206" s="570"/>
      <c r="F206" s="570"/>
      <c r="G206" s="570"/>
      <c r="H206" s="570"/>
      <c r="I206" s="570"/>
      <c r="J206" s="570"/>
      <c r="K206" s="570"/>
      <c r="L206" s="571"/>
      <c r="M206" s="578"/>
      <c r="N206" s="578"/>
      <c r="O206" s="578"/>
      <c r="P206" s="578"/>
      <c r="Q206" s="578"/>
      <c r="R206" s="575"/>
      <c r="S206" s="576"/>
      <c r="T206" s="576"/>
      <c r="U206" s="576"/>
      <c r="V206" s="577"/>
      <c r="W206" s="74"/>
      <c r="X206" s="4"/>
      <c r="Y206" s="5"/>
    </row>
    <row r="207" spans="2:25" ht="33.9" customHeight="1">
      <c r="B207" s="438">
        <f t="shared" si="2"/>
        <v>155</v>
      </c>
      <c r="C207" s="569"/>
      <c r="D207" s="570"/>
      <c r="E207" s="570"/>
      <c r="F207" s="570"/>
      <c r="G207" s="570"/>
      <c r="H207" s="570"/>
      <c r="I207" s="570"/>
      <c r="J207" s="570"/>
      <c r="K207" s="570"/>
      <c r="L207" s="571"/>
      <c r="M207" s="578"/>
      <c r="N207" s="578"/>
      <c r="O207" s="578"/>
      <c r="P207" s="578"/>
      <c r="Q207" s="578"/>
      <c r="R207" s="575"/>
      <c r="S207" s="576"/>
      <c r="T207" s="576"/>
      <c r="U207" s="576"/>
      <c r="V207" s="577"/>
      <c r="W207" s="74"/>
      <c r="X207" s="4"/>
      <c r="Y207" s="5"/>
    </row>
    <row r="208" spans="2:25" ht="33.9" customHeight="1">
      <c r="B208" s="438">
        <f t="shared" si="2"/>
        <v>156</v>
      </c>
      <c r="C208" s="569"/>
      <c r="D208" s="570"/>
      <c r="E208" s="570"/>
      <c r="F208" s="570"/>
      <c r="G208" s="570"/>
      <c r="H208" s="570"/>
      <c r="I208" s="570"/>
      <c r="J208" s="570"/>
      <c r="K208" s="570"/>
      <c r="L208" s="571"/>
      <c r="M208" s="578"/>
      <c r="N208" s="578"/>
      <c r="O208" s="578"/>
      <c r="P208" s="578"/>
      <c r="Q208" s="578"/>
      <c r="R208" s="575"/>
      <c r="S208" s="576"/>
      <c r="T208" s="576"/>
      <c r="U208" s="576"/>
      <c r="V208" s="577"/>
      <c r="W208" s="74"/>
      <c r="X208" s="4"/>
      <c r="Y208" s="5"/>
    </row>
    <row r="209" spans="2:25" ht="33.9" customHeight="1">
      <c r="B209" s="438">
        <f t="shared" si="2"/>
        <v>157</v>
      </c>
      <c r="C209" s="569"/>
      <c r="D209" s="570"/>
      <c r="E209" s="570"/>
      <c r="F209" s="570"/>
      <c r="G209" s="570"/>
      <c r="H209" s="570"/>
      <c r="I209" s="570"/>
      <c r="J209" s="570"/>
      <c r="K209" s="570"/>
      <c r="L209" s="571"/>
      <c r="M209" s="578"/>
      <c r="N209" s="578"/>
      <c r="O209" s="578"/>
      <c r="P209" s="578"/>
      <c r="Q209" s="578"/>
      <c r="R209" s="575"/>
      <c r="S209" s="576"/>
      <c r="T209" s="576"/>
      <c r="U209" s="576"/>
      <c r="V209" s="577"/>
      <c r="W209" s="74"/>
      <c r="X209" s="4"/>
      <c r="Y209" s="5"/>
    </row>
    <row r="210" spans="2:25" ht="33.9" customHeight="1">
      <c r="B210" s="438">
        <f t="shared" si="2"/>
        <v>158</v>
      </c>
      <c r="C210" s="569"/>
      <c r="D210" s="570"/>
      <c r="E210" s="570"/>
      <c r="F210" s="570"/>
      <c r="G210" s="570"/>
      <c r="H210" s="570"/>
      <c r="I210" s="570"/>
      <c r="J210" s="570"/>
      <c r="K210" s="570"/>
      <c r="L210" s="571"/>
      <c r="M210" s="578"/>
      <c r="N210" s="578"/>
      <c r="O210" s="578"/>
      <c r="P210" s="578"/>
      <c r="Q210" s="578"/>
      <c r="R210" s="575"/>
      <c r="S210" s="576"/>
      <c r="T210" s="576"/>
      <c r="U210" s="576"/>
      <c r="V210" s="577"/>
      <c r="W210" s="74"/>
      <c r="X210" s="4"/>
      <c r="Y210" s="5"/>
    </row>
    <row r="211" spans="2:25" ht="33.9" customHeight="1">
      <c r="B211" s="438">
        <f t="shared" si="2"/>
        <v>159</v>
      </c>
      <c r="C211" s="569"/>
      <c r="D211" s="570"/>
      <c r="E211" s="570"/>
      <c r="F211" s="570"/>
      <c r="G211" s="570"/>
      <c r="H211" s="570"/>
      <c r="I211" s="570"/>
      <c r="J211" s="570"/>
      <c r="K211" s="570"/>
      <c r="L211" s="571"/>
      <c r="M211" s="578"/>
      <c r="N211" s="578"/>
      <c r="O211" s="578"/>
      <c r="P211" s="578"/>
      <c r="Q211" s="578"/>
      <c r="R211" s="575"/>
      <c r="S211" s="576"/>
      <c r="T211" s="576"/>
      <c r="U211" s="576"/>
      <c r="V211" s="577"/>
      <c r="W211" s="74"/>
      <c r="X211" s="4"/>
      <c r="Y211" s="5"/>
    </row>
    <row r="212" spans="2:25" ht="33.9" customHeight="1">
      <c r="B212" s="438">
        <f t="shared" si="2"/>
        <v>160</v>
      </c>
      <c r="C212" s="569"/>
      <c r="D212" s="570"/>
      <c r="E212" s="570"/>
      <c r="F212" s="570"/>
      <c r="G212" s="570"/>
      <c r="H212" s="570"/>
      <c r="I212" s="570"/>
      <c r="J212" s="570"/>
      <c r="K212" s="570"/>
      <c r="L212" s="571"/>
      <c r="M212" s="578"/>
      <c r="N212" s="578"/>
      <c r="O212" s="578"/>
      <c r="P212" s="578"/>
      <c r="Q212" s="578"/>
      <c r="R212" s="575"/>
      <c r="S212" s="576"/>
      <c r="T212" s="576"/>
      <c r="U212" s="576"/>
      <c r="V212" s="577"/>
      <c r="W212" s="74"/>
      <c r="X212" s="4"/>
      <c r="Y212" s="5"/>
    </row>
    <row r="213" spans="2:25" ht="33.9" customHeight="1">
      <c r="B213" s="438">
        <f t="shared" si="2"/>
        <v>161</v>
      </c>
      <c r="C213" s="569"/>
      <c r="D213" s="570"/>
      <c r="E213" s="570"/>
      <c r="F213" s="570"/>
      <c r="G213" s="570"/>
      <c r="H213" s="570"/>
      <c r="I213" s="570"/>
      <c r="J213" s="570"/>
      <c r="K213" s="570"/>
      <c r="L213" s="571"/>
      <c r="M213" s="578"/>
      <c r="N213" s="578"/>
      <c r="O213" s="578"/>
      <c r="P213" s="578"/>
      <c r="Q213" s="578"/>
      <c r="R213" s="575"/>
      <c r="S213" s="576"/>
      <c r="T213" s="576"/>
      <c r="U213" s="576"/>
      <c r="V213" s="577"/>
      <c r="W213" s="74"/>
      <c r="X213" s="4"/>
      <c r="Y213" s="5"/>
    </row>
    <row r="214" spans="2:25" ht="33.9" customHeight="1">
      <c r="B214" s="438">
        <f t="shared" si="2"/>
        <v>162</v>
      </c>
      <c r="C214" s="569"/>
      <c r="D214" s="570"/>
      <c r="E214" s="570"/>
      <c r="F214" s="570"/>
      <c r="G214" s="570"/>
      <c r="H214" s="570"/>
      <c r="I214" s="570"/>
      <c r="J214" s="570"/>
      <c r="K214" s="570"/>
      <c r="L214" s="571"/>
      <c r="M214" s="578"/>
      <c r="N214" s="578"/>
      <c r="O214" s="578"/>
      <c r="P214" s="578"/>
      <c r="Q214" s="578"/>
      <c r="R214" s="575"/>
      <c r="S214" s="576"/>
      <c r="T214" s="576"/>
      <c r="U214" s="576"/>
      <c r="V214" s="577"/>
      <c r="W214" s="74"/>
      <c r="X214" s="4"/>
      <c r="Y214" s="5"/>
    </row>
    <row r="215" spans="2:25" ht="33.9" customHeight="1">
      <c r="B215" s="438">
        <f t="shared" si="2"/>
        <v>163</v>
      </c>
      <c r="C215" s="569"/>
      <c r="D215" s="570"/>
      <c r="E215" s="570"/>
      <c r="F215" s="570"/>
      <c r="G215" s="570"/>
      <c r="H215" s="570"/>
      <c r="I215" s="570"/>
      <c r="J215" s="570"/>
      <c r="K215" s="570"/>
      <c r="L215" s="571"/>
      <c r="M215" s="578"/>
      <c r="N215" s="578"/>
      <c r="O215" s="578"/>
      <c r="P215" s="578"/>
      <c r="Q215" s="578"/>
      <c r="R215" s="575"/>
      <c r="S215" s="576"/>
      <c r="T215" s="576"/>
      <c r="U215" s="576"/>
      <c r="V215" s="577"/>
      <c r="W215" s="74"/>
      <c r="X215" s="4"/>
      <c r="Y215" s="5"/>
    </row>
    <row r="216" spans="2:25" ht="33.9" customHeight="1">
      <c r="B216" s="438">
        <f t="shared" si="2"/>
        <v>164</v>
      </c>
      <c r="C216" s="569"/>
      <c r="D216" s="570"/>
      <c r="E216" s="570"/>
      <c r="F216" s="570"/>
      <c r="G216" s="570"/>
      <c r="H216" s="570"/>
      <c r="I216" s="570"/>
      <c r="J216" s="570"/>
      <c r="K216" s="570"/>
      <c r="L216" s="571"/>
      <c r="M216" s="578"/>
      <c r="N216" s="578"/>
      <c r="O216" s="578"/>
      <c r="P216" s="578"/>
      <c r="Q216" s="578"/>
      <c r="R216" s="575"/>
      <c r="S216" s="576"/>
      <c r="T216" s="576"/>
      <c r="U216" s="576"/>
      <c r="V216" s="577"/>
      <c r="W216" s="74"/>
      <c r="X216" s="4"/>
      <c r="Y216" s="5"/>
    </row>
    <row r="217" spans="2:25" ht="33.9" customHeight="1">
      <c r="B217" s="438">
        <f t="shared" si="2"/>
        <v>165</v>
      </c>
      <c r="C217" s="569"/>
      <c r="D217" s="570"/>
      <c r="E217" s="570"/>
      <c r="F217" s="570"/>
      <c r="G217" s="570"/>
      <c r="H217" s="570"/>
      <c r="I217" s="570"/>
      <c r="J217" s="570"/>
      <c r="K217" s="570"/>
      <c r="L217" s="571"/>
      <c r="M217" s="578"/>
      <c r="N217" s="578"/>
      <c r="O217" s="578"/>
      <c r="P217" s="578"/>
      <c r="Q217" s="578"/>
      <c r="R217" s="575"/>
      <c r="S217" s="576"/>
      <c r="T217" s="576"/>
      <c r="U217" s="576"/>
      <c r="V217" s="577"/>
      <c r="W217" s="74"/>
      <c r="X217" s="4"/>
      <c r="Y217" s="5"/>
    </row>
    <row r="218" spans="2:25" ht="33.9" customHeight="1">
      <c r="B218" s="438">
        <f t="shared" si="2"/>
        <v>166</v>
      </c>
      <c r="C218" s="569"/>
      <c r="D218" s="570"/>
      <c r="E218" s="570"/>
      <c r="F218" s="570"/>
      <c r="G218" s="570"/>
      <c r="H218" s="570"/>
      <c r="I218" s="570"/>
      <c r="J218" s="570"/>
      <c r="K218" s="570"/>
      <c r="L218" s="571"/>
      <c r="M218" s="578"/>
      <c r="N218" s="578"/>
      <c r="O218" s="578"/>
      <c r="P218" s="578"/>
      <c r="Q218" s="578"/>
      <c r="R218" s="575"/>
      <c r="S218" s="576"/>
      <c r="T218" s="576"/>
      <c r="U218" s="576"/>
      <c r="V218" s="577"/>
      <c r="W218" s="74"/>
      <c r="X218" s="4"/>
      <c r="Y218" s="5"/>
    </row>
    <row r="219" spans="2:25" ht="33.9" customHeight="1">
      <c r="B219" s="438">
        <f t="shared" si="2"/>
        <v>167</v>
      </c>
      <c r="C219" s="569"/>
      <c r="D219" s="570"/>
      <c r="E219" s="570"/>
      <c r="F219" s="570"/>
      <c r="G219" s="570"/>
      <c r="H219" s="570"/>
      <c r="I219" s="570"/>
      <c r="J219" s="570"/>
      <c r="K219" s="570"/>
      <c r="L219" s="571"/>
      <c r="M219" s="578"/>
      <c r="N219" s="578"/>
      <c r="O219" s="578"/>
      <c r="P219" s="578"/>
      <c r="Q219" s="578"/>
      <c r="R219" s="575"/>
      <c r="S219" s="576"/>
      <c r="T219" s="576"/>
      <c r="U219" s="576"/>
      <c r="V219" s="577"/>
      <c r="W219" s="74"/>
      <c r="X219" s="4"/>
      <c r="Y219" s="5"/>
    </row>
    <row r="220" spans="2:25" ht="33.9" customHeight="1">
      <c r="B220" s="438">
        <f t="shared" si="2"/>
        <v>168</v>
      </c>
      <c r="C220" s="569"/>
      <c r="D220" s="570"/>
      <c r="E220" s="570"/>
      <c r="F220" s="570"/>
      <c r="G220" s="570"/>
      <c r="H220" s="570"/>
      <c r="I220" s="570"/>
      <c r="J220" s="570"/>
      <c r="K220" s="570"/>
      <c r="L220" s="571"/>
      <c r="M220" s="578"/>
      <c r="N220" s="578"/>
      <c r="O220" s="578"/>
      <c r="P220" s="578"/>
      <c r="Q220" s="578"/>
      <c r="R220" s="575"/>
      <c r="S220" s="576"/>
      <c r="T220" s="576"/>
      <c r="U220" s="576"/>
      <c r="V220" s="577"/>
      <c r="W220" s="74"/>
      <c r="X220" s="4"/>
      <c r="Y220" s="5"/>
    </row>
    <row r="221" spans="2:25" ht="33.9" customHeight="1">
      <c r="B221" s="438">
        <f t="shared" si="2"/>
        <v>169</v>
      </c>
      <c r="C221" s="569"/>
      <c r="D221" s="570"/>
      <c r="E221" s="570"/>
      <c r="F221" s="570"/>
      <c r="G221" s="570"/>
      <c r="H221" s="570"/>
      <c r="I221" s="570"/>
      <c r="J221" s="570"/>
      <c r="K221" s="570"/>
      <c r="L221" s="571"/>
      <c r="M221" s="578"/>
      <c r="N221" s="578"/>
      <c r="O221" s="578"/>
      <c r="P221" s="578"/>
      <c r="Q221" s="578"/>
      <c r="R221" s="575"/>
      <c r="S221" s="576"/>
      <c r="T221" s="576"/>
      <c r="U221" s="576"/>
      <c r="V221" s="577"/>
      <c r="W221" s="74"/>
      <c r="X221" s="4"/>
      <c r="Y221" s="5"/>
    </row>
    <row r="222" spans="2:25" ht="33.9" customHeight="1">
      <c r="B222" s="438">
        <f t="shared" si="2"/>
        <v>170</v>
      </c>
      <c r="C222" s="569"/>
      <c r="D222" s="570"/>
      <c r="E222" s="570"/>
      <c r="F222" s="570"/>
      <c r="G222" s="570"/>
      <c r="H222" s="570"/>
      <c r="I222" s="570"/>
      <c r="J222" s="570"/>
      <c r="K222" s="570"/>
      <c r="L222" s="571"/>
      <c r="M222" s="578"/>
      <c r="N222" s="578"/>
      <c r="O222" s="578"/>
      <c r="P222" s="578"/>
      <c r="Q222" s="578"/>
      <c r="R222" s="575"/>
      <c r="S222" s="576"/>
      <c r="T222" s="576"/>
      <c r="U222" s="576"/>
      <c r="V222" s="577"/>
      <c r="W222" s="74"/>
      <c r="X222" s="4"/>
      <c r="Y222" s="5"/>
    </row>
    <row r="223" spans="2:25" ht="33.9" customHeight="1">
      <c r="B223" s="438">
        <f t="shared" si="2"/>
        <v>171</v>
      </c>
      <c r="C223" s="569"/>
      <c r="D223" s="570"/>
      <c r="E223" s="570"/>
      <c r="F223" s="570"/>
      <c r="G223" s="570"/>
      <c r="H223" s="570"/>
      <c r="I223" s="570"/>
      <c r="J223" s="570"/>
      <c r="K223" s="570"/>
      <c r="L223" s="571"/>
      <c r="M223" s="578"/>
      <c r="N223" s="578"/>
      <c r="O223" s="578"/>
      <c r="P223" s="578"/>
      <c r="Q223" s="578"/>
      <c r="R223" s="575"/>
      <c r="S223" s="576"/>
      <c r="T223" s="576"/>
      <c r="U223" s="576"/>
      <c r="V223" s="577"/>
      <c r="W223" s="74"/>
      <c r="X223" s="4"/>
      <c r="Y223" s="5"/>
    </row>
    <row r="224" spans="2:25" ht="33.9" customHeight="1">
      <c r="B224" s="438">
        <f t="shared" si="2"/>
        <v>172</v>
      </c>
      <c r="C224" s="569"/>
      <c r="D224" s="570"/>
      <c r="E224" s="570"/>
      <c r="F224" s="570"/>
      <c r="G224" s="570"/>
      <c r="H224" s="570"/>
      <c r="I224" s="570"/>
      <c r="J224" s="570"/>
      <c r="K224" s="570"/>
      <c r="L224" s="571"/>
      <c r="M224" s="578"/>
      <c r="N224" s="578"/>
      <c r="O224" s="578"/>
      <c r="P224" s="578"/>
      <c r="Q224" s="578"/>
      <c r="R224" s="575"/>
      <c r="S224" s="576"/>
      <c r="T224" s="576"/>
      <c r="U224" s="576"/>
      <c r="V224" s="577"/>
      <c r="W224" s="74"/>
      <c r="X224" s="4"/>
      <c r="Y224" s="5"/>
    </row>
    <row r="225" spans="2:25" ht="33.9" customHeight="1">
      <c r="B225" s="438">
        <f t="shared" si="2"/>
        <v>173</v>
      </c>
      <c r="C225" s="569"/>
      <c r="D225" s="570"/>
      <c r="E225" s="570"/>
      <c r="F225" s="570"/>
      <c r="G225" s="570"/>
      <c r="H225" s="570"/>
      <c r="I225" s="570"/>
      <c r="J225" s="570"/>
      <c r="K225" s="570"/>
      <c r="L225" s="571"/>
      <c r="M225" s="578"/>
      <c r="N225" s="578"/>
      <c r="O225" s="578"/>
      <c r="P225" s="578"/>
      <c r="Q225" s="578"/>
      <c r="R225" s="575"/>
      <c r="S225" s="576"/>
      <c r="T225" s="576"/>
      <c r="U225" s="576"/>
      <c r="V225" s="577"/>
      <c r="W225" s="74"/>
      <c r="X225" s="4"/>
      <c r="Y225" s="5"/>
    </row>
    <row r="226" spans="2:25" ht="33.9" customHeight="1">
      <c r="B226" s="438">
        <f t="shared" si="2"/>
        <v>174</v>
      </c>
      <c r="C226" s="569"/>
      <c r="D226" s="570"/>
      <c r="E226" s="570"/>
      <c r="F226" s="570"/>
      <c r="G226" s="570"/>
      <c r="H226" s="570"/>
      <c r="I226" s="570"/>
      <c r="J226" s="570"/>
      <c r="K226" s="570"/>
      <c r="L226" s="571"/>
      <c r="M226" s="578"/>
      <c r="N226" s="578"/>
      <c r="O226" s="578"/>
      <c r="P226" s="578"/>
      <c r="Q226" s="578"/>
      <c r="R226" s="575"/>
      <c r="S226" s="576"/>
      <c r="T226" s="576"/>
      <c r="U226" s="576"/>
      <c r="V226" s="577"/>
      <c r="W226" s="74"/>
      <c r="X226" s="4"/>
      <c r="Y226" s="5"/>
    </row>
    <row r="227" spans="2:25" ht="33.9" customHeight="1">
      <c r="B227" s="438">
        <f t="shared" si="2"/>
        <v>175</v>
      </c>
      <c r="C227" s="569"/>
      <c r="D227" s="570"/>
      <c r="E227" s="570"/>
      <c r="F227" s="570"/>
      <c r="G227" s="570"/>
      <c r="H227" s="570"/>
      <c r="I227" s="570"/>
      <c r="J227" s="570"/>
      <c r="K227" s="570"/>
      <c r="L227" s="571"/>
      <c r="M227" s="578"/>
      <c r="N227" s="578"/>
      <c r="O227" s="578"/>
      <c r="P227" s="578"/>
      <c r="Q227" s="578"/>
      <c r="R227" s="575"/>
      <c r="S227" s="576"/>
      <c r="T227" s="576"/>
      <c r="U227" s="576"/>
      <c r="V227" s="577"/>
      <c r="W227" s="74"/>
      <c r="X227" s="4"/>
      <c r="Y227" s="5"/>
    </row>
    <row r="228" spans="2:25" ht="33.9" customHeight="1">
      <c r="B228" s="438">
        <f t="shared" si="2"/>
        <v>176</v>
      </c>
      <c r="C228" s="569"/>
      <c r="D228" s="570"/>
      <c r="E228" s="570"/>
      <c r="F228" s="570"/>
      <c r="G228" s="570"/>
      <c r="H228" s="570"/>
      <c r="I228" s="570"/>
      <c r="J228" s="570"/>
      <c r="K228" s="570"/>
      <c r="L228" s="571"/>
      <c r="M228" s="578"/>
      <c r="N228" s="578"/>
      <c r="O228" s="578"/>
      <c r="P228" s="578"/>
      <c r="Q228" s="578"/>
      <c r="R228" s="575"/>
      <c r="S228" s="576"/>
      <c r="T228" s="576"/>
      <c r="U228" s="576"/>
      <c r="V228" s="577"/>
      <c r="W228" s="74"/>
      <c r="X228" s="4"/>
      <c r="Y228" s="5"/>
    </row>
    <row r="229" spans="2:25" ht="33.9" customHeight="1">
      <c r="B229" s="438">
        <f t="shared" si="2"/>
        <v>177</v>
      </c>
      <c r="C229" s="569"/>
      <c r="D229" s="570"/>
      <c r="E229" s="570"/>
      <c r="F229" s="570"/>
      <c r="G229" s="570"/>
      <c r="H229" s="570"/>
      <c r="I229" s="570"/>
      <c r="J229" s="570"/>
      <c r="K229" s="570"/>
      <c r="L229" s="571"/>
      <c r="M229" s="578"/>
      <c r="N229" s="578"/>
      <c r="O229" s="578"/>
      <c r="P229" s="578"/>
      <c r="Q229" s="578"/>
      <c r="R229" s="575"/>
      <c r="S229" s="576"/>
      <c r="T229" s="576"/>
      <c r="U229" s="576"/>
      <c r="V229" s="577"/>
      <c r="W229" s="74"/>
      <c r="X229" s="4"/>
      <c r="Y229" s="5"/>
    </row>
    <row r="230" spans="2:25" ht="33.9" customHeight="1">
      <c r="B230" s="438">
        <f t="shared" si="2"/>
        <v>178</v>
      </c>
      <c r="C230" s="569"/>
      <c r="D230" s="570"/>
      <c r="E230" s="570"/>
      <c r="F230" s="570"/>
      <c r="G230" s="570"/>
      <c r="H230" s="570"/>
      <c r="I230" s="570"/>
      <c r="J230" s="570"/>
      <c r="K230" s="570"/>
      <c r="L230" s="571"/>
      <c r="M230" s="578"/>
      <c r="N230" s="578"/>
      <c r="O230" s="578"/>
      <c r="P230" s="578"/>
      <c r="Q230" s="578"/>
      <c r="R230" s="575"/>
      <c r="S230" s="576"/>
      <c r="T230" s="576"/>
      <c r="U230" s="576"/>
      <c r="V230" s="577"/>
      <c r="W230" s="74"/>
      <c r="X230" s="4"/>
      <c r="Y230" s="5"/>
    </row>
    <row r="231" spans="2:25" ht="33.9" customHeight="1">
      <c r="B231" s="438">
        <f t="shared" si="2"/>
        <v>179</v>
      </c>
      <c r="C231" s="569"/>
      <c r="D231" s="570"/>
      <c r="E231" s="570"/>
      <c r="F231" s="570"/>
      <c r="G231" s="570"/>
      <c r="H231" s="570"/>
      <c r="I231" s="570"/>
      <c r="J231" s="570"/>
      <c r="K231" s="570"/>
      <c r="L231" s="571"/>
      <c r="M231" s="578"/>
      <c r="N231" s="578"/>
      <c r="O231" s="578"/>
      <c r="P231" s="578"/>
      <c r="Q231" s="578"/>
      <c r="R231" s="575"/>
      <c r="S231" s="576"/>
      <c r="T231" s="576"/>
      <c r="U231" s="576"/>
      <c r="V231" s="577"/>
      <c r="W231" s="74"/>
      <c r="X231" s="4"/>
      <c r="Y231" s="5"/>
    </row>
    <row r="232" spans="2:25" ht="33.9" customHeight="1">
      <c r="B232" s="438">
        <f t="shared" si="2"/>
        <v>180</v>
      </c>
      <c r="C232" s="569"/>
      <c r="D232" s="570"/>
      <c r="E232" s="570"/>
      <c r="F232" s="570"/>
      <c r="G232" s="570"/>
      <c r="H232" s="570"/>
      <c r="I232" s="570"/>
      <c r="J232" s="570"/>
      <c r="K232" s="570"/>
      <c r="L232" s="571"/>
      <c r="M232" s="578"/>
      <c r="N232" s="578"/>
      <c r="O232" s="578"/>
      <c r="P232" s="578"/>
      <c r="Q232" s="578"/>
      <c r="R232" s="575"/>
      <c r="S232" s="576"/>
      <c r="T232" s="576"/>
      <c r="U232" s="576"/>
      <c r="V232" s="577"/>
      <c r="W232" s="74"/>
      <c r="X232" s="4"/>
      <c r="Y232" s="5"/>
    </row>
    <row r="233" spans="2:25" ht="33.9" customHeight="1">
      <c r="B233" s="438">
        <f t="shared" si="2"/>
        <v>181</v>
      </c>
      <c r="C233" s="569"/>
      <c r="D233" s="570"/>
      <c r="E233" s="570"/>
      <c r="F233" s="570"/>
      <c r="G233" s="570"/>
      <c r="H233" s="570"/>
      <c r="I233" s="570"/>
      <c r="J233" s="570"/>
      <c r="K233" s="570"/>
      <c r="L233" s="571"/>
      <c r="M233" s="578"/>
      <c r="N233" s="578"/>
      <c r="O233" s="578"/>
      <c r="P233" s="578"/>
      <c r="Q233" s="578"/>
      <c r="R233" s="575"/>
      <c r="S233" s="576"/>
      <c r="T233" s="576"/>
      <c r="U233" s="576"/>
      <c r="V233" s="577"/>
      <c r="W233" s="74"/>
      <c r="X233" s="4"/>
      <c r="Y233" s="5"/>
    </row>
    <row r="234" spans="2:25" ht="33.9" customHeight="1">
      <c r="B234" s="438">
        <f t="shared" si="2"/>
        <v>182</v>
      </c>
      <c r="C234" s="569"/>
      <c r="D234" s="570"/>
      <c r="E234" s="570"/>
      <c r="F234" s="570"/>
      <c r="G234" s="570"/>
      <c r="H234" s="570"/>
      <c r="I234" s="570"/>
      <c r="J234" s="570"/>
      <c r="K234" s="570"/>
      <c r="L234" s="571"/>
      <c r="M234" s="578"/>
      <c r="N234" s="578"/>
      <c r="O234" s="578"/>
      <c r="P234" s="578"/>
      <c r="Q234" s="578"/>
      <c r="R234" s="575"/>
      <c r="S234" s="576"/>
      <c r="T234" s="576"/>
      <c r="U234" s="576"/>
      <c r="V234" s="577"/>
      <c r="W234" s="74"/>
      <c r="X234" s="4"/>
      <c r="Y234" s="5"/>
    </row>
    <row r="235" spans="2:25" ht="33.9" customHeight="1">
      <c r="B235" s="438">
        <f t="shared" si="2"/>
        <v>183</v>
      </c>
      <c r="C235" s="569"/>
      <c r="D235" s="570"/>
      <c r="E235" s="570"/>
      <c r="F235" s="570"/>
      <c r="G235" s="570"/>
      <c r="H235" s="570"/>
      <c r="I235" s="570"/>
      <c r="J235" s="570"/>
      <c r="K235" s="570"/>
      <c r="L235" s="571"/>
      <c r="M235" s="578"/>
      <c r="N235" s="578"/>
      <c r="O235" s="578"/>
      <c r="P235" s="578"/>
      <c r="Q235" s="578"/>
      <c r="R235" s="575"/>
      <c r="S235" s="576"/>
      <c r="T235" s="576"/>
      <c r="U235" s="576"/>
      <c r="V235" s="577"/>
      <c r="W235" s="74"/>
      <c r="X235" s="4"/>
      <c r="Y235" s="5"/>
    </row>
    <row r="236" spans="2:25" ht="33.9" customHeight="1">
      <c r="B236" s="438">
        <f t="shared" si="2"/>
        <v>184</v>
      </c>
      <c r="C236" s="569"/>
      <c r="D236" s="570"/>
      <c r="E236" s="570"/>
      <c r="F236" s="570"/>
      <c r="G236" s="570"/>
      <c r="H236" s="570"/>
      <c r="I236" s="570"/>
      <c r="J236" s="570"/>
      <c r="K236" s="570"/>
      <c r="L236" s="571"/>
      <c r="M236" s="578"/>
      <c r="N236" s="578"/>
      <c r="O236" s="578"/>
      <c r="P236" s="578"/>
      <c r="Q236" s="578"/>
      <c r="R236" s="575"/>
      <c r="S236" s="576"/>
      <c r="T236" s="576"/>
      <c r="U236" s="576"/>
      <c r="V236" s="577"/>
      <c r="W236" s="74"/>
      <c r="X236" s="4"/>
      <c r="Y236" s="5"/>
    </row>
    <row r="237" spans="2:25" ht="33.9" customHeight="1">
      <c r="B237" s="438">
        <f t="shared" si="2"/>
        <v>185</v>
      </c>
      <c r="C237" s="569"/>
      <c r="D237" s="570"/>
      <c r="E237" s="570"/>
      <c r="F237" s="570"/>
      <c r="G237" s="570"/>
      <c r="H237" s="570"/>
      <c r="I237" s="570"/>
      <c r="J237" s="570"/>
      <c r="K237" s="570"/>
      <c r="L237" s="571"/>
      <c r="M237" s="578"/>
      <c r="N237" s="578"/>
      <c r="O237" s="578"/>
      <c r="P237" s="578"/>
      <c r="Q237" s="578"/>
      <c r="R237" s="575"/>
      <c r="S237" s="576"/>
      <c r="T237" s="576"/>
      <c r="U237" s="576"/>
      <c r="V237" s="577"/>
      <c r="W237" s="74"/>
      <c r="X237" s="4"/>
      <c r="Y237" s="5"/>
    </row>
    <row r="238" spans="2:25" ht="33.9" customHeight="1">
      <c r="B238" s="438">
        <f t="shared" si="2"/>
        <v>186</v>
      </c>
      <c r="C238" s="569"/>
      <c r="D238" s="570"/>
      <c r="E238" s="570"/>
      <c r="F238" s="570"/>
      <c r="G238" s="570"/>
      <c r="H238" s="570"/>
      <c r="I238" s="570"/>
      <c r="J238" s="570"/>
      <c r="K238" s="570"/>
      <c r="L238" s="571"/>
      <c r="M238" s="578"/>
      <c r="N238" s="578"/>
      <c r="O238" s="578"/>
      <c r="P238" s="578"/>
      <c r="Q238" s="578"/>
      <c r="R238" s="575"/>
      <c r="S238" s="576"/>
      <c r="T238" s="576"/>
      <c r="U238" s="576"/>
      <c r="V238" s="577"/>
      <c r="W238" s="74"/>
      <c r="X238" s="4"/>
      <c r="Y238" s="5"/>
    </row>
    <row r="239" spans="2:25" ht="33.9" customHeight="1">
      <c r="B239" s="438">
        <f t="shared" si="2"/>
        <v>187</v>
      </c>
      <c r="C239" s="569"/>
      <c r="D239" s="570"/>
      <c r="E239" s="570"/>
      <c r="F239" s="570"/>
      <c r="G239" s="570"/>
      <c r="H239" s="570"/>
      <c r="I239" s="570"/>
      <c r="J239" s="570"/>
      <c r="K239" s="570"/>
      <c r="L239" s="571"/>
      <c r="M239" s="578"/>
      <c r="N239" s="578"/>
      <c r="O239" s="578"/>
      <c r="P239" s="578"/>
      <c r="Q239" s="578"/>
      <c r="R239" s="575"/>
      <c r="S239" s="576"/>
      <c r="T239" s="576"/>
      <c r="U239" s="576"/>
      <c r="V239" s="577"/>
      <c r="W239" s="74"/>
      <c r="X239" s="4"/>
      <c r="Y239" s="5"/>
    </row>
    <row r="240" spans="2:25" ht="33.9" customHeight="1">
      <c r="B240" s="438">
        <f t="shared" si="2"/>
        <v>188</v>
      </c>
      <c r="C240" s="569"/>
      <c r="D240" s="570"/>
      <c r="E240" s="570"/>
      <c r="F240" s="570"/>
      <c r="G240" s="570"/>
      <c r="H240" s="570"/>
      <c r="I240" s="570"/>
      <c r="J240" s="570"/>
      <c r="K240" s="570"/>
      <c r="L240" s="571"/>
      <c r="M240" s="578"/>
      <c r="N240" s="578"/>
      <c r="O240" s="578"/>
      <c r="P240" s="578"/>
      <c r="Q240" s="578"/>
      <c r="R240" s="575"/>
      <c r="S240" s="576"/>
      <c r="T240" s="576"/>
      <c r="U240" s="576"/>
      <c r="V240" s="577"/>
      <c r="W240" s="74"/>
      <c r="X240" s="4"/>
      <c r="Y240" s="5"/>
    </row>
    <row r="241" spans="2:25" ht="33.9" customHeight="1">
      <c r="B241" s="438">
        <f t="shared" si="2"/>
        <v>189</v>
      </c>
      <c r="C241" s="569"/>
      <c r="D241" s="570"/>
      <c r="E241" s="570"/>
      <c r="F241" s="570"/>
      <c r="G241" s="570"/>
      <c r="H241" s="570"/>
      <c r="I241" s="570"/>
      <c r="J241" s="570"/>
      <c r="K241" s="570"/>
      <c r="L241" s="571"/>
      <c r="M241" s="578"/>
      <c r="N241" s="578"/>
      <c r="O241" s="578"/>
      <c r="P241" s="578"/>
      <c r="Q241" s="578"/>
      <c r="R241" s="575"/>
      <c r="S241" s="576"/>
      <c r="T241" s="576"/>
      <c r="U241" s="576"/>
      <c r="V241" s="577"/>
      <c r="W241" s="74"/>
      <c r="X241" s="4"/>
      <c r="Y241" s="5"/>
    </row>
    <row r="242" spans="2:25" ht="33.9" customHeight="1">
      <c r="B242" s="438">
        <f t="shared" si="2"/>
        <v>190</v>
      </c>
      <c r="C242" s="569"/>
      <c r="D242" s="570"/>
      <c r="E242" s="570"/>
      <c r="F242" s="570"/>
      <c r="G242" s="570"/>
      <c r="H242" s="570"/>
      <c r="I242" s="570"/>
      <c r="J242" s="570"/>
      <c r="K242" s="570"/>
      <c r="L242" s="571"/>
      <c r="M242" s="578"/>
      <c r="N242" s="578"/>
      <c r="O242" s="578"/>
      <c r="P242" s="578"/>
      <c r="Q242" s="578"/>
      <c r="R242" s="575"/>
      <c r="S242" s="576"/>
      <c r="T242" s="576"/>
      <c r="U242" s="576"/>
      <c r="V242" s="577"/>
      <c r="W242" s="74"/>
      <c r="X242" s="4"/>
      <c r="Y242" s="5"/>
    </row>
    <row r="243" spans="2:25" ht="33.9" customHeight="1">
      <c r="B243" s="438">
        <f t="shared" si="2"/>
        <v>191</v>
      </c>
      <c r="C243" s="569"/>
      <c r="D243" s="570"/>
      <c r="E243" s="570"/>
      <c r="F243" s="570"/>
      <c r="G243" s="570"/>
      <c r="H243" s="570"/>
      <c r="I243" s="570"/>
      <c r="J243" s="570"/>
      <c r="K243" s="570"/>
      <c r="L243" s="571"/>
      <c r="M243" s="578"/>
      <c r="N243" s="578"/>
      <c r="O243" s="578"/>
      <c r="P243" s="578"/>
      <c r="Q243" s="578"/>
      <c r="R243" s="575"/>
      <c r="S243" s="576"/>
      <c r="T243" s="576"/>
      <c r="U243" s="576"/>
      <c r="V243" s="577"/>
      <c r="W243" s="74"/>
      <c r="X243" s="4"/>
      <c r="Y243" s="5"/>
    </row>
    <row r="244" spans="2:25" ht="33.9" customHeight="1">
      <c r="B244" s="438">
        <f t="shared" si="2"/>
        <v>192</v>
      </c>
      <c r="C244" s="569"/>
      <c r="D244" s="570"/>
      <c r="E244" s="570"/>
      <c r="F244" s="570"/>
      <c r="G244" s="570"/>
      <c r="H244" s="570"/>
      <c r="I244" s="570"/>
      <c r="J244" s="570"/>
      <c r="K244" s="570"/>
      <c r="L244" s="571"/>
      <c r="M244" s="578"/>
      <c r="N244" s="578"/>
      <c r="O244" s="578"/>
      <c r="P244" s="578"/>
      <c r="Q244" s="578"/>
      <c r="R244" s="575"/>
      <c r="S244" s="576"/>
      <c r="T244" s="576"/>
      <c r="U244" s="576"/>
      <c r="V244" s="577"/>
      <c r="W244" s="74"/>
      <c r="X244" s="4"/>
      <c r="Y244" s="5"/>
    </row>
    <row r="245" spans="2:25" ht="33.9" customHeight="1">
      <c r="B245" s="438">
        <f t="shared" si="2"/>
        <v>193</v>
      </c>
      <c r="C245" s="569"/>
      <c r="D245" s="570"/>
      <c r="E245" s="570"/>
      <c r="F245" s="570"/>
      <c r="G245" s="570"/>
      <c r="H245" s="570"/>
      <c r="I245" s="570"/>
      <c r="J245" s="570"/>
      <c r="K245" s="570"/>
      <c r="L245" s="571"/>
      <c r="M245" s="578"/>
      <c r="N245" s="578"/>
      <c r="O245" s="578"/>
      <c r="P245" s="578"/>
      <c r="Q245" s="578"/>
      <c r="R245" s="575"/>
      <c r="S245" s="576"/>
      <c r="T245" s="576"/>
      <c r="U245" s="576"/>
      <c r="V245" s="577"/>
      <c r="W245" s="74"/>
      <c r="X245" s="4"/>
      <c r="Y245" s="5"/>
    </row>
    <row r="246" spans="2:25" ht="33.9" customHeight="1">
      <c r="B246" s="438">
        <f t="shared" si="2"/>
        <v>194</v>
      </c>
      <c r="C246" s="569"/>
      <c r="D246" s="570"/>
      <c r="E246" s="570"/>
      <c r="F246" s="570"/>
      <c r="G246" s="570"/>
      <c r="H246" s="570"/>
      <c r="I246" s="570"/>
      <c r="J246" s="570"/>
      <c r="K246" s="570"/>
      <c r="L246" s="571"/>
      <c r="M246" s="578"/>
      <c r="N246" s="578"/>
      <c r="O246" s="578"/>
      <c r="P246" s="578"/>
      <c r="Q246" s="578"/>
      <c r="R246" s="575"/>
      <c r="S246" s="576"/>
      <c r="T246" s="576"/>
      <c r="U246" s="576"/>
      <c r="V246" s="577"/>
      <c r="W246" s="74"/>
      <c r="X246" s="4"/>
      <c r="Y246" s="5"/>
    </row>
    <row r="247" spans="2:25" ht="33.9" customHeight="1">
      <c r="B247" s="438">
        <f t="shared" ref="B247:B310" si="3">B246+1</f>
        <v>195</v>
      </c>
      <c r="C247" s="569"/>
      <c r="D247" s="570"/>
      <c r="E247" s="570"/>
      <c r="F247" s="570"/>
      <c r="G247" s="570"/>
      <c r="H247" s="570"/>
      <c r="I247" s="570"/>
      <c r="J247" s="570"/>
      <c r="K247" s="570"/>
      <c r="L247" s="571"/>
      <c r="M247" s="578"/>
      <c r="N247" s="578"/>
      <c r="O247" s="578"/>
      <c r="P247" s="578"/>
      <c r="Q247" s="578"/>
      <c r="R247" s="575"/>
      <c r="S247" s="576"/>
      <c r="T247" s="576"/>
      <c r="U247" s="576"/>
      <c r="V247" s="577"/>
      <c r="W247" s="74"/>
      <c r="X247" s="4"/>
      <c r="Y247" s="5"/>
    </row>
    <row r="248" spans="2:25" ht="33.9" customHeight="1">
      <c r="B248" s="438">
        <f t="shared" si="3"/>
        <v>196</v>
      </c>
      <c r="C248" s="569"/>
      <c r="D248" s="570"/>
      <c r="E248" s="570"/>
      <c r="F248" s="570"/>
      <c r="G248" s="570"/>
      <c r="H248" s="570"/>
      <c r="I248" s="570"/>
      <c r="J248" s="570"/>
      <c r="K248" s="570"/>
      <c r="L248" s="571"/>
      <c r="M248" s="578"/>
      <c r="N248" s="578"/>
      <c r="O248" s="578"/>
      <c r="P248" s="578"/>
      <c r="Q248" s="578"/>
      <c r="R248" s="575"/>
      <c r="S248" s="576"/>
      <c r="T248" s="576"/>
      <c r="U248" s="576"/>
      <c r="V248" s="577"/>
      <c r="W248" s="74"/>
      <c r="X248" s="4"/>
      <c r="Y248" s="5"/>
    </row>
    <row r="249" spans="2:25" ht="33.9" customHeight="1">
      <c r="B249" s="438">
        <f t="shared" si="3"/>
        <v>197</v>
      </c>
      <c r="C249" s="569"/>
      <c r="D249" s="570"/>
      <c r="E249" s="570"/>
      <c r="F249" s="570"/>
      <c r="G249" s="570"/>
      <c r="H249" s="570"/>
      <c r="I249" s="570"/>
      <c r="J249" s="570"/>
      <c r="K249" s="570"/>
      <c r="L249" s="571"/>
      <c r="M249" s="578"/>
      <c r="N249" s="578"/>
      <c r="O249" s="578"/>
      <c r="P249" s="578"/>
      <c r="Q249" s="578"/>
      <c r="R249" s="575"/>
      <c r="S249" s="576"/>
      <c r="T249" s="576"/>
      <c r="U249" s="576"/>
      <c r="V249" s="577"/>
      <c r="W249" s="74"/>
      <c r="X249" s="4"/>
      <c r="Y249" s="5"/>
    </row>
    <row r="250" spans="2:25" ht="33.9" customHeight="1">
      <c r="B250" s="438">
        <f t="shared" si="3"/>
        <v>198</v>
      </c>
      <c r="C250" s="569"/>
      <c r="D250" s="570"/>
      <c r="E250" s="570"/>
      <c r="F250" s="570"/>
      <c r="G250" s="570"/>
      <c r="H250" s="570"/>
      <c r="I250" s="570"/>
      <c r="J250" s="570"/>
      <c r="K250" s="570"/>
      <c r="L250" s="571"/>
      <c r="M250" s="578"/>
      <c r="N250" s="578"/>
      <c r="O250" s="578"/>
      <c r="P250" s="578"/>
      <c r="Q250" s="578"/>
      <c r="R250" s="575"/>
      <c r="S250" s="576"/>
      <c r="T250" s="576"/>
      <c r="U250" s="576"/>
      <c r="V250" s="577"/>
      <c r="W250" s="74"/>
      <c r="X250" s="4"/>
      <c r="Y250" s="5"/>
    </row>
    <row r="251" spans="2:25" ht="33.9" customHeight="1">
      <c r="B251" s="438">
        <f t="shared" si="3"/>
        <v>199</v>
      </c>
      <c r="C251" s="569"/>
      <c r="D251" s="570"/>
      <c r="E251" s="570"/>
      <c r="F251" s="570"/>
      <c r="G251" s="570"/>
      <c r="H251" s="570"/>
      <c r="I251" s="570"/>
      <c r="J251" s="570"/>
      <c r="K251" s="570"/>
      <c r="L251" s="571"/>
      <c r="M251" s="578"/>
      <c r="N251" s="578"/>
      <c r="O251" s="578"/>
      <c r="P251" s="578"/>
      <c r="Q251" s="578"/>
      <c r="R251" s="575"/>
      <c r="S251" s="576"/>
      <c r="T251" s="576"/>
      <c r="U251" s="576"/>
      <c r="V251" s="577"/>
      <c r="W251" s="74"/>
      <c r="X251" s="4"/>
      <c r="Y251" s="5"/>
    </row>
    <row r="252" spans="2:25" ht="33.9" customHeight="1">
      <c r="B252" s="438">
        <f t="shared" si="3"/>
        <v>200</v>
      </c>
      <c r="C252" s="569"/>
      <c r="D252" s="570"/>
      <c r="E252" s="570"/>
      <c r="F252" s="570"/>
      <c r="G252" s="570"/>
      <c r="H252" s="570"/>
      <c r="I252" s="570"/>
      <c r="J252" s="570"/>
      <c r="K252" s="570"/>
      <c r="L252" s="571"/>
      <c r="M252" s="578"/>
      <c r="N252" s="578"/>
      <c r="O252" s="578"/>
      <c r="P252" s="578"/>
      <c r="Q252" s="578"/>
      <c r="R252" s="575"/>
      <c r="S252" s="576"/>
      <c r="T252" s="576"/>
      <c r="U252" s="576"/>
      <c r="V252" s="577"/>
      <c r="W252" s="74"/>
      <c r="X252" s="4"/>
      <c r="Y252" s="5"/>
    </row>
    <row r="253" spans="2:25" ht="33.9" customHeight="1">
      <c r="B253" s="438">
        <f t="shared" si="3"/>
        <v>201</v>
      </c>
      <c r="C253" s="569"/>
      <c r="D253" s="570"/>
      <c r="E253" s="570"/>
      <c r="F253" s="570"/>
      <c r="G253" s="570"/>
      <c r="H253" s="570"/>
      <c r="I253" s="570"/>
      <c r="J253" s="570"/>
      <c r="K253" s="570"/>
      <c r="L253" s="571"/>
      <c r="M253" s="578"/>
      <c r="N253" s="578"/>
      <c r="O253" s="578"/>
      <c r="P253" s="578"/>
      <c r="Q253" s="578"/>
      <c r="R253" s="575"/>
      <c r="S253" s="576"/>
      <c r="T253" s="576"/>
      <c r="U253" s="576"/>
      <c r="V253" s="577"/>
      <c r="W253" s="74"/>
      <c r="X253" s="4"/>
      <c r="Y253" s="5"/>
    </row>
    <row r="254" spans="2:25" ht="33.9" customHeight="1">
      <c r="B254" s="438">
        <f t="shared" si="3"/>
        <v>202</v>
      </c>
      <c r="C254" s="569"/>
      <c r="D254" s="570"/>
      <c r="E254" s="570"/>
      <c r="F254" s="570"/>
      <c r="G254" s="570"/>
      <c r="H254" s="570"/>
      <c r="I254" s="570"/>
      <c r="J254" s="570"/>
      <c r="K254" s="570"/>
      <c r="L254" s="571"/>
      <c r="M254" s="578"/>
      <c r="N254" s="578"/>
      <c r="O254" s="578"/>
      <c r="P254" s="578"/>
      <c r="Q254" s="578"/>
      <c r="R254" s="575"/>
      <c r="S254" s="576"/>
      <c r="T254" s="576"/>
      <c r="U254" s="576"/>
      <c r="V254" s="577"/>
      <c r="W254" s="74"/>
      <c r="X254" s="4"/>
      <c r="Y254" s="5"/>
    </row>
    <row r="255" spans="2:25" ht="33.9" customHeight="1">
      <c r="B255" s="438">
        <f t="shared" si="3"/>
        <v>203</v>
      </c>
      <c r="C255" s="569"/>
      <c r="D255" s="570"/>
      <c r="E255" s="570"/>
      <c r="F255" s="570"/>
      <c r="G255" s="570"/>
      <c r="H255" s="570"/>
      <c r="I255" s="570"/>
      <c r="J255" s="570"/>
      <c r="K255" s="570"/>
      <c r="L255" s="571"/>
      <c r="M255" s="578"/>
      <c r="N255" s="578"/>
      <c r="O255" s="578"/>
      <c r="P255" s="578"/>
      <c r="Q255" s="578"/>
      <c r="R255" s="575"/>
      <c r="S255" s="576"/>
      <c r="T255" s="576"/>
      <c r="U255" s="576"/>
      <c r="V255" s="577"/>
      <c r="W255" s="74"/>
      <c r="X255" s="4"/>
      <c r="Y255" s="5"/>
    </row>
    <row r="256" spans="2:25" ht="33.9" customHeight="1">
      <c r="B256" s="438">
        <f t="shared" si="3"/>
        <v>204</v>
      </c>
      <c r="C256" s="569"/>
      <c r="D256" s="570"/>
      <c r="E256" s="570"/>
      <c r="F256" s="570"/>
      <c r="G256" s="570"/>
      <c r="H256" s="570"/>
      <c r="I256" s="570"/>
      <c r="J256" s="570"/>
      <c r="K256" s="570"/>
      <c r="L256" s="571"/>
      <c r="M256" s="578"/>
      <c r="N256" s="578"/>
      <c r="O256" s="578"/>
      <c r="P256" s="578"/>
      <c r="Q256" s="578"/>
      <c r="R256" s="575"/>
      <c r="S256" s="576"/>
      <c r="T256" s="576"/>
      <c r="U256" s="576"/>
      <c r="V256" s="577"/>
      <c r="W256" s="74"/>
      <c r="X256" s="4"/>
      <c r="Y256" s="5"/>
    </row>
    <row r="257" spans="2:25" ht="33.9" customHeight="1">
      <c r="B257" s="438">
        <f t="shared" si="3"/>
        <v>205</v>
      </c>
      <c r="C257" s="569"/>
      <c r="D257" s="570"/>
      <c r="E257" s="570"/>
      <c r="F257" s="570"/>
      <c r="G257" s="570"/>
      <c r="H257" s="570"/>
      <c r="I257" s="570"/>
      <c r="J257" s="570"/>
      <c r="K257" s="570"/>
      <c r="L257" s="571"/>
      <c r="M257" s="578"/>
      <c r="N257" s="578"/>
      <c r="O257" s="578"/>
      <c r="P257" s="578"/>
      <c r="Q257" s="578"/>
      <c r="R257" s="575"/>
      <c r="S257" s="576"/>
      <c r="T257" s="576"/>
      <c r="U257" s="576"/>
      <c r="V257" s="577"/>
      <c r="W257" s="74"/>
      <c r="X257" s="4"/>
      <c r="Y257" s="5"/>
    </row>
    <row r="258" spans="2:25" ht="33.9" customHeight="1">
      <c r="B258" s="438">
        <f t="shared" si="3"/>
        <v>206</v>
      </c>
      <c r="C258" s="569"/>
      <c r="D258" s="570"/>
      <c r="E258" s="570"/>
      <c r="F258" s="570"/>
      <c r="G258" s="570"/>
      <c r="H258" s="570"/>
      <c r="I258" s="570"/>
      <c r="J258" s="570"/>
      <c r="K258" s="570"/>
      <c r="L258" s="571"/>
      <c r="M258" s="578"/>
      <c r="N258" s="578"/>
      <c r="O258" s="578"/>
      <c r="P258" s="578"/>
      <c r="Q258" s="578"/>
      <c r="R258" s="575"/>
      <c r="S258" s="576"/>
      <c r="T258" s="576"/>
      <c r="U258" s="576"/>
      <c r="V258" s="577"/>
      <c r="W258" s="74"/>
      <c r="X258" s="4"/>
      <c r="Y258" s="5"/>
    </row>
    <row r="259" spans="2:25" ht="33.9" customHeight="1">
      <c r="B259" s="438">
        <f t="shared" si="3"/>
        <v>207</v>
      </c>
      <c r="C259" s="569"/>
      <c r="D259" s="570"/>
      <c r="E259" s="570"/>
      <c r="F259" s="570"/>
      <c r="G259" s="570"/>
      <c r="H259" s="570"/>
      <c r="I259" s="570"/>
      <c r="J259" s="570"/>
      <c r="K259" s="570"/>
      <c r="L259" s="571"/>
      <c r="M259" s="578"/>
      <c r="N259" s="578"/>
      <c r="O259" s="578"/>
      <c r="P259" s="578"/>
      <c r="Q259" s="578"/>
      <c r="R259" s="575"/>
      <c r="S259" s="576"/>
      <c r="T259" s="576"/>
      <c r="U259" s="576"/>
      <c r="V259" s="577"/>
      <c r="W259" s="74"/>
      <c r="X259" s="4"/>
      <c r="Y259" s="5"/>
    </row>
    <row r="260" spans="2:25" ht="33.9" customHeight="1">
      <c r="B260" s="438">
        <f t="shared" si="3"/>
        <v>208</v>
      </c>
      <c r="C260" s="569"/>
      <c r="D260" s="570"/>
      <c r="E260" s="570"/>
      <c r="F260" s="570"/>
      <c r="G260" s="570"/>
      <c r="H260" s="570"/>
      <c r="I260" s="570"/>
      <c r="J260" s="570"/>
      <c r="K260" s="570"/>
      <c r="L260" s="571"/>
      <c r="M260" s="578"/>
      <c r="N260" s="578"/>
      <c r="O260" s="578"/>
      <c r="P260" s="578"/>
      <c r="Q260" s="578"/>
      <c r="R260" s="575"/>
      <c r="S260" s="576"/>
      <c r="T260" s="576"/>
      <c r="U260" s="576"/>
      <c r="V260" s="577"/>
      <c r="W260" s="74"/>
      <c r="X260" s="4"/>
      <c r="Y260" s="5"/>
    </row>
    <row r="261" spans="2:25" ht="33.9" customHeight="1">
      <c r="B261" s="438">
        <f t="shared" si="3"/>
        <v>209</v>
      </c>
      <c r="C261" s="569"/>
      <c r="D261" s="570"/>
      <c r="E261" s="570"/>
      <c r="F261" s="570"/>
      <c r="G261" s="570"/>
      <c r="H261" s="570"/>
      <c r="I261" s="570"/>
      <c r="J261" s="570"/>
      <c r="K261" s="570"/>
      <c r="L261" s="571"/>
      <c r="M261" s="578"/>
      <c r="N261" s="578"/>
      <c r="O261" s="578"/>
      <c r="P261" s="578"/>
      <c r="Q261" s="578"/>
      <c r="R261" s="575"/>
      <c r="S261" s="576"/>
      <c r="T261" s="576"/>
      <c r="U261" s="576"/>
      <c r="V261" s="577"/>
      <c r="W261" s="74"/>
      <c r="X261" s="4"/>
      <c r="Y261" s="5"/>
    </row>
    <row r="262" spans="2:25" ht="33.9" customHeight="1">
      <c r="B262" s="438">
        <f t="shared" si="3"/>
        <v>210</v>
      </c>
      <c r="C262" s="569"/>
      <c r="D262" s="570"/>
      <c r="E262" s="570"/>
      <c r="F262" s="570"/>
      <c r="G262" s="570"/>
      <c r="H262" s="570"/>
      <c r="I262" s="570"/>
      <c r="J262" s="570"/>
      <c r="K262" s="570"/>
      <c r="L262" s="571"/>
      <c r="M262" s="578"/>
      <c r="N262" s="578"/>
      <c r="O262" s="578"/>
      <c r="P262" s="578"/>
      <c r="Q262" s="578"/>
      <c r="R262" s="575"/>
      <c r="S262" s="576"/>
      <c r="T262" s="576"/>
      <c r="U262" s="576"/>
      <c r="V262" s="577"/>
      <c r="W262" s="74"/>
      <c r="X262" s="4"/>
      <c r="Y262" s="5"/>
    </row>
    <row r="263" spans="2:25" ht="33.9" customHeight="1">
      <c r="B263" s="438">
        <f t="shared" si="3"/>
        <v>211</v>
      </c>
      <c r="C263" s="569"/>
      <c r="D263" s="570"/>
      <c r="E263" s="570"/>
      <c r="F263" s="570"/>
      <c r="G263" s="570"/>
      <c r="H263" s="570"/>
      <c r="I263" s="570"/>
      <c r="J263" s="570"/>
      <c r="K263" s="570"/>
      <c r="L263" s="571"/>
      <c r="M263" s="578"/>
      <c r="N263" s="578"/>
      <c r="O263" s="578"/>
      <c r="P263" s="578"/>
      <c r="Q263" s="578"/>
      <c r="R263" s="575"/>
      <c r="S263" s="576"/>
      <c r="T263" s="576"/>
      <c r="U263" s="576"/>
      <c r="V263" s="577"/>
      <c r="W263" s="74"/>
      <c r="X263" s="4"/>
      <c r="Y263" s="5"/>
    </row>
    <row r="264" spans="2:25" ht="33.9" customHeight="1">
      <c r="B264" s="438">
        <f t="shared" si="3"/>
        <v>212</v>
      </c>
      <c r="C264" s="569"/>
      <c r="D264" s="570"/>
      <c r="E264" s="570"/>
      <c r="F264" s="570"/>
      <c r="G264" s="570"/>
      <c r="H264" s="570"/>
      <c r="I264" s="570"/>
      <c r="J264" s="570"/>
      <c r="K264" s="570"/>
      <c r="L264" s="571"/>
      <c r="M264" s="578"/>
      <c r="N264" s="578"/>
      <c r="O264" s="578"/>
      <c r="P264" s="578"/>
      <c r="Q264" s="578"/>
      <c r="R264" s="575"/>
      <c r="S264" s="576"/>
      <c r="T264" s="576"/>
      <c r="U264" s="576"/>
      <c r="V264" s="577"/>
      <c r="W264" s="74"/>
      <c r="X264" s="4"/>
      <c r="Y264" s="5"/>
    </row>
    <row r="265" spans="2:25" ht="33.9" customHeight="1">
      <c r="B265" s="438">
        <f t="shared" si="3"/>
        <v>213</v>
      </c>
      <c r="C265" s="569"/>
      <c r="D265" s="570"/>
      <c r="E265" s="570"/>
      <c r="F265" s="570"/>
      <c r="G265" s="570"/>
      <c r="H265" s="570"/>
      <c r="I265" s="570"/>
      <c r="J265" s="570"/>
      <c r="K265" s="570"/>
      <c r="L265" s="571"/>
      <c r="M265" s="578"/>
      <c r="N265" s="578"/>
      <c r="O265" s="578"/>
      <c r="P265" s="578"/>
      <c r="Q265" s="578"/>
      <c r="R265" s="575"/>
      <c r="S265" s="576"/>
      <c r="T265" s="576"/>
      <c r="U265" s="576"/>
      <c r="V265" s="577"/>
      <c r="W265" s="74"/>
      <c r="X265" s="4"/>
      <c r="Y265" s="5"/>
    </row>
    <row r="266" spans="2:25" ht="33.9" customHeight="1">
      <c r="B266" s="438">
        <f t="shared" si="3"/>
        <v>214</v>
      </c>
      <c r="C266" s="569"/>
      <c r="D266" s="570"/>
      <c r="E266" s="570"/>
      <c r="F266" s="570"/>
      <c r="G266" s="570"/>
      <c r="H266" s="570"/>
      <c r="I266" s="570"/>
      <c r="J266" s="570"/>
      <c r="K266" s="570"/>
      <c r="L266" s="571"/>
      <c r="M266" s="578"/>
      <c r="N266" s="578"/>
      <c r="O266" s="578"/>
      <c r="P266" s="578"/>
      <c r="Q266" s="578"/>
      <c r="R266" s="575"/>
      <c r="S266" s="576"/>
      <c r="T266" s="576"/>
      <c r="U266" s="576"/>
      <c r="V266" s="577"/>
      <c r="W266" s="74"/>
      <c r="X266" s="4"/>
      <c r="Y266" s="5"/>
    </row>
    <row r="267" spans="2:25" ht="33.9" customHeight="1">
      <c r="B267" s="438">
        <f t="shared" si="3"/>
        <v>215</v>
      </c>
      <c r="C267" s="569"/>
      <c r="D267" s="570"/>
      <c r="E267" s="570"/>
      <c r="F267" s="570"/>
      <c r="G267" s="570"/>
      <c r="H267" s="570"/>
      <c r="I267" s="570"/>
      <c r="J267" s="570"/>
      <c r="K267" s="570"/>
      <c r="L267" s="571"/>
      <c r="M267" s="578"/>
      <c r="N267" s="578"/>
      <c r="O267" s="578"/>
      <c r="P267" s="578"/>
      <c r="Q267" s="578"/>
      <c r="R267" s="575"/>
      <c r="S267" s="576"/>
      <c r="T267" s="576"/>
      <c r="U267" s="576"/>
      <c r="V267" s="577"/>
      <c r="W267" s="74"/>
      <c r="X267" s="4"/>
      <c r="Y267" s="5"/>
    </row>
    <row r="268" spans="2:25" ht="33.9" customHeight="1">
      <c r="B268" s="438">
        <f t="shared" si="3"/>
        <v>216</v>
      </c>
      <c r="C268" s="569"/>
      <c r="D268" s="570"/>
      <c r="E268" s="570"/>
      <c r="F268" s="570"/>
      <c r="G268" s="570"/>
      <c r="H268" s="570"/>
      <c r="I268" s="570"/>
      <c r="J268" s="570"/>
      <c r="K268" s="570"/>
      <c r="L268" s="571"/>
      <c r="M268" s="578"/>
      <c r="N268" s="578"/>
      <c r="O268" s="578"/>
      <c r="P268" s="578"/>
      <c r="Q268" s="578"/>
      <c r="R268" s="575"/>
      <c r="S268" s="576"/>
      <c r="T268" s="576"/>
      <c r="U268" s="576"/>
      <c r="V268" s="577"/>
      <c r="W268" s="74"/>
      <c r="X268" s="4"/>
      <c r="Y268" s="5"/>
    </row>
    <row r="269" spans="2:25" ht="33.9" customHeight="1">
      <c r="B269" s="438">
        <f t="shared" si="3"/>
        <v>217</v>
      </c>
      <c r="C269" s="569"/>
      <c r="D269" s="570"/>
      <c r="E269" s="570"/>
      <c r="F269" s="570"/>
      <c r="G269" s="570"/>
      <c r="H269" s="570"/>
      <c r="I269" s="570"/>
      <c r="J269" s="570"/>
      <c r="K269" s="570"/>
      <c r="L269" s="571"/>
      <c r="M269" s="578"/>
      <c r="N269" s="578"/>
      <c r="O269" s="578"/>
      <c r="P269" s="578"/>
      <c r="Q269" s="578"/>
      <c r="R269" s="575"/>
      <c r="S269" s="576"/>
      <c r="T269" s="576"/>
      <c r="U269" s="576"/>
      <c r="V269" s="577"/>
      <c r="W269" s="74"/>
      <c r="X269" s="4"/>
      <c r="Y269" s="5"/>
    </row>
    <row r="270" spans="2:25" ht="33.9" customHeight="1">
      <c r="B270" s="438">
        <f t="shared" si="3"/>
        <v>218</v>
      </c>
      <c r="C270" s="569"/>
      <c r="D270" s="570"/>
      <c r="E270" s="570"/>
      <c r="F270" s="570"/>
      <c r="G270" s="570"/>
      <c r="H270" s="570"/>
      <c r="I270" s="570"/>
      <c r="J270" s="570"/>
      <c r="K270" s="570"/>
      <c r="L270" s="571"/>
      <c r="M270" s="578"/>
      <c r="N270" s="578"/>
      <c r="O270" s="578"/>
      <c r="P270" s="578"/>
      <c r="Q270" s="578"/>
      <c r="R270" s="575"/>
      <c r="S270" s="576"/>
      <c r="T270" s="576"/>
      <c r="U270" s="576"/>
      <c r="V270" s="577"/>
      <c r="W270" s="74"/>
      <c r="X270" s="4"/>
      <c r="Y270" s="5"/>
    </row>
    <row r="271" spans="2:25" ht="33.9" customHeight="1">
      <c r="B271" s="438">
        <f t="shared" si="3"/>
        <v>219</v>
      </c>
      <c r="C271" s="569"/>
      <c r="D271" s="570"/>
      <c r="E271" s="570"/>
      <c r="F271" s="570"/>
      <c r="G271" s="570"/>
      <c r="H271" s="570"/>
      <c r="I271" s="570"/>
      <c r="J271" s="570"/>
      <c r="K271" s="570"/>
      <c r="L271" s="571"/>
      <c r="M271" s="578"/>
      <c r="N271" s="578"/>
      <c r="O271" s="578"/>
      <c r="P271" s="578"/>
      <c r="Q271" s="578"/>
      <c r="R271" s="575"/>
      <c r="S271" s="576"/>
      <c r="T271" s="576"/>
      <c r="U271" s="576"/>
      <c r="V271" s="577"/>
      <c r="W271" s="74"/>
      <c r="X271" s="4"/>
      <c r="Y271" s="5"/>
    </row>
    <row r="272" spans="2:25" ht="33.9" customHeight="1">
      <c r="B272" s="438">
        <f t="shared" si="3"/>
        <v>220</v>
      </c>
      <c r="C272" s="569"/>
      <c r="D272" s="570"/>
      <c r="E272" s="570"/>
      <c r="F272" s="570"/>
      <c r="G272" s="570"/>
      <c r="H272" s="570"/>
      <c r="I272" s="570"/>
      <c r="J272" s="570"/>
      <c r="K272" s="570"/>
      <c r="L272" s="571"/>
      <c r="M272" s="578"/>
      <c r="N272" s="578"/>
      <c r="O272" s="578"/>
      <c r="P272" s="578"/>
      <c r="Q272" s="578"/>
      <c r="R272" s="575"/>
      <c r="S272" s="576"/>
      <c r="T272" s="576"/>
      <c r="U272" s="576"/>
      <c r="V272" s="577"/>
      <c r="W272" s="74"/>
      <c r="X272" s="4"/>
      <c r="Y272" s="5"/>
    </row>
    <row r="273" spans="2:25" ht="33.9" customHeight="1">
      <c r="B273" s="438">
        <f t="shared" si="3"/>
        <v>221</v>
      </c>
      <c r="C273" s="569"/>
      <c r="D273" s="570"/>
      <c r="E273" s="570"/>
      <c r="F273" s="570"/>
      <c r="G273" s="570"/>
      <c r="H273" s="570"/>
      <c r="I273" s="570"/>
      <c r="J273" s="570"/>
      <c r="K273" s="570"/>
      <c r="L273" s="571"/>
      <c r="M273" s="578"/>
      <c r="N273" s="578"/>
      <c r="O273" s="578"/>
      <c r="P273" s="578"/>
      <c r="Q273" s="578"/>
      <c r="R273" s="575"/>
      <c r="S273" s="576"/>
      <c r="T273" s="576"/>
      <c r="U273" s="576"/>
      <c r="V273" s="577"/>
      <c r="W273" s="74"/>
      <c r="X273" s="4"/>
      <c r="Y273" s="5"/>
    </row>
    <row r="274" spans="2:25" ht="33.9" customHeight="1">
      <c r="B274" s="438">
        <f t="shared" si="3"/>
        <v>222</v>
      </c>
      <c r="C274" s="569"/>
      <c r="D274" s="570"/>
      <c r="E274" s="570"/>
      <c r="F274" s="570"/>
      <c r="G274" s="570"/>
      <c r="H274" s="570"/>
      <c r="I274" s="570"/>
      <c r="J274" s="570"/>
      <c r="K274" s="570"/>
      <c r="L274" s="571"/>
      <c r="M274" s="578"/>
      <c r="N274" s="578"/>
      <c r="O274" s="578"/>
      <c r="P274" s="578"/>
      <c r="Q274" s="578"/>
      <c r="R274" s="575"/>
      <c r="S274" s="576"/>
      <c r="T274" s="576"/>
      <c r="U274" s="576"/>
      <c r="V274" s="577"/>
      <c r="W274" s="74"/>
      <c r="X274" s="4"/>
      <c r="Y274" s="5"/>
    </row>
    <row r="275" spans="2:25" ht="33.9" customHeight="1">
      <c r="B275" s="438">
        <f t="shared" si="3"/>
        <v>223</v>
      </c>
      <c r="C275" s="569"/>
      <c r="D275" s="570"/>
      <c r="E275" s="570"/>
      <c r="F275" s="570"/>
      <c r="G275" s="570"/>
      <c r="H275" s="570"/>
      <c r="I275" s="570"/>
      <c r="J275" s="570"/>
      <c r="K275" s="570"/>
      <c r="L275" s="571"/>
      <c r="M275" s="578"/>
      <c r="N275" s="578"/>
      <c r="O275" s="578"/>
      <c r="P275" s="578"/>
      <c r="Q275" s="578"/>
      <c r="R275" s="575"/>
      <c r="S275" s="576"/>
      <c r="T275" s="576"/>
      <c r="U275" s="576"/>
      <c r="V275" s="577"/>
      <c r="W275" s="74"/>
      <c r="X275" s="4"/>
      <c r="Y275" s="5"/>
    </row>
    <row r="276" spans="2:25" ht="33.9" customHeight="1">
      <c r="B276" s="438">
        <f t="shared" si="3"/>
        <v>224</v>
      </c>
      <c r="C276" s="569"/>
      <c r="D276" s="570"/>
      <c r="E276" s="570"/>
      <c r="F276" s="570"/>
      <c r="G276" s="570"/>
      <c r="H276" s="570"/>
      <c r="I276" s="570"/>
      <c r="J276" s="570"/>
      <c r="K276" s="570"/>
      <c r="L276" s="571"/>
      <c r="M276" s="578"/>
      <c r="N276" s="578"/>
      <c r="O276" s="578"/>
      <c r="P276" s="578"/>
      <c r="Q276" s="578"/>
      <c r="R276" s="575"/>
      <c r="S276" s="576"/>
      <c r="T276" s="576"/>
      <c r="U276" s="576"/>
      <c r="V276" s="577"/>
      <c r="W276" s="74"/>
      <c r="X276" s="4"/>
      <c r="Y276" s="5"/>
    </row>
    <row r="277" spans="2:25" ht="33.9" customHeight="1">
      <c r="B277" s="438">
        <f t="shared" si="3"/>
        <v>225</v>
      </c>
      <c r="C277" s="569"/>
      <c r="D277" s="570"/>
      <c r="E277" s="570"/>
      <c r="F277" s="570"/>
      <c r="G277" s="570"/>
      <c r="H277" s="570"/>
      <c r="I277" s="570"/>
      <c r="J277" s="570"/>
      <c r="K277" s="570"/>
      <c r="L277" s="571"/>
      <c r="M277" s="578"/>
      <c r="N277" s="578"/>
      <c r="O277" s="578"/>
      <c r="P277" s="578"/>
      <c r="Q277" s="578"/>
      <c r="R277" s="575"/>
      <c r="S277" s="576"/>
      <c r="T277" s="576"/>
      <c r="U277" s="576"/>
      <c r="V277" s="577"/>
      <c r="W277" s="74"/>
      <c r="X277" s="4"/>
      <c r="Y277" s="5"/>
    </row>
    <row r="278" spans="2:25" ht="33.9" customHeight="1">
      <c r="B278" s="438">
        <f t="shared" si="3"/>
        <v>226</v>
      </c>
      <c r="C278" s="569"/>
      <c r="D278" s="570"/>
      <c r="E278" s="570"/>
      <c r="F278" s="570"/>
      <c r="G278" s="570"/>
      <c r="H278" s="570"/>
      <c r="I278" s="570"/>
      <c r="J278" s="570"/>
      <c r="K278" s="570"/>
      <c r="L278" s="571"/>
      <c r="M278" s="578"/>
      <c r="N278" s="578"/>
      <c r="O278" s="578"/>
      <c r="P278" s="578"/>
      <c r="Q278" s="578"/>
      <c r="R278" s="575"/>
      <c r="S278" s="576"/>
      <c r="T278" s="576"/>
      <c r="U278" s="576"/>
      <c r="V278" s="577"/>
      <c r="W278" s="74"/>
      <c r="X278" s="4"/>
      <c r="Y278" s="5"/>
    </row>
    <row r="279" spans="2:25" ht="33.9" customHeight="1">
      <c r="B279" s="438">
        <f t="shared" si="3"/>
        <v>227</v>
      </c>
      <c r="C279" s="569"/>
      <c r="D279" s="570"/>
      <c r="E279" s="570"/>
      <c r="F279" s="570"/>
      <c r="G279" s="570"/>
      <c r="H279" s="570"/>
      <c r="I279" s="570"/>
      <c r="J279" s="570"/>
      <c r="K279" s="570"/>
      <c r="L279" s="571"/>
      <c r="M279" s="578"/>
      <c r="N279" s="578"/>
      <c r="O279" s="578"/>
      <c r="P279" s="578"/>
      <c r="Q279" s="578"/>
      <c r="R279" s="575"/>
      <c r="S279" s="576"/>
      <c r="T279" s="576"/>
      <c r="U279" s="576"/>
      <c r="V279" s="577"/>
      <c r="W279" s="74"/>
      <c r="X279" s="4"/>
      <c r="Y279" s="5"/>
    </row>
    <row r="280" spans="2:25" ht="33.9" customHeight="1">
      <c r="B280" s="438">
        <f t="shared" si="3"/>
        <v>228</v>
      </c>
      <c r="C280" s="569"/>
      <c r="D280" s="570"/>
      <c r="E280" s="570"/>
      <c r="F280" s="570"/>
      <c r="G280" s="570"/>
      <c r="H280" s="570"/>
      <c r="I280" s="570"/>
      <c r="J280" s="570"/>
      <c r="K280" s="570"/>
      <c r="L280" s="571"/>
      <c r="M280" s="578"/>
      <c r="N280" s="578"/>
      <c r="O280" s="578"/>
      <c r="P280" s="578"/>
      <c r="Q280" s="578"/>
      <c r="R280" s="575"/>
      <c r="S280" s="576"/>
      <c r="T280" s="576"/>
      <c r="U280" s="576"/>
      <c r="V280" s="577"/>
      <c r="W280" s="74"/>
      <c r="X280" s="4"/>
      <c r="Y280" s="5"/>
    </row>
    <row r="281" spans="2:25" ht="33.9" customHeight="1">
      <c r="B281" s="438">
        <f t="shared" si="3"/>
        <v>229</v>
      </c>
      <c r="C281" s="569"/>
      <c r="D281" s="570"/>
      <c r="E281" s="570"/>
      <c r="F281" s="570"/>
      <c r="G281" s="570"/>
      <c r="H281" s="570"/>
      <c r="I281" s="570"/>
      <c r="J281" s="570"/>
      <c r="K281" s="570"/>
      <c r="L281" s="571"/>
      <c r="M281" s="578"/>
      <c r="N281" s="578"/>
      <c r="O281" s="578"/>
      <c r="P281" s="578"/>
      <c r="Q281" s="578"/>
      <c r="R281" s="575"/>
      <c r="S281" s="576"/>
      <c r="T281" s="576"/>
      <c r="U281" s="576"/>
      <c r="V281" s="577"/>
      <c r="W281" s="74"/>
      <c r="X281" s="4"/>
      <c r="Y281" s="5"/>
    </row>
    <row r="282" spans="2:25" ht="33.9" customHeight="1">
      <c r="B282" s="438">
        <f t="shared" si="3"/>
        <v>230</v>
      </c>
      <c r="C282" s="569"/>
      <c r="D282" s="570"/>
      <c r="E282" s="570"/>
      <c r="F282" s="570"/>
      <c r="G282" s="570"/>
      <c r="H282" s="570"/>
      <c r="I282" s="570"/>
      <c r="J282" s="570"/>
      <c r="K282" s="570"/>
      <c r="L282" s="571"/>
      <c r="M282" s="578"/>
      <c r="N282" s="578"/>
      <c r="O282" s="578"/>
      <c r="P282" s="578"/>
      <c r="Q282" s="578"/>
      <c r="R282" s="575"/>
      <c r="S282" s="576"/>
      <c r="T282" s="576"/>
      <c r="U282" s="576"/>
      <c r="V282" s="577"/>
      <c r="W282" s="74"/>
      <c r="X282" s="4"/>
      <c r="Y282" s="5"/>
    </row>
    <row r="283" spans="2:25" ht="33.9" customHeight="1">
      <c r="B283" s="438">
        <f t="shared" si="3"/>
        <v>231</v>
      </c>
      <c r="C283" s="569"/>
      <c r="D283" s="570"/>
      <c r="E283" s="570"/>
      <c r="F283" s="570"/>
      <c r="G283" s="570"/>
      <c r="H283" s="570"/>
      <c r="I283" s="570"/>
      <c r="J283" s="570"/>
      <c r="K283" s="570"/>
      <c r="L283" s="571"/>
      <c r="M283" s="578"/>
      <c r="N283" s="578"/>
      <c r="O283" s="578"/>
      <c r="P283" s="578"/>
      <c r="Q283" s="578"/>
      <c r="R283" s="575"/>
      <c r="S283" s="576"/>
      <c r="T283" s="576"/>
      <c r="U283" s="576"/>
      <c r="V283" s="577"/>
      <c r="W283" s="74"/>
      <c r="X283" s="4"/>
      <c r="Y283" s="5"/>
    </row>
    <row r="284" spans="2:25" ht="33.9" customHeight="1">
      <c r="B284" s="438">
        <f t="shared" si="3"/>
        <v>232</v>
      </c>
      <c r="C284" s="569"/>
      <c r="D284" s="570"/>
      <c r="E284" s="570"/>
      <c r="F284" s="570"/>
      <c r="G284" s="570"/>
      <c r="H284" s="570"/>
      <c r="I284" s="570"/>
      <c r="J284" s="570"/>
      <c r="K284" s="570"/>
      <c r="L284" s="571"/>
      <c r="M284" s="578"/>
      <c r="N284" s="578"/>
      <c r="O284" s="578"/>
      <c r="P284" s="578"/>
      <c r="Q284" s="578"/>
      <c r="R284" s="575"/>
      <c r="S284" s="576"/>
      <c r="T284" s="576"/>
      <c r="U284" s="576"/>
      <c r="V284" s="577"/>
      <c r="W284" s="74"/>
      <c r="X284" s="4"/>
      <c r="Y284" s="5"/>
    </row>
    <row r="285" spans="2:25" ht="33.9" customHeight="1">
      <c r="B285" s="438">
        <f t="shared" si="3"/>
        <v>233</v>
      </c>
      <c r="C285" s="569"/>
      <c r="D285" s="570"/>
      <c r="E285" s="570"/>
      <c r="F285" s="570"/>
      <c r="G285" s="570"/>
      <c r="H285" s="570"/>
      <c r="I285" s="570"/>
      <c r="J285" s="570"/>
      <c r="K285" s="570"/>
      <c r="L285" s="571"/>
      <c r="M285" s="578"/>
      <c r="N285" s="578"/>
      <c r="O285" s="578"/>
      <c r="P285" s="578"/>
      <c r="Q285" s="578"/>
      <c r="R285" s="575"/>
      <c r="S285" s="576"/>
      <c r="T285" s="576"/>
      <c r="U285" s="576"/>
      <c r="V285" s="577"/>
      <c r="W285" s="74"/>
      <c r="X285" s="4"/>
      <c r="Y285" s="5"/>
    </row>
    <row r="286" spans="2:25" ht="33.9" customHeight="1">
      <c r="B286" s="438">
        <f t="shared" si="3"/>
        <v>234</v>
      </c>
      <c r="C286" s="569"/>
      <c r="D286" s="570"/>
      <c r="E286" s="570"/>
      <c r="F286" s="570"/>
      <c r="G286" s="570"/>
      <c r="H286" s="570"/>
      <c r="I286" s="570"/>
      <c r="J286" s="570"/>
      <c r="K286" s="570"/>
      <c r="L286" s="571"/>
      <c r="M286" s="578"/>
      <c r="N286" s="578"/>
      <c r="O286" s="578"/>
      <c r="P286" s="578"/>
      <c r="Q286" s="578"/>
      <c r="R286" s="575"/>
      <c r="S286" s="576"/>
      <c r="T286" s="576"/>
      <c r="U286" s="576"/>
      <c r="V286" s="577"/>
      <c r="W286" s="74"/>
      <c r="X286" s="4"/>
      <c r="Y286" s="5"/>
    </row>
    <row r="287" spans="2:25" ht="33.9" customHeight="1">
      <c r="B287" s="438">
        <f t="shared" si="3"/>
        <v>235</v>
      </c>
      <c r="C287" s="569"/>
      <c r="D287" s="570"/>
      <c r="E287" s="570"/>
      <c r="F287" s="570"/>
      <c r="G287" s="570"/>
      <c r="H287" s="570"/>
      <c r="I287" s="570"/>
      <c r="J287" s="570"/>
      <c r="K287" s="570"/>
      <c r="L287" s="571"/>
      <c r="M287" s="578"/>
      <c r="N287" s="578"/>
      <c r="O287" s="578"/>
      <c r="P287" s="578"/>
      <c r="Q287" s="578"/>
      <c r="R287" s="575"/>
      <c r="S287" s="576"/>
      <c r="T287" s="576"/>
      <c r="U287" s="576"/>
      <c r="V287" s="577"/>
      <c r="W287" s="74"/>
      <c r="X287" s="4"/>
      <c r="Y287" s="5"/>
    </row>
    <row r="288" spans="2:25" ht="33.9" customHeight="1">
      <c r="B288" s="438">
        <f t="shared" si="3"/>
        <v>236</v>
      </c>
      <c r="C288" s="569"/>
      <c r="D288" s="570"/>
      <c r="E288" s="570"/>
      <c r="F288" s="570"/>
      <c r="G288" s="570"/>
      <c r="H288" s="570"/>
      <c r="I288" s="570"/>
      <c r="J288" s="570"/>
      <c r="K288" s="570"/>
      <c r="L288" s="571"/>
      <c r="M288" s="578"/>
      <c r="N288" s="578"/>
      <c r="O288" s="578"/>
      <c r="P288" s="578"/>
      <c r="Q288" s="578"/>
      <c r="R288" s="575"/>
      <c r="S288" s="576"/>
      <c r="T288" s="576"/>
      <c r="U288" s="576"/>
      <c r="V288" s="577"/>
      <c r="W288" s="74"/>
      <c r="X288" s="4"/>
      <c r="Y288" s="5"/>
    </row>
    <row r="289" spans="2:25" ht="33.9" customHeight="1">
      <c r="B289" s="438">
        <f t="shared" si="3"/>
        <v>237</v>
      </c>
      <c r="C289" s="569"/>
      <c r="D289" s="570"/>
      <c r="E289" s="570"/>
      <c r="F289" s="570"/>
      <c r="G289" s="570"/>
      <c r="H289" s="570"/>
      <c r="I289" s="570"/>
      <c r="J289" s="570"/>
      <c r="K289" s="570"/>
      <c r="L289" s="571"/>
      <c r="M289" s="578"/>
      <c r="N289" s="578"/>
      <c r="O289" s="578"/>
      <c r="P289" s="578"/>
      <c r="Q289" s="578"/>
      <c r="R289" s="575"/>
      <c r="S289" s="576"/>
      <c r="T289" s="576"/>
      <c r="U289" s="576"/>
      <c r="V289" s="577"/>
      <c r="W289" s="74"/>
      <c r="X289" s="4"/>
      <c r="Y289" s="5"/>
    </row>
    <row r="290" spans="2:25" ht="33.9" customHeight="1">
      <c r="B290" s="438">
        <f t="shared" si="3"/>
        <v>238</v>
      </c>
      <c r="C290" s="569"/>
      <c r="D290" s="570"/>
      <c r="E290" s="570"/>
      <c r="F290" s="570"/>
      <c r="G290" s="570"/>
      <c r="H290" s="570"/>
      <c r="I290" s="570"/>
      <c r="J290" s="570"/>
      <c r="K290" s="570"/>
      <c r="L290" s="571"/>
      <c r="M290" s="578"/>
      <c r="N290" s="578"/>
      <c r="O290" s="578"/>
      <c r="P290" s="578"/>
      <c r="Q290" s="578"/>
      <c r="R290" s="575"/>
      <c r="S290" s="576"/>
      <c r="T290" s="576"/>
      <c r="U290" s="576"/>
      <c r="V290" s="577"/>
      <c r="W290" s="74"/>
      <c r="X290" s="4"/>
      <c r="Y290" s="5"/>
    </row>
    <row r="291" spans="2:25" ht="33.9" customHeight="1">
      <c r="B291" s="438">
        <f t="shared" si="3"/>
        <v>239</v>
      </c>
      <c r="C291" s="569"/>
      <c r="D291" s="570"/>
      <c r="E291" s="570"/>
      <c r="F291" s="570"/>
      <c r="G291" s="570"/>
      <c r="H291" s="570"/>
      <c r="I291" s="570"/>
      <c r="J291" s="570"/>
      <c r="K291" s="570"/>
      <c r="L291" s="571"/>
      <c r="M291" s="578"/>
      <c r="N291" s="578"/>
      <c r="O291" s="578"/>
      <c r="P291" s="578"/>
      <c r="Q291" s="578"/>
      <c r="R291" s="575"/>
      <c r="S291" s="576"/>
      <c r="T291" s="576"/>
      <c r="U291" s="576"/>
      <c r="V291" s="577"/>
      <c r="W291" s="74"/>
      <c r="X291" s="4"/>
      <c r="Y291" s="5"/>
    </row>
    <row r="292" spans="2:25" ht="33.9" customHeight="1">
      <c r="B292" s="438">
        <f t="shared" si="3"/>
        <v>240</v>
      </c>
      <c r="C292" s="569"/>
      <c r="D292" s="570"/>
      <c r="E292" s="570"/>
      <c r="F292" s="570"/>
      <c r="G292" s="570"/>
      <c r="H292" s="570"/>
      <c r="I292" s="570"/>
      <c r="J292" s="570"/>
      <c r="K292" s="570"/>
      <c r="L292" s="571"/>
      <c r="M292" s="578"/>
      <c r="N292" s="578"/>
      <c r="O292" s="578"/>
      <c r="P292" s="578"/>
      <c r="Q292" s="578"/>
      <c r="R292" s="575"/>
      <c r="S292" s="576"/>
      <c r="T292" s="576"/>
      <c r="U292" s="576"/>
      <c r="V292" s="577"/>
      <c r="W292" s="74"/>
      <c r="X292" s="4"/>
      <c r="Y292" s="5"/>
    </row>
    <row r="293" spans="2:25" ht="33.9" customHeight="1">
      <c r="B293" s="438">
        <f t="shared" si="3"/>
        <v>241</v>
      </c>
      <c r="C293" s="569"/>
      <c r="D293" s="570"/>
      <c r="E293" s="570"/>
      <c r="F293" s="570"/>
      <c r="G293" s="570"/>
      <c r="H293" s="570"/>
      <c r="I293" s="570"/>
      <c r="J293" s="570"/>
      <c r="K293" s="570"/>
      <c r="L293" s="571"/>
      <c r="M293" s="578"/>
      <c r="N293" s="578"/>
      <c r="O293" s="578"/>
      <c r="P293" s="578"/>
      <c r="Q293" s="578"/>
      <c r="R293" s="575"/>
      <c r="S293" s="576"/>
      <c r="T293" s="576"/>
      <c r="U293" s="576"/>
      <c r="V293" s="577"/>
      <c r="W293" s="74"/>
      <c r="X293" s="4"/>
      <c r="Y293" s="5"/>
    </row>
    <row r="294" spans="2:25" ht="33.9" customHeight="1">
      <c r="B294" s="438">
        <f t="shared" si="3"/>
        <v>242</v>
      </c>
      <c r="C294" s="569"/>
      <c r="D294" s="570"/>
      <c r="E294" s="570"/>
      <c r="F294" s="570"/>
      <c r="G294" s="570"/>
      <c r="H294" s="570"/>
      <c r="I294" s="570"/>
      <c r="J294" s="570"/>
      <c r="K294" s="570"/>
      <c r="L294" s="571"/>
      <c r="M294" s="578"/>
      <c r="N294" s="578"/>
      <c r="O294" s="578"/>
      <c r="P294" s="578"/>
      <c r="Q294" s="578"/>
      <c r="R294" s="575"/>
      <c r="S294" s="576"/>
      <c r="T294" s="576"/>
      <c r="U294" s="576"/>
      <c r="V294" s="577"/>
      <c r="W294" s="74"/>
      <c r="X294" s="4"/>
      <c r="Y294" s="5"/>
    </row>
    <row r="295" spans="2:25" ht="33.9" customHeight="1">
      <c r="B295" s="438">
        <f t="shared" si="3"/>
        <v>243</v>
      </c>
      <c r="C295" s="569"/>
      <c r="D295" s="570"/>
      <c r="E295" s="570"/>
      <c r="F295" s="570"/>
      <c r="G295" s="570"/>
      <c r="H295" s="570"/>
      <c r="I295" s="570"/>
      <c r="J295" s="570"/>
      <c r="K295" s="570"/>
      <c r="L295" s="571"/>
      <c r="M295" s="578"/>
      <c r="N295" s="578"/>
      <c r="O295" s="578"/>
      <c r="P295" s="578"/>
      <c r="Q295" s="578"/>
      <c r="R295" s="575"/>
      <c r="S295" s="576"/>
      <c r="T295" s="576"/>
      <c r="U295" s="576"/>
      <c r="V295" s="577"/>
      <c r="W295" s="74"/>
      <c r="X295" s="4"/>
      <c r="Y295" s="5"/>
    </row>
    <row r="296" spans="2:25" ht="33.9" customHeight="1">
      <c r="B296" s="438">
        <f t="shared" si="3"/>
        <v>244</v>
      </c>
      <c r="C296" s="569"/>
      <c r="D296" s="570"/>
      <c r="E296" s="570"/>
      <c r="F296" s="570"/>
      <c r="G296" s="570"/>
      <c r="H296" s="570"/>
      <c r="I296" s="570"/>
      <c r="J296" s="570"/>
      <c r="K296" s="570"/>
      <c r="L296" s="571"/>
      <c r="M296" s="578"/>
      <c r="N296" s="578"/>
      <c r="O296" s="578"/>
      <c r="P296" s="578"/>
      <c r="Q296" s="578"/>
      <c r="R296" s="575"/>
      <c r="S296" s="576"/>
      <c r="T296" s="576"/>
      <c r="U296" s="576"/>
      <c r="V296" s="577"/>
      <c r="W296" s="74"/>
      <c r="X296" s="4"/>
      <c r="Y296" s="5"/>
    </row>
    <row r="297" spans="2:25" ht="33.9" customHeight="1">
      <c r="B297" s="438">
        <f t="shared" si="3"/>
        <v>245</v>
      </c>
      <c r="C297" s="569"/>
      <c r="D297" s="570"/>
      <c r="E297" s="570"/>
      <c r="F297" s="570"/>
      <c r="G297" s="570"/>
      <c r="H297" s="570"/>
      <c r="I297" s="570"/>
      <c r="J297" s="570"/>
      <c r="K297" s="570"/>
      <c r="L297" s="571"/>
      <c r="M297" s="578"/>
      <c r="N297" s="578"/>
      <c r="O297" s="578"/>
      <c r="P297" s="578"/>
      <c r="Q297" s="578"/>
      <c r="R297" s="575"/>
      <c r="S297" s="576"/>
      <c r="T297" s="576"/>
      <c r="U297" s="576"/>
      <c r="V297" s="577"/>
      <c r="W297" s="74"/>
      <c r="X297" s="4"/>
      <c r="Y297" s="5"/>
    </row>
    <row r="298" spans="2:25" ht="33.9" customHeight="1">
      <c r="B298" s="438">
        <f t="shared" si="3"/>
        <v>246</v>
      </c>
      <c r="C298" s="569"/>
      <c r="D298" s="570"/>
      <c r="E298" s="570"/>
      <c r="F298" s="570"/>
      <c r="G298" s="570"/>
      <c r="H298" s="570"/>
      <c r="I298" s="570"/>
      <c r="J298" s="570"/>
      <c r="K298" s="570"/>
      <c r="L298" s="571"/>
      <c r="M298" s="578"/>
      <c r="N298" s="578"/>
      <c r="O298" s="578"/>
      <c r="P298" s="578"/>
      <c r="Q298" s="578"/>
      <c r="R298" s="575"/>
      <c r="S298" s="576"/>
      <c r="T298" s="576"/>
      <c r="U298" s="576"/>
      <c r="V298" s="577"/>
      <c r="W298" s="74"/>
      <c r="X298" s="4"/>
      <c r="Y298" s="5"/>
    </row>
    <row r="299" spans="2:25" ht="33.9" customHeight="1">
      <c r="B299" s="438">
        <f t="shared" si="3"/>
        <v>247</v>
      </c>
      <c r="C299" s="569"/>
      <c r="D299" s="570"/>
      <c r="E299" s="570"/>
      <c r="F299" s="570"/>
      <c r="G299" s="570"/>
      <c r="H299" s="570"/>
      <c r="I299" s="570"/>
      <c r="J299" s="570"/>
      <c r="K299" s="570"/>
      <c r="L299" s="571"/>
      <c r="M299" s="578"/>
      <c r="N299" s="578"/>
      <c r="O299" s="578"/>
      <c r="P299" s="578"/>
      <c r="Q299" s="578"/>
      <c r="R299" s="575"/>
      <c r="S299" s="576"/>
      <c r="T299" s="576"/>
      <c r="U299" s="576"/>
      <c r="V299" s="577"/>
      <c r="W299" s="74"/>
      <c r="X299" s="4"/>
      <c r="Y299" s="5"/>
    </row>
    <row r="300" spans="2:25" ht="33.9" customHeight="1">
      <c r="B300" s="438">
        <f t="shared" si="3"/>
        <v>248</v>
      </c>
      <c r="C300" s="569"/>
      <c r="D300" s="570"/>
      <c r="E300" s="570"/>
      <c r="F300" s="570"/>
      <c r="G300" s="570"/>
      <c r="H300" s="570"/>
      <c r="I300" s="570"/>
      <c r="J300" s="570"/>
      <c r="K300" s="570"/>
      <c r="L300" s="571"/>
      <c r="M300" s="578"/>
      <c r="N300" s="578"/>
      <c r="O300" s="578"/>
      <c r="P300" s="578"/>
      <c r="Q300" s="578"/>
      <c r="R300" s="575"/>
      <c r="S300" s="576"/>
      <c r="T300" s="576"/>
      <c r="U300" s="576"/>
      <c r="V300" s="577"/>
      <c r="W300" s="74"/>
      <c r="X300" s="4"/>
      <c r="Y300" s="5"/>
    </row>
    <row r="301" spans="2:25" ht="33.9" customHeight="1">
      <c r="B301" s="438">
        <f t="shared" si="3"/>
        <v>249</v>
      </c>
      <c r="C301" s="569"/>
      <c r="D301" s="570"/>
      <c r="E301" s="570"/>
      <c r="F301" s="570"/>
      <c r="G301" s="570"/>
      <c r="H301" s="570"/>
      <c r="I301" s="570"/>
      <c r="J301" s="570"/>
      <c r="K301" s="570"/>
      <c r="L301" s="571"/>
      <c r="M301" s="578"/>
      <c r="N301" s="578"/>
      <c r="O301" s="578"/>
      <c r="P301" s="578"/>
      <c r="Q301" s="578"/>
      <c r="R301" s="575"/>
      <c r="S301" s="576"/>
      <c r="T301" s="576"/>
      <c r="U301" s="576"/>
      <c r="V301" s="577"/>
      <c r="W301" s="74"/>
      <c r="X301" s="4"/>
      <c r="Y301" s="5"/>
    </row>
    <row r="302" spans="2:25" ht="33.9" customHeight="1">
      <c r="B302" s="438">
        <f t="shared" si="3"/>
        <v>250</v>
      </c>
      <c r="C302" s="569"/>
      <c r="D302" s="570"/>
      <c r="E302" s="570"/>
      <c r="F302" s="570"/>
      <c r="G302" s="570"/>
      <c r="H302" s="570"/>
      <c r="I302" s="570"/>
      <c r="J302" s="570"/>
      <c r="K302" s="570"/>
      <c r="L302" s="571"/>
      <c r="M302" s="578"/>
      <c r="N302" s="578"/>
      <c r="O302" s="578"/>
      <c r="P302" s="578"/>
      <c r="Q302" s="578"/>
      <c r="R302" s="575"/>
      <c r="S302" s="576"/>
      <c r="T302" s="576"/>
      <c r="U302" s="576"/>
      <c r="V302" s="577"/>
      <c r="W302" s="74"/>
      <c r="X302" s="4"/>
      <c r="Y302" s="5"/>
    </row>
    <row r="303" spans="2:25" ht="33.9" customHeight="1">
      <c r="B303" s="438">
        <f t="shared" si="3"/>
        <v>251</v>
      </c>
      <c r="C303" s="569"/>
      <c r="D303" s="570"/>
      <c r="E303" s="570"/>
      <c r="F303" s="570"/>
      <c r="G303" s="570"/>
      <c r="H303" s="570"/>
      <c r="I303" s="570"/>
      <c r="J303" s="570"/>
      <c r="K303" s="570"/>
      <c r="L303" s="571"/>
      <c r="M303" s="578"/>
      <c r="N303" s="578"/>
      <c r="O303" s="578"/>
      <c r="P303" s="578"/>
      <c r="Q303" s="578"/>
      <c r="R303" s="575"/>
      <c r="S303" s="576"/>
      <c r="T303" s="576"/>
      <c r="U303" s="576"/>
      <c r="V303" s="577"/>
      <c r="W303" s="74"/>
      <c r="X303" s="4"/>
      <c r="Y303" s="5"/>
    </row>
    <row r="304" spans="2:25" ht="33.9" customHeight="1">
      <c r="B304" s="438">
        <f t="shared" si="3"/>
        <v>252</v>
      </c>
      <c r="C304" s="569"/>
      <c r="D304" s="570"/>
      <c r="E304" s="570"/>
      <c r="F304" s="570"/>
      <c r="G304" s="570"/>
      <c r="H304" s="570"/>
      <c r="I304" s="570"/>
      <c r="J304" s="570"/>
      <c r="K304" s="570"/>
      <c r="L304" s="571"/>
      <c r="M304" s="578"/>
      <c r="N304" s="578"/>
      <c r="O304" s="578"/>
      <c r="P304" s="578"/>
      <c r="Q304" s="578"/>
      <c r="R304" s="575"/>
      <c r="S304" s="576"/>
      <c r="T304" s="576"/>
      <c r="U304" s="576"/>
      <c r="V304" s="577"/>
      <c r="W304" s="74"/>
      <c r="X304" s="4"/>
      <c r="Y304" s="5"/>
    </row>
    <row r="305" spans="2:25" ht="33.9" customHeight="1">
      <c r="B305" s="438">
        <f t="shared" si="3"/>
        <v>253</v>
      </c>
      <c r="C305" s="569"/>
      <c r="D305" s="570"/>
      <c r="E305" s="570"/>
      <c r="F305" s="570"/>
      <c r="G305" s="570"/>
      <c r="H305" s="570"/>
      <c r="I305" s="570"/>
      <c r="J305" s="570"/>
      <c r="K305" s="570"/>
      <c r="L305" s="571"/>
      <c r="M305" s="578"/>
      <c r="N305" s="578"/>
      <c r="O305" s="578"/>
      <c r="P305" s="578"/>
      <c r="Q305" s="578"/>
      <c r="R305" s="575"/>
      <c r="S305" s="576"/>
      <c r="T305" s="576"/>
      <c r="U305" s="576"/>
      <c r="V305" s="577"/>
      <c r="W305" s="74"/>
      <c r="X305" s="4"/>
      <c r="Y305" s="5"/>
    </row>
    <row r="306" spans="2:25" ht="33.9" customHeight="1">
      <c r="B306" s="438">
        <f t="shared" si="3"/>
        <v>254</v>
      </c>
      <c r="C306" s="569"/>
      <c r="D306" s="570"/>
      <c r="E306" s="570"/>
      <c r="F306" s="570"/>
      <c r="G306" s="570"/>
      <c r="H306" s="570"/>
      <c r="I306" s="570"/>
      <c r="J306" s="570"/>
      <c r="K306" s="570"/>
      <c r="L306" s="571"/>
      <c r="M306" s="578"/>
      <c r="N306" s="578"/>
      <c r="O306" s="578"/>
      <c r="P306" s="578"/>
      <c r="Q306" s="578"/>
      <c r="R306" s="575"/>
      <c r="S306" s="576"/>
      <c r="T306" s="576"/>
      <c r="U306" s="576"/>
      <c r="V306" s="577"/>
      <c r="W306" s="74"/>
      <c r="X306" s="4"/>
      <c r="Y306" s="5"/>
    </row>
    <row r="307" spans="2:25" ht="33.9" customHeight="1">
      <c r="B307" s="438">
        <f t="shared" si="3"/>
        <v>255</v>
      </c>
      <c r="C307" s="569"/>
      <c r="D307" s="570"/>
      <c r="E307" s="570"/>
      <c r="F307" s="570"/>
      <c r="G307" s="570"/>
      <c r="H307" s="570"/>
      <c r="I307" s="570"/>
      <c r="J307" s="570"/>
      <c r="K307" s="570"/>
      <c r="L307" s="571"/>
      <c r="M307" s="578"/>
      <c r="N307" s="578"/>
      <c r="O307" s="578"/>
      <c r="P307" s="578"/>
      <c r="Q307" s="578"/>
      <c r="R307" s="575"/>
      <c r="S307" s="576"/>
      <c r="T307" s="576"/>
      <c r="U307" s="576"/>
      <c r="V307" s="577"/>
      <c r="W307" s="74"/>
      <c r="X307" s="4"/>
      <c r="Y307" s="5"/>
    </row>
    <row r="308" spans="2:25" ht="33.9" customHeight="1">
      <c r="B308" s="438">
        <f t="shared" si="3"/>
        <v>256</v>
      </c>
      <c r="C308" s="569"/>
      <c r="D308" s="570"/>
      <c r="E308" s="570"/>
      <c r="F308" s="570"/>
      <c r="G308" s="570"/>
      <c r="H308" s="570"/>
      <c r="I308" s="570"/>
      <c r="J308" s="570"/>
      <c r="K308" s="570"/>
      <c r="L308" s="571"/>
      <c r="M308" s="578"/>
      <c r="N308" s="578"/>
      <c r="O308" s="578"/>
      <c r="P308" s="578"/>
      <c r="Q308" s="578"/>
      <c r="R308" s="575"/>
      <c r="S308" s="576"/>
      <c r="T308" s="576"/>
      <c r="U308" s="576"/>
      <c r="V308" s="577"/>
      <c r="W308" s="74"/>
      <c r="X308" s="4"/>
      <c r="Y308" s="5"/>
    </row>
    <row r="309" spans="2:25" ht="33.9" customHeight="1">
      <c r="B309" s="438">
        <f t="shared" si="3"/>
        <v>257</v>
      </c>
      <c r="C309" s="569"/>
      <c r="D309" s="570"/>
      <c r="E309" s="570"/>
      <c r="F309" s="570"/>
      <c r="G309" s="570"/>
      <c r="H309" s="570"/>
      <c r="I309" s="570"/>
      <c r="J309" s="570"/>
      <c r="K309" s="570"/>
      <c r="L309" s="571"/>
      <c r="M309" s="578"/>
      <c r="N309" s="578"/>
      <c r="O309" s="578"/>
      <c r="P309" s="578"/>
      <c r="Q309" s="578"/>
      <c r="R309" s="575"/>
      <c r="S309" s="576"/>
      <c r="T309" s="576"/>
      <c r="U309" s="576"/>
      <c r="V309" s="577"/>
      <c r="W309" s="74"/>
      <c r="X309" s="4"/>
      <c r="Y309" s="5"/>
    </row>
    <row r="310" spans="2:25" ht="33.9" customHeight="1">
      <c r="B310" s="438">
        <f t="shared" si="3"/>
        <v>258</v>
      </c>
      <c r="C310" s="569"/>
      <c r="D310" s="570"/>
      <c r="E310" s="570"/>
      <c r="F310" s="570"/>
      <c r="G310" s="570"/>
      <c r="H310" s="570"/>
      <c r="I310" s="570"/>
      <c r="J310" s="570"/>
      <c r="K310" s="570"/>
      <c r="L310" s="571"/>
      <c r="M310" s="578"/>
      <c r="N310" s="578"/>
      <c r="O310" s="578"/>
      <c r="P310" s="578"/>
      <c r="Q310" s="578"/>
      <c r="R310" s="575"/>
      <c r="S310" s="576"/>
      <c r="T310" s="576"/>
      <c r="U310" s="576"/>
      <c r="V310" s="577"/>
      <c r="W310" s="74"/>
      <c r="X310" s="4"/>
      <c r="Y310" s="5"/>
    </row>
    <row r="311" spans="2:25" ht="33.9" customHeight="1">
      <c r="B311" s="438">
        <f t="shared" ref="B311:B374" si="4">B310+1</f>
        <v>259</v>
      </c>
      <c r="C311" s="569"/>
      <c r="D311" s="570"/>
      <c r="E311" s="570"/>
      <c r="F311" s="570"/>
      <c r="G311" s="570"/>
      <c r="H311" s="570"/>
      <c r="I311" s="570"/>
      <c r="J311" s="570"/>
      <c r="K311" s="570"/>
      <c r="L311" s="571"/>
      <c r="M311" s="578"/>
      <c r="N311" s="578"/>
      <c r="O311" s="578"/>
      <c r="P311" s="578"/>
      <c r="Q311" s="578"/>
      <c r="R311" s="575"/>
      <c r="S311" s="576"/>
      <c r="T311" s="576"/>
      <c r="U311" s="576"/>
      <c r="V311" s="577"/>
      <c r="W311" s="74"/>
      <c r="X311" s="4"/>
      <c r="Y311" s="5"/>
    </row>
    <row r="312" spans="2:25" ht="33.9" customHeight="1">
      <c r="B312" s="438">
        <f t="shared" si="4"/>
        <v>260</v>
      </c>
      <c r="C312" s="569"/>
      <c r="D312" s="570"/>
      <c r="E312" s="570"/>
      <c r="F312" s="570"/>
      <c r="G312" s="570"/>
      <c r="H312" s="570"/>
      <c r="I312" s="570"/>
      <c r="J312" s="570"/>
      <c r="K312" s="570"/>
      <c r="L312" s="571"/>
      <c r="M312" s="578"/>
      <c r="N312" s="578"/>
      <c r="O312" s="578"/>
      <c r="P312" s="578"/>
      <c r="Q312" s="578"/>
      <c r="R312" s="575"/>
      <c r="S312" s="576"/>
      <c r="T312" s="576"/>
      <c r="U312" s="576"/>
      <c r="V312" s="577"/>
      <c r="W312" s="74"/>
      <c r="X312" s="4"/>
      <c r="Y312" s="5"/>
    </row>
    <row r="313" spans="2:25" ht="33.9" customHeight="1">
      <c r="B313" s="438">
        <f t="shared" si="4"/>
        <v>261</v>
      </c>
      <c r="C313" s="569"/>
      <c r="D313" s="570"/>
      <c r="E313" s="570"/>
      <c r="F313" s="570"/>
      <c r="G313" s="570"/>
      <c r="H313" s="570"/>
      <c r="I313" s="570"/>
      <c r="J313" s="570"/>
      <c r="K313" s="570"/>
      <c r="L313" s="571"/>
      <c r="M313" s="578"/>
      <c r="N313" s="578"/>
      <c r="O313" s="578"/>
      <c r="P313" s="578"/>
      <c r="Q313" s="578"/>
      <c r="R313" s="575"/>
      <c r="S313" s="576"/>
      <c r="T313" s="576"/>
      <c r="U313" s="576"/>
      <c r="V313" s="577"/>
      <c r="W313" s="74"/>
      <c r="X313" s="4"/>
      <c r="Y313" s="5"/>
    </row>
    <row r="314" spans="2:25" ht="33.9" customHeight="1">
      <c r="B314" s="438">
        <f t="shared" si="4"/>
        <v>262</v>
      </c>
      <c r="C314" s="569"/>
      <c r="D314" s="570"/>
      <c r="E314" s="570"/>
      <c r="F314" s="570"/>
      <c r="G314" s="570"/>
      <c r="H314" s="570"/>
      <c r="I314" s="570"/>
      <c r="J314" s="570"/>
      <c r="K314" s="570"/>
      <c r="L314" s="571"/>
      <c r="M314" s="578"/>
      <c r="N314" s="578"/>
      <c r="O314" s="578"/>
      <c r="P314" s="578"/>
      <c r="Q314" s="578"/>
      <c r="R314" s="575"/>
      <c r="S314" s="576"/>
      <c r="T314" s="576"/>
      <c r="U314" s="576"/>
      <c r="V314" s="577"/>
      <c r="W314" s="74"/>
      <c r="X314" s="4"/>
      <c r="Y314" s="5"/>
    </row>
    <row r="315" spans="2:25" ht="33.9" customHeight="1">
      <c r="B315" s="438">
        <f t="shared" si="4"/>
        <v>263</v>
      </c>
      <c r="C315" s="569"/>
      <c r="D315" s="570"/>
      <c r="E315" s="570"/>
      <c r="F315" s="570"/>
      <c r="G315" s="570"/>
      <c r="H315" s="570"/>
      <c r="I315" s="570"/>
      <c r="J315" s="570"/>
      <c r="K315" s="570"/>
      <c r="L315" s="571"/>
      <c r="M315" s="578"/>
      <c r="N315" s="578"/>
      <c r="O315" s="578"/>
      <c r="P315" s="578"/>
      <c r="Q315" s="578"/>
      <c r="R315" s="575"/>
      <c r="S315" s="576"/>
      <c r="T315" s="576"/>
      <c r="U315" s="576"/>
      <c r="V315" s="577"/>
      <c r="W315" s="74"/>
      <c r="X315" s="4"/>
      <c r="Y315" s="5"/>
    </row>
    <row r="316" spans="2:25" ht="33.9" customHeight="1">
      <c r="B316" s="438">
        <f t="shared" si="4"/>
        <v>264</v>
      </c>
      <c r="C316" s="569"/>
      <c r="D316" s="570"/>
      <c r="E316" s="570"/>
      <c r="F316" s="570"/>
      <c r="G316" s="570"/>
      <c r="H316" s="570"/>
      <c r="I316" s="570"/>
      <c r="J316" s="570"/>
      <c r="K316" s="570"/>
      <c r="L316" s="571"/>
      <c r="M316" s="578"/>
      <c r="N316" s="578"/>
      <c r="O316" s="578"/>
      <c r="P316" s="578"/>
      <c r="Q316" s="578"/>
      <c r="R316" s="575"/>
      <c r="S316" s="576"/>
      <c r="T316" s="576"/>
      <c r="U316" s="576"/>
      <c r="V316" s="577"/>
      <c r="W316" s="74"/>
      <c r="X316" s="4"/>
      <c r="Y316" s="5"/>
    </row>
    <row r="317" spans="2:25" ht="33.9" customHeight="1">
      <c r="B317" s="438">
        <f t="shared" si="4"/>
        <v>265</v>
      </c>
      <c r="C317" s="569"/>
      <c r="D317" s="570"/>
      <c r="E317" s="570"/>
      <c r="F317" s="570"/>
      <c r="G317" s="570"/>
      <c r="H317" s="570"/>
      <c r="I317" s="570"/>
      <c r="J317" s="570"/>
      <c r="K317" s="570"/>
      <c r="L317" s="571"/>
      <c r="M317" s="578"/>
      <c r="N317" s="578"/>
      <c r="O317" s="578"/>
      <c r="P317" s="578"/>
      <c r="Q317" s="578"/>
      <c r="R317" s="575"/>
      <c r="S317" s="576"/>
      <c r="T317" s="576"/>
      <c r="U317" s="576"/>
      <c r="V317" s="577"/>
      <c r="W317" s="74"/>
      <c r="X317" s="4"/>
      <c r="Y317" s="5"/>
    </row>
    <row r="318" spans="2:25" ht="33.9" customHeight="1">
      <c r="B318" s="438">
        <f t="shared" si="4"/>
        <v>266</v>
      </c>
      <c r="C318" s="569"/>
      <c r="D318" s="570"/>
      <c r="E318" s="570"/>
      <c r="F318" s="570"/>
      <c r="G318" s="570"/>
      <c r="H318" s="570"/>
      <c r="I318" s="570"/>
      <c r="J318" s="570"/>
      <c r="K318" s="570"/>
      <c r="L318" s="571"/>
      <c r="M318" s="578"/>
      <c r="N318" s="578"/>
      <c r="O318" s="578"/>
      <c r="P318" s="578"/>
      <c r="Q318" s="578"/>
      <c r="R318" s="575"/>
      <c r="S318" s="576"/>
      <c r="T318" s="576"/>
      <c r="U318" s="576"/>
      <c r="V318" s="577"/>
      <c r="W318" s="74"/>
      <c r="X318" s="4"/>
      <c r="Y318" s="5"/>
    </row>
    <row r="319" spans="2:25" ht="33.9" customHeight="1">
      <c r="B319" s="438">
        <f t="shared" si="4"/>
        <v>267</v>
      </c>
      <c r="C319" s="569"/>
      <c r="D319" s="570"/>
      <c r="E319" s="570"/>
      <c r="F319" s="570"/>
      <c r="G319" s="570"/>
      <c r="H319" s="570"/>
      <c r="I319" s="570"/>
      <c r="J319" s="570"/>
      <c r="K319" s="570"/>
      <c r="L319" s="571"/>
      <c r="M319" s="578"/>
      <c r="N319" s="578"/>
      <c r="O319" s="578"/>
      <c r="P319" s="578"/>
      <c r="Q319" s="578"/>
      <c r="R319" s="575"/>
      <c r="S319" s="576"/>
      <c r="T319" s="576"/>
      <c r="U319" s="576"/>
      <c r="V319" s="577"/>
      <c r="W319" s="74"/>
      <c r="X319" s="4"/>
      <c r="Y319" s="5"/>
    </row>
    <row r="320" spans="2:25" ht="33.9" customHeight="1">
      <c r="B320" s="438">
        <f t="shared" si="4"/>
        <v>268</v>
      </c>
      <c r="C320" s="569"/>
      <c r="D320" s="570"/>
      <c r="E320" s="570"/>
      <c r="F320" s="570"/>
      <c r="G320" s="570"/>
      <c r="H320" s="570"/>
      <c r="I320" s="570"/>
      <c r="J320" s="570"/>
      <c r="K320" s="570"/>
      <c r="L320" s="571"/>
      <c r="M320" s="578"/>
      <c r="N320" s="578"/>
      <c r="O320" s="578"/>
      <c r="P320" s="578"/>
      <c r="Q320" s="578"/>
      <c r="R320" s="575"/>
      <c r="S320" s="576"/>
      <c r="T320" s="576"/>
      <c r="U320" s="576"/>
      <c r="V320" s="577"/>
      <c r="W320" s="74"/>
      <c r="X320" s="4"/>
      <c r="Y320" s="5"/>
    </row>
    <row r="321" spans="2:25" ht="33.9" customHeight="1">
      <c r="B321" s="438">
        <f t="shared" si="4"/>
        <v>269</v>
      </c>
      <c r="C321" s="569"/>
      <c r="D321" s="570"/>
      <c r="E321" s="570"/>
      <c r="F321" s="570"/>
      <c r="G321" s="570"/>
      <c r="H321" s="570"/>
      <c r="I321" s="570"/>
      <c r="J321" s="570"/>
      <c r="K321" s="570"/>
      <c r="L321" s="571"/>
      <c r="M321" s="578"/>
      <c r="N321" s="578"/>
      <c r="O321" s="578"/>
      <c r="P321" s="578"/>
      <c r="Q321" s="578"/>
      <c r="R321" s="575"/>
      <c r="S321" s="576"/>
      <c r="T321" s="576"/>
      <c r="U321" s="576"/>
      <c r="V321" s="577"/>
      <c r="W321" s="74"/>
      <c r="X321" s="4"/>
      <c r="Y321" s="5"/>
    </row>
    <row r="322" spans="2:25" ht="33.9" customHeight="1">
      <c r="B322" s="438">
        <f t="shared" si="4"/>
        <v>270</v>
      </c>
      <c r="C322" s="569"/>
      <c r="D322" s="570"/>
      <c r="E322" s="570"/>
      <c r="F322" s="570"/>
      <c r="G322" s="570"/>
      <c r="H322" s="570"/>
      <c r="I322" s="570"/>
      <c r="J322" s="570"/>
      <c r="K322" s="570"/>
      <c r="L322" s="571"/>
      <c r="M322" s="578"/>
      <c r="N322" s="578"/>
      <c r="O322" s="578"/>
      <c r="P322" s="578"/>
      <c r="Q322" s="578"/>
      <c r="R322" s="575"/>
      <c r="S322" s="576"/>
      <c r="T322" s="576"/>
      <c r="U322" s="576"/>
      <c r="V322" s="577"/>
      <c r="W322" s="74"/>
      <c r="X322" s="4"/>
      <c r="Y322" s="5"/>
    </row>
    <row r="323" spans="2:25" ht="33.9" customHeight="1">
      <c r="B323" s="438">
        <f t="shared" si="4"/>
        <v>271</v>
      </c>
      <c r="C323" s="569"/>
      <c r="D323" s="570"/>
      <c r="E323" s="570"/>
      <c r="F323" s="570"/>
      <c r="G323" s="570"/>
      <c r="H323" s="570"/>
      <c r="I323" s="570"/>
      <c r="J323" s="570"/>
      <c r="K323" s="570"/>
      <c r="L323" s="571"/>
      <c r="M323" s="578"/>
      <c r="N323" s="578"/>
      <c r="O323" s="578"/>
      <c r="P323" s="578"/>
      <c r="Q323" s="578"/>
      <c r="R323" s="575"/>
      <c r="S323" s="576"/>
      <c r="T323" s="576"/>
      <c r="U323" s="576"/>
      <c r="V323" s="577"/>
      <c r="W323" s="74"/>
      <c r="X323" s="4"/>
      <c r="Y323" s="5"/>
    </row>
    <row r="324" spans="2:25" ht="33.9" customHeight="1">
      <c r="B324" s="438">
        <f t="shared" si="4"/>
        <v>272</v>
      </c>
      <c r="C324" s="569"/>
      <c r="D324" s="570"/>
      <c r="E324" s="570"/>
      <c r="F324" s="570"/>
      <c r="G324" s="570"/>
      <c r="H324" s="570"/>
      <c r="I324" s="570"/>
      <c r="J324" s="570"/>
      <c r="K324" s="570"/>
      <c r="L324" s="571"/>
      <c r="M324" s="578"/>
      <c r="N324" s="578"/>
      <c r="O324" s="578"/>
      <c r="P324" s="578"/>
      <c r="Q324" s="578"/>
      <c r="R324" s="575"/>
      <c r="S324" s="576"/>
      <c r="T324" s="576"/>
      <c r="U324" s="576"/>
      <c r="V324" s="577"/>
      <c r="W324" s="74"/>
      <c r="X324" s="4"/>
      <c r="Y324" s="5"/>
    </row>
    <row r="325" spans="2:25" ht="33.9" customHeight="1">
      <c r="B325" s="438">
        <f t="shared" si="4"/>
        <v>273</v>
      </c>
      <c r="C325" s="569"/>
      <c r="D325" s="570"/>
      <c r="E325" s="570"/>
      <c r="F325" s="570"/>
      <c r="G325" s="570"/>
      <c r="H325" s="570"/>
      <c r="I325" s="570"/>
      <c r="J325" s="570"/>
      <c r="K325" s="570"/>
      <c r="L325" s="571"/>
      <c r="M325" s="578"/>
      <c r="N325" s="578"/>
      <c r="O325" s="578"/>
      <c r="P325" s="578"/>
      <c r="Q325" s="578"/>
      <c r="R325" s="575"/>
      <c r="S325" s="576"/>
      <c r="T325" s="576"/>
      <c r="U325" s="576"/>
      <c r="V325" s="577"/>
      <c r="W325" s="74"/>
      <c r="X325" s="4"/>
      <c r="Y325" s="5"/>
    </row>
    <row r="326" spans="2:25" ht="33.9" customHeight="1">
      <c r="B326" s="438">
        <f t="shared" si="4"/>
        <v>274</v>
      </c>
      <c r="C326" s="569"/>
      <c r="D326" s="570"/>
      <c r="E326" s="570"/>
      <c r="F326" s="570"/>
      <c r="G326" s="570"/>
      <c r="H326" s="570"/>
      <c r="I326" s="570"/>
      <c r="J326" s="570"/>
      <c r="K326" s="570"/>
      <c r="L326" s="571"/>
      <c r="M326" s="578"/>
      <c r="N326" s="578"/>
      <c r="O326" s="578"/>
      <c r="P326" s="578"/>
      <c r="Q326" s="578"/>
      <c r="R326" s="575"/>
      <c r="S326" s="576"/>
      <c r="T326" s="576"/>
      <c r="U326" s="576"/>
      <c r="V326" s="577"/>
      <c r="W326" s="74"/>
      <c r="X326" s="4"/>
      <c r="Y326" s="5"/>
    </row>
    <row r="327" spans="2:25" ht="33.9" customHeight="1">
      <c r="B327" s="438">
        <f t="shared" si="4"/>
        <v>275</v>
      </c>
      <c r="C327" s="569"/>
      <c r="D327" s="570"/>
      <c r="E327" s="570"/>
      <c r="F327" s="570"/>
      <c r="G327" s="570"/>
      <c r="H327" s="570"/>
      <c r="I327" s="570"/>
      <c r="J327" s="570"/>
      <c r="K327" s="570"/>
      <c r="L327" s="571"/>
      <c r="M327" s="578"/>
      <c r="N327" s="578"/>
      <c r="O327" s="578"/>
      <c r="P327" s="578"/>
      <c r="Q327" s="578"/>
      <c r="R327" s="575"/>
      <c r="S327" s="576"/>
      <c r="T327" s="576"/>
      <c r="U327" s="576"/>
      <c r="V327" s="577"/>
      <c r="W327" s="74"/>
      <c r="X327" s="4"/>
      <c r="Y327" s="5"/>
    </row>
    <row r="328" spans="2:25" ht="33.9" customHeight="1">
      <c r="B328" s="438">
        <f t="shared" si="4"/>
        <v>276</v>
      </c>
      <c r="C328" s="569"/>
      <c r="D328" s="570"/>
      <c r="E328" s="570"/>
      <c r="F328" s="570"/>
      <c r="G328" s="570"/>
      <c r="H328" s="570"/>
      <c r="I328" s="570"/>
      <c r="J328" s="570"/>
      <c r="K328" s="570"/>
      <c r="L328" s="571"/>
      <c r="M328" s="578"/>
      <c r="N328" s="578"/>
      <c r="O328" s="578"/>
      <c r="P328" s="578"/>
      <c r="Q328" s="578"/>
      <c r="R328" s="575"/>
      <c r="S328" s="576"/>
      <c r="T328" s="576"/>
      <c r="U328" s="576"/>
      <c r="V328" s="577"/>
      <c r="W328" s="74"/>
      <c r="X328" s="4"/>
      <c r="Y328" s="5"/>
    </row>
    <row r="329" spans="2:25" ht="33.9" customHeight="1">
      <c r="B329" s="438">
        <f t="shared" si="4"/>
        <v>277</v>
      </c>
      <c r="C329" s="569"/>
      <c r="D329" s="570"/>
      <c r="E329" s="570"/>
      <c r="F329" s="570"/>
      <c r="G329" s="570"/>
      <c r="H329" s="570"/>
      <c r="I329" s="570"/>
      <c r="J329" s="570"/>
      <c r="K329" s="570"/>
      <c r="L329" s="571"/>
      <c r="M329" s="578"/>
      <c r="N329" s="578"/>
      <c r="O329" s="578"/>
      <c r="P329" s="578"/>
      <c r="Q329" s="578"/>
      <c r="R329" s="575"/>
      <c r="S329" s="576"/>
      <c r="T329" s="576"/>
      <c r="U329" s="576"/>
      <c r="V329" s="577"/>
      <c r="W329" s="74"/>
      <c r="X329" s="4"/>
      <c r="Y329" s="5"/>
    </row>
    <row r="330" spans="2:25" ht="33.9" customHeight="1">
      <c r="B330" s="438">
        <f t="shared" si="4"/>
        <v>278</v>
      </c>
      <c r="C330" s="569"/>
      <c r="D330" s="570"/>
      <c r="E330" s="570"/>
      <c r="F330" s="570"/>
      <c r="G330" s="570"/>
      <c r="H330" s="570"/>
      <c r="I330" s="570"/>
      <c r="J330" s="570"/>
      <c r="K330" s="570"/>
      <c r="L330" s="571"/>
      <c r="M330" s="578"/>
      <c r="N330" s="578"/>
      <c r="O330" s="578"/>
      <c r="P330" s="578"/>
      <c r="Q330" s="578"/>
      <c r="R330" s="575"/>
      <c r="S330" s="576"/>
      <c r="T330" s="576"/>
      <c r="U330" s="576"/>
      <c r="V330" s="577"/>
      <c r="W330" s="74"/>
      <c r="X330" s="4"/>
      <c r="Y330" s="5"/>
    </row>
    <row r="331" spans="2:25" ht="33.9" customHeight="1">
      <c r="B331" s="438">
        <f t="shared" si="4"/>
        <v>279</v>
      </c>
      <c r="C331" s="569"/>
      <c r="D331" s="570"/>
      <c r="E331" s="570"/>
      <c r="F331" s="570"/>
      <c r="G331" s="570"/>
      <c r="H331" s="570"/>
      <c r="I331" s="570"/>
      <c r="J331" s="570"/>
      <c r="K331" s="570"/>
      <c r="L331" s="571"/>
      <c r="M331" s="578"/>
      <c r="N331" s="578"/>
      <c r="O331" s="578"/>
      <c r="P331" s="578"/>
      <c r="Q331" s="578"/>
      <c r="R331" s="575"/>
      <c r="S331" s="576"/>
      <c r="T331" s="576"/>
      <c r="U331" s="576"/>
      <c r="V331" s="577"/>
      <c r="W331" s="74"/>
      <c r="X331" s="4"/>
      <c r="Y331" s="5"/>
    </row>
    <row r="332" spans="2:25" ht="33.9" customHeight="1">
      <c r="B332" s="438">
        <f t="shared" si="4"/>
        <v>280</v>
      </c>
      <c r="C332" s="569"/>
      <c r="D332" s="570"/>
      <c r="E332" s="570"/>
      <c r="F332" s="570"/>
      <c r="G332" s="570"/>
      <c r="H332" s="570"/>
      <c r="I332" s="570"/>
      <c r="J332" s="570"/>
      <c r="K332" s="570"/>
      <c r="L332" s="571"/>
      <c r="M332" s="578"/>
      <c r="N332" s="578"/>
      <c r="O332" s="578"/>
      <c r="P332" s="578"/>
      <c r="Q332" s="578"/>
      <c r="R332" s="575"/>
      <c r="S332" s="576"/>
      <c r="T332" s="576"/>
      <c r="U332" s="576"/>
      <c r="V332" s="577"/>
      <c r="W332" s="74"/>
      <c r="X332" s="4"/>
      <c r="Y332" s="5"/>
    </row>
    <row r="333" spans="2:25" ht="33.9" customHeight="1">
      <c r="B333" s="438">
        <f t="shared" si="4"/>
        <v>281</v>
      </c>
      <c r="C333" s="569"/>
      <c r="D333" s="570"/>
      <c r="E333" s="570"/>
      <c r="F333" s="570"/>
      <c r="G333" s="570"/>
      <c r="H333" s="570"/>
      <c r="I333" s="570"/>
      <c r="J333" s="570"/>
      <c r="K333" s="570"/>
      <c r="L333" s="571"/>
      <c r="M333" s="578"/>
      <c r="N333" s="578"/>
      <c r="O333" s="578"/>
      <c r="P333" s="578"/>
      <c r="Q333" s="578"/>
      <c r="R333" s="575"/>
      <c r="S333" s="576"/>
      <c r="T333" s="576"/>
      <c r="U333" s="576"/>
      <c r="V333" s="577"/>
      <c r="W333" s="74"/>
      <c r="X333" s="4"/>
      <c r="Y333" s="5"/>
    </row>
    <row r="334" spans="2:25" ht="33.9" customHeight="1">
      <c r="B334" s="438">
        <f t="shared" si="4"/>
        <v>282</v>
      </c>
      <c r="C334" s="569"/>
      <c r="D334" s="570"/>
      <c r="E334" s="570"/>
      <c r="F334" s="570"/>
      <c r="G334" s="570"/>
      <c r="H334" s="570"/>
      <c r="I334" s="570"/>
      <c r="J334" s="570"/>
      <c r="K334" s="570"/>
      <c r="L334" s="571"/>
      <c r="M334" s="578"/>
      <c r="N334" s="578"/>
      <c r="O334" s="578"/>
      <c r="P334" s="578"/>
      <c r="Q334" s="578"/>
      <c r="R334" s="575"/>
      <c r="S334" s="576"/>
      <c r="T334" s="576"/>
      <c r="U334" s="576"/>
      <c r="V334" s="577"/>
      <c r="W334" s="74"/>
      <c r="X334" s="4"/>
      <c r="Y334" s="5"/>
    </row>
    <row r="335" spans="2:25" ht="33.9" customHeight="1">
      <c r="B335" s="438">
        <f t="shared" si="4"/>
        <v>283</v>
      </c>
      <c r="C335" s="569"/>
      <c r="D335" s="570"/>
      <c r="E335" s="570"/>
      <c r="F335" s="570"/>
      <c r="G335" s="570"/>
      <c r="H335" s="570"/>
      <c r="I335" s="570"/>
      <c r="J335" s="570"/>
      <c r="K335" s="570"/>
      <c r="L335" s="571"/>
      <c r="M335" s="578"/>
      <c r="N335" s="578"/>
      <c r="O335" s="578"/>
      <c r="P335" s="578"/>
      <c r="Q335" s="578"/>
      <c r="R335" s="575"/>
      <c r="S335" s="576"/>
      <c r="T335" s="576"/>
      <c r="U335" s="576"/>
      <c r="V335" s="577"/>
      <c r="W335" s="74"/>
      <c r="X335" s="4"/>
      <c r="Y335" s="5"/>
    </row>
    <row r="336" spans="2:25" ht="33.9" customHeight="1">
      <c r="B336" s="438">
        <f t="shared" si="4"/>
        <v>284</v>
      </c>
      <c r="C336" s="569"/>
      <c r="D336" s="570"/>
      <c r="E336" s="570"/>
      <c r="F336" s="570"/>
      <c r="G336" s="570"/>
      <c r="H336" s="570"/>
      <c r="I336" s="570"/>
      <c r="J336" s="570"/>
      <c r="K336" s="570"/>
      <c r="L336" s="571"/>
      <c r="M336" s="578"/>
      <c r="N336" s="578"/>
      <c r="O336" s="578"/>
      <c r="P336" s="578"/>
      <c r="Q336" s="578"/>
      <c r="R336" s="575"/>
      <c r="S336" s="576"/>
      <c r="T336" s="576"/>
      <c r="U336" s="576"/>
      <c r="V336" s="577"/>
      <c r="W336" s="74"/>
      <c r="X336" s="4"/>
      <c r="Y336" s="5"/>
    </row>
    <row r="337" spans="2:25" ht="33.9" customHeight="1">
      <c r="B337" s="438">
        <f t="shared" si="4"/>
        <v>285</v>
      </c>
      <c r="C337" s="569"/>
      <c r="D337" s="570"/>
      <c r="E337" s="570"/>
      <c r="F337" s="570"/>
      <c r="G337" s="570"/>
      <c r="H337" s="570"/>
      <c r="I337" s="570"/>
      <c r="J337" s="570"/>
      <c r="K337" s="570"/>
      <c r="L337" s="571"/>
      <c r="M337" s="578"/>
      <c r="N337" s="578"/>
      <c r="O337" s="578"/>
      <c r="P337" s="578"/>
      <c r="Q337" s="578"/>
      <c r="R337" s="575"/>
      <c r="S337" s="576"/>
      <c r="T337" s="576"/>
      <c r="U337" s="576"/>
      <c r="V337" s="577"/>
      <c r="W337" s="74"/>
      <c r="X337" s="4"/>
      <c r="Y337" s="5"/>
    </row>
    <row r="338" spans="2:25" ht="33.9" customHeight="1">
      <c r="B338" s="438">
        <f t="shared" si="4"/>
        <v>286</v>
      </c>
      <c r="C338" s="569"/>
      <c r="D338" s="570"/>
      <c r="E338" s="570"/>
      <c r="F338" s="570"/>
      <c r="G338" s="570"/>
      <c r="H338" s="570"/>
      <c r="I338" s="570"/>
      <c r="J338" s="570"/>
      <c r="K338" s="570"/>
      <c r="L338" s="571"/>
      <c r="M338" s="578"/>
      <c r="N338" s="578"/>
      <c r="O338" s="578"/>
      <c r="P338" s="578"/>
      <c r="Q338" s="578"/>
      <c r="R338" s="575"/>
      <c r="S338" s="576"/>
      <c r="T338" s="576"/>
      <c r="U338" s="576"/>
      <c r="V338" s="577"/>
      <c r="W338" s="74"/>
      <c r="X338" s="4"/>
      <c r="Y338" s="5"/>
    </row>
    <row r="339" spans="2:25" ht="33.9" customHeight="1">
      <c r="B339" s="438">
        <f t="shared" si="4"/>
        <v>287</v>
      </c>
      <c r="C339" s="569"/>
      <c r="D339" s="570"/>
      <c r="E339" s="570"/>
      <c r="F339" s="570"/>
      <c r="G339" s="570"/>
      <c r="H339" s="570"/>
      <c r="I339" s="570"/>
      <c r="J339" s="570"/>
      <c r="K339" s="570"/>
      <c r="L339" s="571"/>
      <c r="M339" s="578"/>
      <c r="N339" s="578"/>
      <c r="O339" s="578"/>
      <c r="P339" s="578"/>
      <c r="Q339" s="578"/>
      <c r="R339" s="575"/>
      <c r="S339" s="576"/>
      <c r="T339" s="576"/>
      <c r="U339" s="576"/>
      <c r="V339" s="577"/>
      <c r="W339" s="74"/>
      <c r="X339" s="4"/>
      <c r="Y339" s="5"/>
    </row>
    <row r="340" spans="2:25" ht="33.9" customHeight="1">
      <c r="B340" s="438">
        <f t="shared" si="4"/>
        <v>288</v>
      </c>
      <c r="C340" s="569"/>
      <c r="D340" s="570"/>
      <c r="E340" s="570"/>
      <c r="F340" s="570"/>
      <c r="G340" s="570"/>
      <c r="H340" s="570"/>
      <c r="I340" s="570"/>
      <c r="J340" s="570"/>
      <c r="K340" s="570"/>
      <c r="L340" s="571"/>
      <c r="M340" s="578"/>
      <c r="N340" s="578"/>
      <c r="O340" s="578"/>
      <c r="P340" s="578"/>
      <c r="Q340" s="578"/>
      <c r="R340" s="575"/>
      <c r="S340" s="576"/>
      <c r="T340" s="576"/>
      <c r="U340" s="576"/>
      <c r="V340" s="577"/>
      <c r="W340" s="74"/>
      <c r="X340" s="4"/>
      <c r="Y340" s="5"/>
    </row>
    <row r="341" spans="2:25" ht="33.9" customHeight="1">
      <c r="B341" s="438">
        <f t="shared" si="4"/>
        <v>289</v>
      </c>
      <c r="C341" s="569"/>
      <c r="D341" s="570"/>
      <c r="E341" s="570"/>
      <c r="F341" s="570"/>
      <c r="G341" s="570"/>
      <c r="H341" s="570"/>
      <c r="I341" s="570"/>
      <c r="J341" s="570"/>
      <c r="K341" s="570"/>
      <c r="L341" s="571"/>
      <c r="M341" s="578"/>
      <c r="N341" s="578"/>
      <c r="O341" s="578"/>
      <c r="P341" s="578"/>
      <c r="Q341" s="578"/>
      <c r="R341" s="575"/>
      <c r="S341" s="576"/>
      <c r="T341" s="576"/>
      <c r="U341" s="576"/>
      <c r="V341" s="577"/>
      <c r="W341" s="74"/>
      <c r="X341" s="4"/>
      <c r="Y341" s="5"/>
    </row>
    <row r="342" spans="2:25" ht="33.9" customHeight="1">
      <c r="B342" s="438">
        <f t="shared" si="4"/>
        <v>290</v>
      </c>
      <c r="C342" s="569"/>
      <c r="D342" s="570"/>
      <c r="E342" s="570"/>
      <c r="F342" s="570"/>
      <c r="G342" s="570"/>
      <c r="H342" s="570"/>
      <c r="I342" s="570"/>
      <c r="J342" s="570"/>
      <c r="K342" s="570"/>
      <c r="L342" s="571"/>
      <c r="M342" s="578"/>
      <c r="N342" s="578"/>
      <c r="O342" s="578"/>
      <c r="P342" s="578"/>
      <c r="Q342" s="578"/>
      <c r="R342" s="575"/>
      <c r="S342" s="576"/>
      <c r="T342" s="576"/>
      <c r="U342" s="576"/>
      <c r="V342" s="577"/>
      <c r="W342" s="74"/>
      <c r="X342" s="4"/>
      <c r="Y342" s="5"/>
    </row>
    <row r="343" spans="2:25" ht="33.9" customHeight="1">
      <c r="B343" s="438">
        <f t="shared" si="4"/>
        <v>291</v>
      </c>
      <c r="C343" s="569"/>
      <c r="D343" s="570"/>
      <c r="E343" s="570"/>
      <c r="F343" s="570"/>
      <c r="G343" s="570"/>
      <c r="H343" s="570"/>
      <c r="I343" s="570"/>
      <c r="J343" s="570"/>
      <c r="K343" s="570"/>
      <c r="L343" s="571"/>
      <c r="M343" s="578"/>
      <c r="N343" s="578"/>
      <c r="O343" s="578"/>
      <c r="P343" s="578"/>
      <c r="Q343" s="578"/>
      <c r="R343" s="575"/>
      <c r="S343" s="576"/>
      <c r="T343" s="576"/>
      <c r="U343" s="576"/>
      <c r="V343" s="577"/>
      <c r="W343" s="74"/>
      <c r="X343" s="4"/>
      <c r="Y343" s="5"/>
    </row>
    <row r="344" spans="2:25" ht="33.9" customHeight="1">
      <c r="B344" s="438">
        <f t="shared" si="4"/>
        <v>292</v>
      </c>
      <c r="C344" s="569"/>
      <c r="D344" s="570"/>
      <c r="E344" s="570"/>
      <c r="F344" s="570"/>
      <c r="G344" s="570"/>
      <c r="H344" s="570"/>
      <c r="I344" s="570"/>
      <c r="J344" s="570"/>
      <c r="K344" s="570"/>
      <c r="L344" s="571"/>
      <c r="M344" s="578"/>
      <c r="N344" s="578"/>
      <c r="O344" s="578"/>
      <c r="P344" s="578"/>
      <c r="Q344" s="578"/>
      <c r="R344" s="575"/>
      <c r="S344" s="576"/>
      <c r="T344" s="576"/>
      <c r="U344" s="576"/>
      <c r="V344" s="577"/>
      <c r="W344" s="74"/>
      <c r="X344" s="4"/>
      <c r="Y344" s="5"/>
    </row>
    <row r="345" spans="2:25" ht="33.9" customHeight="1">
      <c r="B345" s="438">
        <f t="shared" si="4"/>
        <v>293</v>
      </c>
      <c r="C345" s="569"/>
      <c r="D345" s="570"/>
      <c r="E345" s="570"/>
      <c r="F345" s="570"/>
      <c r="G345" s="570"/>
      <c r="H345" s="570"/>
      <c r="I345" s="570"/>
      <c r="J345" s="570"/>
      <c r="K345" s="570"/>
      <c r="L345" s="571"/>
      <c r="M345" s="578"/>
      <c r="N345" s="578"/>
      <c r="O345" s="578"/>
      <c r="P345" s="578"/>
      <c r="Q345" s="578"/>
      <c r="R345" s="575"/>
      <c r="S345" s="576"/>
      <c r="T345" s="576"/>
      <c r="U345" s="576"/>
      <c r="V345" s="577"/>
      <c r="W345" s="74"/>
      <c r="X345" s="4"/>
      <c r="Y345" s="5"/>
    </row>
    <row r="346" spans="2:25" ht="33.9" customHeight="1">
      <c r="B346" s="438">
        <f t="shared" si="4"/>
        <v>294</v>
      </c>
      <c r="C346" s="569"/>
      <c r="D346" s="570"/>
      <c r="E346" s="570"/>
      <c r="F346" s="570"/>
      <c r="G346" s="570"/>
      <c r="H346" s="570"/>
      <c r="I346" s="570"/>
      <c r="J346" s="570"/>
      <c r="K346" s="570"/>
      <c r="L346" s="571"/>
      <c r="M346" s="578"/>
      <c r="N346" s="578"/>
      <c r="O346" s="578"/>
      <c r="P346" s="578"/>
      <c r="Q346" s="578"/>
      <c r="R346" s="575"/>
      <c r="S346" s="576"/>
      <c r="T346" s="576"/>
      <c r="U346" s="576"/>
      <c r="V346" s="577"/>
      <c r="W346" s="74"/>
      <c r="X346" s="4"/>
      <c r="Y346" s="5"/>
    </row>
    <row r="347" spans="2:25" ht="33.9" customHeight="1">
      <c r="B347" s="438">
        <f t="shared" si="4"/>
        <v>295</v>
      </c>
      <c r="C347" s="569"/>
      <c r="D347" s="570"/>
      <c r="E347" s="570"/>
      <c r="F347" s="570"/>
      <c r="G347" s="570"/>
      <c r="H347" s="570"/>
      <c r="I347" s="570"/>
      <c r="J347" s="570"/>
      <c r="K347" s="570"/>
      <c r="L347" s="571"/>
      <c r="M347" s="578"/>
      <c r="N347" s="578"/>
      <c r="O347" s="578"/>
      <c r="P347" s="578"/>
      <c r="Q347" s="578"/>
      <c r="R347" s="575"/>
      <c r="S347" s="576"/>
      <c r="T347" s="576"/>
      <c r="U347" s="576"/>
      <c r="V347" s="577"/>
      <c r="W347" s="74"/>
      <c r="X347" s="4"/>
      <c r="Y347" s="5"/>
    </row>
    <row r="348" spans="2:25" ht="33.9" customHeight="1">
      <c r="B348" s="438">
        <f t="shared" si="4"/>
        <v>296</v>
      </c>
      <c r="C348" s="569"/>
      <c r="D348" s="570"/>
      <c r="E348" s="570"/>
      <c r="F348" s="570"/>
      <c r="G348" s="570"/>
      <c r="H348" s="570"/>
      <c r="I348" s="570"/>
      <c r="J348" s="570"/>
      <c r="K348" s="570"/>
      <c r="L348" s="571"/>
      <c r="M348" s="578"/>
      <c r="N348" s="578"/>
      <c r="O348" s="578"/>
      <c r="P348" s="578"/>
      <c r="Q348" s="578"/>
      <c r="R348" s="575"/>
      <c r="S348" s="576"/>
      <c r="T348" s="576"/>
      <c r="U348" s="576"/>
      <c r="V348" s="577"/>
      <c r="W348" s="74"/>
      <c r="X348" s="4"/>
      <c r="Y348" s="5"/>
    </row>
    <row r="349" spans="2:25" ht="33.9" customHeight="1">
      <c r="B349" s="438">
        <f t="shared" si="4"/>
        <v>297</v>
      </c>
      <c r="C349" s="569"/>
      <c r="D349" s="570"/>
      <c r="E349" s="570"/>
      <c r="F349" s="570"/>
      <c r="G349" s="570"/>
      <c r="H349" s="570"/>
      <c r="I349" s="570"/>
      <c r="J349" s="570"/>
      <c r="K349" s="570"/>
      <c r="L349" s="571"/>
      <c r="M349" s="578"/>
      <c r="N349" s="578"/>
      <c r="O349" s="578"/>
      <c r="P349" s="578"/>
      <c r="Q349" s="578"/>
      <c r="R349" s="575"/>
      <c r="S349" s="576"/>
      <c r="T349" s="576"/>
      <c r="U349" s="576"/>
      <c r="V349" s="577"/>
      <c r="W349" s="74"/>
      <c r="X349" s="4"/>
      <c r="Y349" s="5"/>
    </row>
    <row r="350" spans="2:25" ht="33.9" customHeight="1">
      <c r="B350" s="438">
        <f t="shared" si="4"/>
        <v>298</v>
      </c>
      <c r="C350" s="569"/>
      <c r="D350" s="570"/>
      <c r="E350" s="570"/>
      <c r="F350" s="570"/>
      <c r="G350" s="570"/>
      <c r="H350" s="570"/>
      <c r="I350" s="570"/>
      <c r="J350" s="570"/>
      <c r="K350" s="570"/>
      <c r="L350" s="571"/>
      <c r="M350" s="578"/>
      <c r="N350" s="578"/>
      <c r="O350" s="578"/>
      <c r="P350" s="578"/>
      <c r="Q350" s="578"/>
      <c r="R350" s="575"/>
      <c r="S350" s="576"/>
      <c r="T350" s="576"/>
      <c r="U350" s="576"/>
      <c r="V350" s="577"/>
      <c r="W350" s="74"/>
      <c r="X350" s="4"/>
      <c r="Y350" s="5"/>
    </row>
    <row r="351" spans="2:25" ht="33.9" customHeight="1">
      <c r="B351" s="438">
        <f t="shared" si="4"/>
        <v>299</v>
      </c>
      <c r="C351" s="569"/>
      <c r="D351" s="570"/>
      <c r="E351" s="570"/>
      <c r="F351" s="570"/>
      <c r="G351" s="570"/>
      <c r="H351" s="570"/>
      <c r="I351" s="570"/>
      <c r="J351" s="570"/>
      <c r="K351" s="570"/>
      <c r="L351" s="571"/>
      <c r="M351" s="578"/>
      <c r="N351" s="578"/>
      <c r="O351" s="578"/>
      <c r="P351" s="578"/>
      <c r="Q351" s="578"/>
      <c r="R351" s="575"/>
      <c r="S351" s="576"/>
      <c r="T351" s="576"/>
      <c r="U351" s="576"/>
      <c r="V351" s="577"/>
      <c r="W351" s="74"/>
      <c r="X351" s="4"/>
      <c r="Y351" s="5"/>
    </row>
    <row r="352" spans="2:25" ht="33.9" customHeight="1">
      <c r="B352" s="438">
        <f t="shared" si="4"/>
        <v>300</v>
      </c>
      <c r="C352" s="569"/>
      <c r="D352" s="570"/>
      <c r="E352" s="570"/>
      <c r="F352" s="570"/>
      <c r="G352" s="570"/>
      <c r="H352" s="570"/>
      <c r="I352" s="570"/>
      <c r="J352" s="570"/>
      <c r="K352" s="570"/>
      <c r="L352" s="571"/>
      <c r="M352" s="578"/>
      <c r="N352" s="578"/>
      <c r="O352" s="578"/>
      <c r="P352" s="578"/>
      <c r="Q352" s="578"/>
      <c r="R352" s="575"/>
      <c r="S352" s="576"/>
      <c r="T352" s="576"/>
      <c r="U352" s="576"/>
      <c r="V352" s="577"/>
      <c r="W352" s="74"/>
      <c r="X352" s="4"/>
      <c r="Y352" s="5"/>
    </row>
    <row r="353" spans="2:25" ht="33.9" customHeight="1">
      <c r="B353" s="438">
        <f t="shared" si="4"/>
        <v>301</v>
      </c>
      <c r="C353" s="569"/>
      <c r="D353" s="570"/>
      <c r="E353" s="570"/>
      <c r="F353" s="570"/>
      <c r="G353" s="570"/>
      <c r="H353" s="570"/>
      <c r="I353" s="570"/>
      <c r="J353" s="570"/>
      <c r="K353" s="570"/>
      <c r="L353" s="571"/>
      <c r="M353" s="578"/>
      <c r="N353" s="578"/>
      <c r="O353" s="578"/>
      <c r="P353" s="578"/>
      <c r="Q353" s="578"/>
      <c r="R353" s="575"/>
      <c r="S353" s="576"/>
      <c r="T353" s="576"/>
      <c r="U353" s="576"/>
      <c r="V353" s="577"/>
      <c r="W353" s="74"/>
      <c r="X353" s="4"/>
      <c r="Y353" s="5"/>
    </row>
    <row r="354" spans="2:25" ht="33.9" customHeight="1">
      <c r="B354" s="438">
        <f t="shared" si="4"/>
        <v>302</v>
      </c>
      <c r="C354" s="569"/>
      <c r="D354" s="570"/>
      <c r="E354" s="570"/>
      <c r="F354" s="570"/>
      <c r="G354" s="570"/>
      <c r="H354" s="570"/>
      <c r="I354" s="570"/>
      <c r="J354" s="570"/>
      <c r="K354" s="570"/>
      <c r="L354" s="571"/>
      <c r="M354" s="578"/>
      <c r="N354" s="578"/>
      <c r="O354" s="578"/>
      <c r="P354" s="578"/>
      <c r="Q354" s="578"/>
      <c r="R354" s="575"/>
      <c r="S354" s="576"/>
      <c r="T354" s="576"/>
      <c r="U354" s="576"/>
      <c r="V354" s="577"/>
      <c r="W354" s="74"/>
      <c r="X354" s="4"/>
      <c r="Y354" s="5"/>
    </row>
    <row r="355" spans="2:25" ht="33.9" customHeight="1">
      <c r="B355" s="438">
        <f t="shared" si="4"/>
        <v>303</v>
      </c>
      <c r="C355" s="569"/>
      <c r="D355" s="570"/>
      <c r="E355" s="570"/>
      <c r="F355" s="570"/>
      <c r="G355" s="570"/>
      <c r="H355" s="570"/>
      <c r="I355" s="570"/>
      <c r="J355" s="570"/>
      <c r="K355" s="570"/>
      <c r="L355" s="571"/>
      <c r="M355" s="578"/>
      <c r="N355" s="578"/>
      <c r="O355" s="578"/>
      <c r="P355" s="578"/>
      <c r="Q355" s="578"/>
      <c r="R355" s="575"/>
      <c r="S355" s="576"/>
      <c r="T355" s="576"/>
      <c r="U355" s="576"/>
      <c r="V355" s="577"/>
      <c r="W355" s="74"/>
      <c r="X355" s="4"/>
      <c r="Y355" s="5"/>
    </row>
    <row r="356" spans="2:25" ht="33.9" customHeight="1">
      <c r="B356" s="438">
        <f t="shared" si="4"/>
        <v>304</v>
      </c>
      <c r="C356" s="569"/>
      <c r="D356" s="570"/>
      <c r="E356" s="570"/>
      <c r="F356" s="570"/>
      <c r="G356" s="570"/>
      <c r="H356" s="570"/>
      <c r="I356" s="570"/>
      <c r="J356" s="570"/>
      <c r="K356" s="570"/>
      <c r="L356" s="571"/>
      <c r="M356" s="578"/>
      <c r="N356" s="578"/>
      <c r="O356" s="578"/>
      <c r="P356" s="578"/>
      <c r="Q356" s="578"/>
      <c r="R356" s="575"/>
      <c r="S356" s="576"/>
      <c r="T356" s="576"/>
      <c r="U356" s="576"/>
      <c r="V356" s="577"/>
      <c r="W356" s="74"/>
      <c r="X356" s="4"/>
      <c r="Y356" s="5"/>
    </row>
    <row r="357" spans="2:25" ht="33.9" customHeight="1">
      <c r="B357" s="438">
        <f t="shared" si="4"/>
        <v>305</v>
      </c>
      <c r="C357" s="569"/>
      <c r="D357" s="570"/>
      <c r="E357" s="570"/>
      <c r="F357" s="570"/>
      <c r="G357" s="570"/>
      <c r="H357" s="570"/>
      <c r="I357" s="570"/>
      <c r="J357" s="570"/>
      <c r="K357" s="570"/>
      <c r="L357" s="571"/>
      <c r="M357" s="578"/>
      <c r="N357" s="578"/>
      <c r="O357" s="578"/>
      <c r="P357" s="578"/>
      <c r="Q357" s="578"/>
      <c r="R357" s="575"/>
      <c r="S357" s="576"/>
      <c r="T357" s="576"/>
      <c r="U357" s="576"/>
      <c r="V357" s="577"/>
      <c r="W357" s="74"/>
      <c r="X357" s="4"/>
      <c r="Y357" s="5"/>
    </row>
    <row r="358" spans="2:25" ht="33.9" customHeight="1">
      <c r="B358" s="438">
        <f t="shared" si="4"/>
        <v>306</v>
      </c>
      <c r="C358" s="569"/>
      <c r="D358" s="570"/>
      <c r="E358" s="570"/>
      <c r="F358" s="570"/>
      <c r="G358" s="570"/>
      <c r="H358" s="570"/>
      <c r="I358" s="570"/>
      <c r="J358" s="570"/>
      <c r="K358" s="570"/>
      <c r="L358" s="571"/>
      <c r="M358" s="578"/>
      <c r="N358" s="578"/>
      <c r="O358" s="578"/>
      <c r="P358" s="578"/>
      <c r="Q358" s="578"/>
      <c r="R358" s="575"/>
      <c r="S358" s="576"/>
      <c r="T358" s="576"/>
      <c r="U358" s="576"/>
      <c r="V358" s="577"/>
      <c r="W358" s="74"/>
      <c r="X358" s="4"/>
      <c r="Y358" s="5"/>
    </row>
    <row r="359" spans="2:25" ht="33.9" customHeight="1">
      <c r="B359" s="438">
        <f t="shared" si="4"/>
        <v>307</v>
      </c>
      <c r="C359" s="569"/>
      <c r="D359" s="570"/>
      <c r="E359" s="570"/>
      <c r="F359" s="570"/>
      <c r="G359" s="570"/>
      <c r="H359" s="570"/>
      <c r="I359" s="570"/>
      <c r="J359" s="570"/>
      <c r="K359" s="570"/>
      <c r="L359" s="571"/>
      <c r="M359" s="578"/>
      <c r="N359" s="578"/>
      <c r="O359" s="578"/>
      <c r="P359" s="578"/>
      <c r="Q359" s="578"/>
      <c r="R359" s="575"/>
      <c r="S359" s="576"/>
      <c r="T359" s="576"/>
      <c r="U359" s="576"/>
      <c r="V359" s="577"/>
      <c r="W359" s="74"/>
      <c r="X359" s="4"/>
      <c r="Y359" s="5"/>
    </row>
    <row r="360" spans="2:25" ht="33.9" customHeight="1">
      <c r="B360" s="438">
        <f t="shared" si="4"/>
        <v>308</v>
      </c>
      <c r="C360" s="569"/>
      <c r="D360" s="570"/>
      <c r="E360" s="570"/>
      <c r="F360" s="570"/>
      <c r="G360" s="570"/>
      <c r="H360" s="570"/>
      <c r="I360" s="570"/>
      <c r="J360" s="570"/>
      <c r="K360" s="570"/>
      <c r="L360" s="571"/>
      <c r="M360" s="578"/>
      <c r="N360" s="578"/>
      <c r="O360" s="578"/>
      <c r="P360" s="578"/>
      <c r="Q360" s="578"/>
      <c r="R360" s="575"/>
      <c r="S360" s="576"/>
      <c r="T360" s="576"/>
      <c r="U360" s="576"/>
      <c r="V360" s="577"/>
      <c r="W360" s="74"/>
      <c r="X360" s="4"/>
      <c r="Y360" s="5"/>
    </row>
    <row r="361" spans="2:25" ht="33.9" customHeight="1">
      <c r="B361" s="438">
        <f t="shared" si="4"/>
        <v>309</v>
      </c>
      <c r="C361" s="569"/>
      <c r="D361" s="570"/>
      <c r="E361" s="570"/>
      <c r="F361" s="570"/>
      <c r="G361" s="570"/>
      <c r="H361" s="570"/>
      <c r="I361" s="570"/>
      <c r="J361" s="570"/>
      <c r="K361" s="570"/>
      <c r="L361" s="571"/>
      <c r="M361" s="578"/>
      <c r="N361" s="578"/>
      <c r="O361" s="578"/>
      <c r="P361" s="578"/>
      <c r="Q361" s="578"/>
      <c r="R361" s="575"/>
      <c r="S361" s="576"/>
      <c r="T361" s="576"/>
      <c r="U361" s="576"/>
      <c r="V361" s="577"/>
      <c r="W361" s="74"/>
      <c r="X361" s="4"/>
      <c r="Y361" s="5"/>
    </row>
    <row r="362" spans="2:25" ht="33.9" customHeight="1">
      <c r="B362" s="438">
        <f t="shared" si="4"/>
        <v>310</v>
      </c>
      <c r="C362" s="569"/>
      <c r="D362" s="570"/>
      <c r="E362" s="570"/>
      <c r="F362" s="570"/>
      <c r="G362" s="570"/>
      <c r="H362" s="570"/>
      <c r="I362" s="570"/>
      <c r="J362" s="570"/>
      <c r="K362" s="570"/>
      <c r="L362" s="571"/>
      <c r="M362" s="578"/>
      <c r="N362" s="578"/>
      <c r="O362" s="578"/>
      <c r="P362" s="578"/>
      <c r="Q362" s="578"/>
      <c r="R362" s="575"/>
      <c r="S362" s="576"/>
      <c r="T362" s="576"/>
      <c r="U362" s="576"/>
      <c r="V362" s="577"/>
      <c r="W362" s="74"/>
      <c r="X362" s="4"/>
      <c r="Y362" s="5"/>
    </row>
    <row r="363" spans="2:25" ht="33.9" customHeight="1">
      <c r="B363" s="438">
        <f t="shared" si="4"/>
        <v>311</v>
      </c>
      <c r="C363" s="569"/>
      <c r="D363" s="570"/>
      <c r="E363" s="570"/>
      <c r="F363" s="570"/>
      <c r="G363" s="570"/>
      <c r="H363" s="570"/>
      <c r="I363" s="570"/>
      <c r="J363" s="570"/>
      <c r="K363" s="570"/>
      <c r="L363" s="571"/>
      <c r="M363" s="578"/>
      <c r="N363" s="578"/>
      <c r="O363" s="578"/>
      <c r="P363" s="578"/>
      <c r="Q363" s="578"/>
      <c r="R363" s="575"/>
      <c r="S363" s="576"/>
      <c r="T363" s="576"/>
      <c r="U363" s="576"/>
      <c r="V363" s="577"/>
      <c r="W363" s="74"/>
      <c r="X363" s="4"/>
      <c r="Y363" s="5"/>
    </row>
    <row r="364" spans="2:25" ht="33.9" customHeight="1">
      <c r="B364" s="438">
        <f t="shared" si="4"/>
        <v>312</v>
      </c>
      <c r="C364" s="569"/>
      <c r="D364" s="570"/>
      <c r="E364" s="570"/>
      <c r="F364" s="570"/>
      <c r="G364" s="570"/>
      <c r="H364" s="570"/>
      <c r="I364" s="570"/>
      <c r="J364" s="570"/>
      <c r="K364" s="570"/>
      <c r="L364" s="571"/>
      <c r="M364" s="578"/>
      <c r="N364" s="578"/>
      <c r="O364" s="578"/>
      <c r="P364" s="578"/>
      <c r="Q364" s="578"/>
      <c r="R364" s="575"/>
      <c r="S364" s="576"/>
      <c r="T364" s="576"/>
      <c r="U364" s="576"/>
      <c r="V364" s="577"/>
      <c r="W364" s="74"/>
      <c r="X364" s="4"/>
      <c r="Y364" s="5"/>
    </row>
    <row r="365" spans="2:25" ht="33.9" customHeight="1">
      <c r="B365" s="438">
        <f t="shared" si="4"/>
        <v>313</v>
      </c>
      <c r="C365" s="569"/>
      <c r="D365" s="570"/>
      <c r="E365" s="570"/>
      <c r="F365" s="570"/>
      <c r="G365" s="570"/>
      <c r="H365" s="570"/>
      <c r="I365" s="570"/>
      <c r="J365" s="570"/>
      <c r="K365" s="570"/>
      <c r="L365" s="571"/>
      <c r="M365" s="578"/>
      <c r="N365" s="578"/>
      <c r="O365" s="578"/>
      <c r="P365" s="578"/>
      <c r="Q365" s="578"/>
      <c r="R365" s="575"/>
      <c r="S365" s="576"/>
      <c r="T365" s="576"/>
      <c r="U365" s="576"/>
      <c r="V365" s="577"/>
      <c r="W365" s="74"/>
      <c r="X365" s="4"/>
      <c r="Y365" s="5"/>
    </row>
    <row r="366" spans="2:25" ht="33.9" customHeight="1">
      <c r="B366" s="438">
        <f t="shared" si="4"/>
        <v>314</v>
      </c>
      <c r="C366" s="569"/>
      <c r="D366" s="570"/>
      <c r="E366" s="570"/>
      <c r="F366" s="570"/>
      <c r="G366" s="570"/>
      <c r="H366" s="570"/>
      <c r="I366" s="570"/>
      <c r="J366" s="570"/>
      <c r="K366" s="570"/>
      <c r="L366" s="571"/>
      <c r="M366" s="578"/>
      <c r="N366" s="578"/>
      <c r="O366" s="578"/>
      <c r="P366" s="578"/>
      <c r="Q366" s="578"/>
      <c r="R366" s="575"/>
      <c r="S366" s="576"/>
      <c r="T366" s="576"/>
      <c r="U366" s="576"/>
      <c r="V366" s="577"/>
      <c r="W366" s="74"/>
      <c r="X366" s="4"/>
      <c r="Y366" s="5"/>
    </row>
    <row r="367" spans="2:25" ht="33.9" customHeight="1">
      <c r="B367" s="438">
        <f t="shared" si="4"/>
        <v>315</v>
      </c>
      <c r="C367" s="569"/>
      <c r="D367" s="570"/>
      <c r="E367" s="570"/>
      <c r="F367" s="570"/>
      <c r="G367" s="570"/>
      <c r="H367" s="570"/>
      <c r="I367" s="570"/>
      <c r="J367" s="570"/>
      <c r="K367" s="570"/>
      <c r="L367" s="571"/>
      <c r="M367" s="578"/>
      <c r="N367" s="578"/>
      <c r="O367" s="578"/>
      <c r="P367" s="578"/>
      <c r="Q367" s="578"/>
      <c r="R367" s="575"/>
      <c r="S367" s="576"/>
      <c r="T367" s="576"/>
      <c r="U367" s="576"/>
      <c r="V367" s="577"/>
      <c r="W367" s="74"/>
      <c r="X367" s="4"/>
      <c r="Y367" s="5"/>
    </row>
    <row r="368" spans="2:25" ht="33.9" customHeight="1">
      <c r="B368" s="438">
        <f t="shared" si="4"/>
        <v>316</v>
      </c>
      <c r="C368" s="569"/>
      <c r="D368" s="570"/>
      <c r="E368" s="570"/>
      <c r="F368" s="570"/>
      <c r="G368" s="570"/>
      <c r="H368" s="570"/>
      <c r="I368" s="570"/>
      <c r="J368" s="570"/>
      <c r="K368" s="570"/>
      <c r="L368" s="571"/>
      <c r="M368" s="578"/>
      <c r="N368" s="578"/>
      <c r="O368" s="578"/>
      <c r="P368" s="578"/>
      <c r="Q368" s="578"/>
      <c r="R368" s="575"/>
      <c r="S368" s="576"/>
      <c r="T368" s="576"/>
      <c r="U368" s="576"/>
      <c r="V368" s="577"/>
      <c r="W368" s="74"/>
      <c r="X368" s="4"/>
      <c r="Y368" s="5"/>
    </row>
    <row r="369" spans="2:25" ht="33.9" customHeight="1">
      <c r="B369" s="438">
        <f t="shared" si="4"/>
        <v>317</v>
      </c>
      <c r="C369" s="569"/>
      <c r="D369" s="570"/>
      <c r="E369" s="570"/>
      <c r="F369" s="570"/>
      <c r="G369" s="570"/>
      <c r="H369" s="570"/>
      <c r="I369" s="570"/>
      <c r="J369" s="570"/>
      <c r="K369" s="570"/>
      <c r="L369" s="571"/>
      <c r="M369" s="578"/>
      <c r="N369" s="578"/>
      <c r="O369" s="578"/>
      <c r="P369" s="578"/>
      <c r="Q369" s="578"/>
      <c r="R369" s="575"/>
      <c r="S369" s="576"/>
      <c r="T369" s="576"/>
      <c r="U369" s="576"/>
      <c r="V369" s="577"/>
      <c r="W369" s="74"/>
      <c r="X369" s="4"/>
      <c r="Y369" s="5"/>
    </row>
    <row r="370" spans="2:25" ht="33.9" customHeight="1">
      <c r="B370" s="438">
        <f t="shared" si="4"/>
        <v>318</v>
      </c>
      <c r="C370" s="569"/>
      <c r="D370" s="570"/>
      <c r="E370" s="570"/>
      <c r="F370" s="570"/>
      <c r="G370" s="570"/>
      <c r="H370" s="570"/>
      <c r="I370" s="570"/>
      <c r="J370" s="570"/>
      <c r="K370" s="570"/>
      <c r="L370" s="571"/>
      <c r="M370" s="578"/>
      <c r="N370" s="578"/>
      <c r="O370" s="578"/>
      <c r="P370" s="578"/>
      <c r="Q370" s="578"/>
      <c r="R370" s="575"/>
      <c r="S370" s="576"/>
      <c r="T370" s="576"/>
      <c r="U370" s="576"/>
      <c r="V370" s="577"/>
      <c r="W370" s="74"/>
      <c r="X370" s="4"/>
      <c r="Y370" s="5"/>
    </row>
    <row r="371" spans="2:25" ht="33.9" customHeight="1">
      <c r="B371" s="438">
        <f t="shared" si="4"/>
        <v>319</v>
      </c>
      <c r="C371" s="569"/>
      <c r="D371" s="570"/>
      <c r="E371" s="570"/>
      <c r="F371" s="570"/>
      <c r="G371" s="570"/>
      <c r="H371" s="570"/>
      <c r="I371" s="570"/>
      <c r="J371" s="570"/>
      <c r="K371" s="570"/>
      <c r="L371" s="571"/>
      <c r="M371" s="578"/>
      <c r="N371" s="578"/>
      <c r="O371" s="578"/>
      <c r="P371" s="578"/>
      <c r="Q371" s="578"/>
      <c r="R371" s="575"/>
      <c r="S371" s="576"/>
      <c r="T371" s="576"/>
      <c r="U371" s="576"/>
      <c r="V371" s="577"/>
      <c r="W371" s="74"/>
      <c r="X371" s="4"/>
      <c r="Y371" s="5"/>
    </row>
    <row r="372" spans="2:25" ht="33.9" customHeight="1">
      <c r="B372" s="438">
        <f t="shared" si="4"/>
        <v>320</v>
      </c>
      <c r="C372" s="569"/>
      <c r="D372" s="570"/>
      <c r="E372" s="570"/>
      <c r="F372" s="570"/>
      <c r="G372" s="570"/>
      <c r="H372" s="570"/>
      <c r="I372" s="570"/>
      <c r="J372" s="570"/>
      <c r="K372" s="570"/>
      <c r="L372" s="571"/>
      <c r="M372" s="578"/>
      <c r="N372" s="578"/>
      <c r="O372" s="578"/>
      <c r="P372" s="578"/>
      <c r="Q372" s="578"/>
      <c r="R372" s="575"/>
      <c r="S372" s="576"/>
      <c r="T372" s="576"/>
      <c r="U372" s="576"/>
      <c r="V372" s="577"/>
      <c r="W372" s="74"/>
      <c r="X372" s="4"/>
      <c r="Y372" s="5"/>
    </row>
    <row r="373" spans="2:25" ht="33.9" customHeight="1">
      <c r="B373" s="438">
        <f t="shared" si="4"/>
        <v>321</v>
      </c>
      <c r="C373" s="569"/>
      <c r="D373" s="570"/>
      <c r="E373" s="570"/>
      <c r="F373" s="570"/>
      <c r="G373" s="570"/>
      <c r="H373" s="570"/>
      <c r="I373" s="570"/>
      <c r="J373" s="570"/>
      <c r="K373" s="570"/>
      <c r="L373" s="571"/>
      <c r="M373" s="578"/>
      <c r="N373" s="578"/>
      <c r="O373" s="578"/>
      <c r="P373" s="578"/>
      <c r="Q373" s="578"/>
      <c r="R373" s="575"/>
      <c r="S373" s="576"/>
      <c r="T373" s="576"/>
      <c r="U373" s="576"/>
      <c r="V373" s="577"/>
      <c r="W373" s="74"/>
      <c r="X373" s="4"/>
      <c r="Y373" s="5"/>
    </row>
    <row r="374" spans="2:25" ht="33.9" customHeight="1">
      <c r="B374" s="438">
        <f t="shared" si="4"/>
        <v>322</v>
      </c>
      <c r="C374" s="569"/>
      <c r="D374" s="570"/>
      <c r="E374" s="570"/>
      <c r="F374" s="570"/>
      <c r="G374" s="570"/>
      <c r="H374" s="570"/>
      <c r="I374" s="570"/>
      <c r="J374" s="570"/>
      <c r="K374" s="570"/>
      <c r="L374" s="571"/>
      <c r="M374" s="578"/>
      <c r="N374" s="578"/>
      <c r="O374" s="578"/>
      <c r="P374" s="578"/>
      <c r="Q374" s="578"/>
      <c r="R374" s="575"/>
      <c r="S374" s="576"/>
      <c r="T374" s="576"/>
      <c r="U374" s="576"/>
      <c r="V374" s="577"/>
      <c r="W374" s="74"/>
      <c r="X374" s="4"/>
      <c r="Y374" s="5"/>
    </row>
    <row r="375" spans="2:25" ht="33.9" customHeight="1">
      <c r="B375" s="438">
        <f t="shared" ref="B375:B438" si="5">B374+1</f>
        <v>323</v>
      </c>
      <c r="C375" s="569"/>
      <c r="D375" s="570"/>
      <c r="E375" s="570"/>
      <c r="F375" s="570"/>
      <c r="G375" s="570"/>
      <c r="H375" s="570"/>
      <c r="I375" s="570"/>
      <c r="J375" s="570"/>
      <c r="K375" s="570"/>
      <c r="L375" s="571"/>
      <c r="M375" s="578"/>
      <c r="N375" s="578"/>
      <c r="O375" s="578"/>
      <c r="P375" s="578"/>
      <c r="Q375" s="578"/>
      <c r="R375" s="575"/>
      <c r="S375" s="576"/>
      <c r="T375" s="576"/>
      <c r="U375" s="576"/>
      <c r="V375" s="577"/>
      <c r="W375" s="74"/>
      <c r="X375" s="4"/>
      <c r="Y375" s="5"/>
    </row>
    <row r="376" spans="2:25" ht="33.9" customHeight="1">
      <c r="B376" s="438">
        <f t="shared" si="5"/>
        <v>324</v>
      </c>
      <c r="C376" s="569"/>
      <c r="D376" s="570"/>
      <c r="E376" s="570"/>
      <c r="F376" s="570"/>
      <c r="G376" s="570"/>
      <c r="H376" s="570"/>
      <c r="I376" s="570"/>
      <c r="J376" s="570"/>
      <c r="K376" s="570"/>
      <c r="L376" s="571"/>
      <c r="M376" s="578"/>
      <c r="N376" s="578"/>
      <c r="O376" s="578"/>
      <c r="P376" s="578"/>
      <c r="Q376" s="578"/>
      <c r="R376" s="575"/>
      <c r="S376" s="576"/>
      <c r="T376" s="576"/>
      <c r="U376" s="576"/>
      <c r="V376" s="577"/>
      <c r="W376" s="74"/>
      <c r="X376" s="4"/>
      <c r="Y376" s="5"/>
    </row>
    <row r="377" spans="2:25" ht="33.9" customHeight="1">
      <c r="B377" s="438">
        <f t="shared" si="5"/>
        <v>325</v>
      </c>
      <c r="C377" s="569"/>
      <c r="D377" s="570"/>
      <c r="E377" s="570"/>
      <c r="F377" s="570"/>
      <c r="G377" s="570"/>
      <c r="H377" s="570"/>
      <c r="I377" s="570"/>
      <c r="J377" s="570"/>
      <c r="K377" s="570"/>
      <c r="L377" s="571"/>
      <c r="M377" s="578"/>
      <c r="N377" s="578"/>
      <c r="O377" s="578"/>
      <c r="P377" s="578"/>
      <c r="Q377" s="578"/>
      <c r="R377" s="575"/>
      <c r="S377" s="576"/>
      <c r="T377" s="576"/>
      <c r="U377" s="576"/>
      <c r="V377" s="577"/>
      <c r="W377" s="74"/>
      <c r="X377" s="4"/>
      <c r="Y377" s="5"/>
    </row>
    <row r="378" spans="2:25" ht="33.9" customHeight="1">
      <c r="B378" s="438">
        <f t="shared" si="5"/>
        <v>326</v>
      </c>
      <c r="C378" s="569"/>
      <c r="D378" s="570"/>
      <c r="E378" s="570"/>
      <c r="F378" s="570"/>
      <c r="G378" s="570"/>
      <c r="H378" s="570"/>
      <c r="I378" s="570"/>
      <c r="J378" s="570"/>
      <c r="K378" s="570"/>
      <c r="L378" s="571"/>
      <c r="M378" s="578"/>
      <c r="N378" s="578"/>
      <c r="O378" s="578"/>
      <c r="P378" s="578"/>
      <c r="Q378" s="578"/>
      <c r="R378" s="575"/>
      <c r="S378" s="576"/>
      <c r="T378" s="576"/>
      <c r="U378" s="576"/>
      <c r="V378" s="577"/>
      <c r="W378" s="74"/>
      <c r="X378" s="4"/>
      <c r="Y378" s="5"/>
    </row>
    <row r="379" spans="2:25" ht="33.9" customHeight="1">
      <c r="B379" s="438">
        <f t="shared" si="5"/>
        <v>327</v>
      </c>
      <c r="C379" s="569"/>
      <c r="D379" s="570"/>
      <c r="E379" s="570"/>
      <c r="F379" s="570"/>
      <c r="G379" s="570"/>
      <c r="H379" s="570"/>
      <c r="I379" s="570"/>
      <c r="J379" s="570"/>
      <c r="K379" s="570"/>
      <c r="L379" s="571"/>
      <c r="M379" s="578"/>
      <c r="N379" s="578"/>
      <c r="O379" s="578"/>
      <c r="P379" s="578"/>
      <c r="Q379" s="578"/>
      <c r="R379" s="575"/>
      <c r="S379" s="576"/>
      <c r="T379" s="576"/>
      <c r="U379" s="576"/>
      <c r="V379" s="577"/>
      <c r="W379" s="74"/>
      <c r="X379" s="4"/>
      <c r="Y379" s="5"/>
    </row>
    <row r="380" spans="2:25" ht="33.9" customHeight="1">
      <c r="B380" s="438">
        <f t="shared" si="5"/>
        <v>328</v>
      </c>
      <c r="C380" s="569"/>
      <c r="D380" s="570"/>
      <c r="E380" s="570"/>
      <c r="F380" s="570"/>
      <c r="G380" s="570"/>
      <c r="H380" s="570"/>
      <c r="I380" s="570"/>
      <c r="J380" s="570"/>
      <c r="K380" s="570"/>
      <c r="L380" s="571"/>
      <c r="M380" s="578"/>
      <c r="N380" s="578"/>
      <c r="O380" s="578"/>
      <c r="P380" s="578"/>
      <c r="Q380" s="578"/>
      <c r="R380" s="575"/>
      <c r="S380" s="576"/>
      <c r="T380" s="576"/>
      <c r="U380" s="576"/>
      <c r="V380" s="577"/>
      <c r="W380" s="74"/>
      <c r="X380" s="4"/>
      <c r="Y380" s="5"/>
    </row>
    <row r="381" spans="2:25" ht="33.9" customHeight="1">
      <c r="B381" s="438">
        <f t="shared" si="5"/>
        <v>329</v>
      </c>
      <c r="C381" s="569"/>
      <c r="D381" s="570"/>
      <c r="E381" s="570"/>
      <c r="F381" s="570"/>
      <c r="G381" s="570"/>
      <c r="H381" s="570"/>
      <c r="I381" s="570"/>
      <c r="J381" s="570"/>
      <c r="K381" s="570"/>
      <c r="L381" s="571"/>
      <c r="M381" s="578"/>
      <c r="N381" s="578"/>
      <c r="O381" s="578"/>
      <c r="P381" s="578"/>
      <c r="Q381" s="578"/>
      <c r="R381" s="575"/>
      <c r="S381" s="576"/>
      <c r="T381" s="576"/>
      <c r="U381" s="576"/>
      <c r="V381" s="577"/>
      <c r="W381" s="74"/>
      <c r="X381" s="4"/>
      <c r="Y381" s="5"/>
    </row>
    <row r="382" spans="2:25" ht="33.9" customHeight="1">
      <c r="B382" s="438">
        <f t="shared" si="5"/>
        <v>330</v>
      </c>
      <c r="C382" s="569"/>
      <c r="D382" s="570"/>
      <c r="E382" s="570"/>
      <c r="F382" s="570"/>
      <c r="G382" s="570"/>
      <c r="H382" s="570"/>
      <c r="I382" s="570"/>
      <c r="J382" s="570"/>
      <c r="K382" s="570"/>
      <c r="L382" s="571"/>
      <c r="M382" s="578"/>
      <c r="N382" s="578"/>
      <c r="O382" s="578"/>
      <c r="P382" s="578"/>
      <c r="Q382" s="578"/>
      <c r="R382" s="575"/>
      <c r="S382" s="576"/>
      <c r="T382" s="576"/>
      <c r="U382" s="576"/>
      <c r="V382" s="577"/>
      <c r="W382" s="74"/>
      <c r="X382" s="4"/>
      <c r="Y382" s="5"/>
    </row>
    <row r="383" spans="2:25" ht="33.9" customHeight="1">
      <c r="B383" s="438">
        <f t="shared" si="5"/>
        <v>331</v>
      </c>
      <c r="C383" s="569"/>
      <c r="D383" s="570"/>
      <c r="E383" s="570"/>
      <c r="F383" s="570"/>
      <c r="G383" s="570"/>
      <c r="H383" s="570"/>
      <c r="I383" s="570"/>
      <c r="J383" s="570"/>
      <c r="K383" s="570"/>
      <c r="L383" s="571"/>
      <c r="M383" s="578"/>
      <c r="N383" s="578"/>
      <c r="O383" s="578"/>
      <c r="P383" s="578"/>
      <c r="Q383" s="578"/>
      <c r="R383" s="575"/>
      <c r="S383" s="576"/>
      <c r="T383" s="576"/>
      <c r="U383" s="576"/>
      <c r="V383" s="577"/>
      <c r="W383" s="74"/>
      <c r="X383" s="4"/>
      <c r="Y383" s="5"/>
    </row>
    <row r="384" spans="2:25" ht="33.9" customHeight="1">
      <c r="B384" s="438">
        <f t="shared" si="5"/>
        <v>332</v>
      </c>
      <c r="C384" s="569"/>
      <c r="D384" s="570"/>
      <c r="E384" s="570"/>
      <c r="F384" s="570"/>
      <c r="G384" s="570"/>
      <c r="H384" s="570"/>
      <c r="I384" s="570"/>
      <c r="J384" s="570"/>
      <c r="K384" s="570"/>
      <c r="L384" s="571"/>
      <c r="M384" s="578"/>
      <c r="N384" s="578"/>
      <c r="O384" s="578"/>
      <c r="P384" s="578"/>
      <c r="Q384" s="578"/>
      <c r="R384" s="575"/>
      <c r="S384" s="576"/>
      <c r="T384" s="576"/>
      <c r="U384" s="576"/>
      <c r="V384" s="577"/>
      <c r="W384" s="74"/>
      <c r="X384" s="4"/>
      <c r="Y384" s="5"/>
    </row>
    <row r="385" spans="2:25" ht="33.9" customHeight="1">
      <c r="B385" s="438">
        <f t="shared" si="5"/>
        <v>333</v>
      </c>
      <c r="C385" s="569"/>
      <c r="D385" s="570"/>
      <c r="E385" s="570"/>
      <c r="F385" s="570"/>
      <c r="G385" s="570"/>
      <c r="H385" s="570"/>
      <c r="I385" s="570"/>
      <c r="J385" s="570"/>
      <c r="K385" s="570"/>
      <c r="L385" s="571"/>
      <c r="M385" s="578"/>
      <c r="N385" s="578"/>
      <c r="O385" s="578"/>
      <c r="P385" s="578"/>
      <c r="Q385" s="578"/>
      <c r="R385" s="575"/>
      <c r="S385" s="576"/>
      <c r="T385" s="576"/>
      <c r="U385" s="576"/>
      <c r="V385" s="577"/>
      <c r="W385" s="74"/>
      <c r="X385" s="4"/>
      <c r="Y385" s="5"/>
    </row>
    <row r="386" spans="2:25" ht="33.9" customHeight="1">
      <c r="B386" s="438">
        <f t="shared" si="5"/>
        <v>334</v>
      </c>
      <c r="C386" s="569"/>
      <c r="D386" s="570"/>
      <c r="E386" s="570"/>
      <c r="F386" s="570"/>
      <c r="G386" s="570"/>
      <c r="H386" s="570"/>
      <c r="I386" s="570"/>
      <c r="J386" s="570"/>
      <c r="K386" s="570"/>
      <c r="L386" s="571"/>
      <c r="M386" s="578"/>
      <c r="N386" s="578"/>
      <c r="O386" s="578"/>
      <c r="P386" s="578"/>
      <c r="Q386" s="578"/>
      <c r="R386" s="575"/>
      <c r="S386" s="576"/>
      <c r="T386" s="576"/>
      <c r="U386" s="576"/>
      <c r="V386" s="577"/>
      <c r="W386" s="74"/>
      <c r="X386" s="4"/>
      <c r="Y386" s="5"/>
    </row>
    <row r="387" spans="2:25" ht="33.9" customHeight="1">
      <c r="B387" s="438">
        <f t="shared" si="5"/>
        <v>335</v>
      </c>
      <c r="C387" s="569"/>
      <c r="D387" s="570"/>
      <c r="E387" s="570"/>
      <c r="F387" s="570"/>
      <c r="G387" s="570"/>
      <c r="H387" s="570"/>
      <c r="I387" s="570"/>
      <c r="J387" s="570"/>
      <c r="K387" s="570"/>
      <c r="L387" s="571"/>
      <c r="M387" s="578"/>
      <c r="N387" s="578"/>
      <c r="O387" s="578"/>
      <c r="P387" s="578"/>
      <c r="Q387" s="578"/>
      <c r="R387" s="575"/>
      <c r="S387" s="576"/>
      <c r="T387" s="576"/>
      <c r="U387" s="576"/>
      <c r="V387" s="577"/>
      <c r="W387" s="74"/>
      <c r="X387" s="4"/>
      <c r="Y387" s="5"/>
    </row>
    <row r="388" spans="2:25" ht="33.9" customHeight="1">
      <c r="B388" s="438">
        <f t="shared" si="5"/>
        <v>336</v>
      </c>
      <c r="C388" s="569"/>
      <c r="D388" s="570"/>
      <c r="E388" s="570"/>
      <c r="F388" s="570"/>
      <c r="G388" s="570"/>
      <c r="H388" s="570"/>
      <c r="I388" s="570"/>
      <c r="J388" s="570"/>
      <c r="K388" s="570"/>
      <c r="L388" s="571"/>
      <c r="M388" s="578"/>
      <c r="N388" s="578"/>
      <c r="O388" s="578"/>
      <c r="P388" s="578"/>
      <c r="Q388" s="578"/>
      <c r="R388" s="575"/>
      <c r="S388" s="576"/>
      <c r="T388" s="576"/>
      <c r="U388" s="576"/>
      <c r="V388" s="577"/>
      <c r="W388" s="74"/>
      <c r="X388" s="4"/>
      <c r="Y388" s="5"/>
    </row>
    <row r="389" spans="2:25" ht="33.9" customHeight="1">
      <c r="B389" s="438">
        <f t="shared" si="5"/>
        <v>337</v>
      </c>
      <c r="C389" s="569"/>
      <c r="D389" s="570"/>
      <c r="E389" s="570"/>
      <c r="F389" s="570"/>
      <c r="G389" s="570"/>
      <c r="H389" s="570"/>
      <c r="I389" s="570"/>
      <c r="J389" s="570"/>
      <c r="K389" s="570"/>
      <c r="L389" s="571"/>
      <c r="M389" s="578"/>
      <c r="N389" s="578"/>
      <c r="O389" s="578"/>
      <c r="P389" s="578"/>
      <c r="Q389" s="578"/>
      <c r="R389" s="575"/>
      <c r="S389" s="576"/>
      <c r="T389" s="576"/>
      <c r="U389" s="576"/>
      <c r="V389" s="577"/>
      <c r="W389" s="74"/>
      <c r="X389" s="4"/>
      <c r="Y389" s="5"/>
    </row>
    <row r="390" spans="2:25" ht="33.9" customHeight="1">
      <c r="B390" s="438">
        <f t="shared" si="5"/>
        <v>338</v>
      </c>
      <c r="C390" s="569"/>
      <c r="D390" s="570"/>
      <c r="E390" s="570"/>
      <c r="F390" s="570"/>
      <c r="G390" s="570"/>
      <c r="H390" s="570"/>
      <c r="I390" s="570"/>
      <c r="J390" s="570"/>
      <c r="K390" s="570"/>
      <c r="L390" s="571"/>
      <c r="M390" s="578"/>
      <c r="N390" s="578"/>
      <c r="O390" s="578"/>
      <c r="P390" s="578"/>
      <c r="Q390" s="578"/>
      <c r="R390" s="575"/>
      <c r="S390" s="576"/>
      <c r="T390" s="576"/>
      <c r="U390" s="576"/>
      <c r="V390" s="577"/>
      <c r="W390" s="74"/>
      <c r="X390" s="4"/>
      <c r="Y390" s="5"/>
    </row>
    <row r="391" spans="2:25" ht="33.9" customHeight="1">
      <c r="B391" s="438">
        <f t="shared" si="5"/>
        <v>339</v>
      </c>
      <c r="C391" s="569"/>
      <c r="D391" s="570"/>
      <c r="E391" s="570"/>
      <c r="F391" s="570"/>
      <c r="G391" s="570"/>
      <c r="H391" s="570"/>
      <c r="I391" s="570"/>
      <c r="J391" s="570"/>
      <c r="K391" s="570"/>
      <c r="L391" s="571"/>
      <c r="M391" s="578"/>
      <c r="N391" s="578"/>
      <c r="O391" s="578"/>
      <c r="P391" s="578"/>
      <c r="Q391" s="578"/>
      <c r="R391" s="575"/>
      <c r="S391" s="576"/>
      <c r="T391" s="576"/>
      <c r="U391" s="576"/>
      <c r="V391" s="577"/>
      <c r="W391" s="74"/>
      <c r="X391" s="4"/>
      <c r="Y391" s="5"/>
    </row>
    <row r="392" spans="2:25" ht="33.9" customHeight="1">
      <c r="B392" s="438">
        <f t="shared" si="5"/>
        <v>340</v>
      </c>
      <c r="C392" s="569"/>
      <c r="D392" s="570"/>
      <c r="E392" s="570"/>
      <c r="F392" s="570"/>
      <c r="G392" s="570"/>
      <c r="H392" s="570"/>
      <c r="I392" s="570"/>
      <c r="J392" s="570"/>
      <c r="K392" s="570"/>
      <c r="L392" s="571"/>
      <c r="M392" s="578"/>
      <c r="N392" s="578"/>
      <c r="O392" s="578"/>
      <c r="P392" s="578"/>
      <c r="Q392" s="578"/>
      <c r="R392" s="575"/>
      <c r="S392" s="576"/>
      <c r="T392" s="576"/>
      <c r="U392" s="576"/>
      <c r="V392" s="577"/>
      <c r="W392" s="74"/>
      <c r="X392" s="4"/>
      <c r="Y392" s="5"/>
    </row>
    <row r="393" spans="2:25" ht="33.9" customHeight="1">
      <c r="B393" s="438">
        <f t="shared" si="5"/>
        <v>341</v>
      </c>
      <c r="C393" s="569"/>
      <c r="D393" s="570"/>
      <c r="E393" s="570"/>
      <c r="F393" s="570"/>
      <c r="G393" s="570"/>
      <c r="H393" s="570"/>
      <c r="I393" s="570"/>
      <c r="J393" s="570"/>
      <c r="K393" s="570"/>
      <c r="L393" s="571"/>
      <c r="M393" s="578"/>
      <c r="N393" s="578"/>
      <c r="O393" s="578"/>
      <c r="P393" s="578"/>
      <c r="Q393" s="578"/>
      <c r="R393" s="575"/>
      <c r="S393" s="576"/>
      <c r="T393" s="576"/>
      <c r="U393" s="576"/>
      <c r="V393" s="577"/>
      <c r="W393" s="74"/>
      <c r="X393" s="4"/>
      <c r="Y393" s="5"/>
    </row>
    <row r="394" spans="2:25" ht="33.9" customHeight="1">
      <c r="B394" s="438">
        <f t="shared" si="5"/>
        <v>342</v>
      </c>
      <c r="C394" s="569"/>
      <c r="D394" s="570"/>
      <c r="E394" s="570"/>
      <c r="F394" s="570"/>
      <c r="G394" s="570"/>
      <c r="H394" s="570"/>
      <c r="I394" s="570"/>
      <c r="J394" s="570"/>
      <c r="K394" s="570"/>
      <c r="L394" s="571"/>
      <c r="M394" s="578"/>
      <c r="N394" s="578"/>
      <c r="O394" s="578"/>
      <c r="P394" s="578"/>
      <c r="Q394" s="578"/>
      <c r="R394" s="575"/>
      <c r="S394" s="576"/>
      <c r="T394" s="576"/>
      <c r="U394" s="576"/>
      <c r="V394" s="577"/>
      <c r="W394" s="74"/>
      <c r="X394" s="4"/>
      <c r="Y394" s="5"/>
    </row>
    <row r="395" spans="2:25" ht="33.9" customHeight="1">
      <c r="B395" s="438">
        <f t="shared" si="5"/>
        <v>343</v>
      </c>
      <c r="C395" s="569"/>
      <c r="D395" s="570"/>
      <c r="E395" s="570"/>
      <c r="F395" s="570"/>
      <c r="G395" s="570"/>
      <c r="H395" s="570"/>
      <c r="I395" s="570"/>
      <c r="J395" s="570"/>
      <c r="K395" s="570"/>
      <c r="L395" s="571"/>
      <c r="M395" s="578"/>
      <c r="N395" s="578"/>
      <c r="O395" s="578"/>
      <c r="P395" s="578"/>
      <c r="Q395" s="578"/>
      <c r="R395" s="575"/>
      <c r="S395" s="576"/>
      <c r="T395" s="576"/>
      <c r="U395" s="576"/>
      <c r="V395" s="577"/>
      <c r="W395" s="74"/>
      <c r="X395" s="4"/>
      <c r="Y395" s="5"/>
    </row>
    <row r="396" spans="2:25" ht="33.9" customHeight="1">
      <c r="B396" s="438">
        <f t="shared" si="5"/>
        <v>344</v>
      </c>
      <c r="C396" s="569"/>
      <c r="D396" s="570"/>
      <c r="E396" s="570"/>
      <c r="F396" s="570"/>
      <c r="G396" s="570"/>
      <c r="H396" s="570"/>
      <c r="I396" s="570"/>
      <c r="J396" s="570"/>
      <c r="K396" s="570"/>
      <c r="L396" s="571"/>
      <c r="M396" s="578"/>
      <c r="N396" s="578"/>
      <c r="O396" s="578"/>
      <c r="P396" s="578"/>
      <c r="Q396" s="578"/>
      <c r="R396" s="575"/>
      <c r="S396" s="576"/>
      <c r="T396" s="576"/>
      <c r="U396" s="576"/>
      <c r="V396" s="577"/>
      <c r="W396" s="74"/>
      <c r="X396" s="4"/>
      <c r="Y396" s="5"/>
    </row>
    <row r="397" spans="2:25" ht="33.9" customHeight="1">
      <c r="B397" s="438">
        <f t="shared" si="5"/>
        <v>345</v>
      </c>
      <c r="C397" s="569"/>
      <c r="D397" s="570"/>
      <c r="E397" s="570"/>
      <c r="F397" s="570"/>
      <c r="G397" s="570"/>
      <c r="H397" s="570"/>
      <c r="I397" s="570"/>
      <c r="J397" s="570"/>
      <c r="K397" s="570"/>
      <c r="L397" s="571"/>
      <c r="M397" s="578"/>
      <c r="N397" s="578"/>
      <c r="O397" s="578"/>
      <c r="P397" s="578"/>
      <c r="Q397" s="578"/>
      <c r="R397" s="575"/>
      <c r="S397" s="576"/>
      <c r="T397" s="576"/>
      <c r="U397" s="576"/>
      <c r="V397" s="577"/>
      <c r="W397" s="74"/>
      <c r="X397" s="4"/>
      <c r="Y397" s="5"/>
    </row>
    <row r="398" spans="2:25" ht="33.9" customHeight="1">
      <c r="B398" s="438">
        <f t="shared" si="5"/>
        <v>346</v>
      </c>
      <c r="C398" s="569"/>
      <c r="D398" s="570"/>
      <c r="E398" s="570"/>
      <c r="F398" s="570"/>
      <c r="G398" s="570"/>
      <c r="H398" s="570"/>
      <c r="I398" s="570"/>
      <c r="J398" s="570"/>
      <c r="K398" s="570"/>
      <c r="L398" s="571"/>
      <c r="M398" s="578"/>
      <c r="N398" s="578"/>
      <c r="O398" s="578"/>
      <c r="P398" s="578"/>
      <c r="Q398" s="578"/>
      <c r="R398" s="575"/>
      <c r="S398" s="576"/>
      <c r="T398" s="576"/>
      <c r="U398" s="576"/>
      <c r="V398" s="577"/>
      <c r="W398" s="74"/>
      <c r="X398" s="4"/>
      <c r="Y398" s="5"/>
    </row>
    <row r="399" spans="2:25" ht="33.9" customHeight="1">
      <c r="B399" s="438">
        <f t="shared" si="5"/>
        <v>347</v>
      </c>
      <c r="C399" s="569"/>
      <c r="D399" s="570"/>
      <c r="E399" s="570"/>
      <c r="F399" s="570"/>
      <c r="G399" s="570"/>
      <c r="H399" s="570"/>
      <c r="I399" s="570"/>
      <c r="J399" s="570"/>
      <c r="K399" s="570"/>
      <c r="L399" s="571"/>
      <c r="M399" s="578"/>
      <c r="N399" s="578"/>
      <c r="O399" s="578"/>
      <c r="P399" s="578"/>
      <c r="Q399" s="578"/>
      <c r="R399" s="575"/>
      <c r="S399" s="576"/>
      <c r="T399" s="576"/>
      <c r="U399" s="576"/>
      <c r="V399" s="577"/>
      <c r="W399" s="74"/>
      <c r="X399" s="4"/>
      <c r="Y399" s="5"/>
    </row>
    <row r="400" spans="2:25" ht="33.9" customHeight="1">
      <c r="B400" s="438">
        <f t="shared" si="5"/>
        <v>348</v>
      </c>
      <c r="C400" s="569"/>
      <c r="D400" s="570"/>
      <c r="E400" s="570"/>
      <c r="F400" s="570"/>
      <c r="G400" s="570"/>
      <c r="H400" s="570"/>
      <c r="I400" s="570"/>
      <c r="J400" s="570"/>
      <c r="K400" s="570"/>
      <c r="L400" s="571"/>
      <c r="M400" s="578"/>
      <c r="N400" s="578"/>
      <c r="O400" s="578"/>
      <c r="P400" s="578"/>
      <c r="Q400" s="578"/>
      <c r="R400" s="575"/>
      <c r="S400" s="576"/>
      <c r="T400" s="576"/>
      <c r="U400" s="576"/>
      <c r="V400" s="577"/>
      <c r="W400" s="74"/>
      <c r="X400" s="4"/>
      <c r="Y400" s="5"/>
    </row>
    <row r="401" spans="2:25" ht="33.9" customHeight="1">
      <c r="B401" s="438">
        <f t="shared" si="5"/>
        <v>349</v>
      </c>
      <c r="C401" s="569"/>
      <c r="D401" s="570"/>
      <c r="E401" s="570"/>
      <c r="F401" s="570"/>
      <c r="G401" s="570"/>
      <c r="H401" s="570"/>
      <c r="I401" s="570"/>
      <c r="J401" s="570"/>
      <c r="K401" s="570"/>
      <c r="L401" s="571"/>
      <c r="M401" s="578"/>
      <c r="N401" s="578"/>
      <c r="O401" s="578"/>
      <c r="P401" s="578"/>
      <c r="Q401" s="578"/>
      <c r="R401" s="575"/>
      <c r="S401" s="576"/>
      <c r="T401" s="576"/>
      <c r="U401" s="576"/>
      <c r="V401" s="577"/>
      <c r="W401" s="74"/>
      <c r="X401" s="4"/>
      <c r="Y401" s="5"/>
    </row>
    <row r="402" spans="2:25" ht="33.9" customHeight="1">
      <c r="B402" s="438">
        <f t="shared" si="5"/>
        <v>350</v>
      </c>
      <c r="C402" s="569"/>
      <c r="D402" s="570"/>
      <c r="E402" s="570"/>
      <c r="F402" s="570"/>
      <c r="G402" s="570"/>
      <c r="H402" s="570"/>
      <c r="I402" s="570"/>
      <c r="J402" s="570"/>
      <c r="K402" s="570"/>
      <c r="L402" s="571"/>
      <c r="M402" s="578"/>
      <c r="N402" s="578"/>
      <c r="O402" s="578"/>
      <c r="P402" s="578"/>
      <c r="Q402" s="578"/>
      <c r="R402" s="575"/>
      <c r="S402" s="576"/>
      <c r="T402" s="576"/>
      <c r="U402" s="576"/>
      <c r="V402" s="577"/>
      <c r="W402" s="74"/>
      <c r="X402" s="4"/>
      <c r="Y402" s="5"/>
    </row>
    <row r="403" spans="2:25" ht="33.9" customHeight="1">
      <c r="B403" s="438">
        <f t="shared" si="5"/>
        <v>351</v>
      </c>
      <c r="C403" s="569"/>
      <c r="D403" s="570"/>
      <c r="E403" s="570"/>
      <c r="F403" s="570"/>
      <c r="G403" s="570"/>
      <c r="H403" s="570"/>
      <c r="I403" s="570"/>
      <c r="J403" s="570"/>
      <c r="K403" s="570"/>
      <c r="L403" s="571"/>
      <c r="M403" s="578"/>
      <c r="N403" s="578"/>
      <c r="O403" s="578"/>
      <c r="P403" s="578"/>
      <c r="Q403" s="578"/>
      <c r="R403" s="575"/>
      <c r="S403" s="576"/>
      <c r="T403" s="576"/>
      <c r="U403" s="576"/>
      <c r="V403" s="577"/>
      <c r="W403" s="74"/>
      <c r="X403" s="4"/>
      <c r="Y403" s="5"/>
    </row>
    <row r="404" spans="2:25" ht="33.9" customHeight="1">
      <c r="B404" s="438">
        <f t="shared" si="5"/>
        <v>352</v>
      </c>
      <c r="C404" s="569"/>
      <c r="D404" s="570"/>
      <c r="E404" s="570"/>
      <c r="F404" s="570"/>
      <c r="G404" s="570"/>
      <c r="H404" s="570"/>
      <c r="I404" s="570"/>
      <c r="J404" s="570"/>
      <c r="K404" s="570"/>
      <c r="L404" s="571"/>
      <c r="M404" s="578"/>
      <c r="N404" s="578"/>
      <c r="O404" s="578"/>
      <c r="P404" s="578"/>
      <c r="Q404" s="578"/>
      <c r="R404" s="575"/>
      <c r="S404" s="576"/>
      <c r="T404" s="576"/>
      <c r="U404" s="576"/>
      <c r="V404" s="577"/>
      <c r="W404" s="74"/>
      <c r="X404" s="4"/>
      <c r="Y404" s="5"/>
    </row>
    <row r="405" spans="2:25" ht="33.9" customHeight="1">
      <c r="B405" s="438">
        <f t="shared" si="5"/>
        <v>353</v>
      </c>
      <c r="C405" s="569"/>
      <c r="D405" s="570"/>
      <c r="E405" s="570"/>
      <c r="F405" s="570"/>
      <c r="G405" s="570"/>
      <c r="H405" s="570"/>
      <c r="I405" s="570"/>
      <c r="J405" s="570"/>
      <c r="K405" s="570"/>
      <c r="L405" s="571"/>
      <c r="M405" s="578"/>
      <c r="N405" s="578"/>
      <c r="O405" s="578"/>
      <c r="P405" s="578"/>
      <c r="Q405" s="578"/>
      <c r="R405" s="575"/>
      <c r="S405" s="576"/>
      <c r="T405" s="576"/>
      <c r="U405" s="576"/>
      <c r="V405" s="577"/>
      <c r="W405" s="74"/>
      <c r="X405" s="4"/>
      <c r="Y405" s="5"/>
    </row>
    <row r="406" spans="2:25" ht="33.9" customHeight="1">
      <c r="B406" s="438">
        <f t="shared" si="5"/>
        <v>354</v>
      </c>
      <c r="C406" s="569"/>
      <c r="D406" s="570"/>
      <c r="E406" s="570"/>
      <c r="F406" s="570"/>
      <c r="G406" s="570"/>
      <c r="H406" s="570"/>
      <c r="I406" s="570"/>
      <c r="J406" s="570"/>
      <c r="K406" s="570"/>
      <c r="L406" s="571"/>
      <c r="M406" s="578"/>
      <c r="N406" s="578"/>
      <c r="O406" s="578"/>
      <c r="P406" s="578"/>
      <c r="Q406" s="578"/>
      <c r="R406" s="575"/>
      <c r="S406" s="576"/>
      <c r="T406" s="576"/>
      <c r="U406" s="576"/>
      <c r="V406" s="577"/>
      <c r="W406" s="74"/>
      <c r="X406" s="4"/>
      <c r="Y406" s="5"/>
    </row>
    <row r="407" spans="2:25" ht="33.9" customHeight="1">
      <c r="B407" s="438">
        <f t="shared" si="5"/>
        <v>355</v>
      </c>
      <c r="C407" s="569"/>
      <c r="D407" s="570"/>
      <c r="E407" s="570"/>
      <c r="F407" s="570"/>
      <c r="G407" s="570"/>
      <c r="H407" s="570"/>
      <c r="I407" s="570"/>
      <c r="J407" s="570"/>
      <c r="K407" s="570"/>
      <c r="L407" s="571"/>
      <c r="M407" s="578"/>
      <c r="N407" s="578"/>
      <c r="O407" s="578"/>
      <c r="P407" s="578"/>
      <c r="Q407" s="578"/>
      <c r="R407" s="575"/>
      <c r="S407" s="576"/>
      <c r="T407" s="576"/>
      <c r="U407" s="576"/>
      <c r="V407" s="577"/>
      <c r="W407" s="74"/>
      <c r="X407" s="4"/>
      <c r="Y407" s="5"/>
    </row>
    <row r="408" spans="2:25" ht="33.9" customHeight="1">
      <c r="B408" s="438">
        <f t="shared" si="5"/>
        <v>356</v>
      </c>
      <c r="C408" s="569"/>
      <c r="D408" s="570"/>
      <c r="E408" s="570"/>
      <c r="F408" s="570"/>
      <c r="G408" s="570"/>
      <c r="H408" s="570"/>
      <c r="I408" s="570"/>
      <c r="J408" s="570"/>
      <c r="K408" s="570"/>
      <c r="L408" s="571"/>
      <c r="M408" s="578"/>
      <c r="N408" s="578"/>
      <c r="O408" s="578"/>
      <c r="P408" s="578"/>
      <c r="Q408" s="578"/>
      <c r="R408" s="575"/>
      <c r="S408" s="576"/>
      <c r="T408" s="576"/>
      <c r="U408" s="576"/>
      <c r="V408" s="577"/>
      <c r="W408" s="74"/>
      <c r="X408" s="4"/>
      <c r="Y408" s="5"/>
    </row>
    <row r="409" spans="2:25" ht="33.9" customHeight="1">
      <c r="B409" s="438">
        <f t="shared" si="5"/>
        <v>357</v>
      </c>
      <c r="C409" s="569"/>
      <c r="D409" s="570"/>
      <c r="E409" s="570"/>
      <c r="F409" s="570"/>
      <c r="G409" s="570"/>
      <c r="H409" s="570"/>
      <c r="I409" s="570"/>
      <c r="J409" s="570"/>
      <c r="K409" s="570"/>
      <c r="L409" s="571"/>
      <c r="M409" s="578"/>
      <c r="N409" s="578"/>
      <c r="O409" s="578"/>
      <c r="P409" s="578"/>
      <c r="Q409" s="578"/>
      <c r="R409" s="575"/>
      <c r="S409" s="576"/>
      <c r="T409" s="576"/>
      <c r="U409" s="576"/>
      <c r="V409" s="577"/>
      <c r="W409" s="74"/>
      <c r="X409" s="4"/>
      <c r="Y409" s="5"/>
    </row>
    <row r="410" spans="2:25" ht="33.9" customHeight="1">
      <c r="B410" s="438">
        <f t="shared" si="5"/>
        <v>358</v>
      </c>
      <c r="C410" s="569"/>
      <c r="D410" s="570"/>
      <c r="E410" s="570"/>
      <c r="F410" s="570"/>
      <c r="G410" s="570"/>
      <c r="H410" s="570"/>
      <c r="I410" s="570"/>
      <c r="J410" s="570"/>
      <c r="K410" s="570"/>
      <c r="L410" s="571"/>
      <c r="M410" s="578"/>
      <c r="N410" s="578"/>
      <c r="O410" s="578"/>
      <c r="P410" s="578"/>
      <c r="Q410" s="578"/>
      <c r="R410" s="575"/>
      <c r="S410" s="576"/>
      <c r="T410" s="576"/>
      <c r="U410" s="576"/>
      <c r="V410" s="577"/>
      <c r="W410" s="74"/>
      <c r="X410" s="4"/>
      <c r="Y410" s="5"/>
    </row>
    <row r="411" spans="2:25" ht="33.9" customHeight="1">
      <c r="B411" s="438">
        <f t="shared" si="5"/>
        <v>359</v>
      </c>
      <c r="C411" s="569"/>
      <c r="D411" s="570"/>
      <c r="E411" s="570"/>
      <c r="F411" s="570"/>
      <c r="G411" s="570"/>
      <c r="H411" s="570"/>
      <c r="I411" s="570"/>
      <c r="J411" s="570"/>
      <c r="K411" s="570"/>
      <c r="L411" s="571"/>
      <c r="M411" s="578"/>
      <c r="N411" s="578"/>
      <c r="O411" s="578"/>
      <c r="P411" s="578"/>
      <c r="Q411" s="578"/>
      <c r="R411" s="575"/>
      <c r="S411" s="576"/>
      <c r="T411" s="576"/>
      <c r="U411" s="576"/>
      <c r="V411" s="577"/>
      <c r="W411" s="74"/>
      <c r="X411" s="4"/>
      <c r="Y411" s="5"/>
    </row>
    <row r="412" spans="2:25" ht="33.9" customHeight="1">
      <c r="B412" s="438">
        <f t="shared" si="5"/>
        <v>360</v>
      </c>
      <c r="C412" s="569"/>
      <c r="D412" s="570"/>
      <c r="E412" s="570"/>
      <c r="F412" s="570"/>
      <c r="G412" s="570"/>
      <c r="H412" s="570"/>
      <c r="I412" s="570"/>
      <c r="J412" s="570"/>
      <c r="K412" s="570"/>
      <c r="L412" s="571"/>
      <c r="M412" s="578"/>
      <c r="N412" s="578"/>
      <c r="O412" s="578"/>
      <c r="P412" s="578"/>
      <c r="Q412" s="578"/>
      <c r="R412" s="575"/>
      <c r="S412" s="576"/>
      <c r="T412" s="576"/>
      <c r="U412" s="576"/>
      <c r="V412" s="577"/>
      <c r="W412" s="74"/>
      <c r="X412" s="4"/>
      <c r="Y412" s="5"/>
    </row>
    <row r="413" spans="2:25" ht="33.9" customHeight="1">
      <c r="B413" s="438">
        <f t="shared" si="5"/>
        <v>361</v>
      </c>
      <c r="C413" s="569"/>
      <c r="D413" s="570"/>
      <c r="E413" s="570"/>
      <c r="F413" s="570"/>
      <c r="G413" s="570"/>
      <c r="H413" s="570"/>
      <c r="I413" s="570"/>
      <c r="J413" s="570"/>
      <c r="K413" s="570"/>
      <c r="L413" s="571"/>
      <c r="M413" s="578"/>
      <c r="N413" s="578"/>
      <c r="O413" s="578"/>
      <c r="P413" s="578"/>
      <c r="Q413" s="578"/>
      <c r="R413" s="575"/>
      <c r="S413" s="576"/>
      <c r="T413" s="576"/>
      <c r="U413" s="576"/>
      <c r="V413" s="577"/>
      <c r="W413" s="74"/>
      <c r="X413" s="4"/>
      <c r="Y413" s="5"/>
    </row>
    <row r="414" spans="2:25" ht="33.9" customHeight="1">
      <c r="B414" s="438">
        <f t="shared" si="5"/>
        <v>362</v>
      </c>
      <c r="C414" s="569"/>
      <c r="D414" s="570"/>
      <c r="E414" s="570"/>
      <c r="F414" s="570"/>
      <c r="G414" s="570"/>
      <c r="H414" s="570"/>
      <c r="I414" s="570"/>
      <c r="J414" s="570"/>
      <c r="K414" s="570"/>
      <c r="L414" s="571"/>
      <c r="M414" s="578"/>
      <c r="N414" s="578"/>
      <c r="O414" s="578"/>
      <c r="P414" s="578"/>
      <c r="Q414" s="578"/>
      <c r="R414" s="575"/>
      <c r="S414" s="576"/>
      <c r="T414" s="576"/>
      <c r="U414" s="576"/>
      <c r="V414" s="577"/>
      <c r="W414" s="74"/>
      <c r="X414" s="4"/>
      <c r="Y414" s="5"/>
    </row>
    <row r="415" spans="2:25" ht="33.9" customHeight="1">
      <c r="B415" s="438">
        <f t="shared" si="5"/>
        <v>363</v>
      </c>
      <c r="C415" s="569"/>
      <c r="D415" s="570"/>
      <c r="E415" s="570"/>
      <c r="F415" s="570"/>
      <c r="G415" s="570"/>
      <c r="H415" s="570"/>
      <c r="I415" s="570"/>
      <c r="J415" s="570"/>
      <c r="K415" s="570"/>
      <c r="L415" s="571"/>
      <c r="M415" s="578"/>
      <c r="N415" s="578"/>
      <c r="O415" s="578"/>
      <c r="P415" s="578"/>
      <c r="Q415" s="578"/>
      <c r="R415" s="575"/>
      <c r="S415" s="576"/>
      <c r="T415" s="576"/>
      <c r="U415" s="576"/>
      <c r="V415" s="577"/>
      <c r="W415" s="74"/>
      <c r="X415" s="4"/>
      <c r="Y415" s="5"/>
    </row>
    <row r="416" spans="2:25" ht="33.9" customHeight="1">
      <c r="B416" s="438">
        <f t="shared" si="5"/>
        <v>364</v>
      </c>
      <c r="C416" s="569"/>
      <c r="D416" s="570"/>
      <c r="E416" s="570"/>
      <c r="F416" s="570"/>
      <c r="G416" s="570"/>
      <c r="H416" s="570"/>
      <c r="I416" s="570"/>
      <c r="J416" s="570"/>
      <c r="K416" s="570"/>
      <c r="L416" s="571"/>
      <c r="M416" s="578"/>
      <c r="N416" s="578"/>
      <c r="O416" s="578"/>
      <c r="P416" s="578"/>
      <c r="Q416" s="578"/>
      <c r="R416" s="575"/>
      <c r="S416" s="576"/>
      <c r="T416" s="576"/>
      <c r="U416" s="576"/>
      <c r="V416" s="577"/>
      <c r="W416" s="74"/>
      <c r="X416" s="4"/>
      <c r="Y416" s="5"/>
    </row>
    <row r="417" spans="2:25" ht="33.9" customHeight="1">
      <c r="B417" s="438">
        <f t="shared" si="5"/>
        <v>365</v>
      </c>
      <c r="C417" s="569"/>
      <c r="D417" s="570"/>
      <c r="E417" s="570"/>
      <c r="F417" s="570"/>
      <c r="G417" s="570"/>
      <c r="H417" s="570"/>
      <c r="I417" s="570"/>
      <c r="J417" s="570"/>
      <c r="K417" s="570"/>
      <c r="L417" s="571"/>
      <c r="M417" s="578"/>
      <c r="N417" s="578"/>
      <c r="O417" s="578"/>
      <c r="P417" s="578"/>
      <c r="Q417" s="578"/>
      <c r="R417" s="575"/>
      <c r="S417" s="576"/>
      <c r="T417" s="576"/>
      <c r="U417" s="576"/>
      <c r="V417" s="577"/>
      <c r="W417" s="74"/>
      <c r="X417" s="4"/>
      <c r="Y417" s="5"/>
    </row>
    <row r="418" spans="2:25" ht="33.9" customHeight="1">
      <c r="B418" s="438">
        <f t="shared" si="5"/>
        <v>366</v>
      </c>
      <c r="C418" s="569"/>
      <c r="D418" s="570"/>
      <c r="E418" s="570"/>
      <c r="F418" s="570"/>
      <c r="G418" s="570"/>
      <c r="H418" s="570"/>
      <c r="I418" s="570"/>
      <c r="J418" s="570"/>
      <c r="K418" s="570"/>
      <c r="L418" s="571"/>
      <c r="M418" s="578"/>
      <c r="N418" s="578"/>
      <c r="O418" s="578"/>
      <c r="P418" s="578"/>
      <c r="Q418" s="578"/>
      <c r="R418" s="575"/>
      <c r="S418" s="576"/>
      <c r="T418" s="576"/>
      <c r="U418" s="576"/>
      <c r="V418" s="577"/>
      <c r="W418" s="74"/>
      <c r="X418" s="4"/>
      <c r="Y418" s="5"/>
    </row>
    <row r="419" spans="2:25" ht="33.9" customHeight="1">
      <c r="B419" s="438">
        <f t="shared" si="5"/>
        <v>367</v>
      </c>
      <c r="C419" s="569"/>
      <c r="D419" s="570"/>
      <c r="E419" s="570"/>
      <c r="F419" s="570"/>
      <c r="G419" s="570"/>
      <c r="H419" s="570"/>
      <c r="I419" s="570"/>
      <c r="J419" s="570"/>
      <c r="K419" s="570"/>
      <c r="L419" s="571"/>
      <c r="M419" s="578"/>
      <c r="N419" s="578"/>
      <c r="O419" s="578"/>
      <c r="P419" s="578"/>
      <c r="Q419" s="578"/>
      <c r="R419" s="575"/>
      <c r="S419" s="576"/>
      <c r="T419" s="576"/>
      <c r="U419" s="576"/>
      <c r="V419" s="577"/>
      <c r="W419" s="74"/>
      <c r="X419" s="4"/>
      <c r="Y419" s="5"/>
    </row>
    <row r="420" spans="2:25" ht="33.9" customHeight="1">
      <c r="B420" s="438">
        <f t="shared" si="5"/>
        <v>368</v>
      </c>
      <c r="C420" s="569"/>
      <c r="D420" s="570"/>
      <c r="E420" s="570"/>
      <c r="F420" s="570"/>
      <c r="G420" s="570"/>
      <c r="H420" s="570"/>
      <c r="I420" s="570"/>
      <c r="J420" s="570"/>
      <c r="K420" s="570"/>
      <c r="L420" s="571"/>
      <c r="M420" s="578"/>
      <c r="N420" s="578"/>
      <c r="O420" s="578"/>
      <c r="P420" s="578"/>
      <c r="Q420" s="578"/>
      <c r="R420" s="575"/>
      <c r="S420" s="576"/>
      <c r="T420" s="576"/>
      <c r="U420" s="576"/>
      <c r="V420" s="577"/>
      <c r="W420" s="74"/>
      <c r="X420" s="4"/>
      <c r="Y420" s="5"/>
    </row>
    <row r="421" spans="2:25" ht="33.9" customHeight="1">
      <c r="B421" s="438">
        <f t="shared" si="5"/>
        <v>369</v>
      </c>
      <c r="C421" s="569"/>
      <c r="D421" s="570"/>
      <c r="E421" s="570"/>
      <c r="F421" s="570"/>
      <c r="G421" s="570"/>
      <c r="H421" s="570"/>
      <c r="I421" s="570"/>
      <c r="J421" s="570"/>
      <c r="K421" s="570"/>
      <c r="L421" s="571"/>
      <c r="M421" s="578"/>
      <c r="N421" s="578"/>
      <c r="O421" s="578"/>
      <c r="P421" s="578"/>
      <c r="Q421" s="578"/>
      <c r="R421" s="575"/>
      <c r="S421" s="576"/>
      <c r="T421" s="576"/>
      <c r="U421" s="576"/>
      <c r="V421" s="577"/>
      <c r="W421" s="74"/>
      <c r="X421" s="4"/>
      <c r="Y421" s="5"/>
    </row>
    <row r="422" spans="2:25" ht="33.9" customHeight="1">
      <c r="B422" s="438">
        <f t="shared" si="5"/>
        <v>370</v>
      </c>
      <c r="C422" s="569"/>
      <c r="D422" s="570"/>
      <c r="E422" s="570"/>
      <c r="F422" s="570"/>
      <c r="G422" s="570"/>
      <c r="H422" s="570"/>
      <c r="I422" s="570"/>
      <c r="J422" s="570"/>
      <c r="K422" s="570"/>
      <c r="L422" s="571"/>
      <c r="M422" s="578"/>
      <c r="N422" s="578"/>
      <c r="O422" s="578"/>
      <c r="P422" s="578"/>
      <c r="Q422" s="578"/>
      <c r="R422" s="575"/>
      <c r="S422" s="576"/>
      <c r="T422" s="576"/>
      <c r="U422" s="576"/>
      <c r="V422" s="577"/>
      <c r="W422" s="74"/>
      <c r="X422" s="4"/>
      <c r="Y422" s="5"/>
    </row>
    <row r="423" spans="2:25" ht="33.9" customHeight="1">
      <c r="B423" s="438">
        <f t="shared" si="5"/>
        <v>371</v>
      </c>
      <c r="C423" s="569"/>
      <c r="D423" s="570"/>
      <c r="E423" s="570"/>
      <c r="F423" s="570"/>
      <c r="G423" s="570"/>
      <c r="H423" s="570"/>
      <c r="I423" s="570"/>
      <c r="J423" s="570"/>
      <c r="K423" s="570"/>
      <c r="L423" s="571"/>
      <c r="M423" s="578"/>
      <c r="N423" s="578"/>
      <c r="O423" s="578"/>
      <c r="P423" s="578"/>
      <c r="Q423" s="578"/>
      <c r="R423" s="575"/>
      <c r="S423" s="576"/>
      <c r="T423" s="576"/>
      <c r="U423" s="576"/>
      <c r="V423" s="577"/>
      <c r="W423" s="74"/>
      <c r="X423" s="4"/>
      <c r="Y423" s="5"/>
    </row>
    <row r="424" spans="2:25" ht="33.9" customHeight="1">
      <c r="B424" s="438">
        <f t="shared" si="5"/>
        <v>372</v>
      </c>
      <c r="C424" s="569"/>
      <c r="D424" s="570"/>
      <c r="E424" s="570"/>
      <c r="F424" s="570"/>
      <c r="G424" s="570"/>
      <c r="H424" s="570"/>
      <c r="I424" s="570"/>
      <c r="J424" s="570"/>
      <c r="K424" s="570"/>
      <c r="L424" s="571"/>
      <c r="M424" s="578"/>
      <c r="N424" s="578"/>
      <c r="O424" s="578"/>
      <c r="P424" s="578"/>
      <c r="Q424" s="578"/>
      <c r="R424" s="575"/>
      <c r="S424" s="576"/>
      <c r="T424" s="576"/>
      <c r="U424" s="576"/>
      <c r="V424" s="577"/>
      <c r="W424" s="74"/>
      <c r="X424" s="4"/>
      <c r="Y424" s="5"/>
    </row>
    <row r="425" spans="2:25" ht="33.9" customHeight="1">
      <c r="B425" s="438">
        <f t="shared" si="5"/>
        <v>373</v>
      </c>
      <c r="C425" s="569"/>
      <c r="D425" s="570"/>
      <c r="E425" s="570"/>
      <c r="F425" s="570"/>
      <c r="G425" s="570"/>
      <c r="H425" s="570"/>
      <c r="I425" s="570"/>
      <c r="J425" s="570"/>
      <c r="K425" s="570"/>
      <c r="L425" s="571"/>
      <c r="M425" s="578"/>
      <c r="N425" s="578"/>
      <c r="O425" s="578"/>
      <c r="P425" s="578"/>
      <c r="Q425" s="578"/>
      <c r="R425" s="575"/>
      <c r="S425" s="576"/>
      <c r="T425" s="576"/>
      <c r="U425" s="576"/>
      <c r="V425" s="577"/>
      <c r="W425" s="74"/>
      <c r="X425" s="4"/>
      <c r="Y425" s="5"/>
    </row>
    <row r="426" spans="2:25" ht="33.9" customHeight="1">
      <c r="B426" s="438">
        <f t="shared" si="5"/>
        <v>374</v>
      </c>
      <c r="C426" s="569"/>
      <c r="D426" s="570"/>
      <c r="E426" s="570"/>
      <c r="F426" s="570"/>
      <c r="G426" s="570"/>
      <c r="H426" s="570"/>
      <c r="I426" s="570"/>
      <c r="J426" s="570"/>
      <c r="K426" s="570"/>
      <c r="L426" s="571"/>
      <c r="M426" s="578"/>
      <c r="N426" s="578"/>
      <c r="O426" s="578"/>
      <c r="P426" s="578"/>
      <c r="Q426" s="578"/>
      <c r="R426" s="575"/>
      <c r="S426" s="576"/>
      <c r="T426" s="576"/>
      <c r="U426" s="576"/>
      <c r="V426" s="577"/>
      <c r="W426" s="74"/>
      <c r="X426" s="4"/>
      <c r="Y426" s="5"/>
    </row>
    <row r="427" spans="2:25" ht="33.9" customHeight="1">
      <c r="B427" s="438">
        <f t="shared" si="5"/>
        <v>375</v>
      </c>
      <c r="C427" s="569"/>
      <c r="D427" s="570"/>
      <c r="E427" s="570"/>
      <c r="F427" s="570"/>
      <c r="G427" s="570"/>
      <c r="H427" s="570"/>
      <c r="I427" s="570"/>
      <c r="J427" s="570"/>
      <c r="K427" s="570"/>
      <c r="L427" s="571"/>
      <c r="M427" s="578"/>
      <c r="N427" s="578"/>
      <c r="O427" s="578"/>
      <c r="P427" s="578"/>
      <c r="Q427" s="578"/>
      <c r="R427" s="575"/>
      <c r="S427" s="576"/>
      <c r="T427" s="576"/>
      <c r="U427" s="576"/>
      <c r="V427" s="577"/>
      <c r="W427" s="74"/>
      <c r="X427" s="4"/>
      <c r="Y427" s="5"/>
    </row>
    <row r="428" spans="2:25" ht="33.9" customHeight="1">
      <c r="B428" s="438">
        <f t="shared" si="5"/>
        <v>376</v>
      </c>
      <c r="C428" s="569"/>
      <c r="D428" s="570"/>
      <c r="E428" s="570"/>
      <c r="F428" s="570"/>
      <c r="G428" s="570"/>
      <c r="H428" s="570"/>
      <c r="I428" s="570"/>
      <c r="J428" s="570"/>
      <c r="K428" s="570"/>
      <c r="L428" s="571"/>
      <c r="M428" s="578"/>
      <c r="N428" s="578"/>
      <c r="O428" s="578"/>
      <c r="P428" s="578"/>
      <c r="Q428" s="578"/>
      <c r="R428" s="575"/>
      <c r="S428" s="576"/>
      <c r="T428" s="576"/>
      <c r="U428" s="576"/>
      <c r="V428" s="577"/>
      <c r="W428" s="74"/>
      <c r="X428" s="4"/>
      <c r="Y428" s="5"/>
    </row>
    <row r="429" spans="2:25" ht="33.9" customHeight="1">
      <c r="B429" s="438">
        <f t="shared" si="5"/>
        <v>377</v>
      </c>
      <c r="C429" s="569"/>
      <c r="D429" s="570"/>
      <c r="E429" s="570"/>
      <c r="F429" s="570"/>
      <c r="G429" s="570"/>
      <c r="H429" s="570"/>
      <c r="I429" s="570"/>
      <c r="J429" s="570"/>
      <c r="K429" s="570"/>
      <c r="L429" s="571"/>
      <c r="M429" s="578"/>
      <c r="N429" s="578"/>
      <c r="O429" s="578"/>
      <c r="P429" s="578"/>
      <c r="Q429" s="578"/>
      <c r="R429" s="575"/>
      <c r="S429" s="576"/>
      <c r="T429" s="576"/>
      <c r="U429" s="576"/>
      <c r="V429" s="577"/>
      <c r="W429" s="74"/>
      <c r="X429" s="4"/>
      <c r="Y429" s="5"/>
    </row>
    <row r="430" spans="2:25" ht="33.9" customHeight="1">
      <c r="B430" s="438">
        <f t="shared" si="5"/>
        <v>378</v>
      </c>
      <c r="C430" s="569"/>
      <c r="D430" s="570"/>
      <c r="E430" s="570"/>
      <c r="F430" s="570"/>
      <c r="G430" s="570"/>
      <c r="H430" s="570"/>
      <c r="I430" s="570"/>
      <c r="J430" s="570"/>
      <c r="K430" s="570"/>
      <c r="L430" s="571"/>
      <c r="M430" s="578"/>
      <c r="N430" s="578"/>
      <c r="O430" s="578"/>
      <c r="P430" s="578"/>
      <c r="Q430" s="578"/>
      <c r="R430" s="575"/>
      <c r="S430" s="576"/>
      <c r="T430" s="576"/>
      <c r="U430" s="576"/>
      <c r="V430" s="577"/>
      <c r="W430" s="74"/>
      <c r="X430" s="4"/>
      <c r="Y430" s="5"/>
    </row>
    <row r="431" spans="2:25" ht="33.9" customHeight="1">
      <c r="B431" s="438">
        <f t="shared" si="5"/>
        <v>379</v>
      </c>
      <c r="C431" s="569"/>
      <c r="D431" s="570"/>
      <c r="E431" s="570"/>
      <c r="F431" s="570"/>
      <c r="G431" s="570"/>
      <c r="H431" s="570"/>
      <c r="I431" s="570"/>
      <c r="J431" s="570"/>
      <c r="K431" s="570"/>
      <c r="L431" s="571"/>
      <c r="M431" s="578"/>
      <c r="N431" s="578"/>
      <c r="O431" s="578"/>
      <c r="P431" s="578"/>
      <c r="Q431" s="578"/>
      <c r="R431" s="575"/>
      <c r="S431" s="576"/>
      <c r="T431" s="576"/>
      <c r="U431" s="576"/>
      <c r="V431" s="577"/>
      <c r="W431" s="74"/>
      <c r="X431" s="4"/>
      <c r="Y431" s="5"/>
    </row>
    <row r="432" spans="2:25" ht="33.9" customHeight="1">
      <c r="B432" s="438">
        <f t="shared" si="5"/>
        <v>380</v>
      </c>
      <c r="C432" s="569"/>
      <c r="D432" s="570"/>
      <c r="E432" s="570"/>
      <c r="F432" s="570"/>
      <c r="G432" s="570"/>
      <c r="H432" s="570"/>
      <c r="I432" s="570"/>
      <c r="J432" s="570"/>
      <c r="K432" s="570"/>
      <c r="L432" s="571"/>
      <c r="M432" s="578"/>
      <c r="N432" s="578"/>
      <c r="O432" s="578"/>
      <c r="P432" s="578"/>
      <c r="Q432" s="578"/>
      <c r="R432" s="575"/>
      <c r="S432" s="576"/>
      <c r="T432" s="576"/>
      <c r="U432" s="576"/>
      <c r="V432" s="577"/>
      <c r="W432" s="74"/>
      <c r="X432" s="4"/>
      <c r="Y432" s="5"/>
    </row>
    <row r="433" spans="2:25" ht="33.9" customHeight="1">
      <c r="B433" s="438">
        <f t="shared" si="5"/>
        <v>381</v>
      </c>
      <c r="C433" s="569"/>
      <c r="D433" s="570"/>
      <c r="E433" s="570"/>
      <c r="F433" s="570"/>
      <c r="G433" s="570"/>
      <c r="H433" s="570"/>
      <c r="I433" s="570"/>
      <c r="J433" s="570"/>
      <c r="K433" s="570"/>
      <c r="L433" s="571"/>
      <c r="M433" s="578"/>
      <c r="N433" s="578"/>
      <c r="O433" s="578"/>
      <c r="P433" s="578"/>
      <c r="Q433" s="578"/>
      <c r="R433" s="575"/>
      <c r="S433" s="576"/>
      <c r="T433" s="576"/>
      <c r="U433" s="576"/>
      <c r="V433" s="577"/>
      <c r="W433" s="74"/>
      <c r="X433" s="4"/>
      <c r="Y433" s="5"/>
    </row>
    <row r="434" spans="2:25" ht="33.9" customHeight="1">
      <c r="B434" s="438">
        <f t="shared" si="5"/>
        <v>382</v>
      </c>
      <c r="C434" s="569"/>
      <c r="D434" s="570"/>
      <c r="E434" s="570"/>
      <c r="F434" s="570"/>
      <c r="G434" s="570"/>
      <c r="H434" s="570"/>
      <c r="I434" s="570"/>
      <c r="J434" s="570"/>
      <c r="K434" s="570"/>
      <c r="L434" s="571"/>
      <c r="M434" s="578"/>
      <c r="N434" s="578"/>
      <c r="O434" s="578"/>
      <c r="P434" s="578"/>
      <c r="Q434" s="578"/>
      <c r="R434" s="575"/>
      <c r="S434" s="576"/>
      <c r="T434" s="576"/>
      <c r="U434" s="576"/>
      <c r="V434" s="577"/>
      <c r="W434" s="74"/>
      <c r="X434" s="4"/>
      <c r="Y434" s="5"/>
    </row>
    <row r="435" spans="2:25" ht="33.9" customHeight="1">
      <c r="B435" s="438">
        <f t="shared" si="5"/>
        <v>383</v>
      </c>
      <c r="C435" s="569"/>
      <c r="D435" s="570"/>
      <c r="E435" s="570"/>
      <c r="F435" s="570"/>
      <c r="G435" s="570"/>
      <c r="H435" s="570"/>
      <c r="I435" s="570"/>
      <c r="J435" s="570"/>
      <c r="K435" s="570"/>
      <c r="L435" s="571"/>
      <c r="M435" s="578"/>
      <c r="N435" s="578"/>
      <c r="O435" s="578"/>
      <c r="P435" s="578"/>
      <c r="Q435" s="578"/>
      <c r="R435" s="575"/>
      <c r="S435" s="576"/>
      <c r="T435" s="576"/>
      <c r="U435" s="576"/>
      <c r="V435" s="577"/>
      <c r="W435" s="74"/>
      <c r="X435" s="4"/>
      <c r="Y435" s="5"/>
    </row>
    <row r="436" spans="2:25" ht="33.9" customHeight="1">
      <c r="B436" s="438">
        <f t="shared" si="5"/>
        <v>384</v>
      </c>
      <c r="C436" s="569"/>
      <c r="D436" s="570"/>
      <c r="E436" s="570"/>
      <c r="F436" s="570"/>
      <c r="G436" s="570"/>
      <c r="H436" s="570"/>
      <c r="I436" s="570"/>
      <c r="J436" s="570"/>
      <c r="K436" s="570"/>
      <c r="L436" s="571"/>
      <c r="M436" s="578"/>
      <c r="N436" s="578"/>
      <c r="O436" s="578"/>
      <c r="P436" s="578"/>
      <c r="Q436" s="578"/>
      <c r="R436" s="575"/>
      <c r="S436" s="576"/>
      <c r="T436" s="576"/>
      <c r="U436" s="576"/>
      <c r="V436" s="577"/>
      <c r="W436" s="74"/>
      <c r="X436" s="4"/>
      <c r="Y436" s="5"/>
    </row>
    <row r="437" spans="2:25" ht="33.9" customHeight="1">
      <c r="B437" s="438">
        <f t="shared" si="5"/>
        <v>385</v>
      </c>
      <c r="C437" s="569"/>
      <c r="D437" s="570"/>
      <c r="E437" s="570"/>
      <c r="F437" s="570"/>
      <c r="G437" s="570"/>
      <c r="H437" s="570"/>
      <c r="I437" s="570"/>
      <c r="J437" s="570"/>
      <c r="K437" s="570"/>
      <c r="L437" s="571"/>
      <c r="M437" s="578"/>
      <c r="N437" s="578"/>
      <c r="O437" s="578"/>
      <c r="P437" s="578"/>
      <c r="Q437" s="578"/>
      <c r="R437" s="575"/>
      <c r="S437" s="576"/>
      <c r="T437" s="576"/>
      <c r="U437" s="576"/>
      <c r="V437" s="577"/>
      <c r="W437" s="74"/>
      <c r="X437" s="4"/>
      <c r="Y437" s="5"/>
    </row>
    <row r="438" spans="2:25" ht="33.9" customHeight="1">
      <c r="B438" s="438">
        <f t="shared" si="5"/>
        <v>386</v>
      </c>
      <c r="C438" s="569"/>
      <c r="D438" s="570"/>
      <c r="E438" s="570"/>
      <c r="F438" s="570"/>
      <c r="G438" s="570"/>
      <c r="H438" s="570"/>
      <c r="I438" s="570"/>
      <c r="J438" s="570"/>
      <c r="K438" s="570"/>
      <c r="L438" s="571"/>
      <c r="M438" s="578"/>
      <c r="N438" s="578"/>
      <c r="O438" s="578"/>
      <c r="P438" s="578"/>
      <c r="Q438" s="578"/>
      <c r="R438" s="575"/>
      <c r="S438" s="576"/>
      <c r="T438" s="576"/>
      <c r="U438" s="576"/>
      <c r="V438" s="577"/>
      <c r="W438" s="74"/>
      <c r="X438" s="4"/>
      <c r="Y438" s="5"/>
    </row>
    <row r="439" spans="2:25" ht="33.9" customHeight="1">
      <c r="B439" s="438">
        <f t="shared" ref="B439:B502" si="6">B438+1</f>
        <v>387</v>
      </c>
      <c r="C439" s="569"/>
      <c r="D439" s="570"/>
      <c r="E439" s="570"/>
      <c r="F439" s="570"/>
      <c r="G439" s="570"/>
      <c r="H439" s="570"/>
      <c r="I439" s="570"/>
      <c r="J439" s="570"/>
      <c r="K439" s="570"/>
      <c r="L439" s="571"/>
      <c r="M439" s="578"/>
      <c r="N439" s="578"/>
      <c r="O439" s="578"/>
      <c r="P439" s="578"/>
      <c r="Q439" s="578"/>
      <c r="R439" s="575"/>
      <c r="S439" s="576"/>
      <c r="T439" s="576"/>
      <c r="U439" s="576"/>
      <c r="V439" s="577"/>
      <c r="W439" s="74"/>
      <c r="X439" s="4"/>
      <c r="Y439" s="5"/>
    </row>
    <row r="440" spans="2:25" ht="33.9" customHeight="1">
      <c r="B440" s="438">
        <f t="shared" si="6"/>
        <v>388</v>
      </c>
      <c r="C440" s="569"/>
      <c r="D440" s="570"/>
      <c r="E440" s="570"/>
      <c r="F440" s="570"/>
      <c r="G440" s="570"/>
      <c r="H440" s="570"/>
      <c r="I440" s="570"/>
      <c r="J440" s="570"/>
      <c r="K440" s="570"/>
      <c r="L440" s="571"/>
      <c r="M440" s="578"/>
      <c r="N440" s="578"/>
      <c r="O440" s="578"/>
      <c r="P440" s="578"/>
      <c r="Q440" s="578"/>
      <c r="R440" s="575"/>
      <c r="S440" s="576"/>
      <c r="T440" s="576"/>
      <c r="U440" s="576"/>
      <c r="V440" s="577"/>
      <c r="W440" s="74"/>
      <c r="X440" s="4"/>
      <c r="Y440" s="5"/>
    </row>
    <row r="441" spans="2:25" ht="33.9" customHeight="1">
      <c r="B441" s="438">
        <f t="shared" si="6"/>
        <v>389</v>
      </c>
      <c r="C441" s="569"/>
      <c r="D441" s="570"/>
      <c r="E441" s="570"/>
      <c r="F441" s="570"/>
      <c r="G441" s="570"/>
      <c r="H441" s="570"/>
      <c r="I441" s="570"/>
      <c r="J441" s="570"/>
      <c r="K441" s="570"/>
      <c r="L441" s="571"/>
      <c r="M441" s="578"/>
      <c r="N441" s="578"/>
      <c r="O441" s="578"/>
      <c r="P441" s="578"/>
      <c r="Q441" s="578"/>
      <c r="R441" s="575"/>
      <c r="S441" s="576"/>
      <c r="T441" s="576"/>
      <c r="U441" s="576"/>
      <c r="V441" s="577"/>
      <c r="W441" s="74"/>
      <c r="X441" s="4"/>
      <c r="Y441" s="5"/>
    </row>
    <row r="442" spans="2:25" ht="33.9" customHeight="1">
      <c r="B442" s="438">
        <f t="shared" si="6"/>
        <v>390</v>
      </c>
      <c r="C442" s="569"/>
      <c r="D442" s="570"/>
      <c r="E442" s="570"/>
      <c r="F442" s="570"/>
      <c r="G442" s="570"/>
      <c r="H442" s="570"/>
      <c r="I442" s="570"/>
      <c r="J442" s="570"/>
      <c r="K442" s="570"/>
      <c r="L442" s="571"/>
      <c r="M442" s="578"/>
      <c r="N442" s="578"/>
      <c r="O442" s="578"/>
      <c r="P442" s="578"/>
      <c r="Q442" s="578"/>
      <c r="R442" s="575"/>
      <c r="S442" s="576"/>
      <c r="T442" s="576"/>
      <c r="U442" s="576"/>
      <c r="V442" s="577"/>
      <c r="W442" s="74"/>
      <c r="X442" s="4"/>
      <c r="Y442" s="5"/>
    </row>
    <row r="443" spans="2:25" ht="33.9" customHeight="1">
      <c r="B443" s="438">
        <f t="shared" si="6"/>
        <v>391</v>
      </c>
      <c r="C443" s="569"/>
      <c r="D443" s="570"/>
      <c r="E443" s="570"/>
      <c r="F443" s="570"/>
      <c r="G443" s="570"/>
      <c r="H443" s="570"/>
      <c r="I443" s="570"/>
      <c r="J443" s="570"/>
      <c r="K443" s="570"/>
      <c r="L443" s="571"/>
      <c r="M443" s="578"/>
      <c r="N443" s="578"/>
      <c r="O443" s="578"/>
      <c r="P443" s="578"/>
      <c r="Q443" s="578"/>
      <c r="R443" s="575"/>
      <c r="S443" s="576"/>
      <c r="T443" s="576"/>
      <c r="U443" s="576"/>
      <c r="V443" s="577"/>
      <c r="W443" s="74"/>
      <c r="X443" s="4"/>
      <c r="Y443" s="5"/>
    </row>
    <row r="444" spans="2:25" ht="33.9" customHeight="1">
      <c r="B444" s="438">
        <f t="shared" si="6"/>
        <v>392</v>
      </c>
      <c r="C444" s="569"/>
      <c r="D444" s="570"/>
      <c r="E444" s="570"/>
      <c r="F444" s="570"/>
      <c r="G444" s="570"/>
      <c r="H444" s="570"/>
      <c r="I444" s="570"/>
      <c r="J444" s="570"/>
      <c r="K444" s="570"/>
      <c r="L444" s="571"/>
      <c r="M444" s="578"/>
      <c r="N444" s="578"/>
      <c r="O444" s="578"/>
      <c r="P444" s="578"/>
      <c r="Q444" s="578"/>
      <c r="R444" s="575"/>
      <c r="S444" s="576"/>
      <c r="T444" s="576"/>
      <c r="U444" s="576"/>
      <c r="V444" s="577"/>
      <c r="W444" s="74"/>
      <c r="X444" s="4"/>
      <c r="Y444" s="5"/>
    </row>
    <row r="445" spans="2:25" ht="33.9" customHeight="1">
      <c r="B445" s="438">
        <f t="shared" si="6"/>
        <v>393</v>
      </c>
      <c r="C445" s="569"/>
      <c r="D445" s="570"/>
      <c r="E445" s="570"/>
      <c r="F445" s="570"/>
      <c r="G445" s="570"/>
      <c r="H445" s="570"/>
      <c r="I445" s="570"/>
      <c r="J445" s="570"/>
      <c r="K445" s="570"/>
      <c r="L445" s="571"/>
      <c r="M445" s="578"/>
      <c r="N445" s="578"/>
      <c r="O445" s="578"/>
      <c r="P445" s="578"/>
      <c r="Q445" s="578"/>
      <c r="R445" s="575"/>
      <c r="S445" s="576"/>
      <c r="T445" s="576"/>
      <c r="U445" s="576"/>
      <c r="V445" s="577"/>
      <c r="W445" s="74"/>
      <c r="X445" s="4"/>
      <c r="Y445" s="5"/>
    </row>
    <row r="446" spans="2:25" ht="33.9" customHeight="1">
      <c r="B446" s="438">
        <f t="shared" si="6"/>
        <v>394</v>
      </c>
      <c r="C446" s="569"/>
      <c r="D446" s="570"/>
      <c r="E446" s="570"/>
      <c r="F446" s="570"/>
      <c r="G446" s="570"/>
      <c r="H446" s="570"/>
      <c r="I446" s="570"/>
      <c r="J446" s="570"/>
      <c r="K446" s="570"/>
      <c r="L446" s="571"/>
      <c r="M446" s="578"/>
      <c r="N446" s="578"/>
      <c r="O446" s="578"/>
      <c r="P446" s="578"/>
      <c r="Q446" s="578"/>
      <c r="R446" s="575"/>
      <c r="S446" s="576"/>
      <c r="T446" s="576"/>
      <c r="U446" s="576"/>
      <c r="V446" s="577"/>
      <c r="W446" s="74"/>
      <c r="X446" s="4"/>
      <c r="Y446" s="5"/>
    </row>
    <row r="447" spans="2:25" ht="33.9" customHeight="1">
      <c r="B447" s="438">
        <f t="shared" si="6"/>
        <v>395</v>
      </c>
      <c r="C447" s="569"/>
      <c r="D447" s="570"/>
      <c r="E447" s="570"/>
      <c r="F447" s="570"/>
      <c r="G447" s="570"/>
      <c r="H447" s="570"/>
      <c r="I447" s="570"/>
      <c r="J447" s="570"/>
      <c r="K447" s="570"/>
      <c r="L447" s="571"/>
      <c r="M447" s="578"/>
      <c r="N447" s="578"/>
      <c r="O447" s="578"/>
      <c r="P447" s="578"/>
      <c r="Q447" s="578"/>
      <c r="R447" s="575"/>
      <c r="S447" s="576"/>
      <c r="T447" s="576"/>
      <c r="U447" s="576"/>
      <c r="V447" s="577"/>
      <c r="W447" s="74"/>
      <c r="X447" s="4"/>
      <c r="Y447" s="5"/>
    </row>
    <row r="448" spans="2:25" ht="33.9" customHeight="1">
      <c r="B448" s="438">
        <f t="shared" si="6"/>
        <v>396</v>
      </c>
      <c r="C448" s="569"/>
      <c r="D448" s="570"/>
      <c r="E448" s="570"/>
      <c r="F448" s="570"/>
      <c r="G448" s="570"/>
      <c r="H448" s="570"/>
      <c r="I448" s="570"/>
      <c r="J448" s="570"/>
      <c r="K448" s="570"/>
      <c r="L448" s="571"/>
      <c r="M448" s="578"/>
      <c r="N448" s="578"/>
      <c r="O448" s="578"/>
      <c r="P448" s="578"/>
      <c r="Q448" s="578"/>
      <c r="R448" s="575"/>
      <c r="S448" s="576"/>
      <c r="T448" s="576"/>
      <c r="U448" s="576"/>
      <c r="V448" s="577"/>
      <c r="W448" s="74"/>
      <c r="X448" s="4"/>
      <c r="Y448" s="5"/>
    </row>
    <row r="449" spans="2:25" ht="33.9" customHeight="1">
      <c r="B449" s="438">
        <f t="shared" si="6"/>
        <v>397</v>
      </c>
      <c r="C449" s="569"/>
      <c r="D449" s="570"/>
      <c r="E449" s="570"/>
      <c r="F449" s="570"/>
      <c r="G449" s="570"/>
      <c r="H449" s="570"/>
      <c r="I449" s="570"/>
      <c r="J449" s="570"/>
      <c r="K449" s="570"/>
      <c r="L449" s="571"/>
      <c r="M449" s="578"/>
      <c r="N449" s="578"/>
      <c r="O449" s="578"/>
      <c r="P449" s="578"/>
      <c r="Q449" s="578"/>
      <c r="R449" s="575"/>
      <c r="S449" s="576"/>
      <c r="T449" s="576"/>
      <c r="U449" s="576"/>
      <c r="V449" s="577"/>
      <c r="W449" s="74"/>
      <c r="X449" s="4"/>
      <c r="Y449" s="5"/>
    </row>
    <row r="450" spans="2:25" ht="33.9" customHeight="1">
      <c r="B450" s="438">
        <f t="shared" si="6"/>
        <v>398</v>
      </c>
      <c r="C450" s="569"/>
      <c r="D450" s="570"/>
      <c r="E450" s="570"/>
      <c r="F450" s="570"/>
      <c r="G450" s="570"/>
      <c r="H450" s="570"/>
      <c r="I450" s="570"/>
      <c r="J450" s="570"/>
      <c r="K450" s="570"/>
      <c r="L450" s="571"/>
      <c r="M450" s="578"/>
      <c r="N450" s="578"/>
      <c r="O450" s="578"/>
      <c r="P450" s="578"/>
      <c r="Q450" s="578"/>
      <c r="R450" s="575"/>
      <c r="S450" s="576"/>
      <c r="T450" s="576"/>
      <c r="U450" s="576"/>
      <c r="V450" s="577"/>
      <c r="W450" s="74"/>
      <c r="X450" s="4"/>
      <c r="Y450" s="5"/>
    </row>
    <row r="451" spans="2:25" ht="33.9" customHeight="1">
      <c r="B451" s="438">
        <f t="shared" si="6"/>
        <v>399</v>
      </c>
      <c r="C451" s="569"/>
      <c r="D451" s="570"/>
      <c r="E451" s="570"/>
      <c r="F451" s="570"/>
      <c r="G451" s="570"/>
      <c r="H451" s="570"/>
      <c r="I451" s="570"/>
      <c r="J451" s="570"/>
      <c r="K451" s="570"/>
      <c r="L451" s="571"/>
      <c r="M451" s="578"/>
      <c r="N451" s="578"/>
      <c r="O451" s="578"/>
      <c r="P451" s="578"/>
      <c r="Q451" s="578"/>
      <c r="R451" s="575"/>
      <c r="S451" s="576"/>
      <c r="T451" s="576"/>
      <c r="U451" s="576"/>
      <c r="V451" s="577"/>
      <c r="W451" s="74"/>
      <c r="X451" s="4"/>
      <c r="Y451" s="5"/>
    </row>
    <row r="452" spans="2:25" ht="33.9" customHeight="1">
      <c r="B452" s="438">
        <f t="shared" si="6"/>
        <v>400</v>
      </c>
      <c r="C452" s="569"/>
      <c r="D452" s="570"/>
      <c r="E452" s="570"/>
      <c r="F452" s="570"/>
      <c r="G452" s="570"/>
      <c r="H452" s="570"/>
      <c r="I452" s="570"/>
      <c r="J452" s="570"/>
      <c r="K452" s="570"/>
      <c r="L452" s="571"/>
      <c r="M452" s="578"/>
      <c r="N452" s="578"/>
      <c r="O452" s="578"/>
      <c r="P452" s="578"/>
      <c r="Q452" s="578"/>
      <c r="R452" s="575"/>
      <c r="S452" s="576"/>
      <c r="T452" s="576"/>
      <c r="U452" s="576"/>
      <c r="V452" s="577"/>
      <c r="W452" s="74"/>
      <c r="X452" s="4"/>
      <c r="Y452" s="5"/>
    </row>
    <row r="453" spans="2:25" ht="33.9" customHeight="1">
      <c r="B453" s="438">
        <f t="shared" si="6"/>
        <v>401</v>
      </c>
      <c r="C453" s="569"/>
      <c r="D453" s="570"/>
      <c r="E453" s="570"/>
      <c r="F453" s="570"/>
      <c r="G453" s="570"/>
      <c r="H453" s="570"/>
      <c r="I453" s="570"/>
      <c r="J453" s="570"/>
      <c r="K453" s="570"/>
      <c r="L453" s="571"/>
      <c r="M453" s="578"/>
      <c r="N453" s="578"/>
      <c r="O453" s="578"/>
      <c r="P453" s="578"/>
      <c r="Q453" s="578"/>
      <c r="R453" s="575"/>
      <c r="S453" s="576"/>
      <c r="T453" s="576"/>
      <c r="U453" s="576"/>
      <c r="V453" s="577"/>
      <c r="W453" s="74"/>
      <c r="X453" s="4"/>
      <c r="Y453" s="5"/>
    </row>
    <row r="454" spans="2:25" ht="33.9" customHeight="1">
      <c r="B454" s="438">
        <f t="shared" si="6"/>
        <v>402</v>
      </c>
      <c r="C454" s="569"/>
      <c r="D454" s="570"/>
      <c r="E454" s="570"/>
      <c r="F454" s="570"/>
      <c r="G454" s="570"/>
      <c r="H454" s="570"/>
      <c r="I454" s="570"/>
      <c r="J454" s="570"/>
      <c r="K454" s="570"/>
      <c r="L454" s="571"/>
      <c r="M454" s="578"/>
      <c r="N454" s="578"/>
      <c r="O454" s="578"/>
      <c r="P454" s="578"/>
      <c r="Q454" s="578"/>
      <c r="R454" s="575"/>
      <c r="S454" s="576"/>
      <c r="T454" s="576"/>
      <c r="U454" s="576"/>
      <c r="V454" s="577"/>
      <c r="W454" s="74"/>
      <c r="X454" s="4"/>
      <c r="Y454" s="5"/>
    </row>
    <row r="455" spans="2:25" ht="33.9" customHeight="1">
      <c r="B455" s="438">
        <f t="shared" si="6"/>
        <v>403</v>
      </c>
      <c r="C455" s="569"/>
      <c r="D455" s="570"/>
      <c r="E455" s="570"/>
      <c r="F455" s="570"/>
      <c r="G455" s="570"/>
      <c r="H455" s="570"/>
      <c r="I455" s="570"/>
      <c r="J455" s="570"/>
      <c r="K455" s="570"/>
      <c r="L455" s="571"/>
      <c r="M455" s="578"/>
      <c r="N455" s="578"/>
      <c r="O455" s="578"/>
      <c r="P455" s="578"/>
      <c r="Q455" s="578"/>
      <c r="R455" s="575"/>
      <c r="S455" s="576"/>
      <c r="T455" s="576"/>
      <c r="U455" s="576"/>
      <c r="V455" s="577"/>
      <c r="W455" s="74"/>
      <c r="X455" s="4"/>
      <c r="Y455" s="5"/>
    </row>
    <row r="456" spans="2:25" ht="33.9" customHeight="1">
      <c r="B456" s="438">
        <f t="shared" si="6"/>
        <v>404</v>
      </c>
      <c r="C456" s="569"/>
      <c r="D456" s="570"/>
      <c r="E456" s="570"/>
      <c r="F456" s="570"/>
      <c r="G456" s="570"/>
      <c r="H456" s="570"/>
      <c r="I456" s="570"/>
      <c r="J456" s="570"/>
      <c r="K456" s="570"/>
      <c r="L456" s="571"/>
      <c r="M456" s="578"/>
      <c r="N456" s="578"/>
      <c r="O456" s="578"/>
      <c r="P456" s="578"/>
      <c r="Q456" s="578"/>
      <c r="R456" s="575"/>
      <c r="S456" s="576"/>
      <c r="T456" s="576"/>
      <c r="U456" s="576"/>
      <c r="V456" s="577"/>
      <c r="W456" s="74"/>
      <c r="X456" s="4"/>
      <c r="Y456" s="5"/>
    </row>
    <row r="457" spans="2:25" ht="33.9" customHeight="1">
      <c r="B457" s="438">
        <f t="shared" si="6"/>
        <v>405</v>
      </c>
      <c r="C457" s="569"/>
      <c r="D457" s="570"/>
      <c r="E457" s="570"/>
      <c r="F457" s="570"/>
      <c r="G457" s="570"/>
      <c r="H457" s="570"/>
      <c r="I457" s="570"/>
      <c r="J457" s="570"/>
      <c r="K457" s="570"/>
      <c r="L457" s="571"/>
      <c r="M457" s="578"/>
      <c r="N457" s="578"/>
      <c r="O457" s="578"/>
      <c r="P457" s="578"/>
      <c r="Q457" s="578"/>
      <c r="R457" s="575"/>
      <c r="S457" s="576"/>
      <c r="T457" s="576"/>
      <c r="U457" s="576"/>
      <c r="V457" s="577"/>
      <c r="W457" s="74"/>
      <c r="X457" s="4"/>
      <c r="Y457" s="5"/>
    </row>
    <row r="458" spans="2:25" ht="33.9" customHeight="1">
      <c r="B458" s="438">
        <f t="shared" si="6"/>
        <v>406</v>
      </c>
      <c r="C458" s="569"/>
      <c r="D458" s="570"/>
      <c r="E458" s="570"/>
      <c r="F458" s="570"/>
      <c r="G458" s="570"/>
      <c r="H458" s="570"/>
      <c r="I458" s="570"/>
      <c r="J458" s="570"/>
      <c r="K458" s="570"/>
      <c r="L458" s="571"/>
      <c r="M458" s="578"/>
      <c r="N458" s="578"/>
      <c r="O458" s="578"/>
      <c r="P458" s="578"/>
      <c r="Q458" s="578"/>
      <c r="R458" s="575"/>
      <c r="S458" s="576"/>
      <c r="T458" s="576"/>
      <c r="U458" s="576"/>
      <c r="V458" s="577"/>
      <c r="W458" s="74"/>
      <c r="X458" s="4"/>
      <c r="Y458" s="5"/>
    </row>
    <row r="459" spans="2:25" ht="33.9" customHeight="1">
      <c r="B459" s="438">
        <f t="shared" si="6"/>
        <v>407</v>
      </c>
      <c r="C459" s="569"/>
      <c r="D459" s="570"/>
      <c r="E459" s="570"/>
      <c r="F459" s="570"/>
      <c r="G459" s="570"/>
      <c r="H459" s="570"/>
      <c r="I459" s="570"/>
      <c r="J459" s="570"/>
      <c r="K459" s="570"/>
      <c r="L459" s="571"/>
      <c r="M459" s="578"/>
      <c r="N459" s="578"/>
      <c r="O459" s="578"/>
      <c r="P459" s="578"/>
      <c r="Q459" s="578"/>
      <c r="R459" s="575"/>
      <c r="S459" s="576"/>
      <c r="T459" s="576"/>
      <c r="U459" s="576"/>
      <c r="V459" s="577"/>
      <c r="W459" s="74"/>
      <c r="X459" s="4"/>
      <c r="Y459" s="5"/>
    </row>
    <row r="460" spans="2:25" ht="33.9" customHeight="1">
      <c r="B460" s="438">
        <f t="shared" si="6"/>
        <v>408</v>
      </c>
      <c r="C460" s="569"/>
      <c r="D460" s="570"/>
      <c r="E460" s="570"/>
      <c r="F460" s="570"/>
      <c r="G460" s="570"/>
      <c r="H460" s="570"/>
      <c r="I460" s="570"/>
      <c r="J460" s="570"/>
      <c r="K460" s="570"/>
      <c r="L460" s="571"/>
      <c r="M460" s="578"/>
      <c r="N460" s="578"/>
      <c r="O460" s="578"/>
      <c r="P460" s="578"/>
      <c r="Q460" s="578"/>
      <c r="R460" s="575"/>
      <c r="S460" s="576"/>
      <c r="T460" s="576"/>
      <c r="U460" s="576"/>
      <c r="V460" s="577"/>
      <c r="W460" s="74"/>
      <c r="X460" s="4"/>
      <c r="Y460" s="5"/>
    </row>
    <row r="461" spans="2:25" ht="33.9" customHeight="1">
      <c r="B461" s="438">
        <f t="shared" si="6"/>
        <v>409</v>
      </c>
      <c r="C461" s="569"/>
      <c r="D461" s="570"/>
      <c r="E461" s="570"/>
      <c r="F461" s="570"/>
      <c r="G461" s="570"/>
      <c r="H461" s="570"/>
      <c r="I461" s="570"/>
      <c r="J461" s="570"/>
      <c r="K461" s="570"/>
      <c r="L461" s="571"/>
      <c r="M461" s="578"/>
      <c r="N461" s="578"/>
      <c r="O461" s="578"/>
      <c r="P461" s="578"/>
      <c r="Q461" s="578"/>
      <c r="R461" s="575"/>
      <c r="S461" s="576"/>
      <c r="T461" s="576"/>
      <c r="U461" s="576"/>
      <c r="V461" s="577"/>
      <c r="W461" s="74"/>
      <c r="X461" s="4"/>
      <c r="Y461" s="5"/>
    </row>
    <row r="462" spans="2:25" ht="33.9" customHeight="1">
      <c r="B462" s="438">
        <f t="shared" si="6"/>
        <v>410</v>
      </c>
      <c r="C462" s="569"/>
      <c r="D462" s="570"/>
      <c r="E462" s="570"/>
      <c r="F462" s="570"/>
      <c r="G462" s="570"/>
      <c r="H462" s="570"/>
      <c r="I462" s="570"/>
      <c r="J462" s="570"/>
      <c r="K462" s="570"/>
      <c r="L462" s="571"/>
      <c r="M462" s="578"/>
      <c r="N462" s="578"/>
      <c r="O462" s="578"/>
      <c r="P462" s="578"/>
      <c r="Q462" s="578"/>
      <c r="R462" s="575"/>
      <c r="S462" s="576"/>
      <c r="T462" s="576"/>
      <c r="U462" s="576"/>
      <c r="V462" s="577"/>
      <c r="W462" s="74"/>
      <c r="X462" s="4"/>
      <c r="Y462" s="5"/>
    </row>
    <row r="463" spans="2:25" ht="33.9" customHeight="1">
      <c r="B463" s="438">
        <f t="shared" si="6"/>
        <v>411</v>
      </c>
      <c r="C463" s="569"/>
      <c r="D463" s="570"/>
      <c r="E463" s="570"/>
      <c r="F463" s="570"/>
      <c r="G463" s="570"/>
      <c r="H463" s="570"/>
      <c r="I463" s="570"/>
      <c r="J463" s="570"/>
      <c r="K463" s="570"/>
      <c r="L463" s="571"/>
      <c r="M463" s="578"/>
      <c r="N463" s="578"/>
      <c r="O463" s="578"/>
      <c r="P463" s="578"/>
      <c r="Q463" s="578"/>
      <c r="R463" s="575"/>
      <c r="S463" s="576"/>
      <c r="T463" s="576"/>
      <c r="U463" s="576"/>
      <c r="V463" s="577"/>
      <c r="W463" s="74"/>
      <c r="X463" s="4"/>
      <c r="Y463" s="5"/>
    </row>
    <row r="464" spans="2:25" ht="33.9" customHeight="1">
      <c r="B464" s="438">
        <f t="shared" si="6"/>
        <v>412</v>
      </c>
      <c r="C464" s="569"/>
      <c r="D464" s="570"/>
      <c r="E464" s="570"/>
      <c r="F464" s="570"/>
      <c r="G464" s="570"/>
      <c r="H464" s="570"/>
      <c r="I464" s="570"/>
      <c r="J464" s="570"/>
      <c r="K464" s="570"/>
      <c r="L464" s="571"/>
      <c r="M464" s="578"/>
      <c r="N464" s="578"/>
      <c r="O464" s="578"/>
      <c r="P464" s="578"/>
      <c r="Q464" s="578"/>
      <c r="R464" s="575"/>
      <c r="S464" s="576"/>
      <c r="T464" s="576"/>
      <c r="U464" s="576"/>
      <c r="V464" s="577"/>
      <c r="W464" s="74"/>
      <c r="X464" s="4"/>
      <c r="Y464" s="5"/>
    </row>
    <row r="465" spans="2:25" ht="33.9" customHeight="1">
      <c r="B465" s="438">
        <f t="shared" si="6"/>
        <v>413</v>
      </c>
      <c r="C465" s="569"/>
      <c r="D465" s="570"/>
      <c r="E465" s="570"/>
      <c r="F465" s="570"/>
      <c r="G465" s="570"/>
      <c r="H465" s="570"/>
      <c r="I465" s="570"/>
      <c r="J465" s="570"/>
      <c r="K465" s="570"/>
      <c r="L465" s="571"/>
      <c r="M465" s="578"/>
      <c r="N465" s="578"/>
      <c r="O465" s="578"/>
      <c r="P465" s="578"/>
      <c r="Q465" s="578"/>
      <c r="R465" s="575"/>
      <c r="S465" s="576"/>
      <c r="T465" s="576"/>
      <c r="U465" s="576"/>
      <c r="V465" s="577"/>
      <c r="W465" s="74"/>
      <c r="X465" s="4"/>
      <c r="Y465" s="5"/>
    </row>
    <row r="466" spans="2:25" ht="33.9" customHeight="1">
      <c r="B466" s="438">
        <f t="shared" si="6"/>
        <v>414</v>
      </c>
      <c r="C466" s="569"/>
      <c r="D466" s="570"/>
      <c r="E466" s="570"/>
      <c r="F466" s="570"/>
      <c r="G466" s="570"/>
      <c r="H466" s="570"/>
      <c r="I466" s="570"/>
      <c r="J466" s="570"/>
      <c r="K466" s="570"/>
      <c r="L466" s="571"/>
      <c r="M466" s="578"/>
      <c r="N466" s="578"/>
      <c r="O466" s="578"/>
      <c r="P466" s="578"/>
      <c r="Q466" s="578"/>
      <c r="R466" s="575"/>
      <c r="S466" s="576"/>
      <c r="T466" s="576"/>
      <c r="U466" s="576"/>
      <c r="V466" s="577"/>
      <c r="W466" s="74"/>
      <c r="X466" s="4"/>
      <c r="Y466" s="5"/>
    </row>
    <row r="467" spans="2:25" ht="33.9" customHeight="1">
      <c r="B467" s="438">
        <f t="shared" si="6"/>
        <v>415</v>
      </c>
      <c r="C467" s="569"/>
      <c r="D467" s="570"/>
      <c r="E467" s="570"/>
      <c r="F467" s="570"/>
      <c r="G467" s="570"/>
      <c r="H467" s="570"/>
      <c r="I467" s="570"/>
      <c r="J467" s="570"/>
      <c r="K467" s="570"/>
      <c r="L467" s="571"/>
      <c r="M467" s="578"/>
      <c r="N467" s="578"/>
      <c r="O467" s="578"/>
      <c r="P467" s="578"/>
      <c r="Q467" s="578"/>
      <c r="R467" s="575"/>
      <c r="S467" s="576"/>
      <c r="T467" s="576"/>
      <c r="U467" s="576"/>
      <c r="V467" s="577"/>
      <c r="W467" s="74"/>
      <c r="X467" s="4"/>
      <c r="Y467" s="5"/>
    </row>
    <row r="468" spans="2:25" ht="33.9" customHeight="1">
      <c r="B468" s="438">
        <f t="shared" si="6"/>
        <v>416</v>
      </c>
      <c r="C468" s="569"/>
      <c r="D468" s="570"/>
      <c r="E468" s="570"/>
      <c r="F468" s="570"/>
      <c r="G468" s="570"/>
      <c r="H468" s="570"/>
      <c r="I468" s="570"/>
      <c r="J468" s="570"/>
      <c r="K468" s="570"/>
      <c r="L468" s="571"/>
      <c r="M468" s="578"/>
      <c r="N468" s="578"/>
      <c r="O468" s="578"/>
      <c r="P468" s="578"/>
      <c r="Q468" s="578"/>
      <c r="R468" s="575"/>
      <c r="S468" s="576"/>
      <c r="T468" s="576"/>
      <c r="U468" s="576"/>
      <c r="V468" s="577"/>
      <c r="W468" s="74"/>
      <c r="X468" s="4"/>
      <c r="Y468" s="5"/>
    </row>
    <row r="469" spans="2:25" ht="33.9" customHeight="1">
      <c r="B469" s="438">
        <f t="shared" si="6"/>
        <v>417</v>
      </c>
      <c r="C469" s="569"/>
      <c r="D469" s="570"/>
      <c r="E469" s="570"/>
      <c r="F469" s="570"/>
      <c r="G469" s="570"/>
      <c r="H469" s="570"/>
      <c r="I469" s="570"/>
      <c r="J469" s="570"/>
      <c r="K469" s="570"/>
      <c r="L469" s="571"/>
      <c r="M469" s="578"/>
      <c r="N469" s="578"/>
      <c r="O469" s="578"/>
      <c r="P469" s="578"/>
      <c r="Q469" s="578"/>
      <c r="R469" s="575"/>
      <c r="S469" s="576"/>
      <c r="T469" s="576"/>
      <c r="U469" s="576"/>
      <c r="V469" s="577"/>
      <c r="W469" s="74"/>
      <c r="X469" s="4"/>
      <c r="Y469" s="5"/>
    </row>
    <row r="470" spans="2:25" ht="33.9" customHeight="1">
      <c r="B470" s="438">
        <f t="shared" si="6"/>
        <v>418</v>
      </c>
      <c r="C470" s="569"/>
      <c r="D470" s="570"/>
      <c r="E470" s="570"/>
      <c r="F470" s="570"/>
      <c r="G470" s="570"/>
      <c r="H470" s="570"/>
      <c r="I470" s="570"/>
      <c r="J470" s="570"/>
      <c r="K470" s="570"/>
      <c r="L470" s="571"/>
      <c r="M470" s="578"/>
      <c r="N470" s="578"/>
      <c r="O470" s="578"/>
      <c r="P470" s="578"/>
      <c r="Q470" s="578"/>
      <c r="R470" s="575"/>
      <c r="S470" s="576"/>
      <c r="T470" s="576"/>
      <c r="U470" s="576"/>
      <c r="V470" s="577"/>
      <c r="W470" s="74"/>
      <c r="X470" s="4"/>
      <c r="Y470" s="5"/>
    </row>
    <row r="471" spans="2:25" ht="33.9" customHeight="1">
      <c r="B471" s="438">
        <f t="shared" si="6"/>
        <v>419</v>
      </c>
      <c r="C471" s="569"/>
      <c r="D471" s="570"/>
      <c r="E471" s="570"/>
      <c r="F471" s="570"/>
      <c r="G471" s="570"/>
      <c r="H471" s="570"/>
      <c r="I471" s="570"/>
      <c r="J471" s="570"/>
      <c r="K471" s="570"/>
      <c r="L471" s="571"/>
      <c r="M471" s="578"/>
      <c r="N471" s="578"/>
      <c r="O471" s="578"/>
      <c r="P471" s="578"/>
      <c r="Q471" s="578"/>
      <c r="R471" s="575"/>
      <c r="S471" s="576"/>
      <c r="T471" s="576"/>
      <c r="U471" s="576"/>
      <c r="V471" s="577"/>
      <c r="W471" s="74"/>
      <c r="X471" s="4"/>
      <c r="Y471" s="5"/>
    </row>
    <row r="472" spans="2:25" ht="33.9" customHeight="1">
      <c r="B472" s="438">
        <f t="shared" si="6"/>
        <v>420</v>
      </c>
      <c r="C472" s="569"/>
      <c r="D472" s="570"/>
      <c r="E472" s="570"/>
      <c r="F472" s="570"/>
      <c r="G472" s="570"/>
      <c r="H472" s="570"/>
      <c r="I472" s="570"/>
      <c r="J472" s="570"/>
      <c r="K472" s="570"/>
      <c r="L472" s="571"/>
      <c r="M472" s="578"/>
      <c r="N472" s="578"/>
      <c r="O472" s="578"/>
      <c r="P472" s="578"/>
      <c r="Q472" s="578"/>
      <c r="R472" s="575"/>
      <c r="S472" s="576"/>
      <c r="T472" s="576"/>
      <c r="U472" s="576"/>
      <c r="V472" s="577"/>
      <c r="W472" s="74"/>
      <c r="X472" s="4"/>
      <c r="Y472" s="5"/>
    </row>
    <row r="473" spans="2:25" ht="33.9" customHeight="1">
      <c r="B473" s="438">
        <f t="shared" si="6"/>
        <v>421</v>
      </c>
      <c r="C473" s="569"/>
      <c r="D473" s="570"/>
      <c r="E473" s="570"/>
      <c r="F473" s="570"/>
      <c r="G473" s="570"/>
      <c r="H473" s="570"/>
      <c r="I473" s="570"/>
      <c r="J473" s="570"/>
      <c r="K473" s="570"/>
      <c r="L473" s="571"/>
      <c r="M473" s="578"/>
      <c r="N473" s="578"/>
      <c r="O473" s="578"/>
      <c r="P473" s="578"/>
      <c r="Q473" s="578"/>
      <c r="R473" s="575"/>
      <c r="S473" s="576"/>
      <c r="T473" s="576"/>
      <c r="U473" s="576"/>
      <c r="V473" s="577"/>
      <c r="W473" s="74"/>
      <c r="X473" s="4"/>
      <c r="Y473" s="5"/>
    </row>
    <row r="474" spans="2:25" ht="33.9" customHeight="1">
      <c r="B474" s="438">
        <f t="shared" si="6"/>
        <v>422</v>
      </c>
      <c r="C474" s="569"/>
      <c r="D474" s="570"/>
      <c r="E474" s="570"/>
      <c r="F474" s="570"/>
      <c r="G474" s="570"/>
      <c r="H474" s="570"/>
      <c r="I474" s="570"/>
      <c r="J474" s="570"/>
      <c r="K474" s="570"/>
      <c r="L474" s="571"/>
      <c r="M474" s="578"/>
      <c r="N474" s="578"/>
      <c r="O474" s="578"/>
      <c r="P474" s="578"/>
      <c r="Q474" s="578"/>
      <c r="R474" s="575"/>
      <c r="S474" s="576"/>
      <c r="T474" s="576"/>
      <c r="U474" s="576"/>
      <c r="V474" s="577"/>
      <c r="W474" s="74"/>
      <c r="X474" s="4"/>
      <c r="Y474" s="5"/>
    </row>
    <row r="475" spans="2:25" ht="33.9" customHeight="1">
      <c r="B475" s="438">
        <f t="shared" si="6"/>
        <v>423</v>
      </c>
      <c r="C475" s="569"/>
      <c r="D475" s="570"/>
      <c r="E475" s="570"/>
      <c r="F475" s="570"/>
      <c r="G475" s="570"/>
      <c r="H475" s="570"/>
      <c r="I475" s="570"/>
      <c r="J475" s="570"/>
      <c r="K475" s="570"/>
      <c r="L475" s="571"/>
      <c r="M475" s="578"/>
      <c r="N475" s="578"/>
      <c r="O475" s="578"/>
      <c r="P475" s="578"/>
      <c r="Q475" s="578"/>
      <c r="R475" s="575"/>
      <c r="S475" s="576"/>
      <c r="T475" s="576"/>
      <c r="U475" s="576"/>
      <c r="V475" s="577"/>
      <c r="W475" s="74"/>
      <c r="X475" s="4"/>
      <c r="Y475" s="5"/>
    </row>
    <row r="476" spans="2:25" ht="33.9" customHeight="1">
      <c r="B476" s="438">
        <f t="shared" si="6"/>
        <v>424</v>
      </c>
      <c r="C476" s="569"/>
      <c r="D476" s="570"/>
      <c r="E476" s="570"/>
      <c r="F476" s="570"/>
      <c r="G476" s="570"/>
      <c r="H476" s="570"/>
      <c r="I476" s="570"/>
      <c r="J476" s="570"/>
      <c r="K476" s="570"/>
      <c r="L476" s="571"/>
      <c r="M476" s="578"/>
      <c r="N476" s="578"/>
      <c r="O476" s="578"/>
      <c r="P476" s="578"/>
      <c r="Q476" s="578"/>
      <c r="R476" s="575"/>
      <c r="S476" s="576"/>
      <c r="T476" s="576"/>
      <c r="U476" s="576"/>
      <c r="V476" s="577"/>
      <c r="W476" s="74"/>
      <c r="X476" s="4"/>
      <c r="Y476" s="5"/>
    </row>
    <row r="477" spans="2:25" ht="33.9" customHeight="1">
      <c r="B477" s="438">
        <f t="shared" si="6"/>
        <v>425</v>
      </c>
      <c r="C477" s="569"/>
      <c r="D477" s="570"/>
      <c r="E477" s="570"/>
      <c r="F477" s="570"/>
      <c r="G477" s="570"/>
      <c r="H477" s="570"/>
      <c r="I477" s="570"/>
      <c r="J477" s="570"/>
      <c r="K477" s="570"/>
      <c r="L477" s="571"/>
      <c r="M477" s="578"/>
      <c r="N477" s="578"/>
      <c r="O477" s="578"/>
      <c r="P477" s="578"/>
      <c r="Q477" s="578"/>
      <c r="R477" s="575"/>
      <c r="S477" s="576"/>
      <c r="T477" s="576"/>
      <c r="U477" s="576"/>
      <c r="V477" s="577"/>
      <c r="W477" s="74"/>
      <c r="X477" s="4"/>
      <c r="Y477" s="5"/>
    </row>
    <row r="478" spans="2:25" ht="33.9" customHeight="1">
      <c r="B478" s="438">
        <f t="shared" si="6"/>
        <v>426</v>
      </c>
      <c r="C478" s="569"/>
      <c r="D478" s="570"/>
      <c r="E478" s="570"/>
      <c r="F478" s="570"/>
      <c r="G478" s="570"/>
      <c r="H478" s="570"/>
      <c r="I478" s="570"/>
      <c r="J478" s="570"/>
      <c r="K478" s="570"/>
      <c r="L478" s="571"/>
      <c r="M478" s="578"/>
      <c r="N478" s="578"/>
      <c r="O478" s="578"/>
      <c r="P478" s="578"/>
      <c r="Q478" s="578"/>
      <c r="R478" s="575"/>
      <c r="S478" s="576"/>
      <c r="T478" s="576"/>
      <c r="U478" s="576"/>
      <c r="V478" s="577"/>
      <c r="W478" s="74"/>
      <c r="X478" s="4"/>
      <c r="Y478" s="5"/>
    </row>
    <row r="479" spans="2:25" ht="33.9" customHeight="1">
      <c r="B479" s="438">
        <f t="shared" si="6"/>
        <v>427</v>
      </c>
      <c r="C479" s="569"/>
      <c r="D479" s="570"/>
      <c r="E479" s="570"/>
      <c r="F479" s="570"/>
      <c r="G479" s="570"/>
      <c r="H479" s="570"/>
      <c r="I479" s="570"/>
      <c r="J479" s="570"/>
      <c r="K479" s="570"/>
      <c r="L479" s="571"/>
      <c r="M479" s="578"/>
      <c r="N479" s="578"/>
      <c r="O479" s="578"/>
      <c r="P479" s="578"/>
      <c r="Q479" s="578"/>
      <c r="R479" s="575"/>
      <c r="S479" s="576"/>
      <c r="T479" s="576"/>
      <c r="U479" s="576"/>
      <c r="V479" s="577"/>
      <c r="W479" s="74"/>
      <c r="X479" s="4"/>
      <c r="Y479" s="5"/>
    </row>
    <row r="480" spans="2:25" ht="33.9" customHeight="1">
      <c r="B480" s="438">
        <f t="shared" si="6"/>
        <v>428</v>
      </c>
      <c r="C480" s="569"/>
      <c r="D480" s="570"/>
      <c r="E480" s="570"/>
      <c r="F480" s="570"/>
      <c r="G480" s="570"/>
      <c r="H480" s="570"/>
      <c r="I480" s="570"/>
      <c r="J480" s="570"/>
      <c r="K480" s="570"/>
      <c r="L480" s="571"/>
      <c r="M480" s="578"/>
      <c r="N480" s="578"/>
      <c r="O480" s="578"/>
      <c r="P480" s="578"/>
      <c r="Q480" s="578"/>
      <c r="R480" s="575"/>
      <c r="S480" s="576"/>
      <c r="T480" s="576"/>
      <c r="U480" s="576"/>
      <c r="V480" s="577"/>
      <c r="W480" s="74"/>
      <c r="X480" s="4"/>
      <c r="Y480" s="5"/>
    </row>
    <row r="481" spans="2:25" ht="33.9" customHeight="1">
      <c r="B481" s="438">
        <f t="shared" si="6"/>
        <v>429</v>
      </c>
      <c r="C481" s="569"/>
      <c r="D481" s="570"/>
      <c r="E481" s="570"/>
      <c r="F481" s="570"/>
      <c r="G481" s="570"/>
      <c r="H481" s="570"/>
      <c r="I481" s="570"/>
      <c r="J481" s="570"/>
      <c r="K481" s="570"/>
      <c r="L481" s="571"/>
      <c r="M481" s="578"/>
      <c r="N481" s="578"/>
      <c r="O481" s="578"/>
      <c r="P481" s="578"/>
      <c r="Q481" s="578"/>
      <c r="R481" s="575"/>
      <c r="S481" s="576"/>
      <c r="T481" s="576"/>
      <c r="U481" s="576"/>
      <c r="V481" s="577"/>
      <c r="W481" s="74"/>
      <c r="X481" s="4"/>
      <c r="Y481" s="5"/>
    </row>
    <row r="482" spans="2:25" ht="33.9" customHeight="1">
      <c r="B482" s="438">
        <f t="shared" si="6"/>
        <v>430</v>
      </c>
      <c r="C482" s="569"/>
      <c r="D482" s="570"/>
      <c r="E482" s="570"/>
      <c r="F482" s="570"/>
      <c r="G482" s="570"/>
      <c r="H482" s="570"/>
      <c r="I482" s="570"/>
      <c r="J482" s="570"/>
      <c r="K482" s="570"/>
      <c r="L482" s="571"/>
      <c r="M482" s="578"/>
      <c r="N482" s="578"/>
      <c r="O482" s="578"/>
      <c r="P482" s="578"/>
      <c r="Q482" s="578"/>
      <c r="R482" s="575"/>
      <c r="S482" s="576"/>
      <c r="T482" s="576"/>
      <c r="U482" s="576"/>
      <c r="V482" s="577"/>
      <c r="W482" s="74"/>
      <c r="X482" s="4"/>
      <c r="Y482" s="5"/>
    </row>
    <row r="483" spans="2:25" ht="33.9" customHeight="1">
      <c r="B483" s="438">
        <f t="shared" si="6"/>
        <v>431</v>
      </c>
      <c r="C483" s="569"/>
      <c r="D483" s="570"/>
      <c r="E483" s="570"/>
      <c r="F483" s="570"/>
      <c r="G483" s="570"/>
      <c r="H483" s="570"/>
      <c r="I483" s="570"/>
      <c r="J483" s="570"/>
      <c r="K483" s="570"/>
      <c r="L483" s="571"/>
      <c r="M483" s="578"/>
      <c r="N483" s="578"/>
      <c r="O483" s="578"/>
      <c r="P483" s="578"/>
      <c r="Q483" s="578"/>
      <c r="R483" s="575"/>
      <c r="S483" s="576"/>
      <c r="T483" s="576"/>
      <c r="U483" s="576"/>
      <c r="V483" s="577"/>
      <c r="W483" s="74"/>
      <c r="X483" s="4"/>
      <c r="Y483" s="5"/>
    </row>
    <row r="484" spans="2:25" ht="33.9" customHeight="1">
      <c r="B484" s="438">
        <f t="shared" si="6"/>
        <v>432</v>
      </c>
      <c r="C484" s="569"/>
      <c r="D484" s="570"/>
      <c r="E484" s="570"/>
      <c r="F484" s="570"/>
      <c r="G484" s="570"/>
      <c r="H484" s="570"/>
      <c r="I484" s="570"/>
      <c r="J484" s="570"/>
      <c r="K484" s="570"/>
      <c r="L484" s="571"/>
      <c r="M484" s="578"/>
      <c r="N484" s="578"/>
      <c r="O484" s="578"/>
      <c r="P484" s="578"/>
      <c r="Q484" s="578"/>
      <c r="R484" s="575"/>
      <c r="S484" s="576"/>
      <c r="T484" s="576"/>
      <c r="U484" s="576"/>
      <c r="V484" s="577"/>
      <c r="W484" s="74"/>
      <c r="X484" s="4"/>
      <c r="Y484" s="5"/>
    </row>
    <row r="485" spans="2:25" ht="33.9" customHeight="1">
      <c r="B485" s="438">
        <f t="shared" si="6"/>
        <v>433</v>
      </c>
      <c r="C485" s="569"/>
      <c r="D485" s="570"/>
      <c r="E485" s="570"/>
      <c r="F485" s="570"/>
      <c r="G485" s="570"/>
      <c r="H485" s="570"/>
      <c r="I485" s="570"/>
      <c r="J485" s="570"/>
      <c r="K485" s="570"/>
      <c r="L485" s="571"/>
      <c r="M485" s="578"/>
      <c r="N485" s="578"/>
      <c r="O485" s="578"/>
      <c r="P485" s="578"/>
      <c r="Q485" s="578"/>
      <c r="R485" s="575"/>
      <c r="S485" s="576"/>
      <c r="T485" s="576"/>
      <c r="U485" s="576"/>
      <c r="V485" s="577"/>
      <c r="W485" s="74"/>
      <c r="X485" s="4"/>
      <c r="Y485" s="5"/>
    </row>
    <row r="486" spans="2:25" ht="33.9" customHeight="1">
      <c r="B486" s="438">
        <f t="shared" si="6"/>
        <v>434</v>
      </c>
      <c r="C486" s="569"/>
      <c r="D486" s="570"/>
      <c r="E486" s="570"/>
      <c r="F486" s="570"/>
      <c r="G486" s="570"/>
      <c r="H486" s="570"/>
      <c r="I486" s="570"/>
      <c r="J486" s="570"/>
      <c r="K486" s="570"/>
      <c r="L486" s="571"/>
      <c r="M486" s="578"/>
      <c r="N486" s="578"/>
      <c r="O486" s="578"/>
      <c r="P486" s="578"/>
      <c r="Q486" s="578"/>
      <c r="R486" s="575"/>
      <c r="S486" s="576"/>
      <c r="T486" s="576"/>
      <c r="U486" s="576"/>
      <c r="V486" s="577"/>
      <c r="W486" s="74"/>
      <c r="X486" s="4"/>
      <c r="Y486" s="5"/>
    </row>
    <row r="487" spans="2:25" ht="33.9" customHeight="1">
      <c r="B487" s="438">
        <f t="shared" si="6"/>
        <v>435</v>
      </c>
      <c r="C487" s="569"/>
      <c r="D487" s="570"/>
      <c r="E487" s="570"/>
      <c r="F487" s="570"/>
      <c r="G487" s="570"/>
      <c r="H487" s="570"/>
      <c r="I487" s="570"/>
      <c r="J487" s="570"/>
      <c r="K487" s="570"/>
      <c r="L487" s="571"/>
      <c r="M487" s="578"/>
      <c r="N487" s="578"/>
      <c r="O487" s="578"/>
      <c r="P487" s="578"/>
      <c r="Q487" s="578"/>
      <c r="R487" s="575"/>
      <c r="S487" s="576"/>
      <c r="T487" s="576"/>
      <c r="U487" s="576"/>
      <c r="V487" s="577"/>
      <c r="W487" s="74"/>
      <c r="X487" s="4"/>
      <c r="Y487" s="5"/>
    </row>
    <row r="488" spans="2:25" ht="33.9" customHeight="1">
      <c r="B488" s="438">
        <f t="shared" si="6"/>
        <v>436</v>
      </c>
      <c r="C488" s="569"/>
      <c r="D488" s="570"/>
      <c r="E488" s="570"/>
      <c r="F488" s="570"/>
      <c r="G488" s="570"/>
      <c r="H488" s="570"/>
      <c r="I488" s="570"/>
      <c r="J488" s="570"/>
      <c r="K488" s="570"/>
      <c r="L488" s="571"/>
      <c r="M488" s="578"/>
      <c r="N488" s="578"/>
      <c r="O488" s="578"/>
      <c r="P488" s="578"/>
      <c r="Q488" s="578"/>
      <c r="R488" s="575"/>
      <c r="S488" s="576"/>
      <c r="T488" s="576"/>
      <c r="U488" s="576"/>
      <c r="V488" s="577"/>
      <c r="W488" s="74"/>
      <c r="X488" s="4"/>
      <c r="Y488" s="5"/>
    </row>
    <row r="489" spans="2:25" ht="33.9" customHeight="1">
      <c r="B489" s="438">
        <f t="shared" si="6"/>
        <v>437</v>
      </c>
      <c r="C489" s="569"/>
      <c r="D489" s="570"/>
      <c r="E489" s="570"/>
      <c r="F489" s="570"/>
      <c r="G489" s="570"/>
      <c r="H489" s="570"/>
      <c r="I489" s="570"/>
      <c r="J489" s="570"/>
      <c r="K489" s="570"/>
      <c r="L489" s="571"/>
      <c r="M489" s="578"/>
      <c r="N489" s="578"/>
      <c r="O489" s="578"/>
      <c r="P489" s="578"/>
      <c r="Q489" s="578"/>
      <c r="R489" s="575"/>
      <c r="S489" s="576"/>
      <c r="T489" s="576"/>
      <c r="U489" s="576"/>
      <c r="V489" s="577"/>
      <c r="W489" s="74"/>
      <c r="X489" s="4"/>
      <c r="Y489" s="5"/>
    </row>
    <row r="490" spans="2:25" ht="33.9" customHeight="1">
      <c r="B490" s="438">
        <f t="shared" si="6"/>
        <v>438</v>
      </c>
      <c r="C490" s="569"/>
      <c r="D490" s="570"/>
      <c r="E490" s="570"/>
      <c r="F490" s="570"/>
      <c r="G490" s="570"/>
      <c r="H490" s="570"/>
      <c r="I490" s="570"/>
      <c r="J490" s="570"/>
      <c r="K490" s="570"/>
      <c r="L490" s="571"/>
      <c r="M490" s="578"/>
      <c r="N490" s="578"/>
      <c r="O490" s="578"/>
      <c r="P490" s="578"/>
      <c r="Q490" s="578"/>
      <c r="R490" s="575"/>
      <c r="S490" s="576"/>
      <c r="T490" s="576"/>
      <c r="U490" s="576"/>
      <c r="V490" s="577"/>
      <c r="W490" s="74"/>
      <c r="X490" s="4"/>
      <c r="Y490" s="5"/>
    </row>
    <row r="491" spans="2:25" ht="33.9" customHeight="1">
      <c r="B491" s="438">
        <f t="shared" si="6"/>
        <v>439</v>
      </c>
      <c r="C491" s="569"/>
      <c r="D491" s="570"/>
      <c r="E491" s="570"/>
      <c r="F491" s="570"/>
      <c r="G491" s="570"/>
      <c r="H491" s="570"/>
      <c r="I491" s="570"/>
      <c r="J491" s="570"/>
      <c r="K491" s="570"/>
      <c r="L491" s="571"/>
      <c r="M491" s="578"/>
      <c r="N491" s="578"/>
      <c r="O491" s="578"/>
      <c r="P491" s="578"/>
      <c r="Q491" s="578"/>
      <c r="R491" s="575"/>
      <c r="S491" s="576"/>
      <c r="T491" s="576"/>
      <c r="U491" s="576"/>
      <c r="V491" s="577"/>
      <c r="W491" s="74"/>
      <c r="X491" s="4"/>
      <c r="Y491" s="5"/>
    </row>
    <row r="492" spans="2:25" ht="33.9" customHeight="1">
      <c r="B492" s="438">
        <f t="shared" si="6"/>
        <v>440</v>
      </c>
      <c r="C492" s="569"/>
      <c r="D492" s="570"/>
      <c r="E492" s="570"/>
      <c r="F492" s="570"/>
      <c r="G492" s="570"/>
      <c r="H492" s="570"/>
      <c r="I492" s="570"/>
      <c r="J492" s="570"/>
      <c r="K492" s="570"/>
      <c r="L492" s="571"/>
      <c r="M492" s="578"/>
      <c r="N492" s="578"/>
      <c r="O492" s="578"/>
      <c r="P492" s="578"/>
      <c r="Q492" s="578"/>
      <c r="R492" s="575"/>
      <c r="S492" s="576"/>
      <c r="T492" s="576"/>
      <c r="U492" s="576"/>
      <c r="V492" s="577"/>
      <c r="W492" s="74"/>
      <c r="X492" s="4"/>
      <c r="Y492" s="5"/>
    </row>
    <row r="493" spans="2:25" ht="33.9" customHeight="1">
      <c r="B493" s="438">
        <f t="shared" si="6"/>
        <v>441</v>
      </c>
      <c r="C493" s="569"/>
      <c r="D493" s="570"/>
      <c r="E493" s="570"/>
      <c r="F493" s="570"/>
      <c r="G493" s="570"/>
      <c r="H493" s="570"/>
      <c r="I493" s="570"/>
      <c r="J493" s="570"/>
      <c r="K493" s="570"/>
      <c r="L493" s="571"/>
      <c r="M493" s="578"/>
      <c r="N493" s="578"/>
      <c r="O493" s="578"/>
      <c r="P493" s="578"/>
      <c r="Q493" s="578"/>
      <c r="R493" s="575"/>
      <c r="S493" s="576"/>
      <c r="T493" s="576"/>
      <c r="U493" s="576"/>
      <c r="V493" s="577"/>
      <c r="W493" s="74"/>
      <c r="X493" s="4"/>
      <c r="Y493" s="5"/>
    </row>
    <row r="494" spans="2:25" ht="33.9" customHeight="1">
      <c r="B494" s="438">
        <f t="shared" si="6"/>
        <v>442</v>
      </c>
      <c r="C494" s="569"/>
      <c r="D494" s="570"/>
      <c r="E494" s="570"/>
      <c r="F494" s="570"/>
      <c r="G494" s="570"/>
      <c r="H494" s="570"/>
      <c r="I494" s="570"/>
      <c r="J494" s="570"/>
      <c r="K494" s="570"/>
      <c r="L494" s="571"/>
      <c r="M494" s="578"/>
      <c r="N494" s="578"/>
      <c r="O494" s="578"/>
      <c r="P494" s="578"/>
      <c r="Q494" s="578"/>
      <c r="R494" s="575"/>
      <c r="S494" s="576"/>
      <c r="T494" s="576"/>
      <c r="U494" s="576"/>
      <c r="V494" s="577"/>
      <c r="W494" s="74"/>
      <c r="X494" s="4"/>
      <c r="Y494" s="5"/>
    </row>
    <row r="495" spans="2:25" ht="33.9" customHeight="1">
      <c r="B495" s="438">
        <f t="shared" si="6"/>
        <v>443</v>
      </c>
      <c r="C495" s="569"/>
      <c r="D495" s="570"/>
      <c r="E495" s="570"/>
      <c r="F495" s="570"/>
      <c r="G495" s="570"/>
      <c r="H495" s="570"/>
      <c r="I495" s="570"/>
      <c r="J495" s="570"/>
      <c r="K495" s="570"/>
      <c r="L495" s="571"/>
      <c r="M495" s="578"/>
      <c r="N495" s="578"/>
      <c r="O495" s="578"/>
      <c r="P495" s="578"/>
      <c r="Q495" s="578"/>
      <c r="R495" s="575"/>
      <c r="S495" s="576"/>
      <c r="T495" s="576"/>
      <c r="U495" s="576"/>
      <c r="V495" s="577"/>
      <c r="W495" s="74"/>
      <c r="X495" s="4"/>
      <c r="Y495" s="5"/>
    </row>
    <row r="496" spans="2:25" ht="33.9" customHeight="1">
      <c r="B496" s="438">
        <f t="shared" si="6"/>
        <v>444</v>
      </c>
      <c r="C496" s="569"/>
      <c r="D496" s="570"/>
      <c r="E496" s="570"/>
      <c r="F496" s="570"/>
      <c r="G496" s="570"/>
      <c r="H496" s="570"/>
      <c r="I496" s="570"/>
      <c r="J496" s="570"/>
      <c r="K496" s="570"/>
      <c r="L496" s="571"/>
      <c r="M496" s="578"/>
      <c r="N496" s="578"/>
      <c r="O496" s="578"/>
      <c r="P496" s="578"/>
      <c r="Q496" s="578"/>
      <c r="R496" s="575"/>
      <c r="S496" s="576"/>
      <c r="T496" s="576"/>
      <c r="U496" s="576"/>
      <c r="V496" s="577"/>
      <c r="W496" s="74"/>
      <c r="X496" s="4"/>
      <c r="Y496" s="5"/>
    </row>
    <row r="497" spans="2:25" ht="33.9" customHeight="1">
      <c r="B497" s="438">
        <f t="shared" si="6"/>
        <v>445</v>
      </c>
      <c r="C497" s="569"/>
      <c r="D497" s="570"/>
      <c r="E497" s="570"/>
      <c r="F497" s="570"/>
      <c r="G497" s="570"/>
      <c r="H497" s="570"/>
      <c r="I497" s="570"/>
      <c r="J497" s="570"/>
      <c r="K497" s="570"/>
      <c r="L497" s="571"/>
      <c r="M497" s="578"/>
      <c r="N497" s="578"/>
      <c r="O497" s="578"/>
      <c r="P497" s="578"/>
      <c r="Q497" s="578"/>
      <c r="R497" s="575"/>
      <c r="S497" s="576"/>
      <c r="T497" s="576"/>
      <c r="U497" s="576"/>
      <c r="V497" s="577"/>
      <c r="W497" s="74"/>
      <c r="X497" s="4"/>
      <c r="Y497" s="5"/>
    </row>
    <row r="498" spans="2:25" ht="33.9" customHeight="1">
      <c r="B498" s="438">
        <f t="shared" si="6"/>
        <v>446</v>
      </c>
      <c r="C498" s="569"/>
      <c r="D498" s="570"/>
      <c r="E498" s="570"/>
      <c r="F498" s="570"/>
      <c r="G498" s="570"/>
      <c r="H498" s="570"/>
      <c r="I498" s="570"/>
      <c r="J498" s="570"/>
      <c r="K498" s="570"/>
      <c r="L498" s="571"/>
      <c r="M498" s="578"/>
      <c r="N498" s="578"/>
      <c r="O498" s="578"/>
      <c r="P498" s="578"/>
      <c r="Q498" s="578"/>
      <c r="R498" s="575"/>
      <c r="S498" s="576"/>
      <c r="T498" s="576"/>
      <c r="U498" s="576"/>
      <c r="V498" s="577"/>
      <c r="W498" s="74"/>
      <c r="X498" s="4"/>
      <c r="Y498" s="5"/>
    </row>
    <row r="499" spans="2:25" ht="33.9" customHeight="1">
      <c r="B499" s="438">
        <f t="shared" si="6"/>
        <v>447</v>
      </c>
      <c r="C499" s="569"/>
      <c r="D499" s="570"/>
      <c r="E499" s="570"/>
      <c r="F499" s="570"/>
      <c r="G499" s="570"/>
      <c r="H499" s="570"/>
      <c r="I499" s="570"/>
      <c r="J499" s="570"/>
      <c r="K499" s="570"/>
      <c r="L499" s="571"/>
      <c r="M499" s="578"/>
      <c r="N499" s="578"/>
      <c r="O499" s="578"/>
      <c r="P499" s="578"/>
      <c r="Q499" s="578"/>
      <c r="R499" s="575"/>
      <c r="S499" s="576"/>
      <c r="T499" s="576"/>
      <c r="U499" s="576"/>
      <c r="V499" s="577"/>
      <c r="W499" s="74"/>
      <c r="X499" s="4"/>
      <c r="Y499" s="5"/>
    </row>
    <row r="500" spans="2:25" ht="33.9" customHeight="1">
      <c r="B500" s="438">
        <f t="shared" si="6"/>
        <v>448</v>
      </c>
      <c r="C500" s="569"/>
      <c r="D500" s="570"/>
      <c r="E500" s="570"/>
      <c r="F500" s="570"/>
      <c r="G500" s="570"/>
      <c r="H500" s="570"/>
      <c r="I500" s="570"/>
      <c r="J500" s="570"/>
      <c r="K500" s="570"/>
      <c r="L500" s="571"/>
      <c r="M500" s="578"/>
      <c r="N500" s="578"/>
      <c r="O500" s="578"/>
      <c r="P500" s="578"/>
      <c r="Q500" s="578"/>
      <c r="R500" s="575"/>
      <c r="S500" s="576"/>
      <c r="T500" s="576"/>
      <c r="U500" s="576"/>
      <c r="V500" s="577"/>
      <c r="W500" s="74"/>
      <c r="X500" s="4"/>
      <c r="Y500" s="5"/>
    </row>
    <row r="501" spans="2:25" ht="33.9" customHeight="1">
      <c r="B501" s="438">
        <f t="shared" si="6"/>
        <v>449</v>
      </c>
      <c r="C501" s="569"/>
      <c r="D501" s="570"/>
      <c r="E501" s="570"/>
      <c r="F501" s="570"/>
      <c r="G501" s="570"/>
      <c r="H501" s="570"/>
      <c r="I501" s="570"/>
      <c r="J501" s="570"/>
      <c r="K501" s="570"/>
      <c r="L501" s="571"/>
      <c r="M501" s="578"/>
      <c r="N501" s="578"/>
      <c r="O501" s="578"/>
      <c r="P501" s="578"/>
      <c r="Q501" s="578"/>
      <c r="R501" s="575"/>
      <c r="S501" s="576"/>
      <c r="T501" s="576"/>
      <c r="U501" s="576"/>
      <c r="V501" s="577"/>
      <c r="W501" s="74"/>
      <c r="X501" s="4"/>
      <c r="Y501" s="5"/>
    </row>
    <row r="502" spans="2:25" ht="33.9" customHeight="1">
      <c r="B502" s="438">
        <f t="shared" si="6"/>
        <v>450</v>
      </c>
      <c r="C502" s="569"/>
      <c r="D502" s="570"/>
      <c r="E502" s="570"/>
      <c r="F502" s="570"/>
      <c r="G502" s="570"/>
      <c r="H502" s="570"/>
      <c r="I502" s="570"/>
      <c r="J502" s="570"/>
      <c r="K502" s="570"/>
      <c r="L502" s="571"/>
      <c r="M502" s="578"/>
      <c r="N502" s="578"/>
      <c r="O502" s="578"/>
      <c r="P502" s="578"/>
      <c r="Q502" s="578"/>
      <c r="R502" s="575"/>
      <c r="S502" s="576"/>
      <c r="T502" s="576"/>
      <c r="U502" s="576"/>
      <c r="V502" s="577"/>
      <c r="W502" s="74"/>
      <c r="X502" s="4"/>
      <c r="Y502" s="5"/>
    </row>
    <row r="503" spans="2:25" ht="33.9" customHeight="1">
      <c r="B503" s="438">
        <f t="shared" ref="B503:B566" si="7">B502+1</f>
        <v>451</v>
      </c>
      <c r="C503" s="569"/>
      <c r="D503" s="570"/>
      <c r="E503" s="570"/>
      <c r="F503" s="570"/>
      <c r="G503" s="570"/>
      <c r="H503" s="570"/>
      <c r="I503" s="570"/>
      <c r="J503" s="570"/>
      <c r="K503" s="570"/>
      <c r="L503" s="571"/>
      <c r="M503" s="578"/>
      <c r="N503" s="578"/>
      <c r="O503" s="578"/>
      <c r="P503" s="578"/>
      <c r="Q503" s="578"/>
      <c r="R503" s="575"/>
      <c r="S503" s="576"/>
      <c r="T503" s="576"/>
      <c r="U503" s="576"/>
      <c r="V503" s="577"/>
      <c r="W503" s="74"/>
      <c r="X503" s="4"/>
      <c r="Y503" s="5"/>
    </row>
    <row r="504" spans="2:25" ht="33.9" customHeight="1">
      <c r="B504" s="438">
        <f t="shared" si="7"/>
        <v>452</v>
      </c>
      <c r="C504" s="569"/>
      <c r="D504" s="570"/>
      <c r="E504" s="570"/>
      <c r="F504" s="570"/>
      <c r="G504" s="570"/>
      <c r="H504" s="570"/>
      <c r="I504" s="570"/>
      <c r="J504" s="570"/>
      <c r="K504" s="570"/>
      <c r="L504" s="571"/>
      <c r="M504" s="578"/>
      <c r="N504" s="578"/>
      <c r="O504" s="578"/>
      <c r="P504" s="578"/>
      <c r="Q504" s="578"/>
      <c r="R504" s="575"/>
      <c r="S504" s="576"/>
      <c r="T504" s="576"/>
      <c r="U504" s="576"/>
      <c r="V504" s="577"/>
      <c r="W504" s="74"/>
      <c r="X504" s="4"/>
      <c r="Y504" s="5"/>
    </row>
    <row r="505" spans="2:25" ht="33.9" customHeight="1">
      <c r="B505" s="438">
        <f t="shared" si="7"/>
        <v>453</v>
      </c>
      <c r="C505" s="569"/>
      <c r="D505" s="570"/>
      <c r="E505" s="570"/>
      <c r="F505" s="570"/>
      <c r="G505" s="570"/>
      <c r="H505" s="570"/>
      <c r="I505" s="570"/>
      <c r="J505" s="570"/>
      <c r="K505" s="570"/>
      <c r="L505" s="571"/>
      <c r="M505" s="578"/>
      <c r="N505" s="578"/>
      <c r="O505" s="578"/>
      <c r="P505" s="578"/>
      <c r="Q505" s="578"/>
      <c r="R505" s="575"/>
      <c r="S505" s="576"/>
      <c r="T505" s="576"/>
      <c r="U505" s="576"/>
      <c r="V505" s="577"/>
      <c r="W505" s="74"/>
      <c r="X505" s="4"/>
      <c r="Y505" s="5"/>
    </row>
    <row r="506" spans="2:25" ht="33.9" customHeight="1">
      <c r="B506" s="438">
        <f t="shared" si="7"/>
        <v>454</v>
      </c>
      <c r="C506" s="569"/>
      <c r="D506" s="570"/>
      <c r="E506" s="570"/>
      <c r="F506" s="570"/>
      <c r="G506" s="570"/>
      <c r="H506" s="570"/>
      <c r="I506" s="570"/>
      <c r="J506" s="570"/>
      <c r="K506" s="570"/>
      <c r="L506" s="571"/>
      <c r="M506" s="578"/>
      <c r="N506" s="578"/>
      <c r="O506" s="578"/>
      <c r="P506" s="578"/>
      <c r="Q506" s="578"/>
      <c r="R506" s="575"/>
      <c r="S506" s="576"/>
      <c r="T506" s="576"/>
      <c r="U506" s="576"/>
      <c r="V506" s="577"/>
      <c r="W506" s="74"/>
      <c r="X506" s="4"/>
      <c r="Y506" s="5"/>
    </row>
    <row r="507" spans="2:25" ht="33.9" customHeight="1">
      <c r="B507" s="438">
        <f t="shared" si="7"/>
        <v>455</v>
      </c>
      <c r="C507" s="569"/>
      <c r="D507" s="570"/>
      <c r="E507" s="570"/>
      <c r="F507" s="570"/>
      <c r="G507" s="570"/>
      <c r="H507" s="570"/>
      <c r="I507" s="570"/>
      <c r="J507" s="570"/>
      <c r="K507" s="570"/>
      <c r="L507" s="571"/>
      <c r="M507" s="578"/>
      <c r="N507" s="578"/>
      <c r="O507" s="578"/>
      <c r="P507" s="578"/>
      <c r="Q507" s="578"/>
      <c r="R507" s="575"/>
      <c r="S507" s="576"/>
      <c r="T507" s="576"/>
      <c r="U507" s="576"/>
      <c r="V507" s="577"/>
      <c r="W507" s="74"/>
      <c r="X507" s="4"/>
      <c r="Y507" s="5"/>
    </row>
    <row r="508" spans="2:25" ht="33.9" customHeight="1">
      <c r="B508" s="438">
        <f t="shared" si="7"/>
        <v>456</v>
      </c>
      <c r="C508" s="569"/>
      <c r="D508" s="570"/>
      <c r="E508" s="570"/>
      <c r="F508" s="570"/>
      <c r="G508" s="570"/>
      <c r="H508" s="570"/>
      <c r="I508" s="570"/>
      <c r="J508" s="570"/>
      <c r="K508" s="570"/>
      <c r="L508" s="571"/>
      <c r="M508" s="578"/>
      <c r="N508" s="578"/>
      <c r="O508" s="578"/>
      <c r="P508" s="578"/>
      <c r="Q508" s="578"/>
      <c r="R508" s="575"/>
      <c r="S508" s="576"/>
      <c r="T508" s="576"/>
      <c r="U508" s="576"/>
      <c r="V508" s="577"/>
      <c r="W508" s="74"/>
      <c r="X508" s="4"/>
      <c r="Y508" s="5"/>
    </row>
    <row r="509" spans="2:25" ht="33.9" customHeight="1">
      <c r="B509" s="438">
        <f t="shared" si="7"/>
        <v>457</v>
      </c>
      <c r="C509" s="569"/>
      <c r="D509" s="570"/>
      <c r="E509" s="570"/>
      <c r="F509" s="570"/>
      <c r="G509" s="570"/>
      <c r="H509" s="570"/>
      <c r="I509" s="570"/>
      <c r="J509" s="570"/>
      <c r="K509" s="570"/>
      <c r="L509" s="571"/>
      <c r="M509" s="578"/>
      <c r="N509" s="578"/>
      <c r="O509" s="578"/>
      <c r="P509" s="578"/>
      <c r="Q509" s="578"/>
      <c r="R509" s="575"/>
      <c r="S509" s="576"/>
      <c r="T509" s="576"/>
      <c r="U509" s="576"/>
      <c r="V509" s="577"/>
      <c r="W509" s="74"/>
      <c r="X509" s="4"/>
      <c r="Y509" s="5"/>
    </row>
    <row r="510" spans="2:25" ht="33.9" customHeight="1">
      <c r="B510" s="438">
        <f t="shared" si="7"/>
        <v>458</v>
      </c>
      <c r="C510" s="569"/>
      <c r="D510" s="570"/>
      <c r="E510" s="570"/>
      <c r="F510" s="570"/>
      <c r="G510" s="570"/>
      <c r="H510" s="570"/>
      <c r="I510" s="570"/>
      <c r="J510" s="570"/>
      <c r="K510" s="570"/>
      <c r="L510" s="571"/>
      <c r="M510" s="578"/>
      <c r="N510" s="578"/>
      <c r="O510" s="578"/>
      <c r="P510" s="578"/>
      <c r="Q510" s="578"/>
      <c r="R510" s="575"/>
      <c r="S510" s="576"/>
      <c r="T510" s="576"/>
      <c r="U510" s="576"/>
      <c r="V510" s="577"/>
      <c r="W510" s="74"/>
      <c r="X510" s="4"/>
      <c r="Y510" s="5"/>
    </row>
    <row r="511" spans="2:25" ht="33.9" customHeight="1">
      <c r="B511" s="438">
        <f t="shared" si="7"/>
        <v>459</v>
      </c>
      <c r="C511" s="569"/>
      <c r="D511" s="570"/>
      <c r="E511" s="570"/>
      <c r="F511" s="570"/>
      <c r="G511" s="570"/>
      <c r="H511" s="570"/>
      <c r="I511" s="570"/>
      <c r="J511" s="570"/>
      <c r="K511" s="570"/>
      <c r="L511" s="571"/>
      <c r="M511" s="578"/>
      <c r="N511" s="578"/>
      <c r="O511" s="578"/>
      <c r="P511" s="578"/>
      <c r="Q511" s="578"/>
      <c r="R511" s="575"/>
      <c r="S511" s="576"/>
      <c r="T511" s="576"/>
      <c r="U511" s="576"/>
      <c r="V511" s="577"/>
      <c r="W511" s="74"/>
      <c r="X511" s="4"/>
      <c r="Y511" s="5"/>
    </row>
    <row r="512" spans="2:25" ht="33.9" customHeight="1">
      <c r="B512" s="438">
        <f t="shared" si="7"/>
        <v>460</v>
      </c>
      <c r="C512" s="569"/>
      <c r="D512" s="570"/>
      <c r="E512" s="570"/>
      <c r="F512" s="570"/>
      <c r="G512" s="570"/>
      <c r="H512" s="570"/>
      <c r="I512" s="570"/>
      <c r="J512" s="570"/>
      <c r="K512" s="570"/>
      <c r="L512" s="571"/>
      <c r="M512" s="578"/>
      <c r="N512" s="578"/>
      <c r="O512" s="578"/>
      <c r="P512" s="578"/>
      <c r="Q512" s="578"/>
      <c r="R512" s="575"/>
      <c r="S512" s="576"/>
      <c r="T512" s="576"/>
      <c r="U512" s="576"/>
      <c r="V512" s="577"/>
      <c r="W512" s="74"/>
      <c r="X512" s="4"/>
      <c r="Y512" s="5"/>
    </row>
    <row r="513" spans="2:25" ht="33.9" customHeight="1">
      <c r="B513" s="438">
        <f t="shared" si="7"/>
        <v>461</v>
      </c>
      <c r="C513" s="569"/>
      <c r="D513" s="570"/>
      <c r="E513" s="570"/>
      <c r="F513" s="570"/>
      <c r="G513" s="570"/>
      <c r="H513" s="570"/>
      <c r="I513" s="570"/>
      <c r="J513" s="570"/>
      <c r="K513" s="570"/>
      <c r="L513" s="571"/>
      <c r="M513" s="578"/>
      <c r="N513" s="578"/>
      <c r="O513" s="578"/>
      <c r="P513" s="578"/>
      <c r="Q513" s="578"/>
      <c r="R513" s="575"/>
      <c r="S513" s="576"/>
      <c r="T513" s="576"/>
      <c r="U513" s="576"/>
      <c r="V513" s="577"/>
      <c r="W513" s="74"/>
      <c r="X513" s="4"/>
      <c r="Y513" s="5"/>
    </row>
    <row r="514" spans="2:25" ht="33.9" customHeight="1">
      <c r="B514" s="438">
        <f t="shared" si="7"/>
        <v>462</v>
      </c>
      <c r="C514" s="569"/>
      <c r="D514" s="570"/>
      <c r="E514" s="570"/>
      <c r="F514" s="570"/>
      <c r="G514" s="570"/>
      <c r="H514" s="570"/>
      <c r="I514" s="570"/>
      <c r="J514" s="570"/>
      <c r="K514" s="570"/>
      <c r="L514" s="571"/>
      <c r="M514" s="578"/>
      <c r="N514" s="578"/>
      <c r="O514" s="578"/>
      <c r="P514" s="578"/>
      <c r="Q514" s="578"/>
      <c r="R514" s="575"/>
      <c r="S514" s="576"/>
      <c r="T514" s="576"/>
      <c r="U514" s="576"/>
      <c r="V514" s="577"/>
      <c r="W514" s="74"/>
      <c r="X514" s="4"/>
      <c r="Y514" s="5"/>
    </row>
    <row r="515" spans="2:25" ht="33.9" customHeight="1">
      <c r="B515" s="438">
        <f t="shared" si="7"/>
        <v>463</v>
      </c>
      <c r="C515" s="569"/>
      <c r="D515" s="570"/>
      <c r="E515" s="570"/>
      <c r="F515" s="570"/>
      <c r="G515" s="570"/>
      <c r="H515" s="570"/>
      <c r="I515" s="570"/>
      <c r="J515" s="570"/>
      <c r="K515" s="570"/>
      <c r="L515" s="571"/>
      <c r="M515" s="578"/>
      <c r="N515" s="578"/>
      <c r="O515" s="578"/>
      <c r="P515" s="578"/>
      <c r="Q515" s="578"/>
      <c r="R515" s="575"/>
      <c r="S515" s="576"/>
      <c r="T515" s="576"/>
      <c r="U515" s="576"/>
      <c r="V515" s="577"/>
      <c r="W515" s="74"/>
      <c r="X515" s="4"/>
      <c r="Y515" s="5"/>
    </row>
    <row r="516" spans="2:25" ht="33.9" customHeight="1">
      <c r="B516" s="438">
        <f t="shared" si="7"/>
        <v>464</v>
      </c>
      <c r="C516" s="569"/>
      <c r="D516" s="570"/>
      <c r="E516" s="570"/>
      <c r="F516" s="570"/>
      <c r="G516" s="570"/>
      <c r="H516" s="570"/>
      <c r="I516" s="570"/>
      <c r="J516" s="570"/>
      <c r="K516" s="570"/>
      <c r="L516" s="571"/>
      <c r="M516" s="578"/>
      <c r="N516" s="578"/>
      <c r="O516" s="578"/>
      <c r="P516" s="578"/>
      <c r="Q516" s="578"/>
      <c r="R516" s="575"/>
      <c r="S516" s="576"/>
      <c r="T516" s="576"/>
      <c r="U516" s="576"/>
      <c r="V516" s="577"/>
      <c r="W516" s="74"/>
      <c r="X516" s="4"/>
      <c r="Y516" s="5"/>
    </row>
    <row r="517" spans="2:25" ht="33.9" customHeight="1">
      <c r="B517" s="438">
        <f t="shared" si="7"/>
        <v>465</v>
      </c>
      <c r="C517" s="569"/>
      <c r="D517" s="570"/>
      <c r="E517" s="570"/>
      <c r="F517" s="570"/>
      <c r="G517" s="570"/>
      <c r="H517" s="570"/>
      <c r="I517" s="570"/>
      <c r="J517" s="570"/>
      <c r="K517" s="570"/>
      <c r="L517" s="571"/>
      <c r="M517" s="578"/>
      <c r="N517" s="578"/>
      <c r="O517" s="578"/>
      <c r="P517" s="578"/>
      <c r="Q517" s="578"/>
      <c r="R517" s="575"/>
      <c r="S517" s="576"/>
      <c r="T517" s="576"/>
      <c r="U517" s="576"/>
      <c r="V517" s="577"/>
      <c r="W517" s="74"/>
      <c r="X517" s="4"/>
      <c r="Y517" s="5"/>
    </row>
    <row r="518" spans="2:25" ht="33.9" customHeight="1">
      <c r="B518" s="438">
        <f t="shared" si="7"/>
        <v>466</v>
      </c>
      <c r="C518" s="569"/>
      <c r="D518" s="570"/>
      <c r="E518" s="570"/>
      <c r="F518" s="570"/>
      <c r="G518" s="570"/>
      <c r="H518" s="570"/>
      <c r="I518" s="570"/>
      <c r="J518" s="570"/>
      <c r="K518" s="570"/>
      <c r="L518" s="571"/>
      <c r="M518" s="578"/>
      <c r="N518" s="578"/>
      <c r="O518" s="578"/>
      <c r="P518" s="578"/>
      <c r="Q518" s="578"/>
      <c r="R518" s="575"/>
      <c r="S518" s="576"/>
      <c r="T518" s="576"/>
      <c r="U518" s="576"/>
      <c r="V518" s="577"/>
      <c r="W518" s="74"/>
      <c r="X518" s="4"/>
      <c r="Y518" s="5"/>
    </row>
    <row r="519" spans="2:25" ht="33.9" customHeight="1">
      <c r="B519" s="438">
        <f t="shared" si="7"/>
        <v>467</v>
      </c>
      <c r="C519" s="569"/>
      <c r="D519" s="570"/>
      <c r="E519" s="570"/>
      <c r="F519" s="570"/>
      <c r="G519" s="570"/>
      <c r="H519" s="570"/>
      <c r="I519" s="570"/>
      <c r="J519" s="570"/>
      <c r="K519" s="570"/>
      <c r="L519" s="571"/>
      <c r="M519" s="578"/>
      <c r="N519" s="578"/>
      <c r="O519" s="578"/>
      <c r="P519" s="578"/>
      <c r="Q519" s="578"/>
      <c r="R519" s="575"/>
      <c r="S519" s="576"/>
      <c r="T519" s="576"/>
      <c r="U519" s="576"/>
      <c r="V519" s="577"/>
      <c r="W519" s="74"/>
      <c r="X519" s="4"/>
      <c r="Y519" s="5"/>
    </row>
    <row r="520" spans="2:25" ht="33.9" customHeight="1">
      <c r="B520" s="438">
        <f t="shared" si="7"/>
        <v>468</v>
      </c>
      <c r="C520" s="569"/>
      <c r="D520" s="570"/>
      <c r="E520" s="570"/>
      <c r="F520" s="570"/>
      <c r="G520" s="570"/>
      <c r="H520" s="570"/>
      <c r="I520" s="570"/>
      <c r="J520" s="570"/>
      <c r="K520" s="570"/>
      <c r="L520" s="571"/>
      <c r="M520" s="578"/>
      <c r="N520" s="578"/>
      <c r="O520" s="578"/>
      <c r="P520" s="578"/>
      <c r="Q520" s="578"/>
      <c r="R520" s="575"/>
      <c r="S520" s="576"/>
      <c r="T520" s="576"/>
      <c r="U520" s="576"/>
      <c r="V520" s="577"/>
      <c r="W520" s="74"/>
      <c r="X520" s="4"/>
      <c r="Y520" s="5"/>
    </row>
    <row r="521" spans="2:25" ht="33.9" customHeight="1">
      <c r="B521" s="438">
        <f t="shared" si="7"/>
        <v>469</v>
      </c>
      <c r="C521" s="569"/>
      <c r="D521" s="570"/>
      <c r="E521" s="570"/>
      <c r="F521" s="570"/>
      <c r="G521" s="570"/>
      <c r="H521" s="570"/>
      <c r="I521" s="570"/>
      <c r="J521" s="570"/>
      <c r="K521" s="570"/>
      <c r="L521" s="571"/>
      <c r="M521" s="578"/>
      <c r="N521" s="578"/>
      <c r="O521" s="578"/>
      <c r="P521" s="578"/>
      <c r="Q521" s="578"/>
      <c r="R521" s="575"/>
      <c r="S521" s="576"/>
      <c r="T521" s="576"/>
      <c r="U521" s="576"/>
      <c r="V521" s="577"/>
      <c r="W521" s="74"/>
      <c r="X521" s="4"/>
      <c r="Y521" s="5"/>
    </row>
    <row r="522" spans="2:25" ht="33.9" customHeight="1">
      <c r="B522" s="438">
        <f t="shared" si="7"/>
        <v>470</v>
      </c>
      <c r="C522" s="569"/>
      <c r="D522" s="570"/>
      <c r="E522" s="570"/>
      <c r="F522" s="570"/>
      <c r="G522" s="570"/>
      <c r="H522" s="570"/>
      <c r="I522" s="570"/>
      <c r="J522" s="570"/>
      <c r="K522" s="570"/>
      <c r="L522" s="571"/>
      <c r="M522" s="578"/>
      <c r="N522" s="578"/>
      <c r="O522" s="578"/>
      <c r="P522" s="578"/>
      <c r="Q522" s="578"/>
      <c r="R522" s="575"/>
      <c r="S522" s="576"/>
      <c r="T522" s="576"/>
      <c r="U522" s="576"/>
      <c r="V522" s="577"/>
      <c r="W522" s="74"/>
      <c r="X522" s="4"/>
      <c r="Y522" s="5"/>
    </row>
    <row r="523" spans="2:25" ht="33.9" customHeight="1">
      <c r="B523" s="438">
        <f t="shared" si="7"/>
        <v>471</v>
      </c>
      <c r="C523" s="569"/>
      <c r="D523" s="570"/>
      <c r="E523" s="570"/>
      <c r="F523" s="570"/>
      <c r="G523" s="570"/>
      <c r="H523" s="570"/>
      <c r="I523" s="570"/>
      <c r="J523" s="570"/>
      <c r="K523" s="570"/>
      <c r="L523" s="571"/>
      <c r="M523" s="578"/>
      <c r="N523" s="578"/>
      <c r="O523" s="578"/>
      <c r="P523" s="578"/>
      <c r="Q523" s="578"/>
      <c r="R523" s="575"/>
      <c r="S523" s="576"/>
      <c r="T523" s="576"/>
      <c r="U523" s="576"/>
      <c r="V523" s="577"/>
      <c r="W523" s="74"/>
      <c r="X523" s="4"/>
      <c r="Y523" s="5"/>
    </row>
    <row r="524" spans="2:25" ht="33.9" customHeight="1">
      <c r="B524" s="438">
        <f t="shared" si="7"/>
        <v>472</v>
      </c>
      <c r="C524" s="569"/>
      <c r="D524" s="570"/>
      <c r="E524" s="570"/>
      <c r="F524" s="570"/>
      <c r="G524" s="570"/>
      <c r="H524" s="570"/>
      <c r="I524" s="570"/>
      <c r="J524" s="570"/>
      <c r="K524" s="570"/>
      <c r="L524" s="571"/>
      <c r="M524" s="578"/>
      <c r="N524" s="578"/>
      <c r="O524" s="578"/>
      <c r="P524" s="578"/>
      <c r="Q524" s="578"/>
      <c r="R524" s="575"/>
      <c r="S524" s="576"/>
      <c r="T524" s="576"/>
      <c r="U524" s="576"/>
      <c r="V524" s="577"/>
      <c r="W524" s="74"/>
      <c r="X524" s="4"/>
      <c r="Y524" s="5"/>
    </row>
    <row r="525" spans="2:25" ht="33.9" customHeight="1">
      <c r="B525" s="438">
        <f t="shared" si="7"/>
        <v>473</v>
      </c>
      <c r="C525" s="569"/>
      <c r="D525" s="570"/>
      <c r="E525" s="570"/>
      <c r="F525" s="570"/>
      <c r="G525" s="570"/>
      <c r="H525" s="570"/>
      <c r="I525" s="570"/>
      <c r="J525" s="570"/>
      <c r="K525" s="570"/>
      <c r="L525" s="571"/>
      <c r="M525" s="578"/>
      <c r="N525" s="578"/>
      <c r="O525" s="578"/>
      <c r="P525" s="578"/>
      <c r="Q525" s="578"/>
      <c r="R525" s="575"/>
      <c r="S525" s="576"/>
      <c r="T525" s="576"/>
      <c r="U525" s="576"/>
      <c r="V525" s="577"/>
      <c r="W525" s="74"/>
      <c r="X525" s="4"/>
      <c r="Y525" s="5"/>
    </row>
    <row r="526" spans="2:25" ht="33.9" customHeight="1">
      <c r="B526" s="438">
        <f t="shared" si="7"/>
        <v>474</v>
      </c>
      <c r="C526" s="569"/>
      <c r="D526" s="570"/>
      <c r="E526" s="570"/>
      <c r="F526" s="570"/>
      <c r="G526" s="570"/>
      <c r="H526" s="570"/>
      <c r="I526" s="570"/>
      <c r="J526" s="570"/>
      <c r="K526" s="570"/>
      <c r="L526" s="571"/>
      <c r="M526" s="578"/>
      <c r="N526" s="578"/>
      <c r="O526" s="578"/>
      <c r="P526" s="578"/>
      <c r="Q526" s="578"/>
      <c r="R526" s="575"/>
      <c r="S526" s="576"/>
      <c r="T526" s="576"/>
      <c r="U526" s="576"/>
      <c r="V526" s="577"/>
      <c r="W526" s="74"/>
      <c r="X526" s="4"/>
      <c r="Y526" s="5"/>
    </row>
    <row r="527" spans="2:25" ht="33.9" customHeight="1">
      <c r="B527" s="438">
        <f t="shared" si="7"/>
        <v>475</v>
      </c>
      <c r="C527" s="569"/>
      <c r="D527" s="570"/>
      <c r="E527" s="570"/>
      <c r="F527" s="570"/>
      <c r="G527" s="570"/>
      <c r="H527" s="570"/>
      <c r="I527" s="570"/>
      <c r="J527" s="570"/>
      <c r="K527" s="570"/>
      <c r="L527" s="571"/>
      <c r="M527" s="578"/>
      <c r="N527" s="578"/>
      <c r="O527" s="578"/>
      <c r="P527" s="578"/>
      <c r="Q527" s="578"/>
      <c r="R527" s="575"/>
      <c r="S527" s="576"/>
      <c r="T527" s="576"/>
      <c r="U527" s="576"/>
      <c r="V527" s="577"/>
      <c r="W527" s="74"/>
      <c r="X527" s="4"/>
      <c r="Y527" s="5"/>
    </row>
    <row r="528" spans="2:25" ht="33.9" customHeight="1">
      <c r="B528" s="438">
        <f t="shared" si="7"/>
        <v>476</v>
      </c>
      <c r="C528" s="569"/>
      <c r="D528" s="570"/>
      <c r="E528" s="570"/>
      <c r="F528" s="570"/>
      <c r="G528" s="570"/>
      <c r="H528" s="570"/>
      <c r="I528" s="570"/>
      <c r="J528" s="570"/>
      <c r="K528" s="570"/>
      <c r="L528" s="571"/>
      <c r="M528" s="578"/>
      <c r="N528" s="578"/>
      <c r="O528" s="578"/>
      <c r="P528" s="578"/>
      <c r="Q528" s="578"/>
      <c r="R528" s="575"/>
      <c r="S528" s="576"/>
      <c r="T528" s="576"/>
      <c r="U528" s="576"/>
      <c r="V528" s="577"/>
      <c r="W528" s="74"/>
      <c r="X528" s="4"/>
      <c r="Y528" s="5"/>
    </row>
    <row r="529" spans="2:25" ht="33.9" customHeight="1">
      <c r="B529" s="438">
        <f t="shared" si="7"/>
        <v>477</v>
      </c>
      <c r="C529" s="569"/>
      <c r="D529" s="570"/>
      <c r="E529" s="570"/>
      <c r="F529" s="570"/>
      <c r="G529" s="570"/>
      <c r="H529" s="570"/>
      <c r="I529" s="570"/>
      <c r="J529" s="570"/>
      <c r="K529" s="570"/>
      <c r="L529" s="571"/>
      <c r="M529" s="578"/>
      <c r="N529" s="578"/>
      <c r="O529" s="578"/>
      <c r="P529" s="578"/>
      <c r="Q529" s="578"/>
      <c r="R529" s="575"/>
      <c r="S529" s="576"/>
      <c r="T529" s="576"/>
      <c r="U529" s="576"/>
      <c r="V529" s="577"/>
      <c r="W529" s="74"/>
      <c r="X529" s="4"/>
      <c r="Y529" s="5"/>
    </row>
    <row r="530" spans="2:25" ht="33.9" customHeight="1">
      <c r="B530" s="438">
        <f t="shared" si="7"/>
        <v>478</v>
      </c>
      <c r="C530" s="569"/>
      <c r="D530" s="570"/>
      <c r="E530" s="570"/>
      <c r="F530" s="570"/>
      <c r="G530" s="570"/>
      <c r="H530" s="570"/>
      <c r="I530" s="570"/>
      <c r="J530" s="570"/>
      <c r="K530" s="570"/>
      <c r="L530" s="571"/>
      <c r="M530" s="578"/>
      <c r="N530" s="578"/>
      <c r="O530" s="578"/>
      <c r="P530" s="578"/>
      <c r="Q530" s="578"/>
      <c r="R530" s="575"/>
      <c r="S530" s="576"/>
      <c r="T530" s="576"/>
      <c r="U530" s="576"/>
      <c r="V530" s="577"/>
      <c r="W530" s="74"/>
      <c r="X530" s="4"/>
      <c r="Y530" s="5"/>
    </row>
    <row r="531" spans="2:25" ht="33.9" customHeight="1">
      <c r="B531" s="438">
        <f t="shared" si="7"/>
        <v>479</v>
      </c>
      <c r="C531" s="569"/>
      <c r="D531" s="570"/>
      <c r="E531" s="570"/>
      <c r="F531" s="570"/>
      <c r="G531" s="570"/>
      <c r="H531" s="570"/>
      <c r="I531" s="570"/>
      <c r="J531" s="570"/>
      <c r="K531" s="570"/>
      <c r="L531" s="571"/>
      <c r="M531" s="578"/>
      <c r="N531" s="578"/>
      <c r="O531" s="578"/>
      <c r="P531" s="578"/>
      <c r="Q531" s="578"/>
      <c r="R531" s="575"/>
      <c r="S531" s="576"/>
      <c r="T531" s="576"/>
      <c r="U531" s="576"/>
      <c r="V531" s="577"/>
      <c r="W531" s="74"/>
      <c r="X531" s="4"/>
      <c r="Y531" s="5"/>
    </row>
    <row r="532" spans="2:25" ht="33.9" customHeight="1">
      <c r="B532" s="438">
        <f t="shared" si="7"/>
        <v>480</v>
      </c>
      <c r="C532" s="569"/>
      <c r="D532" s="570"/>
      <c r="E532" s="570"/>
      <c r="F532" s="570"/>
      <c r="G532" s="570"/>
      <c r="H532" s="570"/>
      <c r="I532" s="570"/>
      <c r="J532" s="570"/>
      <c r="K532" s="570"/>
      <c r="L532" s="571"/>
      <c r="M532" s="578"/>
      <c r="N532" s="578"/>
      <c r="O532" s="578"/>
      <c r="P532" s="578"/>
      <c r="Q532" s="578"/>
      <c r="R532" s="575"/>
      <c r="S532" s="576"/>
      <c r="T532" s="576"/>
      <c r="U532" s="576"/>
      <c r="V532" s="577"/>
      <c r="W532" s="74"/>
      <c r="X532" s="4"/>
      <c r="Y532" s="5"/>
    </row>
    <row r="533" spans="2:25" ht="33.9" customHeight="1">
      <c r="B533" s="438">
        <f t="shared" si="7"/>
        <v>481</v>
      </c>
      <c r="C533" s="569"/>
      <c r="D533" s="570"/>
      <c r="E533" s="570"/>
      <c r="F533" s="570"/>
      <c r="G533" s="570"/>
      <c r="H533" s="570"/>
      <c r="I533" s="570"/>
      <c r="J533" s="570"/>
      <c r="K533" s="570"/>
      <c r="L533" s="571"/>
      <c r="M533" s="578"/>
      <c r="N533" s="578"/>
      <c r="O533" s="578"/>
      <c r="P533" s="578"/>
      <c r="Q533" s="578"/>
      <c r="R533" s="575"/>
      <c r="S533" s="576"/>
      <c r="T533" s="576"/>
      <c r="U533" s="576"/>
      <c r="V533" s="577"/>
      <c r="W533" s="74"/>
      <c r="X533" s="4"/>
      <c r="Y533" s="5"/>
    </row>
    <row r="534" spans="2:25" ht="33.9" customHeight="1">
      <c r="B534" s="438">
        <f t="shared" si="7"/>
        <v>482</v>
      </c>
      <c r="C534" s="569"/>
      <c r="D534" s="570"/>
      <c r="E534" s="570"/>
      <c r="F534" s="570"/>
      <c r="G534" s="570"/>
      <c r="H534" s="570"/>
      <c r="I534" s="570"/>
      <c r="J534" s="570"/>
      <c r="K534" s="570"/>
      <c r="L534" s="571"/>
      <c r="M534" s="578"/>
      <c r="N534" s="578"/>
      <c r="O534" s="578"/>
      <c r="P534" s="578"/>
      <c r="Q534" s="578"/>
      <c r="R534" s="575"/>
      <c r="S534" s="576"/>
      <c r="T534" s="576"/>
      <c r="U534" s="576"/>
      <c r="V534" s="577"/>
      <c r="W534" s="74"/>
      <c r="X534" s="4"/>
      <c r="Y534" s="5"/>
    </row>
    <row r="535" spans="2:25" ht="33.9" customHeight="1">
      <c r="B535" s="438">
        <f t="shared" si="7"/>
        <v>483</v>
      </c>
      <c r="C535" s="569"/>
      <c r="D535" s="570"/>
      <c r="E535" s="570"/>
      <c r="F535" s="570"/>
      <c r="G535" s="570"/>
      <c r="H535" s="570"/>
      <c r="I535" s="570"/>
      <c r="J535" s="570"/>
      <c r="K535" s="570"/>
      <c r="L535" s="571"/>
      <c r="M535" s="578"/>
      <c r="N535" s="578"/>
      <c r="O535" s="578"/>
      <c r="P535" s="578"/>
      <c r="Q535" s="578"/>
      <c r="R535" s="575"/>
      <c r="S535" s="576"/>
      <c r="T535" s="576"/>
      <c r="U535" s="576"/>
      <c r="V535" s="577"/>
      <c r="W535" s="74"/>
      <c r="X535" s="4"/>
      <c r="Y535" s="5"/>
    </row>
    <row r="536" spans="2:25" ht="33.9" customHeight="1">
      <c r="B536" s="438">
        <f t="shared" si="7"/>
        <v>484</v>
      </c>
      <c r="C536" s="569"/>
      <c r="D536" s="570"/>
      <c r="E536" s="570"/>
      <c r="F536" s="570"/>
      <c r="G536" s="570"/>
      <c r="H536" s="570"/>
      <c r="I536" s="570"/>
      <c r="J536" s="570"/>
      <c r="K536" s="570"/>
      <c r="L536" s="571"/>
      <c r="M536" s="578"/>
      <c r="N536" s="578"/>
      <c r="O536" s="578"/>
      <c r="P536" s="578"/>
      <c r="Q536" s="578"/>
      <c r="R536" s="575"/>
      <c r="S536" s="576"/>
      <c r="T536" s="576"/>
      <c r="U536" s="576"/>
      <c r="V536" s="577"/>
      <c r="W536" s="74"/>
      <c r="X536" s="4"/>
      <c r="Y536" s="5"/>
    </row>
    <row r="537" spans="2:25" ht="33.9" customHeight="1">
      <c r="B537" s="438">
        <f t="shared" si="7"/>
        <v>485</v>
      </c>
      <c r="C537" s="569"/>
      <c r="D537" s="570"/>
      <c r="E537" s="570"/>
      <c r="F537" s="570"/>
      <c r="G537" s="570"/>
      <c r="H537" s="570"/>
      <c r="I537" s="570"/>
      <c r="J537" s="570"/>
      <c r="K537" s="570"/>
      <c r="L537" s="571"/>
      <c r="M537" s="578"/>
      <c r="N537" s="578"/>
      <c r="O537" s="578"/>
      <c r="P537" s="578"/>
      <c r="Q537" s="578"/>
      <c r="R537" s="575"/>
      <c r="S537" s="576"/>
      <c r="T537" s="576"/>
      <c r="U537" s="576"/>
      <c r="V537" s="577"/>
      <c r="W537" s="74"/>
      <c r="X537" s="4"/>
      <c r="Y537" s="5"/>
    </row>
    <row r="538" spans="2:25" ht="33.9" customHeight="1">
      <c r="B538" s="438">
        <f t="shared" si="7"/>
        <v>486</v>
      </c>
      <c r="C538" s="569"/>
      <c r="D538" s="570"/>
      <c r="E538" s="570"/>
      <c r="F538" s="570"/>
      <c r="G538" s="570"/>
      <c r="H538" s="570"/>
      <c r="I538" s="570"/>
      <c r="J538" s="570"/>
      <c r="K538" s="570"/>
      <c r="L538" s="571"/>
      <c r="M538" s="578"/>
      <c r="N538" s="578"/>
      <c r="O538" s="578"/>
      <c r="P538" s="578"/>
      <c r="Q538" s="578"/>
      <c r="R538" s="575"/>
      <c r="S538" s="576"/>
      <c r="T538" s="576"/>
      <c r="U538" s="576"/>
      <c r="V538" s="577"/>
      <c r="W538" s="74"/>
      <c r="X538" s="4"/>
      <c r="Y538" s="5"/>
    </row>
    <row r="539" spans="2:25" ht="33.9" customHeight="1">
      <c r="B539" s="438">
        <f t="shared" si="7"/>
        <v>487</v>
      </c>
      <c r="C539" s="569"/>
      <c r="D539" s="570"/>
      <c r="E539" s="570"/>
      <c r="F539" s="570"/>
      <c r="G539" s="570"/>
      <c r="H539" s="570"/>
      <c r="I539" s="570"/>
      <c r="J539" s="570"/>
      <c r="K539" s="570"/>
      <c r="L539" s="571"/>
      <c r="M539" s="578"/>
      <c r="N539" s="578"/>
      <c r="O539" s="578"/>
      <c r="P539" s="578"/>
      <c r="Q539" s="578"/>
      <c r="R539" s="575"/>
      <c r="S539" s="576"/>
      <c r="T539" s="576"/>
      <c r="U539" s="576"/>
      <c r="V539" s="577"/>
      <c r="W539" s="74"/>
      <c r="X539" s="4"/>
      <c r="Y539" s="5"/>
    </row>
    <row r="540" spans="2:25" ht="33.9" customHeight="1">
      <c r="B540" s="438">
        <f t="shared" si="7"/>
        <v>488</v>
      </c>
      <c r="C540" s="569"/>
      <c r="D540" s="570"/>
      <c r="E540" s="570"/>
      <c r="F540" s="570"/>
      <c r="G540" s="570"/>
      <c r="H540" s="570"/>
      <c r="I540" s="570"/>
      <c r="J540" s="570"/>
      <c r="K540" s="570"/>
      <c r="L540" s="571"/>
      <c r="M540" s="578"/>
      <c r="N540" s="578"/>
      <c r="O540" s="578"/>
      <c r="P540" s="578"/>
      <c r="Q540" s="578"/>
      <c r="R540" s="575"/>
      <c r="S540" s="576"/>
      <c r="T540" s="576"/>
      <c r="U540" s="576"/>
      <c r="V540" s="577"/>
      <c r="W540" s="74"/>
      <c r="X540" s="4"/>
      <c r="Y540" s="5"/>
    </row>
    <row r="541" spans="2:25" ht="33.9" customHeight="1">
      <c r="B541" s="438">
        <f t="shared" si="7"/>
        <v>489</v>
      </c>
      <c r="C541" s="569"/>
      <c r="D541" s="570"/>
      <c r="E541" s="570"/>
      <c r="F541" s="570"/>
      <c r="G541" s="570"/>
      <c r="H541" s="570"/>
      <c r="I541" s="570"/>
      <c r="J541" s="570"/>
      <c r="K541" s="570"/>
      <c r="L541" s="571"/>
      <c r="M541" s="578"/>
      <c r="N541" s="578"/>
      <c r="O541" s="578"/>
      <c r="P541" s="578"/>
      <c r="Q541" s="578"/>
      <c r="R541" s="575"/>
      <c r="S541" s="576"/>
      <c r="T541" s="576"/>
      <c r="U541" s="576"/>
      <c r="V541" s="577"/>
      <c r="W541" s="74"/>
      <c r="X541" s="4"/>
      <c r="Y541" s="5"/>
    </row>
    <row r="542" spans="2:25" ht="33.9" customHeight="1">
      <c r="B542" s="438">
        <f t="shared" si="7"/>
        <v>490</v>
      </c>
      <c r="C542" s="569"/>
      <c r="D542" s="570"/>
      <c r="E542" s="570"/>
      <c r="F542" s="570"/>
      <c r="G542" s="570"/>
      <c r="H542" s="570"/>
      <c r="I542" s="570"/>
      <c r="J542" s="570"/>
      <c r="K542" s="570"/>
      <c r="L542" s="571"/>
      <c r="M542" s="578"/>
      <c r="N542" s="578"/>
      <c r="O542" s="578"/>
      <c r="P542" s="578"/>
      <c r="Q542" s="578"/>
      <c r="R542" s="575"/>
      <c r="S542" s="576"/>
      <c r="T542" s="576"/>
      <c r="U542" s="576"/>
      <c r="V542" s="577"/>
      <c r="W542" s="74"/>
      <c r="X542" s="4"/>
      <c r="Y542" s="5"/>
    </row>
    <row r="543" spans="2:25" ht="33.9" customHeight="1">
      <c r="B543" s="438">
        <f t="shared" si="7"/>
        <v>491</v>
      </c>
      <c r="C543" s="569"/>
      <c r="D543" s="570"/>
      <c r="E543" s="570"/>
      <c r="F543" s="570"/>
      <c r="G543" s="570"/>
      <c r="H543" s="570"/>
      <c r="I543" s="570"/>
      <c r="J543" s="570"/>
      <c r="K543" s="570"/>
      <c r="L543" s="571"/>
      <c r="M543" s="578"/>
      <c r="N543" s="578"/>
      <c r="O543" s="578"/>
      <c r="P543" s="578"/>
      <c r="Q543" s="578"/>
      <c r="R543" s="575"/>
      <c r="S543" s="576"/>
      <c r="T543" s="576"/>
      <c r="U543" s="576"/>
      <c r="V543" s="577"/>
      <c r="W543" s="74"/>
      <c r="X543" s="4"/>
      <c r="Y543" s="5"/>
    </row>
    <row r="544" spans="2:25" ht="33.9" customHeight="1">
      <c r="B544" s="438">
        <f t="shared" si="7"/>
        <v>492</v>
      </c>
      <c r="C544" s="569"/>
      <c r="D544" s="570"/>
      <c r="E544" s="570"/>
      <c r="F544" s="570"/>
      <c r="G544" s="570"/>
      <c r="H544" s="570"/>
      <c r="I544" s="570"/>
      <c r="J544" s="570"/>
      <c r="K544" s="570"/>
      <c r="L544" s="571"/>
      <c r="M544" s="578"/>
      <c r="N544" s="578"/>
      <c r="O544" s="578"/>
      <c r="P544" s="578"/>
      <c r="Q544" s="578"/>
      <c r="R544" s="575"/>
      <c r="S544" s="576"/>
      <c r="T544" s="576"/>
      <c r="U544" s="576"/>
      <c r="V544" s="577"/>
      <c r="W544" s="74"/>
      <c r="X544" s="4"/>
      <c r="Y544" s="5"/>
    </row>
    <row r="545" spans="2:25" ht="33.9" customHeight="1">
      <c r="B545" s="438">
        <f t="shared" si="7"/>
        <v>493</v>
      </c>
      <c r="C545" s="569"/>
      <c r="D545" s="570"/>
      <c r="E545" s="570"/>
      <c r="F545" s="570"/>
      <c r="G545" s="570"/>
      <c r="H545" s="570"/>
      <c r="I545" s="570"/>
      <c r="J545" s="570"/>
      <c r="K545" s="570"/>
      <c r="L545" s="571"/>
      <c r="M545" s="578"/>
      <c r="N545" s="578"/>
      <c r="O545" s="578"/>
      <c r="P545" s="578"/>
      <c r="Q545" s="578"/>
      <c r="R545" s="575"/>
      <c r="S545" s="576"/>
      <c r="T545" s="576"/>
      <c r="U545" s="576"/>
      <c r="V545" s="577"/>
      <c r="W545" s="74"/>
      <c r="X545" s="4"/>
      <c r="Y545" s="5"/>
    </row>
    <row r="546" spans="2:25" ht="33.9" customHeight="1">
      <c r="B546" s="438">
        <f t="shared" si="7"/>
        <v>494</v>
      </c>
      <c r="C546" s="569"/>
      <c r="D546" s="570"/>
      <c r="E546" s="570"/>
      <c r="F546" s="570"/>
      <c r="G546" s="570"/>
      <c r="H546" s="570"/>
      <c r="I546" s="570"/>
      <c r="J546" s="570"/>
      <c r="K546" s="570"/>
      <c r="L546" s="571"/>
      <c r="M546" s="578"/>
      <c r="N546" s="578"/>
      <c r="O546" s="578"/>
      <c r="P546" s="578"/>
      <c r="Q546" s="578"/>
      <c r="R546" s="575"/>
      <c r="S546" s="576"/>
      <c r="T546" s="576"/>
      <c r="U546" s="576"/>
      <c r="V546" s="577"/>
      <c r="W546" s="74"/>
      <c r="X546" s="4"/>
      <c r="Y546" s="5"/>
    </row>
    <row r="547" spans="2:25" ht="33.9" customHeight="1">
      <c r="B547" s="438">
        <f t="shared" si="7"/>
        <v>495</v>
      </c>
      <c r="C547" s="569"/>
      <c r="D547" s="570"/>
      <c r="E547" s="570"/>
      <c r="F547" s="570"/>
      <c r="G547" s="570"/>
      <c r="H547" s="570"/>
      <c r="I547" s="570"/>
      <c r="J547" s="570"/>
      <c r="K547" s="570"/>
      <c r="L547" s="571"/>
      <c r="M547" s="578"/>
      <c r="N547" s="578"/>
      <c r="O547" s="578"/>
      <c r="P547" s="578"/>
      <c r="Q547" s="578"/>
      <c r="R547" s="575"/>
      <c r="S547" s="576"/>
      <c r="T547" s="576"/>
      <c r="U547" s="576"/>
      <c r="V547" s="577"/>
      <c r="W547" s="74"/>
      <c r="X547" s="4"/>
      <c r="Y547" s="5"/>
    </row>
    <row r="548" spans="2:25" ht="33.9" customHeight="1">
      <c r="B548" s="438">
        <f t="shared" si="7"/>
        <v>496</v>
      </c>
      <c r="C548" s="569"/>
      <c r="D548" s="570"/>
      <c r="E548" s="570"/>
      <c r="F548" s="570"/>
      <c r="G548" s="570"/>
      <c r="H548" s="570"/>
      <c r="I548" s="570"/>
      <c r="J548" s="570"/>
      <c r="K548" s="570"/>
      <c r="L548" s="571"/>
      <c r="M548" s="578"/>
      <c r="N548" s="578"/>
      <c r="O548" s="578"/>
      <c r="P548" s="578"/>
      <c r="Q548" s="578"/>
      <c r="R548" s="575"/>
      <c r="S548" s="576"/>
      <c r="T548" s="576"/>
      <c r="U548" s="576"/>
      <c r="V548" s="577"/>
      <c r="W548" s="74"/>
      <c r="X548" s="4"/>
      <c r="Y548" s="5"/>
    </row>
    <row r="549" spans="2:25" ht="33.9" customHeight="1">
      <c r="B549" s="438">
        <f t="shared" si="7"/>
        <v>497</v>
      </c>
      <c r="C549" s="569"/>
      <c r="D549" s="570"/>
      <c r="E549" s="570"/>
      <c r="F549" s="570"/>
      <c r="G549" s="570"/>
      <c r="H549" s="570"/>
      <c r="I549" s="570"/>
      <c r="J549" s="570"/>
      <c r="K549" s="570"/>
      <c r="L549" s="571"/>
      <c r="M549" s="578"/>
      <c r="N549" s="578"/>
      <c r="O549" s="578"/>
      <c r="P549" s="578"/>
      <c r="Q549" s="578"/>
      <c r="R549" s="575"/>
      <c r="S549" s="576"/>
      <c r="T549" s="576"/>
      <c r="U549" s="576"/>
      <c r="V549" s="577"/>
      <c r="W549" s="74"/>
      <c r="X549" s="4"/>
      <c r="Y549" s="5"/>
    </row>
    <row r="550" spans="2:25" ht="33.9" customHeight="1">
      <c r="B550" s="438">
        <f t="shared" si="7"/>
        <v>498</v>
      </c>
      <c r="C550" s="569"/>
      <c r="D550" s="570"/>
      <c r="E550" s="570"/>
      <c r="F550" s="570"/>
      <c r="G550" s="570"/>
      <c r="H550" s="570"/>
      <c r="I550" s="570"/>
      <c r="J550" s="570"/>
      <c r="K550" s="570"/>
      <c r="L550" s="571"/>
      <c r="M550" s="578"/>
      <c r="N550" s="578"/>
      <c r="O550" s="578"/>
      <c r="P550" s="578"/>
      <c r="Q550" s="578"/>
      <c r="R550" s="575"/>
      <c r="S550" s="576"/>
      <c r="T550" s="576"/>
      <c r="U550" s="576"/>
      <c r="V550" s="577"/>
      <c r="W550" s="74"/>
      <c r="X550" s="4"/>
      <c r="Y550" s="5"/>
    </row>
    <row r="551" spans="2:25" ht="33.9" customHeight="1">
      <c r="B551" s="438">
        <f t="shared" si="7"/>
        <v>499</v>
      </c>
      <c r="C551" s="569"/>
      <c r="D551" s="570"/>
      <c r="E551" s="570"/>
      <c r="F551" s="570"/>
      <c r="G551" s="570"/>
      <c r="H551" s="570"/>
      <c r="I551" s="570"/>
      <c r="J551" s="570"/>
      <c r="K551" s="570"/>
      <c r="L551" s="571"/>
      <c r="M551" s="578"/>
      <c r="N551" s="578"/>
      <c r="O551" s="578"/>
      <c r="P551" s="578"/>
      <c r="Q551" s="578"/>
      <c r="R551" s="575"/>
      <c r="S551" s="576"/>
      <c r="T551" s="576"/>
      <c r="U551" s="576"/>
      <c r="V551" s="577"/>
      <c r="W551" s="74"/>
      <c r="X551" s="4"/>
      <c r="Y551" s="5"/>
    </row>
    <row r="552" spans="2:25" ht="33.9" customHeight="1">
      <c r="B552" s="438">
        <f t="shared" si="7"/>
        <v>500</v>
      </c>
      <c r="C552" s="569"/>
      <c r="D552" s="570"/>
      <c r="E552" s="570"/>
      <c r="F552" s="570"/>
      <c r="G552" s="570"/>
      <c r="H552" s="570"/>
      <c r="I552" s="570"/>
      <c r="J552" s="570"/>
      <c r="K552" s="570"/>
      <c r="L552" s="571"/>
      <c r="M552" s="578"/>
      <c r="N552" s="578"/>
      <c r="O552" s="578"/>
      <c r="P552" s="578"/>
      <c r="Q552" s="578"/>
      <c r="R552" s="575"/>
      <c r="S552" s="576"/>
      <c r="T552" s="576"/>
      <c r="U552" s="576"/>
      <c r="V552" s="577"/>
      <c r="W552" s="74"/>
      <c r="X552" s="4"/>
      <c r="Y552" s="5"/>
    </row>
    <row r="553" spans="2:25" ht="33.9" customHeight="1">
      <c r="B553" s="438">
        <f t="shared" si="7"/>
        <v>501</v>
      </c>
      <c r="C553" s="569"/>
      <c r="D553" s="570"/>
      <c r="E553" s="570"/>
      <c r="F553" s="570"/>
      <c r="G553" s="570"/>
      <c r="H553" s="570"/>
      <c r="I553" s="570"/>
      <c r="J553" s="570"/>
      <c r="K553" s="570"/>
      <c r="L553" s="571"/>
      <c r="M553" s="578"/>
      <c r="N553" s="578"/>
      <c r="O553" s="578"/>
      <c r="P553" s="578"/>
      <c r="Q553" s="578"/>
      <c r="R553" s="575"/>
      <c r="S553" s="576"/>
      <c r="T553" s="576"/>
      <c r="U553" s="576"/>
      <c r="V553" s="577"/>
      <c r="W553" s="74"/>
      <c r="X553" s="4"/>
      <c r="Y553" s="5"/>
    </row>
    <row r="554" spans="2:25" ht="33.9" customHeight="1">
      <c r="B554" s="438">
        <f t="shared" si="7"/>
        <v>502</v>
      </c>
      <c r="C554" s="569"/>
      <c r="D554" s="570"/>
      <c r="E554" s="570"/>
      <c r="F554" s="570"/>
      <c r="G554" s="570"/>
      <c r="H554" s="570"/>
      <c r="I554" s="570"/>
      <c r="J554" s="570"/>
      <c r="K554" s="570"/>
      <c r="L554" s="571"/>
      <c r="M554" s="578"/>
      <c r="N554" s="578"/>
      <c r="O554" s="578"/>
      <c r="P554" s="578"/>
      <c r="Q554" s="578"/>
      <c r="R554" s="575"/>
      <c r="S554" s="576"/>
      <c r="T554" s="576"/>
      <c r="U554" s="576"/>
      <c r="V554" s="577"/>
      <c r="W554" s="74"/>
      <c r="X554" s="4"/>
      <c r="Y554" s="5"/>
    </row>
    <row r="555" spans="2:25" ht="33.9" customHeight="1">
      <c r="B555" s="438">
        <f t="shared" si="7"/>
        <v>503</v>
      </c>
      <c r="C555" s="569"/>
      <c r="D555" s="570"/>
      <c r="E555" s="570"/>
      <c r="F555" s="570"/>
      <c r="G555" s="570"/>
      <c r="H555" s="570"/>
      <c r="I555" s="570"/>
      <c r="J555" s="570"/>
      <c r="K555" s="570"/>
      <c r="L555" s="571"/>
      <c r="M555" s="578"/>
      <c r="N555" s="578"/>
      <c r="O555" s="578"/>
      <c r="P555" s="578"/>
      <c r="Q555" s="578"/>
      <c r="R555" s="575"/>
      <c r="S555" s="576"/>
      <c r="T555" s="576"/>
      <c r="U555" s="576"/>
      <c r="V555" s="577"/>
      <c r="W555" s="74"/>
      <c r="X555" s="4"/>
      <c r="Y555" s="5"/>
    </row>
    <row r="556" spans="2:25" ht="33.9" customHeight="1">
      <c r="B556" s="438">
        <f t="shared" si="7"/>
        <v>504</v>
      </c>
      <c r="C556" s="569"/>
      <c r="D556" s="570"/>
      <c r="E556" s="570"/>
      <c r="F556" s="570"/>
      <c r="G556" s="570"/>
      <c r="H556" s="570"/>
      <c r="I556" s="570"/>
      <c r="J556" s="570"/>
      <c r="K556" s="570"/>
      <c r="L556" s="571"/>
      <c r="M556" s="578"/>
      <c r="N556" s="578"/>
      <c r="O556" s="578"/>
      <c r="P556" s="578"/>
      <c r="Q556" s="578"/>
      <c r="R556" s="575"/>
      <c r="S556" s="576"/>
      <c r="T556" s="576"/>
      <c r="U556" s="576"/>
      <c r="V556" s="577"/>
      <c r="W556" s="74"/>
      <c r="X556" s="4"/>
      <c r="Y556" s="5"/>
    </row>
    <row r="557" spans="2:25" ht="33.9" customHeight="1">
      <c r="B557" s="438">
        <f t="shared" si="7"/>
        <v>505</v>
      </c>
      <c r="C557" s="569"/>
      <c r="D557" s="570"/>
      <c r="E557" s="570"/>
      <c r="F557" s="570"/>
      <c r="G557" s="570"/>
      <c r="H557" s="570"/>
      <c r="I557" s="570"/>
      <c r="J557" s="570"/>
      <c r="K557" s="570"/>
      <c r="L557" s="571"/>
      <c r="M557" s="578"/>
      <c r="N557" s="578"/>
      <c r="O557" s="578"/>
      <c r="P557" s="578"/>
      <c r="Q557" s="578"/>
      <c r="R557" s="575"/>
      <c r="S557" s="576"/>
      <c r="T557" s="576"/>
      <c r="U557" s="576"/>
      <c r="V557" s="577"/>
      <c r="W557" s="74"/>
      <c r="X557" s="4"/>
      <c r="Y557" s="5"/>
    </row>
    <row r="558" spans="2:25" ht="33.9" customHeight="1">
      <c r="B558" s="438">
        <f t="shared" si="7"/>
        <v>506</v>
      </c>
      <c r="C558" s="569"/>
      <c r="D558" s="570"/>
      <c r="E558" s="570"/>
      <c r="F558" s="570"/>
      <c r="G558" s="570"/>
      <c r="H558" s="570"/>
      <c r="I558" s="570"/>
      <c r="J558" s="570"/>
      <c r="K558" s="570"/>
      <c r="L558" s="571"/>
      <c r="M558" s="578"/>
      <c r="N558" s="578"/>
      <c r="O558" s="578"/>
      <c r="P558" s="578"/>
      <c r="Q558" s="578"/>
      <c r="R558" s="575"/>
      <c r="S558" s="576"/>
      <c r="T558" s="576"/>
      <c r="U558" s="576"/>
      <c r="V558" s="577"/>
      <c r="W558" s="74"/>
      <c r="X558" s="4"/>
      <c r="Y558" s="5"/>
    </row>
    <row r="559" spans="2:25" ht="33.9" customHeight="1">
      <c r="B559" s="438">
        <f t="shared" si="7"/>
        <v>507</v>
      </c>
      <c r="C559" s="569"/>
      <c r="D559" s="570"/>
      <c r="E559" s="570"/>
      <c r="F559" s="570"/>
      <c r="G559" s="570"/>
      <c r="H559" s="570"/>
      <c r="I559" s="570"/>
      <c r="J559" s="570"/>
      <c r="K559" s="570"/>
      <c r="L559" s="571"/>
      <c r="M559" s="578"/>
      <c r="N559" s="578"/>
      <c r="O559" s="578"/>
      <c r="P559" s="578"/>
      <c r="Q559" s="578"/>
      <c r="R559" s="575"/>
      <c r="S559" s="576"/>
      <c r="T559" s="576"/>
      <c r="U559" s="576"/>
      <c r="V559" s="577"/>
      <c r="W559" s="74"/>
      <c r="X559" s="4"/>
      <c r="Y559" s="5"/>
    </row>
    <row r="560" spans="2:25" ht="33.9" customHeight="1">
      <c r="B560" s="438">
        <f t="shared" si="7"/>
        <v>508</v>
      </c>
      <c r="C560" s="569"/>
      <c r="D560" s="570"/>
      <c r="E560" s="570"/>
      <c r="F560" s="570"/>
      <c r="G560" s="570"/>
      <c r="H560" s="570"/>
      <c r="I560" s="570"/>
      <c r="J560" s="570"/>
      <c r="K560" s="570"/>
      <c r="L560" s="571"/>
      <c r="M560" s="578"/>
      <c r="N560" s="578"/>
      <c r="O560" s="578"/>
      <c r="P560" s="578"/>
      <c r="Q560" s="578"/>
      <c r="R560" s="575"/>
      <c r="S560" s="576"/>
      <c r="T560" s="576"/>
      <c r="U560" s="576"/>
      <c r="V560" s="577"/>
      <c r="W560" s="74"/>
      <c r="X560" s="4"/>
      <c r="Y560" s="5"/>
    </row>
    <row r="561" spans="2:25" ht="33.9" customHeight="1">
      <c r="B561" s="438">
        <f t="shared" si="7"/>
        <v>509</v>
      </c>
      <c r="C561" s="569"/>
      <c r="D561" s="570"/>
      <c r="E561" s="570"/>
      <c r="F561" s="570"/>
      <c r="G561" s="570"/>
      <c r="H561" s="570"/>
      <c r="I561" s="570"/>
      <c r="J561" s="570"/>
      <c r="K561" s="570"/>
      <c r="L561" s="571"/>
      <c r="M561" s="578"/>
      <c r="N561" s="578"/>
      <c r="O561" s="578"/>
      <c r="P561" s="578"/>
      <c r="Q561" s="578"/>
      <c r="R561" s="575"/>
      <c r="S561" s="576"/>
      <c r="T561" s="576"/>
      <c r="U561" s="576"/>
      <c r="V561" s="577"/>
      <c r="W561" s="74"/>
      <c r="X561" s="4"/>
      <c r="Y561" s="5"/>
    </row>
    <row r="562" spans="2:25" ht="33.9" customHeight="1">
      <c r="B562" s="438">
        <f t="shared" si="7"/>
        <v>510</v>
      </c>
      <c r="C562" s="569"/>
      <c r="D562" s="570"/>
      <c r="E562" s="570"/>
      <c r="F562" s="570"/>
      <c r="G562" s="570"/>
      <c r="H562" s="570"/>
      <c r="I562" s="570"/>
      <c r="J562" s="570"/>
      <c r="K562" s="570"/>
      <c r="L562" s="571"/>
      <c r="M562" s="578"/>
      <c r="N562" s="578"/>
      <c r="O562" s="578"/>
      <c r="P562" s="578"/>
      <c r="Q562" s="578"/>
      <c r="R562" s="575"/>
      <c r="S562" s="576"/>
      <c r="T562" s="576"/>
      <c r="U562" s="576"/>
      <c r="V562" s="577"/>
      <c r="W562" s="74"/>
      <c r="X562" s="4"/>
      <c r="Y562" s="5"/>
    </row>
    <row r="563" spans="2:25" ht="33.9" customHeight="1">
      <c r="B563" s="438">
        <f t="shared" si="7"/>
        <v>511</v>
      </c>
      <c r="C563" s="569"/>
      <c r="D563" s="570"/>
      <c r="E563" s="570"/>
      <c r="F563" s="570"/>
      <c r="G563" s="570"/>
      <c r="H563" s="570"/>
      <c r="I563" s="570"/>
      <c r="J563" s="570"/>
      <c r="K563" s="570"/>
      <c r="L563" s="571"/>
      <c r="M563" s="578"/>
      <c r="N563" s="578"/>
      <c r="O563" s="578"/>
      <c r="P563" s="578"/>
      <c r="Q563" s="578"/>
      <c r="R563" s="575"/>
      <c r="S563" s="576"/>
      <c r="T563" s="576"/>
      <c r="U563" s="576"/>
      <c r="V563" s="577"/>
      <c r="W563" s="74"/>
      <c r="X563" s="4"/>
      <c r="Y563" s="5"/>
    </row>
    <row r="564" spans="2:25" ht="33.9" customHeight="1">
      <c r="B564" s="438">
        <f t="shared" si="7"/>
        <v>512</v>
      </c>
      <c r="C564" s="569"/>
      <c r="D564" s="570"/>
      <c r="E564" s="570"/>
      <c r="F564" s="570"/>
      <c r="G564" s="570"/>
      <c r="H564" s="570"/>
      <c r="I564" s="570"/>
      <c r="J564" s="570"/>
      <c r="K564" s="570"/>
      <c r="L564" s="571"/>
      <c r="M564" s="578"/>
      <c r="N564" s="578"/>
      <c r="O564" s="578"/>
      <c r="P564" s="578"/>
      <c r="Q564" s="578"/>
      <c r="R564" s="575"/>
      <c r="S564" s="576"/>
      <c r="T564" s="576"/>
      <c r="U564" s="576"/>
      <c r="V564" s="577"/>
      <c r="W564" s="74"/>
      <c r="X564" s="4"/>
      <c r="Y564" s="5"/>
    </row>
    <row r="565" spans="2:25" ht="33.9" customHeight="1">
      <c r="B565" s="438">
        <f t="shared" si="7"/>
        <v>513</v>
      </c>
      <c r="C565" s="569"/>
      <c r="D565" s="570"/>
      <c r="E565" s="570"/>
      <c r="F565" s="570"/>
      <c r="G565" s="570"/>
      <c r="H565" s="570"/>
      <c r="I565" s="570"/>
      <c r="J565" s="570"/>
      <c r="K565" s="570"/>
      <c r="L565" s="571"/>
      <c r="M565" s="578"/>
      <c r="N565" s="578"/>
      <c r="O565" s="578"/>
      <c r="P565" s="578"/>
      <c r="Q565" s="578"/>
      <c r="R565" s="575"/>
      <c r="S565" s="576"/>
      <c r="T565" s="576"/>
      <c r="U565" s="576"/>
      <c r="V565" s="577"/>
      <c r="W565" s="74"/>
      <c r="X565" s="4"/>
      <c r="Y565" s="5"/>
    </row>
    <row r="566" spans="2:25" ht="33.9" customHeight="1">
      <c r="B566" s="438">
        <f t="shared" si="7"/>
        <v>514</v>
      </c>
      <c r="C566" s="569"/>
      <c r="D566" s="570"/>
      <c r="E566" s="570"/>
      <c r="F566" s="570"/>
      <c r="G566" s="570"/>
      <c r="H566" s="570"/>
      <c r="I566" s="570"/>
      <c r="J566" s="570"/>
      <c r="K566" s="570"/>
      <c r="L566" s="571"/>
      <c r="M566" s="578"/>
      <c r="N566" s="578"/>
      <c r="O566" s="578"/>
      <c r="P566" s="578"/>
      <c r="Q566" s="578"/>
      <c r="R566" s="575"/>
      <c r="S566" s="576"/>
      <c r="T566" s="576"/>
      <c r="U566" s="576"/>
      <c r="V566" s="577"/>
      <c r="W566" s="74"/>
      <c r="X566" s="4"/>
      <c r="Y566" s="5"/>
    </row>
    <row r="567" spans="2:25" ht="33.9" customHeight="1">
      <c r="B567" s="438">
        <f t="shared" ref="B567:B630" si="8">B566+1</f>
        <v>515</v>
      </c>
      <c r="C567" s="569"/>
      <c r="D567" s="570"/>
      <c r="E567" s="570"/>
      <c r="F567" s="570"/>
      <c r="G567" s="570"/>
      <c r="H567" s="570"/>
      <c r="I567" s="570"/>
      <c r="J567" s="570"/>
      <c r="K567" s="570"/>
      <c r="L567" s="571"/>
      <c r="M567" s="578"/>
      <c r="N567" s="578"/>
      <c r="O567" s="578"/>
      <c r="P567" s="578"/>
      <c r="Q567" s="578"/>
      <c r="R567" s="575"/>
      <c r="S567" s="576"/>
      <c r="T567" s="576"/>
      <c r="U567" s="576"/>
      <c r="V567" s="577"/>
      <c r="W567" s="74"/>
      <c r="X567" s="4"/>
      <c r="Y567" s="5"/>
    </row>
    <row r="568" spans="2:25" ht="33.9" customHeight="1">
      <c r="B568" s="438">
        <f t="shared" si="8"/>
        <v>516</v>
      </c>
      <c r="C568" s="569"/>
      <c r="D568" s="570"/>
      <c r="E568" s="570"/>
      <c r="F568" s="570"/>
      <c r="G568" s="570"/>
      <c r="H568" s="570"/>
      <c r="I568" s="570"/>
      <c r="J568" s="570"/>
      <c r="K568" s="570"/>
      <c r="L568" s="571"/>
      <c r="M568" s="578"/>
      <c r="N568" s="578"/>
      <c r="O568" s="578"/>
      <c r="P568" s="578"/>
      <c r="Q568" s="578"/>
      <c r="R568" s="575"/>
      <c r="S568" s="576"/>
      <c r="T568" s="576"/>
      <c r="U568" s="576"/>
      <c r="V568" s="577"/>
      <c r="W568" s="74"/>
      <c r="X568" s="4"/>
      <c r="Y568" s="5"/>
    </row>
    <row r="569" spans="2:25" ht="33.9" customHeight="1">
      <c r="B569" s="438">
        <f t="shared" si="8"/>
        <v>517</v>
      </c>
      <c r="C569" s="569"/>
      <c r="D569" s="570"/>
      <c r="E569" s="570"/>
      <c r="F569" s="570"/>
      <c r="G569" s="570"/>
      <c r="H569" s="570"/>
      <c r="I569" s="570"/>
      <c r="J569" s="570"/>
      <c r="K569" s="570"/>
      <c r="L569" s="571"/>
      <c r="M569" s="578"/>
      <c r="N569" s="578"/>
      <c r="O569" s="578"/>
      <c r="P569" s="578"/>
      <c r="Q569" s="578"/>
      <c r="R569" s="575"/>
      <c r="S569" s="576"/>
      <c r="T569" s="576"/>
      <c r="U569" s="576"/>
      <c r="V569" s="577"/>
      <c r="W569" s="74"/>
      <c r="X569" s="4"/>
      <c r="Y569" s="5"/>
    </row>
    <row r="570" spans="2:25" ht="33.9" customHeight="1">
      <c r="B570" s="438">
        <f t="shared" si="8"/>
        <v>518</v>
      </c>
      <c r="C570" s="569"/>
      <c r="D570" s="570"/>
      <c r="E570" s="570"/>
      <c r="F570" s="570"/>
      <c r="G570" s="570"/>
      <c r="H570" s="570"/>
      <c r="I570" s="570"/>
      <c r="J570" s="570"/>
      <c r="K570" s="570"/>
      <c r="L570" s="571"/>
      <c r="M570" s="578"/>
      <c r="N570" s="578"/>
      <c r="O570" s="578"/>
      <c r="P570" s="578"/>
      <c r="Q570" s="578"/>
      <c r="R570" s="575"/>
      <c r="S570" s="576"/>
      <c r="T570" s="576"/>
      <c r="U570" s="576"/>
      <c r="V570" s="577"/>
      <c r="W570" s="74"/>
      <c r="X570" s="4"/>
      <c r="Y570" s="5"/>
    </row>
    <row r="571" spans="2:25" ht="33.9" customHeight="1">
      <c r="B571" s="438">
        <f t="shared" si="8"/>
        <v>519</v>
      </c>
      <c r="C571" s="569"/>
      <c r="D571" s="570"/>
      <c r="E571" s="570"/>
      <c r="F571" s="570"/>
      <c r="G571" s="570"/>
      <c r="H571" s="570"/>
      <c r="I571" s="570"/>
      <c r="J571" s="570"/>
      <c r="K571" s="570"/>
      <c r="L571" s="571"/>
      <c r="M571" s="578"/>
      <c r="N571" s="578"/>
      <c r="O571" s="578"/>
      <c r="P571" s="578"/>
      <c r="Q571" s="578"/>
      <c r="R571" s="575"/>
      <c r="S571" s="576"/>
      <c r="T571" s="576"/>
      <c r="U571" s="576"/>
      <c r="V571" s="577"/>
      <c r="W571" s="74"/>
      <c r="X571" s="4"/>
      <c r="Y571" s="5"/>
    </row>
    <row r="572" spans="2:25" ht="33.9" customHeight="1">
      <c r="B572" s="438">
        <f t="shared" si="8"/>
        <v>520</v>
      </c>
      <c r="C572" s="569"/>
      <c r="D572" s="570"/>
      <c r="E572" s="570"/>
      <c r="F572" s="570"/>
      <c r="G572" s="570"/>
      <c r="H572" s="570"/>
      <c r="I572" s="570"/>
      <c r="J572" s="570"/>
      <c r="K572" s="570"/>
      <c r="L572" s="571"/>
      <c r="M572" s="578"/>
      <c r="N572" s="578"/>
      <c r="O572" s="578"/>
      <c r="P572" s="578"/>
      <c r="Q572" s="578"/>
      <c r="R572" s="575"/>
      <c r="S572" s="576"/>
      <c r="T572" s="576"/>
      <c r="U572" s="576"/>
      <c r="V572" s="577"/>
      <c r="W572" s="74"/>
      <c r="X572" s="4"/>
      <c r="Y572" s="5"/>
    </row>
    <row r="573" spans="2:25" ht="33.9" customHeight="1">
      <c r="B573" s="438">
        <f t="shared" si="8"/>
        <v>521</v>
      </c>
      <c r="C573" s="569"/>
      <c r="D573" s="570"/>
      <c r="E573" s="570"/>
      <c r="F573" s="570"/>
      <c r="G573" s="570"/>
      <c r="H573" s="570"/>
      <c r="I573" s="570"/>
      <c r="J573" s="570"/>
      <c r="K573" s="570"/>
      <c r="L573" s="571"/>
      <c r="M573" s="578"/>
      <c r="N573" s="578"/>
      <c r="O573" s="578"/>
      <c r="P573" s="578"/>
      <c r="Q573" s="578"/>
      <c r="R573" s="575"/>
      <c r="S573" s="576"/>
      <c r="T573" s="576"/>
      <c r="U573" s="576"/>
      <c r="V573" s="577"/>
      <c r="W573" s="74"/>
      <c r="X573" s="4"/>
      <c r="Y573" s="5"/>
    </row>
    <row r="574" spans="2:25" ht="33.9" customHeight="1">
      <c r="B574" s="438">
        <f t="shared" si="8"/>
        <v>522</v>
      </c>
      <c r="C574" s="569"/>
      <c r="D574" s="570"/>
      <c r="E574" s="570"/>
      <c r="F574" s="570"/>
      <c r="G574" s="570"/>
      <c r="H574" s="570"/>
      <c r="I574" s="570"/>
      <c r="J574" s="570"/>
      <c r="K574" s="570"/>
      <c r="L574" s="571"/>
      <c r="M574" s="578"/>
      <c r="N574" s="578"/>
      <c r="O574" s="578"/>
      <c r="P574" s="578"/>
      <c r="Q574" s="578"/>
      <c r="R574" s="575"/>
      <c r="S574" s="576"/>
      <c r="T574" s="576"/>
      <c r="U574" s="576"/>
      <c r="V574" s="577"/>
      <c r="W574" s="74"/>
      <c r="X574" s="4"/>
      <c r="Y574" s="5"/>
    </row>
    <row r="575" spans="2:25" ht="33.9" customHeight="1">
      <c r="B575" s="438">
        <f t="shared" si="8"/>
        <v>523</v>
      </c>
      <c r="C575" s="569"/>
      <c r="D575" s="570"/>
      <c r="E575" s="570"/>
      <c r="F575" s="570"/>
      <c r="G575" s="570"/>
      <c r="H575" s="570"/>
      <c r="I575" s="570"/>
      <c r="J575" s="570"/>
      <c r="K575" s="570"/>
      <c r="L575" s="571"/>
      <c r="M575" s="578"/>
      <c r="N575" s="578"/>
      <c r="O575" s="578"/>
      <c r="P575" s="578"/>
      <c r="Q575" s="578"/>
      <c r="R575" s="575"/>
      <c r="S575" s="576"/>
      <c r="T575" s="576"/>
      <c r="U575" s="576"/>
      <c r="V575" s="577"/>
      <c r="W575" s="74"/>
      <c r="X575" s="4"/>
      <c r="Y575" s="5"/>
    </row>
    <row r="576" spans="2:25" ht="33.9" customHeight="1">
      <c r="B576" s="438">
        <f t="shared" si="8"/>
        <v>524</v>
      </c>
      <c r="C576" s="569"/>
      <c r="D576" s="570"/>
      <c r="E576" s="570"/>
      <c r="F576" s="570"/>
      <c r="G576" s="570"/>
      <c r="H576" s="570"/>
      <c r="I576" s="570"/>
      <c r="J576" s="570"/>
      <c r="K576" s="570"/>
      <c r="L576" s="571"/>
      <c r="M576" s="578"/>
      <c r="N576" s="578"/>
      <c r="O576" s="578"/>
      <c r="P576" s="578"/>
      <c r="Q576" s="578"/>
      <c r="R576" s="575"/>
      <c r="S576" s="576"/>
      <c r="T576" s="576"/>
      <c r="U576" s="576"/>
      <c r="V576" s="577"/>
      <c r="W576" s="74"/>
      <c r="X576" s="4"/>
      <c r="Y576" s="5"/>
    </row>
    <row r="577" spans="2:25" ht="33.9" customHeight="1">
      <c r="B577" s="438">
        <f t="shared" si="8"/>
        <v>525</v>
      </c>
      <c r="C577" s="569"/>
      <c r="D577" s="570"/>
      <c r="E577" s="570"/>
      <c r="F577" s="570"/>
      <c r="G577" s="570"/>
      <c r="H577" s="570"/>
      <c r="I577" s="570"/>
      <c r="J577" s="570"/>
      <c r="K577" s="570"/>
      <c r="L577" s="571"/>
      <c r="M577" s="578"/>
      <c r="N577" s="578"/>
      <c r="O577" s="578"/>
      <c r="P577" s="578"/>
      <c r="Q577" s="578"/>
      <c r="R577" s="575"/>
      <c r="S577" s="576"/>
      <c r="T577" s="576"/>
      <c r="U577" s="576"/>
      <c r="V577" s="577"/>
      <c r="W577" s="74"/>
      <c r="X577" s="4"/>
      <c r="Y577" s="5"/>
    </row>
    <row r="578" spans="2:25" ht="33.9" customHeight="1">
      <c r="B578" s="438">
        <f t="shared" si="8"/>
        <v>526</v>
      </c>
      <c r="C578" s="569"/>
      <c r="D578" s="570"/>
      <c r="E578" s="570"/>
      <c r="F578" s="570"/>
      <c r="G578" s="570"/>
      <c r="H578" s="570"/>
      <c r="I578" s="570"/>
      <c r="J578" s="570"/>
      <c r="K578" s="570"/>
      <c r="L578" s="571"/>
      <c r="M578" s="578"/>
      <c r="N578" s="578"/>
      <c r="O578" s="578"/>
      <c r="P578" s="578"/>
      <c r="Q578" s="578"/>
      <c r="R578" s="575"/>
      <c r="S578" s="576"/>
      <c r="T578" s="576"/>
      <c r="U578" s="576"/>
      <c r="V578" s="577"/>
      <c r="W578" s="74"/>
      <c r="X578" s="4"/>
      <c r="Y578" s="5"/>
    </row>
    <row r="579" spans="2:25" ht="33.9" customHeight="1">
      <c r="B579" s="438">
        <f t="shared" si="8"/>
        <v>527</v>
      </c>
      <c r="C579" s="569"/>
      <c r="D579" s="570"/>
      <c r="E579" s="570"/>
      <c r="F579" s="570"/>
      <c r="G579" s="570"/>
      <c r="H579" s="570"/>
      <c r="I579" s="570"/>
      <c r="J579" s="570"/>
      <c r="K579" s="570"/>
      <c r="L579" s="571"/>
      <c r="M579" s="578"/>
      <c r="N579" s="578"/>
      <c r="O579" s="578"/>
      <c r="P579" s="578"/>
      <c r="Q579" s="578"/>
      <c r="R579" s="575"/>
      <c r="S579" s="576"/>
      <c r="T579" s="576"/>
      <c r="U579" s="576"/>
      <c r="V579" s="577"/>
      <c r="W579" s="74"/>
      <c r="X579" s="4"/>
      <c r="Y579" s="5"/>
    </row>
    <row r="580" spans="2:25" ht="33.9" customHeight="1">
      <c r="B580" s="438">
        <f t="shared" si="8"/>
        <v>528</v>
      </c>
      <c r="C580" s="569"/>
      <c r="D580" s="570"/>
      <c r="E580" s="570"/>
      <c r="F580" s="570"/>
      <c r="G580" s="570"/>
      <c r="H580" s="570"/>
      <c r="I580" s="570"/>
      <c r="J580" s="570"/>
      <c r="K580" s="570"/>
      <c r="L580" s="571"/>
      <c r="M580" s="578"/>
      <c r="N580" s="578"/>
      <c r="O580" s="578"/>
      <c r="P580" s="578"/>
      <c r="Q580" s="578"/>
      <c r="R580" s="575"/>
      <c r="S580" s="576"/>
      <c r="T580" s="576"/>
      <c r="U580" s="576"/>
      <c r="V580" s="577"/>
      <c r="W580" s="74"/>
      <c r="X580" s="4"/>
      <c r="Y580" s="5"/>
    </row>
    <row r="581" spans="2:25" ht="33.9" customHeight="1">
      <c r="B581" s="438">
        <f t="shared" si="8"/>
        <v>529</v>
      </c>
      <c r="C581" s="569"/>
      <c r="D581" s="570"/>
      <c r="E581" s="570"/>
      <c r="F581" s="570"/>
      <c r="G581" s="570"/>
      <c r="H581" s="570"/>
      <c r="I581" s="570"/>
      <c r="J581" s="570"/>
      <c r="K581" s="570"/>
      <c r="L581" s="571"/>
      <c r="M581" s="578"/>
      <c r="N581" s="578"/>
      <c r="O581" s="578"/>
      <c r="P581" s="578"/>
      <c r="Q581" s="578"/>
      <c r="R581" s="575"/>
      <c r="S581" s="576"/>
      <c r="T581" s="576"/>
      <c r="U581" s="576"/>
      <c r="V581" s="577"/>
      <c r="W581" s="74"/>
      <c r="X581" s="4"/>
      <c r="Y581" s="5"/>
    </row>
    <row r="582" spans="2:25" ht="33.9" customHeight="1">
      <c r="B582" s="438">
        <f t="shared" si="8"/>
        <v>530</v>
      </c>
      <c r="C582" s="569"/>
      <c r="D582" s="570"/>
      <c r="E582" s="570"/>
      <c r="F582" s="570"/>
      <c r="G582" s="570"/>
      <c r="H582" s="570"/>
      <c r="I582" s="570"/>
      <c r="J582" s="570"/>
      <c r="K582" s="570"/>
      <c r="L582" s="571"/>
      <c r="M582" s="578"/>
      <c r="N582" s="578"/>
      <c r="O582" s="578"/>
      <c r="P582" s="578"/>
      <c r="Q582" s="578"/>
      <c r="R582" s="575"/>
      <c r="S582" s="576"/>
      <c r="T582" s="576"/>
      <c r="U582" s="576"/>
      <c r="V582" s="577"/>
      <c r="W582" s="74"/>
      <c r="X582" s="4"/>
      <c r="Y582" s="5"/>
    </row>
    <row r="583" spans="2:25" ht="33.9" customHeight="1">
      <c r="B583" s="438">
        <f t="shared" si="8"/>
        <v>531</v>
      </c>
      <c r="C583" s="569"/>
      <c r="D583" s="570"/>
      <c r="E583" s="570"/>
      <c r="F583" s="570"/>
      <c r="G583" s="570"/>
      <c r="H583" s="570"/>
      <c r="I583" s="570"/>
      <c r="J583" s="570"/>
      <c r="K583" s="570"/>
      <c r="L583" s="571"/>
      <c r="M583" s="578"/>
      <c r="N583" s="578"/>
      <c r="O583" s="578"/>
      <c r="P583" s="578"/>
      <c r="Q583" s="578"/>
      <c r="R583" s="575"/>
      <c r="S583" s="576"/>
      <c r="T583" s="576"/>
      <c r="U583" s="576"/>
      <c r="V583" s="577"/>
      <c r="W583" s="74"/>
      <c r="X583" s="4"/>
      <c r="Y583" s="5"/>
    </row>
    <row r="584" spans="2:25" ht="33.9" customHeight="1">
      <c r="B584" s="438">
        <f t="shared" si="8"/>
        <v>532</v>
      </c>
      <c r="C584" s="569"/>
      <c r="D584" s="570"/>
      <c r="E584" s="570"/>
      <c r="F584" s="570"/>
      <c r="G584" s="570"/>
      <c r="H584" s="570"/>
      <c r="I584" s="570"/>
      <c r="J584" s="570"/>
      <c r="K584" s="570"/>
      <c r="L584" s="571"/>
      <c r="M584" s="578"/>
      <c r="N584" s="578"/>
      <c r="O584" s="578"/>
      <c r="P584" s="578"/>
      <c r="Q584" s="578"/>
      <c r="R584" s="575"/>
      <c r="S584" s="576"/>
      <c r="T584" s="576"/>
      <c r="U584" s="576"/>
      <c r="V584" s="577"/>
      <c r="W584" s="74"/>
      <c r="X584" s="4"/>
      <c r="Y584" s="5"/>
    </row>
    <row r="585" spans="2:25" ht="33.9" customHeight="1">
      <c r="B585" s="438">
        <f t="shared" si="8"/>
        <v>533</v>
      </c>
      <c r="C585" s="569"/>
      <c r="D585" s="570"/>
      <c r="E585" s="570"/>
      <c r="F585" s="570"/>
      <c r="G585" s="570"/>
      <c r="H585" s="570"/>
      <c r="I585" s="570"/>
      <c r="J585" s="570"/>
      <c r="K585" s="570"/>
      <c r="L585" s="571"/>
      <c r="M585" s="578"/>
      <c r="N585" s="578"/>
      <c r="O585" s="578"/>
      <c r="P585" s="578"/>
      <c r="Q585" s="578"/>
      <c r="R585" s="575"/>
      <c r="S585" s="576"/>
      <c r="T585" s="576"/>
      <c r="U585" s="576"/>
      <c r="V585" s="577"/>
      <c r="W585" s="74"/>
      <c r="X585" s="4"/>
      <c r="Y585" s="5"/>
    </row>
    <row r="586" spans="2:25" ht="33.9" customHeight="1">
      <c r="B586" s="438">
        <f t="shared" si="8"/>
        <v>534</v>
      </c>
      <c r="C586" s="569"/>
      <c r="D586" s="570"/>
      <c r="E586" s="570"/>
      <c r="F586" s="570"/>
      <c r="G586" s="570"/>
      <c r="H586" s="570"/>
      <c r="I586" s="570"/>
      <c r="J586" s="570"/>
      <c r="K586" s="570"/>
      <c r="L586" s="571"/>
      <c r="M586" s="578"/>
      <c r="N586" s="578"/>
      <c r="O586" s="578"/>
      <c r="P586" s="578"/>
      <c r="Q586" s="578"/>
      <c r="R586" s="575"/>
      <c r="S586" s="576"/>
      <c r="T586" s="576"/>
      <c r="U586" s="576"/>
      <c r="V586" s="577"/>
      <c r="W586" s="74"/>
      <c r="X586" s="4"/>
      <c r="Y586" s="5"/>
    </row>
    <row r="587" spans="2:25" ht="33.9" customHeight="1">
      <c r="B587" s="438">
        <f t="shared" si="8"/>
        <v>535</v>
      </c>
      <c r="C587" s="569"/>
      <c r="D587" s="570"/>
      <c r="E587" s="570"/>
      <c r="F587" s="570"/>
      <c r="G587" s="570"/>
      <c r="H587" s="570"/>
      <c r="I587" s="570"/>
      <c r="J587" s="570"/>
      <c r="K587" s="570"/>
      <c r="L587" s="571"/>
      <c r="M587" s="578"/>
      <c r="N587" s="578"/>
      <c r="O587" s="578"/>
      <c r="P587" s="578"/>
      <c r="Q587" s="578"/>
      <c r="R587" s="575"/>
      <c r="S587" s="576"/>
      <c r="T587" s="576"/>
      <c r="U587" s="576"/>
      <c r="V587" s="577"/>
      <c r="W587" s="74"/>
      <c r="X587" s="4"/>
      <c r="Y587" s="5"/>
    </row>
    <row r="588" spans="2:25" ht="33.9" customHeight="1">
      <c r="B588" s="438">
        <f t="shared" si="8"/>
        <v>536</v>
      </c>
      <c r="C588" s="569"/>
      <c r="D588" s="570"/>
      <c r="E588" s="570"/>
      <c r="F588" s="570"/>
      <c r="G588" s="570"/>
      <c r="H588" s="570"/>
      <c r="I588" s="570"/>
      <c r="J588" s="570"/>
      <c r="K588" s="570"/>
      <c r="L588" s="571"/>
      <c r="M588" s="578"/>
      <c r="N588" s="578"/>
      <c r="O588" s="578"/>
      <c r="P588" s="578"/>
      <c r="Q588" s="578"/>
      <c r="R588" s="575"/>
      <c r="S588" s="576"/>
      <c r="T588" s="576"/>
      <c r="U588" s="576"/>
      <c r="V588" s="577"/>
      <c r="W588" s="74"/>
      <c r="X588" s="4"/>
      <c r="Y588" s="5"/>
    </row>
    <row r="589" spans="2:25" ht="33.9" customHeight="1">
      <c r="B589" s="438">
        <f t="shared" si="8"/>
        <v>537</v>
      </c>
      <c r="C589" s="569"/>
      <c r="D589" s="570"/>
      <c r="E589" s="570"/>
      <c r="F589" s="570"/>
      <c r="G589" s="570"/>
      <c r="H589" s="570"/>
      <c r="I589" s="570"/>
      <c r="J589" s="570"/>
      <c r="K589" s="570"/>
      <c r="L589" s="571"/>
      <c r="M589" s="578"/>
      <c r="N589" s="578"/>
      <c r="O589" s="578"/>
      <c r="P589" s="578"/>
      <c r="Q589" s="578"/>
      <c r="R589" s="575"/>
      <c r="S589" s="576"/>
      <c r="T589" s="576"/>
      <c r="U589" s="576"/>
      <c r="V589" s="577"/>
      <c r="W589" s="74"/>
      <c r="X589" s="4"/>
      <c r="Y589" s="5"/>
    </row>
    <row r="590" spans="2:25" ht="33.9" customHeight="1">
      <c r="B590" s="438">
        <f t="shared" si="8"/>
        <v>538</v>
      </c>
      <c r="C590" s="569"/>
      <c r="D590" s="570"/>
      <c r="E590" s="570"/>
      <c r="F590" s="570"/>
      <c r="G590" s="570"/>
      <c r="H590" s="570"/>
      <c r="I590" s="570"/>
      <c r="J590" s="570"/>
      <c r="K590" s="570"/>
      <c r="L590" s="571"/>
      <c r="M590" s="578"/>
      <c r="N590" s="578"/>
      <c r="O590" s="578"/>
      <c r="P590" s="578"/>
      <c r="Q590" s="578"/>
      <c r="R590" s="575"/>
      <c r="S590" s="576"/>
      <c r="T590" s="576"/>
      <c r="U590" s="576"/>
      <c r="V590" s="577"/>
      <c r="W590" s="74"/>
      <c r="X590" s="4"/>
      <c r="Y590" s="5"/>
    </row>
    <row r="591" spans="2:25" ht="33.9" customHeight="1">
      <c r="B591" s="438">
        <f t="shared" si="8"/>
        <v>539</v>
      </c>
      <c r="C591" s="569"/>
      <c r="D591" s="570"/>
      <c r="E591" s="570"/>
      <c r="F591" s="570"/>
      <c r="G591" s="570"/>
      <c r="H591" s="570"/>
      <c r="I591" s="570"/>
      <c r="J591" s="570"/>
      <c r="K591" s="570"/>
      <c r="L591" s="571"/>
      <c r="M591" s="578"/>
      <c r="N591" s="578"/>
      <c r="O591" s="578"/>
      <c r="P591" s="578"/>
      <c r="Q591" s="578"/>
      <c r="R591" s="575"/>
      <c r="S591" s="576"/>
      <c r="T591" s="576"/>
      <c r="U591" s="576"/>
      <c r="V591" s="577"/>
      <c r="W591" s="74"/>
      <c r="X591" s="4"/>
      <c r="Y591" s="5"/>
    </row>
    <row r="592" spans="2:25" ht="33.9" customHeight="1">
      <c r="B592" s="438">
        <f t="shared" si="8"/>
        <v>540</v>
      </c>
      <c r="C592" s="569"/>
      <c r="D592" s="570"/>
      <c r="E592" s="570"/>
      <c r="F592" s="570"/>
      <c r="G592" s="570"/>
      <c r="H592" s="570"/>
      <c r="I592" s="570"/>
      <c r="J592" s="570"/>
      <c r="K592" s="570"/>
      <c r="L592" s="571"/>
      <c r="M592" s="578"/>
      <c r="N592" s="578"/>
      <c r="O592" s="578"/>
      <c r="P592" s="578"/>
      <c r="Q592" s="578"/>
      <c r="R592" s="575"/>
      <c r="S592" s="576"/>
      <c r="T592" s="576"/>
      <c r="U592" s="576"/>
      <c r="V592" s="577"/>
      <c r="W592" s="74"/>
      <c r="X592" s="4"/>
      <c r="Y592" s="5"/>
    </row>
    <row r="593" spans="2:25" ht="33.9" customHeight="1">
      <c r="B593" s="438">
        <f t="shared" si="8"/>
        <v>541</v>
      </c>
      <c r="C593" s="569"/>
      <c r="D593" s="570"/>
      <c r="E593" s="570"/>
      <c r="F593" s="570"/>
      <c r="G593" s="570"/>
      <c r="H593" s="570"/>
      <c r="I593" s="570"/>
      <c r="J593" s="570"/>
      <c r="K593" s="570"/>
      <c r="L593" s="571"/>
      <c r="M593" s="578"/>
      <c r="N593" s="578"/>
      <c r="O593" s="578"/>
      <c r="P593" s="578"/>
      <c r="Q593" s="578"/>
      <c r="R593" s="575"/>
      <c r="S593" s="576"/>
      <c r="T593" s="576"/>
      <c r="U593" s="576"/>
      <c r="V593" s="577"/>
      <c r="W593" s="74"/>
      <c r="X593" s="4"/>
      <c r="Y593" s="5"/>
    </row>
    <row r="594" spans="2:25" ht="33.9" customHeight="1">
      <c r="B594" s="438">
        <f t="shared" si="8"/>
        <v>542</v>
      </c>
      <c r="C594" s="569"/>
      <c r="D594" s="570"/>
      <c r="E594" s="570"/>
      <c r="F594" s="570"/>
      <c r="G594" s="570"/>
      <c r="H594" s="570"/>
      <c r="I594" s="570"/>
      <c r="J594" s="570"/>
      <c r="K594" s="570"/>
      <c r="L594" s="571"/>
      <c r="M594" s="578"/>
      <c r="N594" s="578"/>
      <c r="O594" s="578"/>
      <c r="P594" s="578"/>
      <c r="Q594" s="578"/>
      <c r="R594" s="575"/>
      <c r="S594" s="576"/>
      <c r="T594" s="576"/>
      <c r="U594" s="576"/>
      <c r="V594" s="577"/>
      <c r="W594" s="74"/>
      <c r="X594" s="4"/>
      <c r="Y594" s="5"/>
    </row>
    <row r="595" spans="2:25" ht="33.9" customHeight="1">
      <c r="B595" s="438">
        <f t="shared" si="8"/>
        <v>543</v>
      </c>
      <c r="C595" s="569"/>
      <c r="D595" s="570"/>
      <c r="E595" s="570"/>
      <c r="F595" s="570"/>
      <c r="G595" s="570"/>
      <c r="H595" s="570"/>
      <c r="I595" s="570"/>
      <c r="J595" s="570"/>
      <c r="K595" s="570"/>
      <c r="L595" s="571"/>
      <c r="M595" s="578"/>
      <c r="N595" s="578"/>
      <c r="O595" s="578"/>
      <c r="P595" s="578"/>
      <c r="Q595" s="578"/>
      <c r="R595" s="575"/>
      <c r="S595" s="576"/>
      <c r="T595" s="576"/>
      <c r="U595" s="576"/>
      <c r="V595" s="577"/>
      <c r="W595" s="74"/>
      <c r="X595" s="4"/>
      <c r="Y595" s="5"/>
    </row>
    <row r="596" spans="2:25" ht="33.9" customHeight="1">
      <c r="B596" s="438">
        <f t="shared" si="8"/>
        <v>544</v>
      </c>
      <c r="C596" s="569"/>
      <c r="D596" s="570"/>
      <c r="E596" s="570"/>
      <c r="F596" s="570"/>
      <c r="G596" s="570"/>
      <c r="H596" s="570"/>
      <c r="I596" s="570"/>
      <c r="J596" s="570"/>
      <c r="K596" s="570"/>
      <c r="L596" s="571"/>
      <c r="M596" s="578"/>
      <c r="N596" s="578"/>
      <c r="O596" s="578"/>
      <c r="P596" s="578"/>
      <c r="Q596" s="578"/>
      <c r="R596" s="575"/>
      <c r="S596" s="576"/>
      <c r="T596" s="576"/>
      <c r="U596" s="576"/>
      <c r="V596" s="577"/>
      <c r="W596" s="74"/>
      <c r="X596" s="4"/>
      <c r="Y596" s="5"/>
    </row>
    <row r="597" spans="2:25" ht="33.9" customHeight="1">
      <c r="B597" s="438">
        <f t="shared" si="8"/>
        <v>545</v>
      </c>
      <c r="C597" s="569"/>
      <c r="D597" s="570"/>
      <c r="E597" s="570"/>
      <c r="F597" s="570"/>
      <c r="G597" s="570"/>
      <c r="H597" s="570"/>
      <c r="I597" s="570"/>
      <c r="J597" s="570"/>
      <c r="K597" s="570"/>
      <c r="L597" s="571"/>
      <c r="M597" s="578"/>
      <c r="N597" s="578"/>
      <c r="O597" s="578"/>
      <c r="P597" s="578"/>
      <c r="Q597" s="578"/>
      <c r="R597" s="575"/>
      <c r="S597" s="576"/>
      <c r="T597" s="576"/>
      <c r="U597" s="576"/>
      <c r="V597" s="577"/>
      <c r="W597" s="74"/>
      <c r="X597" s="4"/>
      <c r="Y597" s="5"/>
    </row>
    <row r="598" spans="2:25" ht="33.9" customHeight="1">
      <c r="B598" s="438">
        <f t="shared" si="8"/>
        <v>546</v>
      </c>
      <c r="C598" s="569"/>
      <c r="D598" s="570"/>
      <c r="E598" s="570"/>
      <c r="F598" s="570"/>
      <c r="G598" s="570"/>
      <c r="H598" s="570"/>
      <c r="I598" s="570"/>
      <c r="J598" s="570"/>
      <c r="K598" s="570"/>
      <c r="L598" s="571"/>
      <c r="M598" s="578"/>
      <c r="N598" s="578"/>
      <c r="O598" s="578"/>
      <c r="P598" s="578"/>
      <c r="Q598" s="578"/>
      <c r="R598" s="575"/>
      <c r="S598" s="576"/>
      <c r="T598" s="576"/>
      <c r="U598" s="576"/>
      <c r="V598" s="577"/>
      <c r="W598" s="74"/>
      <c r="X598" s="4"/>
      <c r="Y598" s="5"/>
    </row>
    <row r="599" spans="2:25" ht="33.9" customHeight="1">
      <c r="B599" s="438">
        <f t="shared" si="8"/>
        <v>547</v>
      </c>
      <c r="C599" s="569"/>
      <c r="D599" s="570"/>
      <c r="E599" s="570"/>
      <c r="F599" s="570"/>
      <c r="G599" s="570"/>
      <c r="H599" s="570"/>
      <c r="I599" s="570"/>
      <c r="J599" s="570"/>
      <c r="K599" s="570"/>
      <c r="L599" s="571"/>
      <c r="M599" s="578"/>
      <c r="N599" s="578"/>
      <c r="O599" s="578"/>
      <c r="P599" s="578"/>
      <c r="Q599" s="578"/>
      <c r="R599" s="575"/>
      <c r="S599" s="576"/>
      <c r="T599" s="576"/>
      <c r="U599" s="576"/>
      <c r="V599" s="577"/>
      <c r="W599" s="74"/>
      <c r="X599" s="4"/>
      <c r="Y599" s="5"/>
    </row>
    <row r="600" spans="2:25" ht="33.9" customHeight="1">
      <c r="B600" s="438">
        <f t="shared" si="8"/>
        <v>548</v>
      </c>
      <c r="C600" s="569"/>
      <c r="D600" s="570"/>
      <c r="E600" s="570"/>
      <c r="F600" s="570"/>
      <c r="G600" s="570"/>
      <c r="H600" s="570"/>
      <c r="I600" s="570"/>
      <c r="J600" s="570"/>
      <c r="K600" s="570"/>
      <c r="L600" s="571"/>
      <c r="M600" s="578"/>
      <c r="N600" s="578"/>
      <c r="O600" s="578"/>
      <c r="P600" s="578"/>
      <c r="Q600" s="578"/>
      <c r="R600" s="575"/>
      <c r="S600" s="576"/>
      <c r="T600" s="576"/>
      <c r="U600" s="576"/>
      <c r="V600" s="577"/>
      <c r="W600" s="74"/>
      <c r="X600" s="4"/>
      <c r="Y600" s="5"/>
    </row>
    <row r="601" spans="2:25" ht="33.9" customHeight="1">
      <c r="B601" s="438">
        <f t="shared" si="8"/>
        <v>549</v>
      </c>
      <c r="C601" s="569"/>
      <c r="D601" s="570"/>
      <c r="E601" s="570"/>
      <c r="F601" s="570"/>
      <c r="G601" s="570"/>
      <c r="H601" s="570"/>
      <c r="I601" s="570"/>
      <c r="J601" s="570"/>
      <c r="K601" s="570"/>
      <c r="L601" s="571"/>
      <c r="M601" s="578"/>
      <c r="N601" s="578"/>
      <c r="O601" s="578"/>
      <c r="P601" s="578"/>
      <c r="Q601" s="578"/>
      <c r="R601" s="575"/>
      <c r="S601" s="576"/>
      <c r="T601" s="576"/>
      <c r="U601" s="576"/>
      <c r="V601" s="577"/>
      <c r="W601" s="74"/>
      <c r="X601" s="4"/>
      <c r="Y601" s="5"/>
    </row>
    <row r="602" spans="2:25" ht="33.9" customHeight="1">
      <c r="B602" s="438">
        <f t="shared" si="8"/>
        <v>550</v>
      </c>
      <c r="C602" s="569"/>
      <c r="D602" s="570"/>
      <c r="E602" s="570"/>
      <c r="F602" s="570"/>
      <c r="G602" s="570"/>
      <c r="H602" s="570"/>
      <c r="I602" s="570"/>
      <c r="J602" s="570"/>
      <c r="K602" s="570"/>
      <c r="L602" s="571"/>
      <c r="M602" s="578"/>
      <c r="N602" s="578"/>
      <c r="O602" s="578"/>
      <c r="P602" s="578"/>
      <c r="Q602" s="578"/>
      <c r="R602" s="575"/>
      <c r="S602" s="576"/>
      <c r="T602" s="576"/>
      <c r="U602" s="576"/>
      <c r="V602" s="577"/>
      <c r="W602" s="74"/>
      <c r="X602" s="4"/>
      <c r="Y602" s="5"/>
    </row>
    <row r="603" spans="2:25" ht="33.9" customHeight="1">
      <c r="B603" s="438">
        <f t="shared" si="8"/>
        <v>551</v>
      </c>
      <c r="C603" s="569"/>
      <c r="D603" s="570"/>
      <c r="E603" s="570"/>
      <c r="F603" s="570"/>
      <c r="G603" s="570"/>
      <c r="H603" s="570"/>
      <c r="I603" s="570"/>
      <c r="J603" s="570"/>
      <c r="K603" s="570"/>
      <c r="L603" s="571"/>
      <c r="M603" s="578"/>
      <c r="N603" s="578"/>
      <c r="O603" s="578"/>
      <c r="P603" s="578"/>
      <c r="Q603" s="578"/>
      <c r="R603" s="575"/>
      <c r="S603" s="576"/>
      <c r="T603" s="576"/>
      <c r="U603" s="576"/>
      <c r="V603" s="577"/>
      <c r="W603" s="74"/>
      <c r="X603" s="4"/>
      <c r="Y603" s="5"/>
    </row>
    <row r="604" spans="2:25" ht="33.9" customHeight="1">
      <c r="B604" s="438">
        <f t="shared" si="8"/>
        <v>552</v>
      </c>
      <c r="C604" s="569"/>
      <c r="D604" s="570"/>
      <c r="E604" s="570"/>
      <c r="F604" s="570"/>
      <c r="G604" s="570"/>
      <c r="H604" s="570"/>
      <c r="I604" s="570"/>
      <c r="J604" s="570"/>
      <c r="K604" s="570"/>
      <c r="L604" s="571"/>
      <c r="M604" s="578"/>
      <c r="N604" s="578"/>
      <c r="O604" s="578"/>
      <c r="P604" s="578"/>
      <c r="Q604" s="578"/>
      <c r="R604" s="575"/>
      <c r="S604" s="576"/>
      <c r="T604" s="576"/>
      <c r="U604" s="576"/>
      <c r="V604" s="577"/>
      <c r="W604" s="74"/>
      <c r="X604" s="4"/>
      <c r="Y604" s="5"/>
    </row>
    <row r="605" spans="2:25" ht="33.9" customHeight="1">
      <c r="B605" s="438">
        <f t="shared" si="8"/>
        <v>553</v>
      </c>
      <c r="C605" s="569"/>
      <c r="D605" s="570"/>
      <c r="E605" s="570"/>
      <c r="F605" s="570"/>
      <c r="G605" s="570"/>
      <c r="H605" s="570"/>
      <c r="I605" s="570"/>
      <c r="J605" s="570"/>
      <c r="K605" s="570"/>
      <c r="L605" s="571"/>
      <c r="M605" s="578"/>
      <c r="N605" s="578"/>
      <c r="O605" s="578"/>
      <c r="P605" s="578"/>
      <c r="Q605" s="578"/>
      <c r="R605" s="575"/>
      <c r="S605" s="576"/>
      <c r="T605" s="576"/>
      <c r="U605" s="576"/>
      <c r="V605" s="577"/>
      <c r="W605" s="74"/>
      <c r="X605" s="4"/>
      <c r="Y605" s="5"/>
    </row>
    <row r="606" spans="2:25" ht="33.9" customHeight="1">
      <c r="B606" s="438">
        <f t="shared" si="8"/>
        <v>554</v>
      </c>
      <c r="C606" s="569"/>
      <c r="D606" s="570"/>
      <c r="E606" s="570"/>
      <c r="F606" s="570"/>
      <c r="G606" s="570"/>
      <c r="H606" s="570"/>
      <c r="I606" s="570"/>
      <c r="J606" s="570"/>
      <c r="K606" s="570"/>
      <c r="L606" s="571"/>
      <c r="M606" s="578"/>
      <c r="N606" s="578"/>
      <c r="O606" s="578"/>
      <c r="P606" s="578"/>
      <c r="Q606" s="578"/>
      <c r="R606" s="575"/>
      <c r="S606" s="576"/>
      <c r="T606" s="576"/>
      <c r="U606" s="576"/>
      <c r="V606" s="577"/>
      <c r="W606" s="74"/>
      <c r="X606" s="4"/>
      <c r="Y606" s="5"/>
    </row>
    <row r="607" spans="2:25" ht="33.9" customHeight="1">
      <c r="B607" s="438">
        <f t="shared" si="8"/>
        <v>555</v>
      </c>
      <c r="C607" s="569"/>
      <c r="D607" s="570"/>
      <c r="E607" s="570"/>
      <c r="F607" s="570"/>
      <c r="G607" s="570"/>
      <c r="H607" s="570"/>
      <c r="I607" s="570"/>
      <c r="J607" s="570"/>
      <c r="K607" s="570"/>
      <c r="L607" s="571"/>
      <c r="M607" s="578"/>
      <c r="N607" s="578"/>
      <c r="O607" s="578"/>
      <c r="P607" s="578"/>
      <c r="Q607" s="578"/>
      <c r="R607" s="575"/>
      <c r="S607" s="576"/>
      <c r="T607" s="576"/>
      <c r="U607" s="576"/>
      <c r="V607" s="577"/>
      <c r="W607" s="74"/>
      <c r="X607" s="4"/>
      <c r="Y607" s="5"/>
    </row>
    <row r="608" spans="2:25" ht="33.9" customHeight="1">
      <c r="B608" s="438">
        <f t="shared" si="8"/>
        <v>556</v>
      </c>
      <c r="C608" s="569"/>
      <c r="D608" s="570"/>
      <c r="E608" s="570"/>
      <c r="F608" s="570"/>
      <c r="G608" s="570"/>
      <c r="H608" s="570"/>
      <c r="I608" s="570"/>
      <c r="J608" s="570"/>
      <c r="K608" s="570"/>
      <c r="L608" s="571"/>
      <c r="M608" s="578"/>
      <c r="N608" s="578"/>
      <c r="O608" s="578"/>
      <c r="P608" s="578"/>
      <c r="Q608" s="578"/>
      <c r="R608" s="575"/>
      <c r="S608" s="576"/>
      <c r="T608" s="576"/>
      <c r="U608" s="576"/>
      <c r="V608" s="577"/>
      <c r="W608" s="74"/>
      <c r="X608" s="4"/>
      <c r="Y608" s="5"/>
    </row>
    <row r="609" spans="2:25" ht="33.9" customHeight="1">
      <c r="B609" s="438">
        <f t="shared" si="8"/>
        <v>557</v>
      </c>
      <c r="C609" s="569"/>
      <c r="D609" s="570"/>
      <c r="E609" s="570"/>
      <c r="F609" s="570"/>
      <c r="G609" s="570"/>
      <c r="H609" s="570"/>
      <c r="I609" s="570"/>
      <c r="J609" s="570"/>
      <c r="K609" s="570"/>
      <c r="L609" s="571"/>
      <c r="M609" s="578"/>
      <c r="N609" s="578"/>
      <c r="O609" s="578"/>
      <c r="P609" s="578"/>
      <c r="Q609" s="578"/>
      <c r="R609" s="575"/>
      <c r="S609" s="576"/>
      <c r="T609" s="576"/>
      <c r="U609" s="576"/>
      <c r="V609" s="577"/>
      <c r="W609" s="74"/>
      <c r="X609" s="4"/>
      <c r="Y609" s="5"/>
    </row>
    <row r="610" spans="2:25" ht="33.9" customHeight="1">
      <c r="B610" s="438">
        <f t="shared" si="8"/>
        <v>558</v>
      </c>
      <c r="C610" s="569"/>
      <c r="D610" s="570"/>
      <c r="E610" s="570"/>
      <c r="F610" s="570"/>
      <c r="G610" s="570"/>
      <c r="H610" s="570"/>
      <c r="I610" s="570"/>
      <c r="J610" s="570"/>
      <c r="K610" s="570"/>
      <c r="L610" s="571"/>
      <c r="M610" s="578"/>
      <c r="N610" s="578"/>
      <c r="O610" s="578"/>
      <c r="P610" s="578"/>
      <c r="Q610" s="578"/>
      <c r="R610" s="575"/>
      <c r="S610" s="576"/>
      <c r="T610" s="576"/>
      <c r="U610" s="576"/>
      <c r="V610" s="577"/>
      <c r="W610" s="74"/>
      <c r="X610" s="4"/>
      <c r="Y610" s="5"/>
    </row>
    <row r="611" spans="2:25" ht="33.9" customHeight="1">
      <c r="B611" s="438">
        <f t="shared" si="8"/>
        <v>559</v>
      </c>
      <c r="C611" s="569"/>
      <c r="D611" s="570"/>
      <c r="E611" s="570"/>
      <c r="F611" s="570"/>
      <c r="G611" s="570"/>
      <c r="H611" s="570"/>
      <c r="I611" s="570"/>
      <c r="J611" s="570"/>
      <c r="K611" s="570"/>
      <c r="L611" s="571"/>
      <c r="M611" s="578"/>
      <c r="N611" s="578"/>
      <c r="O611" s="578"/>
      <c r="P611" s="578"/>
      <c r="Q611" s="578"/>
      <c r="R611" s="575"/>
      <c r="S611" s="576"/>
      <c r="T611" s="576"/>
      <c r="U611" s="576"/>
      <c r="V611" s="577"/>
      <c r="W611" s="74"/>
      <c r="X611" s="4"/>
      <c r="Y611" s="5"/>
    </row>
    <row r="612" spans="2:25" ht="33.9" customHeight="1">
      <c r="B612" s="438">
        <f t="shared" si="8"/>
        <v>560</v>
      </c>
      <c r="C612" s="569"/>
      <c r="D612" s="570"/>
      <c r="E612" s="570"/>
      <c r="F612" s="570"/>
      <c r="G612" s="570"/>
      <c r="H612" s="570"/>
      <c r="I612" s="570"/>
      <c r="J612" s="570"/>
      <c r="K612" s="570"/>
      <c r="L612" s="571"/>
      <c r="M612" s="578"/>
      <c r="N612" s="578"/>
      <c r="O612" s="578"/>
      <c r="P612" s="578"/>
      <c r="Q612" s="578"/>
      <c r="R612" s="575"/>
      <c r="S612" s="576"/>
      <c r="T612" s="576"/>
      <c r="U612" s="576"/>
      <c r="V612" s="577"/>
      <c r="W612" s="74"/>
      <c r="X612" s="4"/>
      <c r="Y612" s="5"/>
    </row>
    <row r="613" spans="2:25" ht="33.9" customHeight="1">
      <c r="B613" s="438">
        <f t="shared" si="8"/>
        <v>561</v>
      </c>
      <c r="C613" s="569"/>
      <c r="D613" s="570"/>
      <c r="E613" s="570"/>
      <c r="F613" s="570"/>
      <c r="G613" s="570"/>
      <c r="H613" s="570"/>
      <c r="I613" s="570"/>
      <c r="J613" s="570"/>
      <c r="K613" s="570"/>
      <c r="L613" s="571"/>
      <c r="M613" s="578"/>
      <c r="N613" s="578"/>
      <c r="O613" s="578"/>
      <c r="P613" s="578"/>
      <c r="Q613" s="578"/>
      <c r="R613" s="575"/>
      <c r="S613" s="576"/>
      <c r="T613" s="576"/>
      <c r="U613" s="576"/>
      <c r="V613" s="577"/>
      <c r="W613" s="74"/>
      <c r="X613" s="4"/>
      <c r="Y613" s="5"/>
    </row>
    <row r="614" spans="2:25" ht="33.9" customHeight="1">
      <c r="B614" s="438">
        <f t="shared" si="8"/>
        <v>562</v>
      </c>
      <c r="C614" s="569"/>
      <c r="D614" s="570"/>
      <c r="E614" s="570"/>
      <c r="F614" s="570"/>
      <c r="G614" s="570"/>
      <c r="H614" s="570"/>
      <c r="I614" s="570"/>
      <c r="J614" s="570"/>
      <c r="K614" s="570"/>
      <c r="L614" s="571"/>
      <c r="M614" s="578"/>
      <c r="N614" s="578"/>
      <c r="O614" s="578"/>
      <c r="P614" s="578"/>
      <c r="Q614" s="578"/>
      <c r="R614" s="575"/>
      <c r="S614" s="576"/>
      <c r="T614" s="576"/>
      <c r="U614" s="576"/>
      <c r="V614" s="577"/>
      <c r="W614" s="74"/>
      <c r="X614" s="4"/>
      <c r="Y614" s="5"/>
    </row>
    <row r="615" spans="2:25" ht="33.9" customHeight="1">
      <c r="B615" s="438">
        <f t="shared" si="8"/>
        <v>563</v>
      </c>
      <c r="C615" s="569"/>
      <c r="D615" s="570"/>
      <c r="E615" s="570"/>
      <c r="F615" s="570"/>
      <c r="G615" s="570"/>
      <c r="H615" s="570"/>
      <c r="I615" s="570"/>
      <c r="J615" s="570"/>
      <c r="K615" s="570"/>
      <c r="L615" s="571"/>
      <c r="M615" s="578"/>
      <c r="N615" s="578"/>
      <c r="O615" s="578"/>
      <c r="P615" s="578"/>
      <c r="Q615" s="578"/>
      <c r="R615" s="575"/>
      <c r="S615" s="576"/>
      <c r="T615" s="576"/>
      <c r="U615" s="576"/>
      <c r="V615" s="577"/>
      <c r="W615" s="74"/>
      <c r="X615" s="4"/>
      <c r="Y615" s="5"/>
    </row>
    <row r="616" spans="2:25" ht="33.9" customHeight="1">
      <c r="B616" s="438">
        <f t="shared" si="8"/>
        <v>564</v>
      </c>
      <c r="C616" s="569"/>
      <c r="D616" s="570"/>
      <c r="E616" s="570"/>
      <c r="F616" s="570"/>
      <c r="G616" s="570"/>
      <c r="H616" s="570"/>
      <c r="I616" s="570"/>
      <c r="J616" s="570"/>
      <c r="K616" s="570"/>
      <c r="L616" s="571"/>
      <c r="M616" s="578"/>
      <c r="N616" s="578"/>
      <c r="O616" s="578"/>
      <c r="P616" s="578"/>
      <c r="Q616" s="578"/>
      <c r="R616" s="575"/>
      <c r="S616" s="576"/>
      <c r="T616" s="576"/>
      <c r="U616" s="576"/>
      <c r="V616" s="577"/>
      <c r="W616" s="74"/>
      <c r="X616" s="4"/>
      <c r="Y616" s="5"/>
    </row>
    <row r="617" spans="2:25" ht="33.9" customHeight="1">
      <c r="B617" s="438">
        <f t="shared" si="8"/>
        <v>565</v>
      </c>
      <c r="C617" s="569"/>
      <c r="D617" s="570"/>
      <c r="E617" s="570"/>
      <c r="F617" s="570"/>
      <c r="G617" s="570"/>
      <c r="H617" s="570"/>
      <c r="I617" s="570"/>
      <c r="J617" s="570"/>
      <c r="K617" s="570"/>
      <c r="L617" s="571"/>
      <c r="M617" s="578"/>
      <c r="N617" s="578"/>
      <c r="O617" s="578"/>
      <c r="P617" s="578"/>
      <c r="Q617" s="578"/>
      <c r="R617" s="575"/>
      <c r="S617" s="576"/>
      <c r="T617" s="576"/>
      <c r="U617" s="576"/>
      <c r="V617" s="577"/>
      <c r="W617" s="74"/>
      <c r="X617" s="4"/>
      <c r="Y617" s="5"/>
    </row>
    <row r="618" spans="2:25" ht="33.9" customHeight="1">
      <c r="B618" s="438">
        <f t="shared" si="8"/>
        <v>566</v>
      </c>
      <c r="C618" s="569"/>
      <c r="D618" s="570"/>
      <c r="E618" s="570"/>
      <c r="F618" s="570"/>
      <c r="G618" s="570"/>
      <c r="H618" s="570"/>
      <c r="I618" s="570"/>
      <c r="J618" s="570"/>
      <c r="K618" s="570"/>
      <c r="L618" s="571"/>
      <c r="M618" s="578"/>
      <c r="N618" s="578"/>
      <c r="O618" s="578"/>
      <c r="P618" s="578"/>
      <c r="Q618" s="578"/>
      <c r="R618" s="575"/>
      <c r="S618" s="576"/>
      <c r="T618" s="576"/>
      <c r="U618" s="576"/>
      <c r="V618" s="577"/>
      <c r="W618" s="74"/>
      <c r="X618" s="4"/>
      <c r="Y618" s="5"/>
    </row>
    <row r="619" spans="2:25" ht="33.9" customHeight="1">
      <c r="B619" s="438">
        <f t="shared" si="8"/>
        <v>567</v>
      </c>
      <c r="C619" s="569"/>
      <c r="D619" s="570"/>
      <c r="E619" s="570"/>
      <c r="F619" s="570"/>
      <c r="G619" s="570"/>
      <c r="H619" s="570"/>
      <c r="I619" s="570"/>
      <c r="J619" s="570"/>
      <c r="K619" s="570"/>
      <c r="L619" s="571"/>
      <c r="M619" s="578"/>
      <c r="N619" s="578"/>
      <c r="O619" s="578"/>
      <c r="P619" s="578"/>
      <c r="Q619" s="578"/>
      <c r="R619" s="575"/>
      <c r="S619" s="576"/>
      <c r="T619" s="576"/>
      <c r="U619" s="576"/>
      <c r="V619" s="577"/>
      <c r="W619" s="74"/>
      <c r="X619" s="4"/>
      <c r="Y619" s="5"/>
    </row>
    <row r="620" spans="2:25" ht="33.9" customHeight="1">
      <c r="B620" s="438">
        <f t="shared" si="8"/>
        <v>568</v>
      </c>
      <c r="C620" s="569"/>
      <c r="D620" s="570"/>
      <c r="E620" s="570"/>
      <c r="F620" s="570"/>
      <c r="G620" s="570"/>
      <c r="H620" s="570"/>
      <c r="I620" s="570"/>
      <c r="J620" s="570"/>
      <c r="K620" s="570"/>
      <c r="L620" s="571"/>
      <c r="M620" s="578"/>
      <c r="N620" s="578"/>
      <c r="O620" s="578"/>
      <c r="P620" s="578"/>
      <c r="Q620" s="578"/>
      <c r="R620" s="575"/>
      <c r="S620" s="576"/>
      <c r="T620" s="576"/>
      <c r="U620" s="576"/>
      <c r="V620" s="577"/>
      <c r="W620" s="74"/>
      <c r="X620" s="4"/>
      <c r="Y620" s="5"/>
    </row>
    <row r="621" spans="2:25" ht="33.9" customHeight="1">
      <c r="B621" s="438">
        <f t="shared" si="8"/>
        <v>569</v>
      </c>
      <c r="C621" s="569"/>
      <c r="D621" s="570"/>
      <c r="E621" s="570"/>
      <c r="F621" s="570"/>
      <c r="G621" s="570"/>
      <c r="H621" s="570"/>
      <c r="I621" s="570"/>
      <c r="J621" s="570"/>
      <c r="K621" s="570"/>
      <c r="L621" s="571"/>
      <c r="M621" s="578"/>
      <c r="N621" s="578"/>
      <c r="O621" s="578"/>
      <c r="P621" s="578"/>
      <c r="Q621" s="578"/>
      <c r="R621" s="575"/>
      <c r="S621" s="576"/>
      <c r="T621" s="576"/>
      <c r="U621" s="576"/>
      <c r="V621" s="577"/>
      <c r="W621" s="74"/>
      <c r="X621" s="4"/>
      <c r="Y621" s="5"/>
    </row>
    <row r="622" spans="2:25" ht="33.9" customHeight="1">
      <c r="B622" s="438">
        <f t="shared" si="8"/>
        <v>570</v>
      </c>
      <c r="C622" s="569"/>
      <c r="D622" s="570"/>
      <c r="E622" s="570"/>
      <c r="F622" s="570"/>
      <c r="G622" s="570"/>
      <c r="H622" s="570"/>
      <c r="I622" s="570"/>
      <c r="J622" s="570"/>
      <c r="K622" s="570"/>
      <c r="L622" s="571"/>
      <c r="M622" s="578"/>
      <c r="N622" s="578"/>
      <c r="O622" s="578"/>
      <c r="P622" s="578"/>
      <c r="Q622" s="578"/>
      <c r="R622" s="575"/>
      <c r="S622" s="576"/>
      <c r="T622" s="576"/>
      <c r="U622" s="576"/>
      <c r="V622" s="577"/>
      <c r="W622" s="74"/>
      <c r="X622" s="4"/>
      <c r="Y622" s="5"/>
    </row>
    <row r="623" spans="2:25" ht="33.9" customHeight="1">
      <c r="B623" s="438">
        <f t="shared" si="8"/>
        <v>571</v>
      </c>
      <c r="C623" s="569"/>
      <c r="D623" s="570"/>
      <c r="E623" s="570"/>
      <c r="F623" s="570"/>
      <c r="G623" s="570"/>
      <c r="H623" s="570"/>
      <c r="I623" s="570"/>
      <c r="J623" s="570"/>
      <c r="K623" s="570"/>
      <c r="L623" s="571"/>
      <c r="M623" s="578"/>
      <c r="N623" s="578"/>
      <c r="O623" s="578"/>
      <c r="P623" s="578"/>
      <c r="Q623" s="578"/>
      <c r="R623" s="575"/>
      <c r="S623" s="576"/>
      <c r="T623" s="576"/>
      <c r="U623" s="576"/>
      <c r="V623" s="577"/>
      <c r="W623" s="74"/>
      <c r="X623" s="4"/>
      <c r="Y623" s="5"/>
    </row>
    <row r="624" spans="2:25" ht="33.9" customHeight="1">
      <c r="B624" s="438">
        <f t="shared" si="8"/>
        <v>572</v>
      </c>
      <c r="C624" s="569"/>
      <c r="D624" s="570"/>
      <c r="E624" s="570"/>
      <c r="F624" s="570"/>
      <c r="G624" s="570"/>
      <c r="H624" s="570"/>
      <c r="I624" s="570"/>
      <c r="J624" s="570"/>
      <c r="K624" s="570"/>
      <c r="L624" s="571"/>
      <c r="M624" s="578"/>
      <c r="N624" s="578"/>
      <c r="O624" s="578"/>
      <c r="P624" s="578"/>
      <c r="Q624" s="578"/>
      <c r="R624" s="575"/>
      <c r="S624" s="576"/>
      <c r="T624" s="576"/>
      <c r="U624" s="576"/>
      <c r="V624" s="577"/>
      <c r="W624" s="74"/>
      <c r="X624" s="4"/>
      <c r="Y624" s="5"/>
    </row>
    <row r="625" spans="2:25" ht="33.9" customHeight="1">
      <c r="B625" s="438">
        <f t="shared" si="8"/>
        <v>573</v>
      </c>
      <c r="C625" s="569"/>
      <c r="D625" s="570"/>
      <c r="E625" s="570"/>
      <c r="F625" s="570"/>
      <c r="G625" s="570"/>
      <c r="H625" s="570"/>
      <c r="I625" s="570"/>
      <c r="J625" s="570"/>
      <c r="K625" s="570"/>
      <c r="L625" s="571"/>
      <c r="M625" s="578"/>
      <c r="N625" s="578"/>
      <c r="O625" s="578"/>
      <c r="P625" s="578"/>
      <c r="Q625" s="578"/>
      <c r="R625" s="575"/>
      <c r="S625" s="576"/>
      <c r="T625" s="576"/>
      <c r="U625" s="576"/>
      <c r="V625" s="577"/>
      <c r="W625" s="74"/>
      <c r="X625" s="4"/>
      <c r="Y625" s="5"/>
    </row>
    <row r="626" spans="2:25" ht="33.9" customHeight="1">
      <c r="B626" s="438">
        <f t="shared" si="8"/>
        <v>574</v>
      </c>
      <c r="C626" s="569"/>
      <c r="D626" s="570"/>
      <c r="E626" s="570"/>
      <c r="F626" s="570"/>
      <c r="G626" s="570"/>
      <c r="H626" s="570"/>
      <c r="I626" s="570"/>
      <c r="J626" s="570"/>
      <c r="K626" s="570"/>
      <c r="L626" s="571"/>
      <c r="M626" s="578"/>
      <c r="N626" s="578"/>
      <c r="O626" s="578"/>
      <c r="P626" s="578"/>
      <c r="Q626" s="578"/>
      <c r="R626" s="575"/>
      <c r="S626" s="576"/>
      <c r="T626" s="576"/>
      <c r="U626" s="576"/>
      <c r="V626" s="577"/>
      <c r="W626" s="74"/>
      <c r="X626" s="4"/>
      <c r="Y626" s="5"/>
    </row>
    <row r="627" spans="2:25" ht="33.9" customHeight="1">
      <c r="B627" s="438">
        <f t="shared" si="8"/>
        <v>575</v>
      </c>
      <c r="C627" s="569"/>
      <c r="D627" s="570"/>
      <c r="E627" s="570"/>
      <c r="F627" s="570"/>
      <c r="G627" s="570"/>
      <c r="H627" s="570"/>
      <c r="I627" s="570"/>
      <c r="J627" s="570"/>
      <c r="K627" s="570"/>
      <c r="L627" s="571"/>
      <c r="M627" s="578"/>
      <c r="N627" s="578"/>
      <c r="O627" s="578"/>
      <c r="P627" s="578"/>
      <c r="Q627" s="578"/>
      <c r="R627" s="575"/>
      <c r="S627" s="576"/>
      <c r="T627" s="576"/>
      <c r="U627" s="576"/>
      <c r="V627" s="577"/>
      <c r="W627" s="74"/>
      <c r="X627" s="4"/>
      <c r="Y627" s="5"/>
    </row>
    <row r="628" spans="2:25" ht="33.9" customHeight="1">
      <c r="B628" s="438">
        <f t="shared" si="8"/>
        <v>576</v>
      </c>
      <c r="C628" s="569"/>
      <c r="D628" s="570"/>
      <c r="E628" s="570"/>
      <c r="F628" s="570"/>
      <c r="G628" s="570"/>
      <c r="H628" s="570"/>
      <c r="I628" s="570"/>
      <c r="J628" s="570"/>
      <c r="K628" s="570"/>
      <c r="L628" s="571"/>
      <c r="M628" s="578"/>
      <c r="N628" s="578"/>
      <c r="O628" s="578"/>
      <c r="P628" s="578"/>
      <c r="Q628" s="578"/>
      <c r="R628" s="575"/>
      <c r="S628" s="576"/>
      <c r="T628" s="576"/>
      <c r="U628" s="576"/>
      <c r="V628" s="577"/>
      <c r="W628" s="74"/>
      <c r="X628" s="4"/>
      <c r="Y628" s="5"/>
    </row>
    <row r="629" spans="2:25" ht="33.9" customHeight="1">
      <c r="B629" s="438">
        <f t="shared" si="8"/>
        <v>577</v>
      </c>
      <c r="C629" s="569"/>
      <c r="D629" s="570"/>
      <c r="E629" s="570"/>
      <c r="F629" s="570"/>
      <c r="G629" s="570"/>
      <c r="H629" s="570"/>
      <c r="I629" s="570"/>
      <c r="J629" s="570"/>
      <c r="K629" s="570"/>
      <c r="L629" s="571"/>
      <c r="M629" s="578"/>
      <c r="N629" s="578"/>
      <c r="O629" s="578"/>
      <c r="P629" s="578"/>
      <c r="Q629" s="578"/>
      <c r="R629" s="575"/>
      <c r="S629" s="576"/>
      <c r="T629" s="576"/>
      <c r="U629" s="576"/>
      <c r="V629" s="577"/>
      <c r="W629" s="74"/>
      <c r="X629" s="4"/>
      <c r="Y629" s="5"/>
    </row>
    <row r="630" spans="2:25" ht="33.9" customHeight="1">
      <c r="B630" s="438">
        <f t="shared" si="8"/>
        <v>578</v>
      </c>
      <c r="C630" s="569"/>
      <c r="D630" s="570"/>
      <c r="E630" s="570"/>
      <c r="F630" s="570"/>
      <c r="G630" s="570"/>
      <c r="H630" s="570"/>
      <c r="I630" s="570"/>
      <c r="J630" s="570"/>
      <c r="K630" s="570"/>
      <c r="L630" s="571"/>
      <c r="M630" s="578"/>
      <c r="N630" s="578"/>
      <c r="O630" s="578"/>
      <c r="P630" s="578"/>
      <c r="Q630" s="578"/>
      <c r="R630" s="575"/>
      <c r="S630" s="576"/>
      <c r="T630" s="576"/>
      <c r="U630" s="576"/>
      <c r="V630" s="577"/>
      <c r="W630" s="74"/>
      <c r="X630" s="4"/>
      <c r="Y630" s="5"/>
    </row>
    <row r="631" spans="2:25" ht="33.9" customHeight="1">
      <c r="B631" s="438">
        <f t="shared" ref="B631:B694" si="9">B630+1</f>
        <v>579</v>
      </c>
      <c r="C631" s="569"/>
      <c r="D631" s="570"/>
      <c r="E631" s="570"/>
      <c r="F631" s="570"/>
      <c r="G631" s="570"/>
      <c r="H631" s="570"/>
      <c r="I631" s="570"/>
      <c r="J631" s="570"/>
      <c r="K631" s="570"/>
      <c r="L631" s="571"/>
      <c r="M631" s="578"/>
      <c r="N631" s="578"/>
      <c r="O631" s="578"/>
      <c r="P631" s="578"/>
      <c r="Q631" s="578"/>
      <c r="R631" s="575"/>
      <c r="S631" s="576"/>
      <c r="T631" s="576"/>
      <c r="U631" s="576"/>
      <c r="V631" s="577"/>
      <c r="W631" s="74"/>
      <c r="X631" s="4"/>
      <c r="Y631" s="5"/>
    </row>
    <row r="632" spans="2:25" ht="33.9" customHeight="1">
      <c r="B632" s="438">
        <f t="shared" si="9"/>
        <v>580</v>
      </c>
      <c r="C632" s="569"/>
      <c r="D632" s="570"/>
      <c r="E632" s="570"/>
      <c r="F632" s="570"/>
      <c r="G632" s="570"/>
      <c r="H632" s="570"/>
      <c r="I632" s="570"/>
      <c r="J632" s="570"/>
      <c r="K632" s="570"/>
      <c r="L632" s="571"/>
      <c r="M632" s="578"/>
      <c r="N632" s="578"/>
      <c r="O632" s="578"/>
      <c r="P632" s="578"/>
      <c r="Q632" s="578"/>
      <c r="R632" s="575"/>
      <c r="S632" s="576"/>
      <c r="T632" s="576"/>
      <c r="U632" s="576"/>
      <c r="V632" s="577"/>
      <c r="W632" s="74"/>
      <c r="X632" s="4"/>
      <c r="Y632" s="5"/>
    </row>
    <row r="633" spans="2:25" ht="33.9" customHeight="1">
      <c r="B633" s="438">
        <f t="shared" si="9"/>
        <v>581</v>
      </c>
      <c r="C633" s="569"/>
      <c r="D633" s="570"/>
      <c r="E633" s="570"/>
      <c r="F633" s="570"/>
      <c r="G633" s="570"/>
      <c r="H633" s="570"/>
      <c r="I633" s="570"/>
      <c r="J633" s="570"/>
      <c r="K633" s="570"/>
      <c r="L633" s="571"/>
      <c r="M633" s="578"/>
      <c r="N633" s="578"/>
      <c r="O633" s="578"/>
      <c r="P633" s="578"/>
      <c r="Q633" s="578"/>
      <c r="R633" s="575"/>
      <c r="S633" s="576"/>
      <c r="T633" s="576"/>
      <c r="U633" s="576"/>
      <c r="V633" s="577"/>
      <c r="W633" s="74"/>
      <c r="X633" s="4"/>
      <c r="Y633" s="5"/>
    </row>
    <row r="634" spans="2:25" ht="33.9" customHeight="1">
      <c r="B634" s="438">
        <f t="shared" si="9"/>
        <v>582</v>
      </c>
      <c r="C634" s="569"/>
      <c r="D634" s="570"/>
      <c r="E634" s="570"/>
      <c r="F634" s="570"/>
      <c r="G634" s="570"/>
      <c r="H634" s="570"/>
      <c r="I634" s="570"/>
      <c r="J634" s="570"/>
      <c r="K634" s="570"/>
      <c r="L634" s="571"/>
      <c r="M634" s="578"/>
      <c r="N634" s="578"/>
      <c r="O634" s="578"/>
      <c r="P634" s="578"/>
      <c r="Q634" s="578"/>
      <c r="R634" s="575"/>
      <c r="S634" s="576"/>
      <c r="T634" s="576"/>
      <c r="U634" s="576"/>
      <c r="V634" s="577"/>
      <c r="W634" s="74"/>
      <c r="X634" s="4"/>
      <c r="Y634" s="5"/>
    </row>
    <row r="635" spans="2:25" ht="33.9" customHeight="1">
      <c r="B635" s="438">
        <f t="shared" si="9"/>
        <v>583</v>
      </c>
      <c r="C635" s="569"/>
      <c r="D635" s="570"/>
      <c r="E635" s="570"/>
      <c r="F635" s="570"/>
      <c r="G635" s="570"/>
      <c r="H635" s="570"/>
      <c r="I635" s="570"/>
      <c r="J635" s="570"/>
      <c r="K635" s="570"/>
      <c r="L635" s="571"/>
      <c r="M635" s="578"/>
      <c r="N635" s="578"/>
      <c r="O635" s="578"/>
      <c r="P635" s="578"/>
      <c r="Q635" s="578"/>
      <c r="R635" s="575"/>
      <c r="S635" s="576"/>
      <c r="T635" s="576"/>
      <c r="U635" s="576"/>
      <c r="V635" s="577"/>
      <c r="W635" s="74"/>
      <c r="X635" s="4"/>
      <c r="Y635" s="5"/>
    </row>
    <row r="636" spans="2:25" ht="33.9" customHeight="1">
      <c r="B636" s="438">
        <f t="shared" si="9"/>
        <v>584</v>
      </c>
      <c r="C636" s="569"/>
      <c r="D636" s="570"/>
      <c r="E636" s="570"/>
      <c r="F636" s="570"/>
      <c r="G636" s="570"/>
      <c r="H636" s="570"/>
      <c r="I636" s="570"/>
      <c r="J636" s="570"/>
      <c r="K636" s="570"/>
      <c r="L636" s="571"/>
      <c r="M636" s="578"/>
      <c r="N636" s="578"/>
      <c r="O636" s="578"/>
      <c r="P636" s="578"/>
      <c r="Q636" s="578"/>
      <c r="R636" s="575"/>
      <c r="S636" s="576"/>
      <c r="T636" s="576"/>
      <c r="U636" s="576"/>
      <c r="V636" s="577"/>
      <c r="W636" s="74"/>
      <c r="X636" s="4"/>
      <c r="Y636" s="5"/>
    </row>
    <row r="637" spans="2:25" ht="33.9" customHeight="1">
      <c r="B637" s="438">
        <f t="shared" si="9"/>
        <v>585</v>
      </c>
      <c r="C637" s="569"/>
      <c r="D637" s="570"/>
      <c r="E637" s="570"/>
      <c r="F637" s="570"/>
      <c r="G637" s="570"/>
      <c r="H637" s="570"/>
      <c r="I637" s="570"/>
      <c r="J637" s="570"/>
      <c r="K637" s="570"/>
      <c r="L637" s="571"/>
      <c r="M637" s="578"/>
      <c r="N637" s="578"/>
      <c r="O637" s="578"/>
      <c r="P637" s="578"/>
      <c r="Q637" s="578"/>
      <c r="R637" s="575"/>
      <c r="S637" s="576"/>
      <c r="T637" s="576"/>
      <c r="U637" s="576"/>
      <c r="V637" s="577"/>
      <c r="W637" s="74"/>
      <c r="X637" s="4"/>
      <c r="Y637" s="5"/>
    </row>
    <row r="638" spans="2:25" ht="33.9" customHeight="1">
      <c r="B638" s="438">
        <f t="shared" si="9"/>
        <v>586</v>
      </c>
      <c r="C638" s="569"/>
      <c r="D638" s="570"/>
      <c r="E638" s="570"/>
      <c r="F638" s="570"/>
      <c r="G638" s="570"/>
      <c r="H638" s="570"/>
      <c r="I638" s="570"/>
      <c r="J638" s="570"/>
      <c r="K638" s="570"/>
      <c r="L638" s="571"/>
      <c r="M638" s="578"/>
      <c r="N638" s="578"/>
      <c r="O638" s="578"/>
      <c r="P638" s="578"/>
      <c r="Q638" s="578"/>
      <c r="R638" s="575"/>
      <c r="S638" s="576"/>
      <c r="T638" s="576"/>
      <c r="U638" s="576"/>
      <c r="V638" s="577"/>
      <c r="W638" s="74"/>
      <c r="X638" s="4"/>
      <c r="Y638" s="5"/>
    </row>
    <row r="639" spans="2:25" ht="33.9" customHeight="1">
      <c r="B639" s="438">
        <f t="shared" si="9"/>
        <v>587</v>
      </c>
      <c r="C639" s="569"/>
      <c r="D639" s="570"/>
      <c r="E639" s="570"/>
      <c r="F639" s="570"/>
      <c r="G639" s="570"/>
      <c r="H639" s="570"/>
      <c r="I639" s="570"/>
      <c r="J639" s="570"/>
      <c r="K639" s="570"/>
      <c r="L639" s="571"/>
      <c r="M639" s="578"/>
      <c r="N639" s="578"/>
      <c r="O639" s="578"/>
      <c r="P639" s="578"/>
      <c r="Q639" s="578"/>
      <c r="R639" s="575"/>
      <c r="S639" s="576"/>
      <c r="T639" s="576"/>
      <c r="U639" s="576"/>
      <c r="V639" s="577"/>
      <c r="W639" s="74"/>
      <c r="X639" s="4"/>
      <c r="Y639" s="5"/>
    </row>
    <row r="640" spans="2:25" ht="33.9" customHeight="1">
      <c r="B640" s="438">
        <f t="shared" si="9"/>
        <v>588</v>
      </c>
      <c r="C640" s="569"/>
      <c r="D640" s="570"/>
      <c r="E640" s="570"/>
      <c r="F640" s="570"/>
      <c r="G640" s="570"/>
      <c r="H640" s="570"/>
      <c r="I640" s="570"/>
      <c r="J640" s="570"/>
      <c r="K640" s="570"/>
      <c r="L640" s="571"/>
      <c r="M640" s="578"/>
      <c r="N640" s="578"/>
      <c r="O640" s="578"/>
      <c r="P640" s="578"/>
      <c r="Q640" s="578"/>
      <c r="R640" s="575"/>
      <c r="S640" s="576"/>
      <c r="T640" s="576"/>
      <c r="U640" s="576"/>
      <c r="V640" s="577"/>
      <c r="W640" s="74"/>
      <c r="X640" s="4"/>
      <c r="Y640" s="5"/>
    </row>
    <row r="641" spans="2:25" ht="33.9" customHeight="1">
      <c r="B641" s="438">
        <f t="shared" si="9"/>
        <v>589</v>
      </c>
      <c r="C641" s="569"/>
      <c r="D641" s="570"/>
      <c r="E641" s="570"/>
      <c r="F641" s="570"/>
      <c r="G641" s="570"/>
      <c r="H641" s="570"/>
      <c r="I641" s="570"/>
      <c r="J641" s="570"/>
      <c r="K641" s="570"/>
      <c r="L641" s="571"/>
      <c r="M641" s="578"/>
      <c r="N641" s="578"/>
      <c r="O641" s="578"/>
      <c r="P641" s="578"/>
      <c r="Q641" s="578"/>
      <c r="R641" s="575"/>
      <c r="S641" s="576"/>
      <c r="T641" s="576"/>
      <c r="U641" s="576"/>
      <c r="V641" s="577"/>
      <c r="W641" s="74"/>
      <c r="X641" s="4"/>
      <c r="Y641" s="5"/>
    </row>
    <row r="642" spans="2:25" ht="33.9" customHeight="1">
      <c r="B642" s="438">
        <f t="shared" si="9"/>
        <v>590</v>
      </c>
      <c r="C642" s="569"/>
      <c r="D642" s="570"/>
      <c r="E642" s="570"/>
      <c r="F642" s="570"/>
      <c r="G642" s="570"/>
      <c r="H642" s="570"/>
      <c r="I642" s="570"/>
      <c r="J642" s="570"/>
      <c r="K642" s="570"/>
      <c r="L642" s="571"/>
      <c r="M642" s="578"/>
      <c r="N642" s="578"/>
      <c r="O642" s="578"/>
      <c r="P642" s="578"/>
      <c r="Q642" s="578"/>
      <c r="R642" s="575"/>
      <c r="S642" s="576"/>
      <c r="T642" s="576"/>
      <c r="U642" s="576"/>
      <c r="V642" s="577"/>
      <c r="W642" s="74"/>
      <c r="X642" s="4"/>
      <c r="Y642" s="5"/>
    </row>
    <row r="643" spans="2:25" ht="33.9" customHeight="1">
      <c r="B643" s="438">
        <f t="shared" si="9"/>
        <v>591</v>
      </c>
      <c r="C643" s="569"/>
      <c r="D643" s="570"/>
      <c r="E643" s="570"/>
      <c r="F643" s="570"/>
      <c r="G643" s="570"/>
      <c r="H643" s="570"/>
      <c r="I643" s="570"/>
      <c r="J643" s="570"/>
      <c r="K643" s="570"/>
      <c r="L643" s="571"/>
      <c r="M643" s="578"/>
      <c r="N643" s="578"/>
      <c r="O643" s="578"/>
      <c r="P643" s="578"/>
      <c r="Q643" s="578"/>
      <c r="R643" s="575"/>
      <c r="S643" s="576"/>
      <c r="T643" s="576"/>
      <c r="U643" s="576"/>
      <c r="V643" s="577"/>
      <c r="W643" s="74"/>
      <c r="X643" s="4"/>
      <c r="Y643" s="5"/>
    </row>
    <row r="644" spans="2:25" ht="33.9" customHeight="1">
      <c r="B644" s="438">
        <f t="shared" si="9"/>
        <v>592</v>
      </c>
      <c r="C644" s="569"/>
      <c r="D644" s="570"/>
      <c r="E644" s="570"/>
      <c r="F644" s="570"/>
      <c r="G644" s="570"/>
      <c r="H644" s="570"/>
      <c r="I644" s="570"/>
      <c r="J644" s="570"/>
      <c r="K644" s="570"/>
      <c r="L644" s="571"/>
      <c r="M644" s="578"/>
      <c r="N644" s="578"/>
      <c r="O644" s="578"/>
      <c r="P644" s="578"/>
      <c r="Q644" s="578"/>
      <c r="R644" s="575"/>
      <c r="S644" s="576"/>
      <c r="T644" s="576"/>
      <c r="U644" s="576"/>
      <c r="V644" s="577"/>
      <c r="W644" s="74"/>
      <c r="X644" s="4"/>
      <c r="Y644" s="5"/>
    </row>
    <row r="645" spans="2:25" ht="33.9" customHeight="1">
      <c r="B645" s="438">
        <f t="shared" si="9"/>
        <v>593</v>
      </c>
      <c r="C645" s="569"/>
      <c r="D645" s="570"/>
      <c r="E645" s="570"/>
      <c r="F645" s="570"/>
      <c r="G645" s="570"/>
      <c r="H645" s="570"/>
      <c r="I645" s="570"/>
      <c r="J645" s="570"/>
      <c r="K645" s="570"/>
      <c r="L645" s="571"/>
      <c r="M645" s="578"/>
      <c r="N645" s="578"/>
      <c r="O645" s="578"/>
      <c r="P645" s="578"/>
      <c r="Q645" s="578"/>
      <c r="R645" s="575"/>
      <c r="S645" s="576"/>
      <c r="T645" s="576"/>
      <c r="U645" s="576"/>
      <c r="V645" s="577"/>
      <c r="W645" s="74"/>
      <c r="X645" s="4"/>
      <c r="Y645" s="5"/>
    </row>
    <row r="646" spans="2:25" ht="33.9" customHeight="1">
      <c r="B646" s="438">
        <f t="shared" si="9"/>
        <v>594</v>
      </c>
      <c r="C646" s="569"/>
      <c r="D646" s="570"/>
      <c r="E646" s="570"/>
      <c r="F646" s="570"/>
      <c r="G646" s="570"/>
      <c r="H646" s="570"/>
      <c r="I646" s="570"/>
      <c r="J646" s="570"/>
      <c r="K646" s="570"/>
      <c r="L646" s="571"/>
      <c r="M646" s="578"/>
      <c r="N646" s="578"/>
      <c r="O646" s="578"/>
      <c r="P646" s="578"/>
      <c r="Q646" s="578"/>
      <c r="R646" s="575"/>
      <c r="S646" s="576"/>
      <c r="T646" s="576"/>
      <c r="U646" s="576"/>
      <c r="V646" s="577"/>
      <c r="W646" s="74"/>
      <c r="X646" s="4"/>
      <c r="Y646" s="5"/>
    </row>
    <row r="647" spans="2:25" ht="33.9" customHeight="1">
      <c r="B647" s="438">
        <f t="shared" si="9"/>
        <v>595</v>
      </c>
      <c r="C647" s="569"/>
      <c r="D647" s="570"/>
      <c r="E647" s="570"/>
      <c r="F647" s="570"/>
      <c r="G647" s="570"/>
      <c r="H647" s="570"/>
      <c r="I647" s="570"/>
      <c r="J647" s="570"/>
      <c r="K647" s="570"/>
      <c r="L647" s="571"/>
      <c r="M647" s="578"/>
      <c r="N647" s="578"/>
      <c r="O647" s="578"/>
      <c r="P647" s="578"/>
      <c r="Q647" s="578"/>
      <c r="R647" s="575"/>
      <c r="S647" s="576"/>
      <c r="T647" s="576"/>
      <c r="U647" s="576"/>
      <c r="V647" s="577"/>
      <c r="W647" s="74"/>
      <c r="X647" s="4"/>
      <c r="Y647" s="5"/>
    </row>
    <row r="648" spans="2:25" ht="33.9" customHeight="1">
      <c r="B648" s="438">
        <f t="shared" si="9"/>
        <v>596</v>
      </c>
      <c r="C648" s="569"/>
      <c r="D648" s="570"/>
      <c r="E648" s="570"/>
      <c r="F648" s="570"/>
      <c r="G648" s="570"/>
      <c r="H648" s="570"/>
      <c r="I648" s="570"/>
      <c r="J648" s="570"/>
      <c r="K648" s="570"/>
      <c r="L648" s="571"/>
      <c r="M648" s="578"/>
      <c r="N648" s="578"/>
      <c r="O648" s="578"/>
      <c r="P648" s="578"/>
      <c r="Q648" s="578"/>
      <c r="R648" s="575"/>
      <c r="S648" s="576"/>
      <c r="T648" s="576"/>
      <c r="U648" s="576"/>
      <c r="V648" s="577"/>
      <c r="W648" s="74"/>
      <c r="X648" s="4"/>
      <c r="Y648" s="5"/>
    </row>
    <row r="649" spans="2:25" ht="33.9" customHeight="1">
      <c r="B649" s="438">
        <f t="shared" si="9"/>
        <v>597</v>
      </c>
      <c r="C649" s="569"/>
      <c r="D649" s="570"/>
      <c r="E649" s="570"/>
      <c r="F649" s="570"/>
      <c r="G649" s="570"/>
      <c r="H649" s="570"/>
      <c r="I649" s="570"/>
      <c r="J649" s="570"/>
      <c r="K649" s="570"/>
      <c r="L649" s="571"/>
      <c r="M649" s="578"/>
      <c r="N649" s="578"/>
      <c r="O649" s="578"/>
      <c r="P649" s="578"/>
      <c r="Q649" s="578"/>
      <c r="R649" s="575"/>
      <c r="S649" s="576"/>
      <c r="T649" s="576"/>
      <c r="U649" s="576"/>
      <c r="V649" s="577"/>
      <c r="W649" s="74"/>
      <c r="X649" s="4"/>
      <c r="Y649" s="5"/>
    </row>
    <row r="650" spans="2:25" ht="33.9" customHeight="1">
      <c r="B650" s="438">
        <f t="shared" si="9"/>
        <v>598</v>
      </c>
      <c r="C650" s="569"/>
      <c r="D650" s="570"/>
      <c r="E650" s="570"/>
      <c r="F650" s="570"/>
      <c r="G650" s="570"/>
      <c r="H650" s="570"/>
      <c r="I650" s="570"/>
      <c r="J650" s="570"/>
      <c r="K650" s="570"/>
      <c r="L650" s="571"/>
      <c r="M650" s="578"/>
      <c r="N650" s="578"/>
      <c r="O650" s="578"/>
      <c r="P650" s="578"/>
      <c r="Q650" s="578"/>
      <c r="R650" s="575"/>
      <c r="S650" s="576"/>
      <c r="T650" s="576"/>
      <c r="U650" s="576"/>
      <c r="V650" s="577"/>
      <c r="W650" s="74"/>
      <c r="X650" s="4"/>
      <c r="Y650" s="5"/>
    </row>
    <row r="651" spans="2:25" ht="33.9" customHeight="1">
      <c r="B651" s="438">
        <f t="shared" si="9"/>
        <v>599</v>
      </c>
      <c r="C651" s="569"/>
      <c r="D651" s="570"/>
      <c r="E651" s="570"/>
      <c r="F651" s="570"/>
      <c r="G651" s="570"/>
      <c r="H651" s="570"/>
      <c r="I651" s="570"/>
      <c r="J651" s="570"/>
      <c r="K651" s="570"/>
      <c r="L651" s="571"/>
      <c r="M651" s="578"/>
      <c r="N651" s="578"/>
      <c r="O651" s="578"/>
      <c r="P651" s="578"/>
      <c r="Q651" s="578"/>
      <c r="R651" s="575"/>
      <c r="S651" s="576"/>
      <c r="T651" s="576"/>
      <c r="U651" s="576"/>
      <c r="V651" s="577"/>
      <c r="W651" s="74"/>
      <c r="X651" s="4"/>
      <c r="Y651" s="5"/>
    </row>
    <row r="652" spans="2:25" ht="33.9" customHeight="1">
      <c r="B652" s="438">
        <f t="shared" si="9"/>
        <v>600</v>
      </c>
      <c r="C652" s="569"/>
      <c r="D652" s="570"/>
      <c r="E652" s="570"/>
      <c r="F652" s="570"/>
      <c r="G652" s="570"/>
      <c r="H652" s="570"/>
      <c r="I652" s="570"/>
      <c r="J652" s="570"/>
      <c r="K652" s="570"/>
      <c r="L652" s="571"/>
      <c r="M652" s="578"/>
      <c r="N652" s="578"/>
      <c r="O652" s="578"/>
      <c r="P652" s="578"/>
      <c r="Q652" s="578"/>
      <c r="R652" s="575"/>
      <c r="S652" s="576"/>
      <c r="T652" s="576"/>
      <c r="U652" s="576"/>
      <c r="V652" s="577"/>
      <c r="W652" s="74"/>
      <c r="X652" s="4"/>
      <c r="Y652" s="5"/>
    </row>
    <row r="653" spans="2:25" ht="33.9" customHeight="1">
      <c r="B653" s="438">
        <f t="shared" si="9"/>
        <v>601</v>
      </c>
      <c r="C653" s="569"/>
      <c r="D653" s="570"/>
      <c r="E653" s="570"/>
      <c r="F653" s="570"/>
      <c r="G653" s="570"/>
      <c r="H653" s="570"/>
      <c r="I653" s="570"/>
      <c r="J653" s="570"/>
      <c r="K653" s="570"/>
      <c r="L653" s="571"/>
      <c r="M653" s="578"/>
      <c r="N653" s="578"/>
      <c r="O653" s="578"/>
      <c r="P653" s="578"/>
      <c r="Q653" s="578"/>
      <c r="R653" s="575"/>
      <c r="S653" s="576"/>
      <c r="T653" s="576"/>
      <c r="U653" s="576"/>
      <c r="V653" s="577"/>
      <c r="W653" s="74"/>
      <c r="X653" s="4"/>
      <c r="Y653" s="5"/>
    </row>
    <row r="654" spans="2:25" ht="33.9" customHeight="1">
      <c r="B654" s="438">
        <f t="shared" si="9"/>
        <v>602</v>
      </c>
      <c r="C654" s="569"/>
      <c r="D654" s="570"/>
      <c r="E654" s="570"/>
      <c r="F654" s="570"/>
      <c r="G654" s="570"/>
      <c r="H654" s="570"/>
      <c r="I654" s="570"/>
      <c r="J654" s="570"/>
      <c r="K654" s="570"/>
      <c r="L654" s="571"/>
      <c r="M654" s="578"/>
      <c r="N654" s="578"/>
      <c r="O654" s="578"/>
      <c r="P654" s="578"/>
      <c r="Q654" s="578"/>
      <c r="R654" s="575"/>
      <c r="S654" s="576"/>
      <c r="T654" s="576"/>
      <c r="U654" s="576"/>
      <c r="V654" s="577"/>
      <c r="W654" s="74"/>
      <c r="X654" s="4"/>
      <c r="Y654" s="5"/>
    </row>
    <row r="655" spans="2:25" ht="33.9" customHeight="1">
      <c r="B655" s="438">
        <f t="shared" si="9"/>
        <v>603</v>
      </c>
      <c r="C655" s="569"/>
      <c r="D655" s="570"/>
      <c r="E655" s="570"/>
      <c r="F655" s="570"/>
      <c r="G655" s="570"/>
      <c r="H655" s="570"/>
      <c r="I655" s="570"/>
      <c r="J655" s="570"/>
      <c r="K655" s="570"/>
      <c r="L655" s="571"/>
      <c r="M655" s="578"/>
      <c r="N655" s="578"/>
      <c r="O655" s="578"/>
      <c r="P655" s="578"/>
      <c r="Q655" s="578"/>
      <c r="R655" s="575"/>
      <c r="S655" s="576"/>
      <c r="T655" s="576"/>
      <c r="U655" s="576"/>
      <c r="V655" s="577"/>
      <c r="W655" s="74"/>
      <c r="X655" s="4"/>
      <c r="Y655" s="5"/>
    </row>
    <row r="656" spans="2:25" ht="33.9" customHeight="1">
      <c r="B656" s="438">
        <f t="shared" si="9"/>
        <v>604</v>
      </c>
      <c r="C656" s="569"/>
      <c r="D656" s="570"/>
      <c r="E656" s="570"/>
      <c r="F656" s="570"/>
      <c r="G656" s="570"/>
      <c r="H656" s="570"/>
      <c r="I656" s="570"/>
      <c r="J656" s="570"/>
      <c r="K656" s="570"/>
      <c r="L656" s="571"/>
      <c r="M656" s="578"/>
      <c r="N656" s="578"/>
      <c r="O656" s="578"/>
      <c r="P656" s="578"/>
      <c r="Q656" s="578"/>
      <c r="R656" s="575"/>
      <c r="S656" s="576"/>
      <c r="T656" s="576"/>
      <c r="U656" s="576"/>
      <c r="V656" s="577"/>
      <c r="W656" s="74"/>
      <c r="X656" s="4"/>
      <c r="Y656" s="5"/>
    </row>
    <row r="657" spans="2:25" ht="33.9" customHeight="1">
      <c r="B657" s="438">
        <f t="shared" si="9"/>
        <v>605</v>
      </c>
      <c r="C657" s="569"/>
      <c r="D657" s="570"/>
      <c r="E657" s="570"/>
      <c r="F657" s="570"/>
      <c r="G657" s="570"/>
      <c r="H657" s="570"/>
      <c r="I657" s="570"/>
      <c r="J657" s="570"/>
      <c r="K657" s="570"/>
      <c r="L657" s="571"/>
      <c r="M657" s="578"/>
      <c r="N657" s="578"/>
      <c r="O657" s="578"/>
      <c r="P657" s="578"/>
      <c r="Q657" s="578"/>
      <c r="R657" s="575"/>
      <c r="S657" s="576"/>
      <c r="T657" s="576"/>
      <c r="U657" s="576"/>
      <c r="V657" s="577"/>
      <c r="W657" s="74"/>
      <c r="X657" s="4"/>
      <c r="Y657" s="5"/>
    </row>
    <row r="658" spans="2:25" ht="33.9" customHeight="1">
      <c r="B658" s="438">
        <f t="shared" si="9"/>
        <v>606</v>
      </c>
      <c r="C658" s="569"/>
      <c r="D658" s="570"/>
      <c r="E658" s="570"/>
      <c r="F658" s="570"/>
      <c r="G658" s="570"/>
      <c r="H658" s="570"/>
      <c r="I658" s="570"/>
      <c r="J658" s="570"/>
      <c r="K658" s="570"/>
      <c r="L658" s="571"/>
      <c r="M658" s="578"/>
      <c r="N658" s="578"/>
      <c r="O658" s="578"/>
      <c r="P658" s="578"/>
      <c r="Q658" s="578"/>
      <c r="R658" s="575"/>
      <c r="S658" s="576"/>
      <c r="T658" s="576"/>
      <c r="U658" s="576"/>
      <c r="V658" s="577"/>
      <c r="W658" s="74"/>
      <c r="X658" s="4"/>
      <c r="Y658" s="5"/>
    </row>
    <row r="659" spans="2:25" ht="33.9" customHeight="1">
      <c r="B659" s="438">
        <f t="shared" si="9"/>
        <v>607</v>
      </c>
      <c r="C659" s="569"/>
      <c r="D659" s="570"/>
      <c r="E659" s="570"/>
      <c r="F659" s="570"/>
      <c r="G659" s="570"/>
      <c r="H659" s="570"/>
      <c r="I659" s="570"/>
      <c r="J659" s="570"/>
      <c r="K659" s="570"/>
      <c r="L659" s="571"/>
      <c r="M659" s="578"/>
      <c r="N659" s="578"/>
      <c r="O659" s="578"/>
      <c r="P659" s="578"/>
      <c r="Q659" s="578"/>
      <c r="R659" s="575"/>
      <c r="S659" s="576"/>
      <c r="T659" s="576"/>
      <c r="U659" s="576"/>
      <c r="V659" s="577"/>
      <c r="W659" s="74"/>
      <c r="X659" s="4"/>
      <c r="Y659" s="5"/>
    </row>
    <row r="660" spans="2:25" ht="33.9" customHeight="1">
      <c r="B660" s="438">
        <f t="shared" si="9"/>
        <v>608</v>
      </c>
      <c r="C660" s="569"/>
      <c r="D660" s="570"/>
      <c r="E660" s="570"/>
      <c r="F660" s="570"/>
      <c r="G660" s="570"/>
      <c r="H660" s="570"/>
      <c r="I660" s="570"/>
      <c r="J660" s="570"/>
      <c r="K660" s="570"/>
      <c r="L660" s="571"/>
      <c r="M660" s="578"/>
      <c r="N660" s="578"/>
      <c r="O660" s="578"/>
      <c r="P660" s="578"/>
      <c r="Q660" s="578"/>
      <c r="R660" s="575"/>
      <c r="S660" s="576"/>
      <c r="T660" s="576"/>
      <c r="U660" s="576"/>
      <c r="V660" s="577"/>
      <c r="W660" s="74"/>
      <c r="X660" s="4"/>
      <c r="Y660" s="5"/>
    </row>
    <row r="661" spans="2:25" ht="33.9" customHeight="1">
      <c r="B661" s="438">
        <f t="shared" si="9"/>
        <v>609</v>
      </c>
      <c r="C661" s="569"/>
      <c r="D661" s="570"/>
      <c r="E661" s="570"/>
      <c r="F661" s="570"/>
      <c r="G661" s="570"/>
      <c r="H661" s="570"/>
      <c r="I661" s="570"/>
      <c r="J661" s="570"/>
      <c r="K661" s="570"/>
      <c r="L661" s="571"/>
      <c r="M661" s="578"/>
      <c r="N661" s="578"/>
      <c r="O661" s="578"/>
      <c r="P661" s="578"/>
      <c r="Q661" s="578"/>
      <c r="R661" s="575"/>
      <c r="S661" s="576"/>
      <c r="T661" s="576"/>
      <c r="U661" s="576"/>
      <c r="V661" s="577"/>
      <c r="W661" s="74"/>
      <c r="X661" s="4"/>
      <c r="Y661" s="5"/>
    </row>
    <row r="662" spans="2:25" ht="33.9" customHeight="1">
      <c r="B662" s="438">
        <f t="shared" si="9"/>
        <v>610</v>
      </c>
      <c r="C662" s="569"/>
      <c r="D662" s="570"/>
      <c r="E662" s="570"/>
      <c r="F662" s="570"/>
      <c r="G662" s="570"/>
      <c r="H662" s="570"/>
      <c r="I662" s="570"/>
      <c r="J662" s="570"/>
      <c r="K662" s="570"/>
      <c r="L662" s="571"/>
      <c r="M662" s="578"/>
      <c r="N662" s="578"/>
      <c r="O662" s="578"/>
      <c r="P662" s="578"/>
      <c r="Q662" s="578"/>
      <c r="R662" s="575"/>
      <c r="S662" s="576"/>
      <c r="T662" s="576"/>
      <c r="U662" s="576"/>
      <c r="V662" s="577"/>
      <c r="W662" s="74"/>
      <c r="X662" s="4"/>
      <c r="Y662" s="5"/>
    </row>
    <row r="663" spans="2:25" ht="33.9" customHeight="1">
      <c r="B663" s="438">
        <f t="shared" si="9"/>
        <v>611</v>
      </c>
      <c r="C663" s="569"/>
      <c r="D663" s="570"/>
      <c r="E663" s="570"/>
      <c r="F663" s="570"/>
      <c r="G663" s="570"/>
      <c r="H663" s="570"/>
      <c r="I663" s="570"/>
      <c r="J663" s="570"/>
      <c r="K663" s="570"/>
      <c r="L663" s="571"/>
      <c r="M663" s="578"/>
      <c r="N663" s="578"/>
      <c r="O663" s="578"/>
      <c r="P663" s="578"/>
      <c r="Q663" s="578"/>
      <c r="R663" s="575"/>
      <c r="S663" s="576"/>
      <c r="T663" s="576"/>
      <c r="U663" s="576"/>
      <c r="V663" s="577"/>
      <c r="W663" s="74"/>
      <c r="X663" s="4"/>
      <c r="Y663" s="5"/>
    </row>
    <row r="664" spans="2:25" ht="33.9" customHeight="1">
      <c r="B664" s="438">
        <f t="shared" si="9"/>
        <v>612</v>
      </c>
      <c r="C664" s="569"/>
      <c r="D664" s="570"/>
      <c r="E664" s="570"/>
      <c r="F664" s="570"/>
      <c r="G664" s="570"/>
      <c r="H664" s="570"/>
      <c r="I664" s="570"/>
      <c r="J664" s="570"/>
      <c r="K664" s="570"/>
      <c r="L664" s="571"/>
      <c r="M664" s="578"/>
      <c r="N664" s="578"/>
      <c r="O664" s="578"/>
      <c r="P664" s="578"/>
      <c r="Q664" s="578"/>
      <c r="R664" s="575"/>
      <c r="S664" s="576"/>
      <c r="T664" s="576"/>
      <c r="U664" s="576"/>
      <c r="V664" s="577"/>
      <c r="W664" s="74"/>
      <c r="X664" s="4"/>
      <c r="Y664" s="5"/>
    </row>
    <row r="665" spans="2:25" ht="33.9" customHeight="1">
      <c r="B665" s="438">
        <f t="shared" si="9"/>
        <v>613</v>
      </c>
      <c r="C665" s="569"/>
      <c r="D665" s="570"/>
      <c r="E665" s="570"/>
      <c r="F665" s="570"/>
      <c r="G665" s="570"/>
      <c r="H665" s="570"/>
      <c r="I665" s="570"/>
      <c r="J665" s="570"/>
      <c r="K665" s="570"/>
      <c r="L665" s="571"/>
      <c r="M665" s="578"/>
      <c r="N665" s="578"/>
      <c r="O665" s="578"/>
      <c r="P665" s="578"/>
      <c r="Q665" s="578"/>
      <c r="R665" s="575"/>
      <c r="S665" s="576"/>
      <c r="T665" s="576"/>
      <c r="U665" s="576"/>
      <c r="V665" s="577"/>
      <c r="W665" s="74"/>
      <c r="X665" s="4"/>
      <c r="Y665" s="5"/>
    </row>
    <row r="666" spans="2:25" ht="33.9" customHeight="1">
      <c r="B666" s="438">
        <f t="shared" si="9"/>
        <v>614</v>
      </c>
      <c r="C666" s="569"/>
      <c r="D666" s="570"/>
      <c r="E666" s="570"/>
      <c r="F666" s="570"/>
      <c r="G666" s="570"/>
      <c r="H666" s="570"/>
      <c r="I666" s="570"/>
      <c r="J666" s="570"/>
      <c r="K666" s="570"/>
      <c r="L666" s="571"/>
      <c r="M666" s="578"/>
      <c r="N666" s="578"/>
      <c r="O666" s="578"/>
      <c r="P666" s="578"/>
      <c r="Q666" s="578"/>
      <c r="R666" s="575"/>
      <c r="S666" s="576"/>
      <c r="T666" s="576"/>
      <c r="U666" s="576"/>
      <c r="V666" s="577"/>
      <c r="W666" s="74"/>
      <c r="X666" s="4"/>
      <c r="Y666" s="5"/>
    </row>
    <row r="667" spans="2:25" ht="33.9" customHeight="1">
      <c r="B667" s="438">
        <f t="shared" si="9"/>
        <v>615</v>
      </c>
      <c r="C667" s="569"/>
      <c r="D667" s="570"/>
      <c r="E667" s="570"/>
      <c r="F667" s="570"/>
      <c r="G667" s="570"/>
      <c r="H667" s="570"/>
      <c r="I667" s="570"/>
      <c r="J667" s="570"/>
      <c r="K667" s="570"/>
      <c r="L667" s="571"/>
      <c r="M667" s="578"/>
      <c r="N667" s="578"/>
      <c r="O667" s="578"/>
      <c r="P667" s="578"/>
      <c r="Q667" s="578"/>
      <c r="R667" s="575"/>
      <c r="S667" s="576"/>
      <c r="T667" s="576"/>
      <c r="U667" s="576"/>
      <c r="V667" s="577"/>
      <c r="W667" s="74"/>
      <c r="X667" s="4"/>
      <c r="Y667" s="5"/>
    </row>
    <row r="668" spans="2:25" ht="33.9" customHeight="1">
      <c r="B668" s="438">
        <f t="shared" si="9"/>
        <v>616</v>
      </c>
      <c r="C668" s="569"/>
      <c r="D668" s="570"/>
      <c r="E668" s="570"/>
      <c r="F668" s="570"/>
      <c r="G668" s="570"/>
      <c r="H668" s="570"/>
      <c r="I668" s="570"/>
      <c r="J668" s="570"/>
      <c r="K668" s="570"/>
      <c r="L668" s="571"/>
      <c r="M668" s="578"/>
      <c r="N668" s="578"/>
      <c r="O668" s="578"/>
      <c r="P668" s="578"/>
      <c r="Q668" s="578"/>
      <c r="R668" s="575"/>
      <c r="S668" s="576"/>
      <c r="T668" s="576"/>
      <c r="U668" s="576"/>
      <c r="V668" s="577"/>
      <c r="W668" s="74"/>
      <c r="X668" s="4"/>
      <c r="Y668" s="5"/>
    </row>
    <row r="669" spans="2:25" ht="33.9" customHeight="1">
      <c r="B669" s="438">
        <f t="shared" si="9"/>
        <v>617</v>
      </c>
      <c r="C669" s="569"/>
      <c r="D669" s="570"/>
      <c r="E669" s="570"/>
      <c r="F669" s="570"/>
      <c r="G669" s="570"/>
      <c r="H669" s="570"/>
      <c r="I669" s="570"/>
      <c r="J669" s="570"/>
      <c r="K669" s="570"/>
      <c r="L669" s="571"/>
      <c r="M669" s="578"/>
      <c r="N669" s="578"/>
      <c r="O669" s="578"/>
      <c r="P669" s="578"/>
      <c r="Q669" s="578"/>
      <c r="R669" s="575"/>
      <c r="S669" s="576"/>
      <c r="T669" s="576"/>
      <c r="U669" s="576"/>
      <c r="V669" s="577"/>
      <c r="W669" s="74"/>
      <c r="X669" s="4"/>
      <c r="Y669" s="5"/>
    </row>
    <row r="670" spans="2:25" ht="33.9" customHeight="1">
      <c r="B670" s="438">
        <f t="shared" si="9"/>
        <v>618</v>
      </c>
      <c r="C670" s="569"/>
      <c r="D670" s="570"/>
      <c r="E670" s="570"/>
      <c r="F670" s="570"/>
      <c r="G670" s="570"/>
      <c r="H670" s="570"/>
      <c r="I670" s="570"/>
      <c r="J670" s="570"/>
      <c r="K670" s="570"/>
      <c r="L670" s="571"/>
      <c r="M670" s="578"/>
      <c r="N670" s="578"/>
      <c r="O670" s="578"/>
      <c r="P670" s="578"/>
      <c r="Q670" s="578"/>
      <c r="R670" s="575"/>
      <c r="S670" s="576"/>
      <c r="T670" s="576"/>
      <c r="U670" s="576"/>
      <c r="V670" s="577"/>
      <c r="W670" s="74"/>
      <c r="X670" s="4"/>
      <c r="Y670" s="5"/>
    </row>
    <row r="671" spans="2:25" ht="33.9" customHeight="1">
      <c r="B671" s="438">
        <f t="shared" si="9"/>
        <v>619</v>
      </c>
      <c r="C671" s="569"/>
      <c r="D671" s="570"/>
      <c r="E671" s="570"/>
      <c r="F671" s="570"/>
      <c r="G671" s="570"/>
      <c r="H671" s="570"/>
      <c r="I671" s="570"/>
      <c r="J671" s="570"/>
      <c r="K671" s="570"/>
      <c r="L671" s="571"/>
      <c r="M671" s="578"/>
      <c r="N671" s="578"/>
      <c r="O671" s="578"/>
      <c r="P671" s="578"/>
      <c r="Q671" s="578"/>
      <c r="R671" s="575"/>
      <c r="S671" s="576"/>
      <c r="T671" s="576"/>
      <c r="U671" s="576"/>
      <c r="V671" s="577"/>
      <c r="W671" s="74"/>
      <c r="X671" s="4"/>
      <c r="Y671" s="5"/>
    </row>
    <row r="672" spans="2:25" ht="33.9" customHeight="1">
      <c r="B672" s="438">
        <f t="shared" si="9"/>
        <v>620</v>
      </c>
      <c r="C672" s="569"/>
      <c r="D672" s="570"/>
      <c r="E672" s="570"/>
      <c r="F672" s="570"/>
      <c r="G672" s="570"/>
      <c r="H672" s="570"/>
      <c r="I672" s="570"/>
      <c r="J672" s="570"/>
      <c r="K672" s="570"/>
      <c r="L672" s="571"/>
      <c r="M672" s="578"/>
      <c r="N672" s="578"/>
      <c r="O672" s="578"/>
      <c r="P672" s="578"/>
      <c r="Q672" s="578"/>
      <c r="R672" s="575"/>
      <c r="S672" s="576"/>
      <c r="T672" s="576"/>
      <c r="U672" s="576"/>
      <c r="V672" s="577"/>
      <c r="W672" s="74"/>
      <c r="X672" s="4"/>
      <c r="Y672" s="5"/>
    </row>
    <row r="673" spans="2:25" ht="33.9" customHeight="1">
      <c r="B673" s="438">
        <f t="shared" si="9"/>
        <v>621</v>
      </c>
      <c r="C673" s="569"/>
      <c r="D673" s="570"/>
      <c r="E673" s="570"/>
      <c r="F673" s="570"/>
      <c r="G673" s="570"/>
      <c r="H673" s="570"/>
      <c r="I673" s="570"/>
      <c r="J673" s="570"/>
      <c r="K673" s="570"/>
      <c r="L673" s="571"/>
      <c r="M673" s="578"/>
      <c r="N673" s="578"/>
      <c r="O673" s="578"/>
      <c r="P673" s="578"/>
      <c r="Q673" s="578"/>
      <c r="R673" s="575"/>
      <c r="S673" s="576"/>
      <c r="T673" s="576"/>
      <c r="U673" s="576"/>
      <c r="V673" s="577"/>
      <c r="W673" s="74"/>
      <c r="X673" s="4"/>
      <c r="Y673" s="5"/>
    </row>
    <row r="674" spans="2:25" ht="33.9" customHeight="1">
      <c r="B674" s="438">
        <f t="shared" si="9"/>
        <v>622</v>
      </c>
      <c r="C674" s="569"/>
      <c r="D674" s="570"/>
      <c r="E674" s="570"/>
      <c r="F674" s="570"/>
      <c r="G674" s="570"/>
      <c r="H674" s="570"/>
      <c r="I674" s="570"/>
      <c r="J674" s="570"/>
      <c r="K674" s="570"/>
      <c r="L674" s="571"/>
      <c r="M674" s="578"/>
      <c r="N674" s="578"/>
      <c r="O674" s="578"/>
      <c r="P674" s="578"/>
      <c r="Q674" s="578"/>
      <c r="R674" s="575"/>
      <c r="S674" s="576"/>
      <c r="T674" s="576"/>
      <c r="U674" s="576"/>
      <c r="V674" s="577"/>
      <c r="W674" s="74"/>
      <c r="X674" s="4"/>
      <c r="Y674" s="5"/>
    </row>
    <row r="675" spans="2:25" ht="33.9" customHeight="1">
      <c r="B675" s="438">
        <f t="shared" si="9"/>
        <v>623</v>
      </c>
      <c r="C675" s="569"/>
      <c r="D675" s="570"/>
      <c r="E675" s="570"/>
      <c r="F675" s="570"/>
      <c r="G675" s="570"/>
      <c r="H675" s="570"/>
      <c r="I675" s="570"/>
      <c r="J675" s="570"/>
      <c r="K675" s="570"/>
      <c r="L675" s="571"/>
      <c r="M675" s="578"/>
      <c r="N675" s="578"/>
      <c r="O675" s="578"/>
      <c r="P675" s="578"/>
      <c r="Q675" s="578"/>
      <c r="R675" s="575"/>
      <c r="S675" s="576"/>
      <c r="T675" s="576"/>
      <c r="U675" s="576"/>
      <c r="V675" s="577"/>
      <c r="W675" s="74"/>
      <c r="X675" s="4"/>
      <c r="Y675" s="5"/>
    </row>
    <row r="676" spans="2:25" ht="33.9" customHeight="1">
      <c r="B676" s="438">
        <f t="shared" si="9"/>
        <v>624</v>
      </c>
      <c r="C676" s="569"/>
      <c r="D676" s="570"/>
      <c r="E676" s="570"/>
      <c r="F676" s="570"/>
      <c r="G676" s="570"/>
      <c r="H676" s="570"/>
      <c r="I676" s="570"/>
      <c r="J676" s="570"/>
      <c r="K676" s="570"/>
      <c r="L676" s="571"/>
      <c r="M676" s="578"/>
      <c r="N676" s="578"/>
      <c r="O676" s="578"/>
      <c r="P676" s="578"/>
      <c r="Q676" s="578"/>
      <c r="R676" s="575"/>
      <c r="S676" s="576"/>
      <c r="T676" s="576"/>
      <c r="U676" s="576"/>
      <c r="V676" s="577"/>
      <c r="W676" s="74"/>
      <c r="X676" s="4"/>
      <c r="Y676" s="5"/>
    </row>
    <row r="677" spans="2:25" ht="33.9" customHeight="1">
      <c r="B677" s="438">
        <f t="shared" si="9"/>
        <v>625</v>
      </c>
      <c r="C677" s="569"/>
      <c r="D677" s="570"/>
      <c r="E677" s="570"/>
      <c r="F677" s="570"/>
      <c r="G677" s="570"/>
      <c r="H677" s="570"/>
      <c r="I677" s="570"/>
      <c r="J677" s="570"/>
      <c r="K677" s="570"/>
      <c r="L677" s="571"/>
      <c r="M677" s="578"/>
      <c r="N677" s="578"/>
      <c r="O677" s="578"/>
      <c r="P677" s="578"/>
      <c r="Q677" s="578"/>
      <c r="R677" s="575"/>
      <c r="S677" s="576"/>
      <c r="T677" s="576"/>
      <c r="U677" s="576"/>
      <c r="V677" s="577"/>
      <c r="W677" s="74"/>
      <c r="X677" s="4"/>
      <c r="Y677" s="5"/>
    </row>
    <row r="678" spans="2:25" ht="33.9" customHeight="1">
      <c r="B678" s="438">
        <f t="shared" si="9"/>
        <v>626</v>
      </c>
      <c r="C678" s="569"/>
      <c r="D678" s="570"/>
      <c r="E678" s="570"/>
      <c r="F678" s="570"/>
      <c r="G678" s="570"/>
      <c r="H678" s="570"/>
      <c r="I678" s="570"/>
      <c r="J678" s="570"/>
      <c r="K678" s="570"/>
      <c r="L678" s="571"/>
      <c r="M678" s="578"/>
      <c r="N678" s="578"/>
      <c r="O678" s="578"/>
      <c r="P678" s="578"/>
      <c r="Q678" s="578"/>
      <c r="R678" s="575"/>
      <c r="S678" s="576"/>
      <c r="T678" s="576"/>
      <c r="U678" s="576"/>
      <c r="V678" s="577"/>
      <c r="W678" s="74"/>
      <c r="X678" s="4"/>
      <c r="Y678" s="5"/>
    </row>
    <row r="679" spans="2:25" ht="33.9" customHeight="1">
      <c r="B679" s="438">
        <f t="shared" si="9"/>
        <v>627</v>
      </c>
      <c r="C679" s="569"/>
      <c r="D679" s="570"/>
      <c r="E679" s="570"/>
      <c r="F679" s="570"/>
      <c r="G679" s="570"/>
      <c r="H679" s="570"/>
      <c r="I679" s="570"/>
      <c r="J679" s="570"/>
      <c r="K679" s="570"/>
      <c r="L679" s="571"/>
      <c r="M679" s="578"/>
      <c r="N679" s="578"/>
      <c r="O679" s="578"/>
      <c r="P679" s="578"/>
      <c r="Q679" s="578"/>
      <c r="R679" s="575"/>
      <c r="S679" s="576"/>
      <c r="T679" s="576"/>
      <c r="U679" s="576"/>
      <c r="V679" s="577"/>
      <c r="W679" s="74"/>
      <c r="X679" s="4"/>
      <c r="Y679" s="5"/>
    </row>
    <row r="680" spans="2:25" ht="33.9" customHeight="1">
      <c r="B680" s="438">
        <f t="shared" si="9"/>
        <v>628</v>
      </c>
      <c r="C680" s="569"/>
      <c r="D680" s="570"/>
      <c r="E680" s="570"/>
      <c r="F680" s="570"/>
      <c r="G680" s="570"/>
      <c r="H680" s="570"/>
      <c r="I680" s="570"/>
      <c r="J680" s="570"/>
      <c r="K680" s="570"/>
      <c r="L680" s="571"/>
      <c r="M680" s="578"/>
      <c r="N680" s="578"/>
      <c r="O680" s="578"/>
      <c r="P680" s="578"/>
      <c r="Q680" s="578"/>
      <c r="R680" s="575"/>
      <c r="S680" s="576"/>
      <c r="T680" s="576"/>
      <c r="U680" s="576"/>
      <c r="V680" s="577"/>
      <c r="W680" s="74"/>
      <c r="X680" s="4"/>
      <c r="Y680" s="5"/>
    </row>
    <row r="681" spans="2:25" ht="33.9" customHeight="1">
      <c r="B681" s="438">
        <f t="shared" si="9"/>
        <v>629</v>
      </c>
      <c r="C681" s="569"/>
      <c r="D681" s="570"/>
      <c r="E681" s="570"/>
      <c r="F681" s="570"/>
      <c r="G681" s="570"/>
      <c r="H681" s="570"/>
      <c r="I681" s="570"/>
      <c r="J681" s="570"/>
      <c r="K681" s="570"/>
      <c r="L681" s="571"/>
      <c r="M681" s="578"/>
      <c r="N681" s="578"/>
      <c r="O681" s="578"/>
      <c r="P681" s="578"/>
      <c r="Q681" s="578"/>
      <c r="R681" s="575"/>
      <c r="S681" s="576"/>
      <c r="T681" s="576"/>
      <c r="U681" s="576"/>
      <c r="V681" s="577"/>
      <c r="W681" s="74"/>
      <c r="X681" s="4"/>
      <c r="Y681" s="5"/>
    </row>
    <row r="682" spans="2:25" ht="33.9" customHeight="1">
      <c r="B682" s="438">
        <f t="shared" si="9"/>
        <v>630</v>
      </c>
      <c r="C682" s="569"/>
      <c r="D682" s="570"/>
      <c r="E682" s="570"/>
      <c r="F682" s="570"/>
      <c r="G682" s="570"/>
      <c r="H682" s="570"/>
      <c r="I682" s="570"/>
      <c r="J682" s="570"/>
      <c r="K682" s="570"/>
      <c r="L682" s="571"/>
      <c r="M682" s="578"/>
      <c r="N682" s="578"/>
      <c r="O682" s="578"/>
      <c r="P682" s="578"/>
      <c r="Q682" s="578"/>
      <c r="R682" s="575"/>
      <c r="S682" s="576"/>
      <c r="T682" s="576"/>
      <c r="U682" s="576"/>
      <c r="V682" s="577"/>
      <c r="W682" s="74"/>
      <c r="X682" s="4"/>
      <c r="Y682" s="5"/>
    </row>
    <row r="683" spans="2:25" ht="33.9" customHeight="1">
      <c r="B683" s="438">
        <f t="shared" si="9"/>
        <v>631</v>
      </c>
      <c r="C683" s="569"/>
      <c r="D683" s="570"/>
      <c r="E683" s="570"/>
      <c r="F683" s="570"/>
      <c r="G683" s="570"/>
      <c r="H683" s="570"/>
      <c r="I683" s="570"/>
      <c r="J683" s="570"/>
      <c r="K683" s="570"/>
      <c r="L683" s="571"/>
      <c r="M683" s="578"/>
      <c r="N683" s="578"/>
      <c r="O683" s="578"/>
      <c r="P683" s="578"/>
      <c r="Q683" s="578"/>
      <c r="R683" s="575"/>
      <c r="S683" s="576"/>
      <c r="T683" s="576"/>
      <c r="U683" s="576"/>
      <c r="V683" s="577"/>
      <c r="W683" s="74"/>
      <c r="X683" s="4"/>
      <c r="Y683" s="5"/>
    </row>
    <row r="684" spans="2:25" ht="33.9" customHeight="1">
      <c r="B684" s="438">
        <f t="shared" si="9"/>
        <v>632</v>
      </c>
      <c r="C684" s="569"/>
      <c r="D684" s="570"/>
      <c r="E684" s="570"/>
      <c r="F684" s="570"/>
      <c r="G684" s="570"/>
      <c r="H684" s="570"/>
      <c r="I684" s="570"/>
      <c r="J684" s="570"/>
      <c r="K684" s="570"/>
      <c r="L684" s="571"/>
      <c r="M684" s="578"/>
      <c r="N684" s="578"/>
      <c r="O684" s="578"/>
      <c r="P684" s="578"/>
      <c r="Q684" s="578"/>
      <c r="R684" s="575"/>
      <c r="S684" s="576"/>
      <c r="T684" s="576"/>
      <c r="U684" s="576"/>
      <c r="V684" s="577"/>
      <c r="W684" s="74"/>
      <c r="X684" s="4"/>
      <c r="Y684" s="5"/>
    </row>
    <row r="685" spans="2:25" ht="33.9" customHeight="1">
      <c r="B685" s="438">
        <f t="shared" si="9"/>
        <v>633</v>
      </c>
      <c r="C685" s="569"/>
      <c r="D685" s="570"/>
      <c r="E685" s="570"/>
      <c r="F685" s="570"/>
      <c r="G685" s="570"/>
      <c r="H685" s="570"/>
      <c r="I685" s="570"/>
      <c r="J685" s="570"/>
      <c r="K685" s="570"/>
      <c r="L685" s="571"/>
      <c r="M685" s="578"/>
      <c r="N685" s="578"/>
      <c r="O685" s="578"/>
      <c r="P685" s="578"/>
      <c r="Q685" s="578"/>
      <c r="R685" s="575"/>
      <c r="S685" s="576"/>
      <c r="T685" s="576"/>
      <c r="U685" s="576"/>
      <c r="V685" s="577"/>
      <c r="W685" s="74"/>
      <c r="X685" s="4"/>
      <c r="Y685" s="5"/>
    </row>
    <row r="686" spans="2:25" ht="33.9" customHeight="1">
      <c r="B686" s="438">
        <f t="shared" si="9"/>
        <v>634</v>
      </c>
      <c r="C686" s="569"/>
      <c r="D686" s="570"/>
      <c r="E686" s="570"/>
      <c r="F686" s="570"/>
      <c r="G686" s="570"/>
      <c r="H686" s="570"/>
      <c r="I686" s="570"/>
      <c r="J686" s="570"/>
      <c r="K686" s="570"/>
      <c r="L686" s="571"/>
      <c r="M686" s="578"/>
      <c r="N686" s="578"/>
      <c r="O686" s="578"/>
      <c r="P686" s="578"/>
      <c r="Q686" s="578"/>
      <c r="R686" s="575"/>
      <c r="S686" s="576"/>
      <c r="T686" s="576"/>
      <c r="U686" s="576"/>
      <c r="V686" s="577"/>
      <c r="W686" s="74"/>
      <c r="X686" s="4"/>
      <c r="Y686" s="5"/>
    </row>
    <row r="687" spans="2:25" ht="33.9" customHeight="1">
      <c r="B687" s="438">
        <f t="shared" si="9"/>
        <v>635</v>
      </c>
      <c r="C687" s="569"/>
      <c r="D687" s="570"/>
      <c r="E687" s="570"/>
      <c r="F687" s="570"/>
      <c r="G687" s="570"/>
      <c r="H687" s="570"/>
      <c r="I687" s="570"/>
      <c r="J687" s="570"/>
      <c r="K687" s="570"/>
      <c r="L687" s="571"/>
      <c r="M687" s="578"/>
      <c r="N687" s="578"/>
      <c r="O687" s="578"/>
      <c r="P687" s="578"/>
      <c r="Q687" s="578"/>
      <c r="R687" s="575"/>
      <c r="S687" s="576"/>
      <c r="T687" s="576"/>
      <c r="U687" s="576"/>
      <c r="V687" s="577"/>
      <c r="W687" s="74"/>
      <c r="X687" s="4"/>
      <c r="Y687" s="5"/>
    </row>
    <row r="688" spans="2:25" ht="33.9" customHeight="1">
      <c r="B688" s="438">
        <f t="shared" si="9"/>
        <v>636</v>
      </c>
      <c r="C688" s="569"/>
      <c r="D688" s="570"/>
      <c r="E688" s="570"/>
      <c r="F688" s="570"/>
      <c r="G688" s="570"/>
      <c r="H688" s="570"/>
      <c r="I688" s="570"/>
      <c r="J688" s="570"/>
      <c r="K688" s="570"/>
      <c r="L688" s="571"/>
      <c r="M688" s="578"/>
      <c r="N688" s="578"/>
      <c r="O688" s="578"/>
      <c r="P688" s="578"/>
      <c r="Q688" s="578"/>
      <c r="R688" s="575"/>
      <c r="S688" s="576"/>
      <c r="T688" s="576"/>
      <c r="U688" s="576"/>
      <c r="V688" s="577"/>
      <c r="W688" s="74"/>
      <c r="X688" s="4"/>
      <c r="Y688" s="5"/>
    </row>
    <row r="689" spans="2:25" ht="33.9" customHeight="1">
      <c r="B689" s="438">
        <f t="shared" si="9"/>
        <v>637</v>
      </c>
      <c r="C689" s="569"/>
      <c r="D689" s="570"/>
      <c r="E689" s="570"/>
      <c r="F689" s="570"/>
      <c r="G689" s="570"/>
      <c r="H689" s="570"/>
      <c r="I689" s="570"/>
      <c r="J689" s="570"/>
      <c r="K689" s="570"/>
      <c r="L689" s="571"/>
      <c r="M689" s="578"/>
      <c r="N689" s="578"/>
      <c r="O689" s="578"/>
      <c r="P689" s="578"/>
      <c r="Q689" s="578"/>
      <c r="R689" s="575"/>
      <c r="S689" s="576"/>
      <c r="T689" s="576"/>
      <c r="U689" s="576"/>
      <c r="V689" s="577"/>
      <c r="W689" s="74"/>
      <c r="X689" s="4"/>
      <c r="Y689" s="5"/>
    </row>
    <row r="690" spans="2:25" ht="33.9" customHeight="1">
      <c r="B690" s="438">
        <f t="shared" si="9"/>
        <v>638</v>
      </c>
      <c r="C690" s="569"/>
      <c r="D690" s="570"/>
      <c r="E690" s="570"/>
      <c r="F690" s="570"/>
      <c r="G690" s="570"/>
      <c r="H690" s="570"/>
      <c r="I690" s="570"/>
      <c r="J690" s="570"/>
      <c r="K690" s="570"/>
      <c r="L690" s="571"/>
      <c r="M690" s="578"/>
      <c r="N690" s="578"/>
      <c r="O690" s="578"/>
      <c r="P690" s="578"/>
      <c r="Q690" s="578"/>
      <c r="R690" s="575"/>
      <c r="S690" s="576"/>
      <c r="T690" s="576"/>
      <c r="U690" s="576"/>
      <c r="V690" s="577"/>
      <c r="W690" s="74"/>
      <c r="X690" s="4"/>
      <c r="Y690" s="5"/>
    </row>
    <row r="691" spans="2:25" ht="33.9" customHeight="1">
      <c r="B691" s="438">
        <f t="shared" si="9"/>
        <v>639</v>
      </c>
      <c r="C691" s="569"/>
      <c r="D691" s="570"/>
      <c r="E691" s="570"/>
      <c r="F691" s="570"/>
      <c r="G691" s="570"/>
      <c r="H691" s="570"/>
      <c r="I691" s="570"/>
      <c r="J691" s="570"/>
      <c r="K691" s="570"/>
      <c r="L691" s="571"/>
      <c r="M691" s="578"/>
      <c r="N691" s="578"/>
      <c r="O691" s="578"/>
      <c r="P691" s="578"/>
      <c r="Q691" s="578"/>
      <c r="R691" s="575"/>
      <c r="S691" s="576"/>
      <c r="T691" s="576"/>
      <c r="U691" s="576"/>
      <c r="V691" s="577"/>
      <c r="W691" s="74"/>
      <c r="X691" s="4"/>
      <c r="Y691" s="5"/>
    </row>
    <row r="692" spans="2:25" ht="33.9" customHeight="1">
      <c r="B692" s="438">
        <f t="shared" si="9"/>
        <v>640</v>
      </c>
      <c r="C692" s="569"/>
      <c r="D692" s="570"/>
      <c r="E692" s="570"/>
      <c r="F692" s="570"/>
      <c r="G692" s="570"/>
      <c r="H692" s="570"/>
      <c r="I692" s="570"/>
      <c r="J692" s="570"/>
      <c r="K692" s="570"/>
      <c r="L692" s="571"/>
      <c r="M692" s="578"/>
      <c r="N692" s="578"/>
      <c r="O692" s="578"/>
      <c r="P692" s="578"/>
      <c r="Q692" s="578"/>
      <c r="R692" s="575"/>
      <c r="S692" s="576"/>
      <c r="T692" s="576"/>
      <c r="U692" s="576"/>
      <c r="V692" s="577"/>
      <c r="W692" s="74"/>
      <c r="X692" s="4"/>
      <c r="Y692" s="5"/>
    </row>
    <row r="693" spans="2:25" ht="33.9" customHeight="1">
      <c r="B693" s="438">
        <f t="shared" si="9"/>
        <v>641</v>
      </c>
      <c r="C693" s="569"/>
      <c r="D693" s="570"/>
      <c r="E693" s="570"/>
      <c r="F693" s="570"/>
      <c r="G693" s="570"/>
      <c r="H693" s="570"/>
      <c r="I693" s="570"/>
      <c r="J693" s="570"/>
      <c r="K693" s="570"/>
      <c r="L693" s="571"/>
      <c r="M693" s="578"/>
      <c r="N693" s="578"/>
      <c r="O693" s="578"/>
      <c r="P693" s="578"/>
      <c r="Q693" s="578"/>
      <c r="R693" s="575"/>
      <c r="S693" s="576"/>
      <c r="T693" s="576"/>
      <c r="U693" s="576"/>
      <c r="V693" s="577"/>
      <c r="W693" s="74"/>
      <c r="X693" s="4"/>
      <c r="Y693" s="5"/>
    </row>
    <row r="694" spans="2:25" ht="33.9" customHeight="1">
      <c r="B694" s="438">
        <f t="shared" si="9"/>
        <v>642</v>
      </c>
      <c r="C694" s="569"/>
      <c r="D694" s="570"/>
      <c r="E694" s="570"/>
      <c r="F694" s="570"/>
      <c r="G694" s="570"/>
      <c r="H694" s="570"/>
      <c r="I694" s="570"/>
      <c r="J694" s="570"/>
      <c r="K694" s="570"/>
      <c r="L694" s="571"/>
      <c r="M694" s="578"/>
      <c r="N694" s="578"/>
      <c r="O694" s="578"/>
      <c r="P694" s="578"/>
      <c r="Q694" s="578"/>
      <c r="R694" s="575"/>
      <c r="S694" s="576"/>
      <c r="T694" s="576"/>
      <c r="U694" s="576"/>
      <c r="V694" s="577"/>
      <c r="W694" s="74"/>
      <c r="X694" s="4"/>
      <c r="Y694" s="5"/>
    </row>
    <row r="695" spans="2:25" ht="33.9" customHeight="1">
      <c r="B695" s="438">
        <f t="shared" ref="B695:B758" si="10">B694+1</f>
        <v>643</v>
      </c>
      <c r="C695" s="569"/>
      <c r="D695" s="570"/>
      <c r="E695" s="570"/>
      <c r="F695" s="570"/>
      <c r="G695" s="570"/>
      <c r="H695" s="570"/>
      <c r="I695" s="570"/>
      <c r="J695" s="570"/>
      <c r="K695" s="570"/>
      <c r="L695" s="571"/>
      <c r="M695" s="578"/>
      <c r="N695" s="578"/>
      <c r="O695" s="578"/>
      <c r="P695" s="578"/>
      <c r="Q695" s="578"/>
      <c r="R695" s="575"/>
      <c r="S695" s="576"/>
      <c r="T695" s="576"/>
      <c r="U695" s="576"/>
      <c r="V695" s="577"/>
      <c r="W695" s="74"/>
      <c r="X695" s="4"/>
      <c r="Y695" s="5"/>
    </row>
    <row r="696" spans="2:25" ht="33.9" customHeight="1">
      <c r="B696" s="438">
        <f t="shared" si="10"/>
        <v>644</v>
      </c>
      <c r="C696" s="569"/>
      <c r="D696" s="570"/>
      <c r="E696" s="570"/>
      <c r="F696" s="570"/>
      <c r="G696" s="570"/>
      <c r="H696" s="570"/>
      <c r="I696" s="570"/>
      <c r="J696" s="570"/>
      <c r="K696" s="570"/>
      <c r="L696" s="571"/>
      <c r="M696" s="578"/>
      <c r="N696" s="578"/>
      <c r="O696" s="578"/>
      <c r="P696" s="578"/>
      <c r="Q696" s="578"/>
      <c r="R696" s="575"/>
      <c r="S696" s="576"/>
      <c r="T696" s="576"/>
      <c r="U696" s="576"/>
      <c r="V696" s="577"/>
      <c r="W696" s="74"/>
      <c r="X696" s="4"/>
      <c r="Y696" s="5"/>
    </row>
    <row r="697" spans="2:25" ht="33.9" customHeight="1">
      <c r="B697" s="438">
        <f t="shared" si="10"/>
        <v>645</v>
      </c>
      <c r="C697" s="569"/>
      <c r="D697" s="570"/>
      <c r="E697" s="570"/>
      <c r="F697" s="570"/>
      <c r="G697" s="570"/>
      <c r="H697" s="570"/>
      <c r="I697" s="570"/>
      <c r="J697" s="570"/>
      <c r="K697" s="570"/>
      <c r="L697" s="571"/>
      <c r="M697" s="578"/>
      <c r="N697" s="578"/>
      <c r="O697" s="578"/>
      <c r="P697" s="578"/>
      <c r="Q697" s="578"/>
      <c r="R697" s="575"/>
      <c r="S697" s="576"/>
      <c r="T697" s="576"/>
      <c r="U697" s="576"/>
      <c r="V697" s="577"/>
      <c r="W697" s="74"/>
      <c r="X697" s="4"/>
      <c r="Y697" s="5"/>
    </row>
    <row r="698" spans="2:25" ht="33.9" customHeight="1">
      <c r="B698" s="438">
        <f t="shared" si="10"/>
        <v>646</v>
      </c>
      <c r="C698" s="569"/>
      <c r="D698" s="570"/>
      <c r="E698" s="570"/>
      <c r="F698" s="570"/>
      <c r="G698" s="570"/>
      <c r="H698" s="570"/>
      <c r="I698" s="570"/>
      <c r="J698" s="570"/>
      <c r="K698" s="570"/>
      <c r="L698" s="571"/>
      <c r="M698" s="578"/>
      <c r="N698" s="578"/>
      <c r="O698" s="578"/>
      <c r="P698" s="578"/>
      <c r="Q698" s="578"/>
      <c r="R698" s="575"/>
      <c r="S698" s="576"/>
      <c r="T698" s="576"/>
      <c r="U698" s="576"/>
      <c r="V698" s="577"/>
      <c r="W698" s="74"/>
      <c r="X698" s="4"/>
      <c r="Y698" s="5"/>
    </row>
    <row r="699" spans="2:25" ht="33.9" customHeight="1">
      <c r="B699" s="438">
        <f t="shared" si="10"/>
        <v>647</v>
      </c>
      <c r="C699" s="569"/>
      <c r="D699" s="570"/>
      <c r="E699" s="570"/>
      <c r="F699" s="570"/>
      <c r="G699" s="570"/>
      <c r="H699" s="570"/>
      <c r="I699" s="570"/>
      <c r="J699" s="570"/>
      <c r="K699" s="570"/>
      <c r="L699" s="571"/>
      <c r="M699" s="578"/>
      <c r="N699" s="578"/>
      <c r="O699" s="578"/>
      <c r="P699" s="578"/>
      <c r="Q699" s="578"/>
      <c r="R699" s="575"/>
      <c r="S699" s="576"/>
      <c r="T699" s="576"/>
      <c r="U699" s="576"/>
      <c r="V699" s="577"/>
      <c r="W699" s="74"/>
      <c r="X699" s="4"/>
      <c r="Y699" s="5"/>
    </row>
    <row r="700" spans="2:25" ht="33.9" customHeight="1">
      <c r="B700" s="438">
        <f t="shared" si="10"/>
        <v>648</v>
      </c>
      <c r="C700" s="569"/>
      <c r="D700" s="570"/>
      <c r="E700" s="570"/>
      <c r="F700" s="570"/>
      <c r="G700" s="570"/>
      <c r="H700" s="570"/>
      <c r="I700" s="570"/>
      <c r="J700" s="570"/>
      <c r="K700" s="570"/>
      <c r="L700" s="571"/>
      <c r="M700" s="578"/>
      <c r="N700" s="578"/>
      <c r="O700" s="578"/>
      <c r="P700" s="578"/>
      <c r="Q700" s="578"/>
      <c r="R700" s="575"/>
      <c r="S700" s="576"/>
      <c r="T700" s="576"/>
      <c r="U700" s="576"/>
      <c r="V700" s="577"/>
      <c r="W700" s="74"/>
      <c r="X700" s="4"/>
      <c r="Y700" s="5"/>
    </row>
    <row r="701" spans="2:25" ht="33.9" customHeight="1">
      <c r="B701" s="438">
        <f t="shared" si="10"/>
        <v>649</v>
      </c>
      <c r="C701" s="569"/>
      <c r="D701" s="570"/>
      <c r="E701" s="570"/>
      <c r="F701" s="570"/>
      <c r="G701" s="570"/>
      <c r="H701" s="570"/>
      <c r="I701" s="570"/>
      <c r="J701" s="570"/>
      <c r="K701" s="570"/>
      <c r="L701" s="571"/>
      <c r="M701" s="578"/>
      <c r="N701" s="578"/>
      <c r="O701" s="578"/>
      <c r="P701" s="578"/>
      <c r="Q701" s="578"/>
      <c r="R701" s="575"/>
      <c r="S701" s="576"/>
      <c r="T701" s="576"/>
      <c r="U701" s="576"/>
      <c r="V701" s="577"/>
      <c r="W701" s="74"/>
      <c r="X701" s="4"/>
      <c r="Y701" s="5"/>
    </row>
    <row r="702" spans="2:25" ht="33.9" customHeight="1">
      <c r="B702" s="438">
        <f t="shared" si="10"/>
        <v>650</v>
      </c>
      <c r="C702" s="569"/>
      <c r="D702" s="570"/>
      <c r="E702" s="570"/>
      <c r="F702" s="570"/>
      <c r="G702" s="570"/>
      <c r="H702" s="570"/>
      <c r="I702" s="570"/>
      <c r="J702" s="570"/>
      <c r="K702" s="570"/>
      <c r="L702" s="571"/>
      <c r="M702" s="578"/>
      <c r="N702" s="578"/>
      <c r="O702" s="578"/>
      <c r="P702" s="578"/>
      <c r="Q702" s="578"/>
      <c r="R702" s="575"/>
      <c r="S702" s="576"/>
      <c r="T702" s="576"/>
      <c r="U702" s="576"/>
      <c r="V702" s="577"/>
      <c r="W702" s="74"/>
      <c r="X702" s="4"/>
      <c r="Y702" s="5"/>
    </row>
    <row r="703" spans="2:25" ht="33.9" customHeight="1">
      <c r="B703" s="438">
        <f t="shared" si="10"/>
        <v>651</v>
      </c>
      <c r="C703" s="569"/>
      <c r="D703" s="570"/>
      <c r="E703" s="570"/>
      <c r="F703" s="570"/>
      <c r="G703" s="570"/>
      <c r="H703" s="570"/>
      <c r="I703" s="570"/>
      <c r="J703" s="570"/>
      <c r="K703" s="570"/>
      <c r="L703" s="571"/>
      <c r="M703" s="578"/>
      <c r="N703" s="578"/>
      <c r="O703" s="578"/>
      <c r="P703" s="578"/>
      <c r="Q703" s="578"/>
      <c r="R703" s="575"/>
      <c r="S703" s="576"/>
      <c r="T703" s="576"/>
      <c r="U703" s="576"/>
      <c r="V703" s="577"/>
      <c r="W703" s="74"/>
      <c r="X703" s="4"/>
      <c r="Y703" s="5"/>
    </row>
    <row r="704" spans="2:25" ht="33.9" customHeight="1">
      <c r="B704" s="438">
        <f t="shared" si="10"/>
        <v>652</v>
      </c>
      <c r="C704" s="569"/>
      <c r="D704" s="570"/>
      <c r="E704" s="570"/>
      <c r="F704" s="570"/>
      <c r="G704" s="570"/>
      <c r="H704" s="570"/>
      <c r="I704" s="570"/>
      <c r="J704" s="570"/>
      <c r="K704" s="570"/>
      <c r="L704" s="571"/>
      <c r="M704" s="578"/>
      <c r="N704" s="578"/>
      <c r="O704" s="578"/>
      <c r="P704" s="578"/>
      <c r="Q704" s="578"/>
      <c r="R704" s="575"/>
      <c r="S704" s="576"/>
      <c r="T704" s="576"/>
      <c r="U704" s="576"/>
      <c r="V704" s="577"/>
      <c r="W704" s="74"/>
      <c r="X704" s="4"/>
      <c r="Y704" s="5"/>
    </row>
    <row r="705" spans="2:25" ht="33.9" customHeight="1">
      <c r="B705" s="438">
        <f t="shared" si="10"/>
        <v>653</v>
      </c>
      <c r="C705" s="569"/>
      <c r="D705" s="570"/>
      <c r="E705" s="570"/>
      <c r="F705" s="570"/>
      <c r="G705" s="570"/>
      <c r="H705" s="570"/>
      <c r="I705" s="570"/>
      <c r="J705" s="570"/>
      <c r="K705" s="570"/>
      <c r="L705" s="571"/>
      <c r="M705" s="578"/>
      <c r="N705" s="578"/>
      <c r="O705" s="578"/>
      <c r="P705" s="578"/>
      <c r="Q705" s="578"/>
      <c r="R705" s="575"/>
      <c r="S705" s="576"/>
      <c r="T705" s="576"/>
      <c r="U705" s="576"/>
      <c r="V705" s="577"/>
      <c r="W705" s="74"/>
      <c r="X705" s="4"/>
      <c r="Y705" s="5"/>
    </row>
    <row r="706" spans="2:25" ht="33.9" customHeight="1">
      <c r="B706" s="438">
        <f t="shared" si="10"/>
        <v>654</v>
      </c>
      <c r="C706" s="569"/>
      <c r="D706" s="570"/>
      <c r="E706" s="570"/>
      <c r="F706" s="570"/>
      <c r="G706" s="570"/>
      <c r="H706" s="570"/>
      <c r="I706" s="570"/>
      <c r="J706" s="570"/>
      <c r="K706" s="570"/>
      <c r="L706" s="571"/>
      <c r="M706" s="578"/>
      <c r="N706" s="578"/>
      <c r="O706" s="578"/>
      <c r="P706" s="578"/>
      <c r="Q706" s="578"/>
      <c r="R706" s="575"/>
      <c r="S706" s="576"/>
      <c r="T706" s="576"/>
      <c r="U706" s="576"/>
      <c r="V706" s="577"/>
      <c r="W706" s="74"/>
      <c r="X706" s="4"/>
      <c r="Y706" s="5"/>
    </row>
    <row r="707" spans="2:25" ht="33.9" customHeight="1">
      <c r="B707" s="438">
        <f t="shared" si="10"/>
        <v>655</v>
      </c>
      <c r="C707" s="569"/>
      <c r="D707" s="570"/>
      <c r="E707" s="570"/>
      <c r="F707" s="570"/>
      <c r="G707" s="570"/>
      <c r="H707" s="570"/>
      <c r="I707" s="570"/>
      <c r="J707" s="570"/>
      <c r="K707" s="570"/>
      <c r="L707" s="571"/>
      <c r="M707" s="578"/>
      <c r="N707" s="578"/>
      <c r="O707" s="578"/>
      <c r="P707" s="578"/>
      <c r="Q707" s="578"/>
      <c r="R707" s="575"/>
      <c r="S707" s="576"/>
      <c r="T707" s="576"/>
      <c r="U707" s="576"/>
      <c r="V707" s="577"/>
      <c r="W707" s="74"/>
      <c r="X707" s="4"/>
      <c r="Y707" s="5"/>
    </row>
    <row r="708" spans="2:25" ht="33.9" customHeight="1">
      <c r="B708" s="438">
        <f t="shared" si="10"/>
        <v>656</v>
      </c>
      <c r="C708" s="569"/>
      <c r="D708" s="570"/>
      <c r="E708" s="570"/>
      <c r="F708" s="570"/>
      <c r="G708" s="570"/>
      <c r="H708" s="570"/>
      <c r="I708" s="570"/>
      <c r="J708" s="570"/>
      <c r="K708" s="570"/>
      <c r="L708" s="571"/>
      <c r="M708" s="578"/>
      <c r="N708" s="578"/>
      <c r="O708" s="578"/>
      <c r="P708" s="578"/>
      <c r="Q708" s="578"/>
      <c r="R708" s="575"/>
      <c r="S708" s="576"/>
      <c r="T708" s="576"/>
      <c r="U708" s="576"/>
      <c r="V708" s="577"/>
      <c r="W708" s="74"/>
      <c r="X708" s="4"/>
      <c r="Y708" s="5"/>
    </row>
    <row r="709" spans="2:25" ht="33.9" customHeight="1">
      <c r="B709" s="438">
        <f t="shared" si="10"/>
        <v>657</v>
      </c>
      <c r="C709" s="569"/>
      <c r="D709" s="570"/>
      <c r="E709" s="570"/>
      <c r="F709" s="570"/>
      <c r="G709" s="570"/>
      <c r="H709" s="570"/>
      <c r="I709" s="570"/>
      <c r="J709" s="570"/>
      <c r="K709" s="570"/>
      <c r="L709" s="571"/>
      <c r="M709" s="578"/>
      <c r="N709" s="578"/>
      <c r="O709" s="578"/>
      <c r="P709" s="578"/>
      <c r="Q709" s="578"/>
      <c r="R709" s="575"/>
      <c r="S709" s="576"/>
      <c r="T709" s="576"/>
      <c r="U709" s="576"/>
      <c r="V709" s="577"/>
      <c r="W709" s="74"/>
      <c r="X709" s="4"/>
      <c r="Y709" s="5"/>
    </row>
    <row r="710" spans="2:25" ht="33.9" customHeight="1">
      <c r="B710" s="438">
        <f t="shared" si="10"/>
        <v>658</v>
      </c>
      <c r="C710" s="569"/>
      <c r="D710" s="570"/>
      <c r="E710" s="570"/>
      <c r="F710" s="570"/>
      <c r="G710" s="570"/>
      <c r="H710" s="570"/>
      <c r="I710" s="570"/>
      <c r="J710" s="570"/>
      <c r="K710" s="570"/>
      <c r="L710" s="571"/>
      <c r="M710" s="578"/>
      <c r="N710" s="578"/>
      <c r="O710" s="578"/>
      <c r="P710" s="578"/>
      <c r="Q710" s="578"/>
      <c r="R710" s="575"/>
      <c r="S710" s="576"/>
      <c r="T710" s="576"/>
      <c r="U710" s="576"/>
      <c r="V710" s="577"/>
      <c r="W710" s="74"/>
      <c r="X710" s="4"/>
      <c r="Y710" s="5"/>
    </row>
    <row r="711" spans="2:25" ht="33.9" customHeight="1">
      <c r="B711" s="438">
        <f t="shared" si="10"/>
        <v>659</v>
      </c>
      <c r="C711" s="569"/>
      <c r="D711" s="570"/>
      <c r="E711" s="570"/>
      <c r="F711" s="570"/>
      <c r="G711" s="570"/>
      <c r="H711" s="570"/>
      <c r="I711" s="570"/>
      <c r="J711" s="570"/>
      <c r="K711" s="570"/>
      <c r="L711" s="571"/>
      <c r="M711" s="578"/>
      <c r="N711" s="578"/>
      <c r="O711" s="578"/>
      <c r="P711" s="578"/>
      <c r="Q711" s="578"/>
      <c r="R711" s="575"/>
      <c r="S711" s="576"/>
      <c r="T711" s="576"/>
      <c r="U711" s="576"/>
      <c r="V711" s="577"/>
      <c r="W711" s="74"/>
      <c r="X711" s="4"/>
      <c r="Y711" s="5"/>
    </row>
    <row r="712" spans="2:25" ht="33.9" customHeight="1">
      <c r="B712" s="438">
        <f t="shared" si="10"/>
        <v>660</v>
      </c>
      <c r="C712" s="569"/>
      <c r="D712" s="570"/>
      <c r="E712" s="570"/>
      <c r="F712" s="570"/>
      <c r="G712" s="570"/>
      <c r="H712" s="570"/>
      <c r="I712" s="570"/>
      <c r="J712" s="570"/>
      <c r="K712" s="570"/>
      <c r="L712" s="571"/>
      <c r="M712" s="578"/>
      <c r="N712" s="578"/>
      <c r="O712" s="578"/>
      <c r="P712" s="578"/>
      <c r="Q712" s="578"/>
      <c r="R712" s="575"/>
      <c r="S712" s="576"/>
      <c r="T712" s="576"/>
      <c r="U712" s="576"/>
      <c r="V712" s="577"/>
      <c r="W712" s="74"/>
      <c r="X712" s="4"/>
      <c r="Y712" s="5"/>
    </row>
    <row r="713" spans="2:25" ht="33.9" customHeight="1">
      <c r="B713" s="438">
        <f t="shared" si="10"/>
        <v>661</v>
      </c>
      <c r="C713" s="569"/>
      <c r="D713" s="570"/>
      <c r="E713" s="570"/>
      <c r="F713" s="570"/>
      <c r="G713" s="570"/>
      <c r="H713" s="570"/>
      <c r="I713" s="570"/>
      <c r="J713" s="570"/>
      <c r="K713" s="570"/>
      <c r="L713" s="571"/>
      <c r="M713" s="578"/>
      <c r="N713" s="578"/>
      <c r="O713" s="578"/>
      <c r="P713" s="578"/>
      <c r="Q713" s="578"/>
      <c r="R713" s="575"/>
      <c r="S713" s="576"/>
      <c r="T713" s="576"/>
      <c r="U713" s="576"/>
      <c r="V713" s="577"/>
      <c r="W713" s="74"/>
      <c r="X713" s="4"/>
      <c r="Y713" s="5"/>
    </row>
    <row r="714" spans="2:25" ht="33.9" customHeight="1">
      <c r="B714" s="438">
        <f t="shared" si="10"/>
        <v>662</v>
      </c>
      <c r="C714" s="569"/>
      <c r="D714" s="570"/>
      <c r="E714" s="570"/>
      <c r="F714" s="570"/>
      <c r="G714" s="570"/>
      <c r="H714" s="570"/>
      <c r="I714" s="570"/>
      <c r="J714" s="570"/>
      <c r="K714" s="570"/>
      <c r="L714" s="571"/>
      <c r="M714" s="578"/>
      <c r="N714" s="578"/>
      <c r="O714" s="578"/>
      <c r="P714" s="578"/>
      <c r="Q714" s="578"/>
      <c r="R714" s="575"/>
      <c r="S714" s="576"/>
      <c r="T714" s="576"/>
      <c r="U714" s="576"/>
      <c r="V714" s="577"/>
      <c r="W714" s="74"/>
      <c r="X714" s="4"/>
      <c r="Y714" s="5"/>
    </row>
    <row r="715" spans="2:25" ht="33.9" customHeight="1">
      <c r="B715" s="438">
        <f t="shared" si="10"/>
        <v>663</v>
      </c>
      <c r="C715" s="569"/>
      <c r="D715" s="570"/>
      <c r="E715" s="570"/>
      <c r="F715" s="570"/>
      <c r="G715" s="570"/>
      <c r="H715" s="570"/>
      <c r="I715" s="570"/>
      <c r="J715" s="570"/>
      <c r="K715" s="570"/>
      <c r="L715" s="571"/>
      <c r="M715" s="578"/>
      <c r="N715" s="578"/>
      <c r="O715" s="578"/>
      <c r="P715" s="578"/>
      <c r="Q715" s="578"/>
      <c r="R715" s="575"/>
      <c r="S715" s="576"/>
      <c r="T715" s="576"/>
      <c r="U715" s="576"/>
      <c r="V715" s="577"/>
      <c r="W715" s="74"/>
      <c r="X715" s="4"/>
      <c r="Y715" s="5"/>
    </row>
    <row r="716" spans="2:25" ht="33.9" customHeight="1">
      <c r="B716" s="438">
        <f t="shared" si="10"/>
        <v>664</v>
      </c>
      <c r="C716" s="569"/>
      <c r="D716" s="570"/>
      <c r="E716" s="570"/>
      <c r="F716" s="570"/>
      <c r="G716" s="570"/>
      <c r="H716" s="570"/>
      <c r="I716" s="570"/>
      <c r="J716" s="570"/>
      <c r="K716" s="570"/>
      <c r="L716" s="571"/>
      <c r="M716" s="578"/>
      <c r="N716" s="578"/>
      <c r="O716" s="578"/>
      <c r="P716" s="578"/>
      <c r="Q716" s="578"/>
      <c r="R716" s="575"/>
      <c r="S716" s="576"/>
      <c r="T716" s="576"/>
      <c r="U716" s="576"/>
      <c r="V716" s="577"/>
      <c r="W716" s="74"/>
      <c r="X716" s="4"/>
      <c r="Y716" s="5"/>
    </row>
    <row r="717" spans="2:25" ht="33.9" customHeight="1">
      <c r="B717" s="438">
        <f t="shared" si="10"/>
        <v>665</v>
      </c>
      <c r="C717" s="569"/>
      <c r="D717" s="570"/>
      <c r="E717" s="570"/>
      <c r="F717" s="570"/>
      <c r="G717" s="570"/>
      <c r="H717" s="570"/>
      <c r="I717" s="570"/>
      <c r="J717" s="570"/>
      <c r="K717" s="570"/>
      <c r="L717" s="571"/>
      <c r="M717" s="578"/>
      <c r="N717" s="578"/>
      <c r="O717" s="578"/>
      <c r="P717" s="578"/>
      <c r="Q717" s="578"/>
      <c r="R717" s="575"/>
      <c r="S717" s="576"/>
      <c r="T717" s="576"/>
      <c r="U717" s="576"/>
      <c r="V717" s="577"/>
      <c r="W717" s="74"/>
      <c r="X717" s="4"/>
      <c r="Y717" s="5"/>
    </row>
    <row r="718" spans="2:25" ht="33.9" customHeight="1">
      <c r="B718" s="438">
        <f t="shared" si="10"/>
        <v>666</v>
      </c>
      <c r="C718" s="569"/>
      <c r="D718" s="570"/>
      <c r="E718" s="570"/>
      <c r="F718" s="570"/>
      <c r="G718" s="570"/>
      <c r="H718" s="570"/>
      <c r="I718" s="570"/>
      <c r="J718" s="570"/>
      <c r="K718" s="570"/>
      <c r="L718" s="571"/>
      <c r="M718" s="578"/>
      <c r="N718" s="578"/>
      <c r="O718" s="578"/>
      <c r="P718" s="578"/>
      <c r="Q718" s="578"/>
      <c r="R718" s="575"/>
      <c r="S718" s="576"/>
      <c r="T718" s="576"/>
      <c r="U718" s="576"/>
      <c r="V718" s="577"/>
      <c r="W718" s="74"/>
      <c r="X718" s="4"/>
      <c r="Y718" s="5"/>
    </row>
    <row r="719" spans="2:25" ht="33.9" customHeight="1">
      <c r="B719" s="438">
        <f t="shared" si="10"/>
        <v>667</v>
      </c>
      <c r="C719" s="569"/>
      <c r="D719" s="570"/>
      <c r="E719" s="570"/>
      <c r="F719" s="570"/>
      <c r="G719" s="570"/>
      <c r="H719" s="570"/>
      <c r="I719" s="570"/>
      <c r="J719" s="570"/>
      <c r="K719" s="570"/>
      <c r="L719" s="571"/>
      <c r="M719" s="578"/>
      <c r="N719" s="578"/>
      <c r="O719" s="578"/>
      <c r="P719" s="578"/>
      <c r="Q719" s="578"/>
      <c r="R719" s="575"/>
      <c r="S719" s="576"/>
      <c r="T719" s="576"/>
      <c r="U719" s="576"/>
      <c r="V719" s="577"/>
      <c r="W719" s="74"/>
      <c r="X719" s="4"/>
      <c r="Y719" s="5"/>
    </row>
    <row r="720" spans="2:25" ht="33.9" customHeight="1">
      <c r="B720" s="438">
        <f t="shared" si="10"/>
        <v>668</v>
      </c>
      <c r="C720" s="569"/>
      <c r="D720" s="570"/>
      <c r="E720" s="570"/>
      <c r="F720" s="570"/>
      <c r="G720" s="570"/>
      <c r="H720" s="570"/>
      <c r="I720" s="570"/>
      <c r="J720" s="570"/>
      <c r="K720" s="570"/>
      <c r="L720" s="571"/>
      <c r="M720" s="578"/>
      <c r="N720" s="578"/>
      <c r="O720" s="578"/>
      <c r="P720" s="578"/>
      <c r="Q720" s="578"/>
      <c r="R720" s="575"/>
      <c r="S720" s="576"/>
      <c r="T720" s="576"/>
      <c r="U720" s="576"/>
      <c r="V720" s="577"/>
      <c r="W720" s="74"/>
      <c r="X720" s="4"/>
      <c r="Y720" s="5"/>
    </row>
    <row r="721" spans="2:25" ht="33.9" customHeight="1">
      <c r="B721" s="438">
        <f t="shared" si="10"/>
        <v>669</v>
      </c>
      <c r="C721" s="569"/>
      <c r="D721" s="570"/>
      <c r="E721" s="570"/>
      <c r="F721" s="570"/>
      <c r="G721" s="570"/>
      <c r="H721" s="570"/>
      <c r="I721" s="570"/>
      <c r="J721" s="570"/>
      <c r="K721" s="570"/>
      <c r="L721" s="571"/>
      <c r="M721" s="578"/>
      <c r="N721" s="578"/>
      <c r="O721" s="578"/>
      <c r="P721" s="578"/>
      <c r="Q721" s="578"/>
      <c r="R721" s="575"/>
      <c r="S721" s="576"/>
      <c r="T721" s="576"/>
      <c r="U721" s="576"/>
      <c r="V721" s="577"/>
      <c r="W721" s="74"/>
      <c r="X721" s="4"/>
      <c r="Y721" s="5"/>
    </row>
    <row r="722" spans="2:25" ht="33.9" customHeight="1">
      <c r="B722" s="438">
        <f t="shared" si="10"/>
        <v>670</v>
      </c>
      <c r="C722" s="569"/>
      <c r="D722" s="570"/>
      <c r="E722" s="570"/>
      <c r="F722" s="570"/>
      <c r="G722" s="570"/>
      <c r="H722" s="570"/>
      <c r="I722" s="570"/>
      <c r="J722" s="570"/>
      <c r="K722" s="570"/>
      <c r="L722" s="571"/>
      <c r="M722" s="578"/>
      <c r="N722" s="578"/>
      <c r="O722" s="578"/>
      <c r="P722" s="578"/>
      <c r="Q722" s="578"/>
      <c r="R722" s="575"/>
      <c r="S722" s="576"/>
      <c r="T722" s="576"/>
      <c r="U722" s="576"/>
      <c r="V722" s="577"/>
      <c r="W722" s="74"/>
      <c r="X722" s="4"/>
      <c r="Y722" s="5"/>
    </row>
    <row r="723" spans="2:25" ht="33.9" customHeight="1">
      <c r="B723" s="438">
        <f t="shared" si="10"/>
        <v>671</v>
      </c>
      <c r="C723" s="569"/>
      <c r="D723" s="570"/>
      <c r="E723" s="570"/>
      <c r="F723" s="570"/>
      <c r="G723" s="570"/>
      <c r="H723" s="570"/>
      <c r="I723" s="570"/>
      <c r="J723" s="570"/>
      <c r="K723" s="570"/>
      <c r="L723" s="571"/>
      <c r="M723" s="578"/>
      <c r="N723" s="578"/>
      <c r="O723" s="578"/>
      <c r="P723" s="578"/>
      <c r="Q723" s="578"/>
      <c r="R723" s="575"/>
      <c r="S723" s="576"/>
      <c r="T723" s="576"/>
      <c r="U723" s="576"/>
      <c r="V723" s="577"/>
      <c r="W723" s="74"/>
      <c r="X723" s="4"/>
      <c r="Y723" s="5"/>
    </row>
    <row r="724" spans="2:25" ht="33.9" customHeight="1">
      <c r="B724" s="438">
        <f t="shared" si="10"/>
        <v>672</v>
      </c>
      <c r="C724" s="569"/>
      <c r="D724" s="570"/>
      <c r="E724" s="570"/>
      <c r="F724" s="570"/>
      <c r="G724" s="570"/>
      <c r="H724" s="570"/>
      <c r="I724" s="570"/>
      <c r="J724" s="570"/>
      <c r="K724" s="570"/>
      <c r="L724" s="571"/>
      <c r="M724" s="578"/>
      <c r="N724" s="578"/>
      <c r="O724" s="578"/>
      <c r="P724" s="578"/>
      <c r="Q724" s="578"/>
      <c r="R724" s="575"/>
      <c r="S724" s="576"/>
      <c r="T724" s="576"/>
      <c r="U724" s="576"/>
      <c r="V724" s="577"/>
      <c r="W724" s="74"/>
      <c r="X724" s="4"/>
      <c r="Y724" s="5"/>
    </row>
    <row r="725" spans="2:25" ht="33.9" customHeight="1">
      <c r="B725" s="438">
        <f t="shared" si="10"/>
        <v>673</v>
      </c>
      <c r="C725" s="569"/>
      <c r="D725" s="570"/>
      <c r="E725" s="570"/>
      <c r="F725" s="570"/>
      <c r="G725" s="570"/>
      <c r="H725" s="570"/>
      <c r="I725" s="570"/>
      <c r="J725" s="570"/>
      <c r="K725" s="570"/>
      <c r="L725" s="571"/>
      <c r="M725" s="578"/>
      <c r="N725" s="578"/>
      <c r="O725" s="578"/>
      <c r="P725" s="578"/>
      <c r="Q725" s="578"/>
      <c r="R725" s="575"/>
      <c r="S725" s="576"/>
      <c r="T725" s="576"/>
      <c r="U725" s="576"/>
      <c r="V725" s="577"/>
      <c r="W725" s="74"/>
      <c r="X725" s="4"/>
      <c r="Y725" s="5"/>
    </row>
    <row r="726" spans="2:25" ht="33.9" customHeight="1">
      <c r="B726" s="438">
        <f t="shared" si="10"/>
        <v>674</v>
      </c>
      <c r="C726" s="569"/>
      <c r="D726" s="570"/>
      <c r="E726" s="570"/>
      <c r="F726" s="570"/>
      <c r="G726" s="570"/>
      <c r="H726" s="570"/>
      <c r="I726" s="570"/>
      <c r="J726" s="570"/>
      <c r="K726" s="570"/>
      <c r="L726" s="571"/>
      <c r="M726" s="578"/>
      <c r="N726" s="578"/>
      <c r="O726" s="578"/>
      <c r="P726" s="578"/>
      <c r="Q726" s="578"/>
      <c r="R726" s="575"/>
      <c r="S726" s="576"/>
      <c r="T726" s="576"/>
      <c r="U726" s="576"/>
      <c r="V726" s="577"/>
      <c r="W726" s="74"/>
      <c r="X726" s="4"/>
      <c r="Y726" s="5"/>
    </row>
    <row r="727" spans="2:25" ht="33.9" customHeight="1">
      <c r="B727" s="438">
        <f t="shared" si="10"/>
        <v>675</v>
      </c>
      <c r="C727" s="569"/>
      <c r="D727" s="570"/>
      <c r="E727" s="570"/>
      <c r="F727" s="570"/>
      <c r="G727" s="570"/>
      <c r="H727" s="570"/>
      <c r="I727" s="570"/>
      <c r="J727" s="570"/>
      <c r="K727" s="570"/>
      <c r="L727" s="571"/>
      <c r="M727" s="578"/>
      <c r="N727" s="578"/>
      <c r="O727" s="578"/>
      <c r="P727" s="578"/>
      <c r="Q727" s="578"/>
      <c r="R727" s="575"/>
      <c r="S727" s="576"/>
      <c r="T727" s="576"/>
      <c r="U727" s="576"/>
      <c r="V727" s="577"/>
      <c r="W727" s="74"/>
      <c r="X727" s="4"/>
      <c r="Y727" s="5"/>
    </row>
    <row r="728" spans="2:25" ht="33.9" customHeight="1">
      <c r="B728" s="438">
        <f t="shared" si="10"/>
        <v>676</v>
      </c>
      <c r="C728" s="569"/>
      <c r="D728" s="570"/>
      <c r="E728" s="570"/>
      <c r="F728" s="570"/>
      <c r="G728" s="570"/>
      <c r="H728" s="570"/>
      <c r="I728" s="570"/>
      <c r="J728" s="570"/>
      <c r="K728" s="570"/>
      <c r="L728" s="571"/>
      <c r="M728" s="578"/>
      <c r="N728" s="578"/>
      <c r="O728" s="578"/>
      <c r="P728" s="578"/>
      <c r="Q728" s="578"/>
      <c r="R728" s="575"/>
      <c r="S728" s="576"/>
      <c r="T728" s="576"/>
      <c r="U728" s="576"/>
      <c r="V728" s="577"/>
      <c r="W728" s="74"/>
      <c r="X728" s="4"/>
      <c r="Y728" s="5"/>
    </row>
    <row r="729" spans="2:25" ht="33.9" customHeight="1">
      <c r="B729" s="438">
        <f t="shared" si="10"/>
        <v>677</v>
      </c>
      <c r="C729" s="569"/>
      <c r="D729" s="570"/>
      <c r="E729" s="570"/>
      <c r="F729" s="570"/>
      <c r="G729" s="570"/>
      <c r="H729" s="570"/>
      <c r="I729" s="570"/>
      <c r="J729" s="570"/>
      <c r="K729" s="570"/>
      <c r="L729" s="571"/>
      <c r="M729" s="578"/>
      <c r="N729" s="578"/>
      <c r="O729" s="578"/>
      <c r="P729" s="578"/>
      <c r="Q729" s="578"/>
      <c r="R729" s="575"/>
      <c r="S729" s="576"/>
      <c r="T729" s="576"/>
      <c r="U729" s="576"/>
      <c r="V729" s="577"/>
      <c r="W729" s="74"/>
      <c r="X729" s="4"/>
      <c r="Y729" s="5"/>
    </row>
    <row r="730" spans="2:25" ht="33.9" customHeight="1">
      <c r="B730" s="438">
        <f t="shared" si="10"/>
        <v>678</v>
      </c>
      <c r="C730" s="569"/>
      <c r="D730" s="570"/>
      <c r="E730" s="570"/>
      <c r="F730" s="570"/>
      <c r="G730" s="570"/>
      <c r="H730" s="570"/>
      <c r="I730" s="570"/>
      <c r="J730" s="570"/>
      <c r="K730" s="570"/>
      <c r="L730" s="571"/>
      <c r="M730" s="578"/>
      <c r="N730" s="578"/>
      <c r="O730" s="578"/>
      <c r="P730" s="578"/>
      <c r="Q730" s="578"/>
      <c r="R730" s="575"/>
      <c r="S730" s="576"/>
      <c r="T730" s="576"/>
      <c r="U730" s="576"/>
      <c r="V730" s="577"/>
      <c r="W730" s="74"/>
      <c r="X730" s="4"/>
      <c r="Y730" s="5"/>
    </row>
    <row r="731" spans="2:25" ht="33.9" customHeight="1">
      <c r="B731" s="438">
        <f t="shared" si="10"/>
        <v>679</v>
      </c>
      <c r="C731" s="569"/>
      <c r="D731" s="570"/>
      <c r="E731" s="570"/>
      <c r="F731" s="570"/>
      <c r="G731" s="570"/>
      <c r="H731" s="570"/>
      <c r="I731" s="570"/>
      <c r="J731" s="570"/>
      <c r="K731" s="570"/>
      <c r="L731" s="571"/>
      <c r="M731" s="578"/>
      <c r="N731" s="578"/>
      <c r="O731" s="578"/>
      <c r="P731" s="578"/>
      <c r="Q731" s="578"/>
      <c r="R731" s="575"/>
      <c r="S731" s="576"/>
      <c r="T731" s="576"/>
      <c r="U731" s="576"/>
      <c r="V731" s="577"/>
      <c r="W731" s="74"/>
      <c r="X731" s="4"/>
      <c r="Y731" s="5"/>
    </row>
    <row r="732" spans="2:25" ht="33.9" customHeight="1">
      <c r="B732" s="438">
        <f t="shared" si="10"/>
        <v>680</v>
      </c>
      <c r="C732" s="569"/>
      <c r="D732" s="570"/>
      <c r="E732" s="570"/>
      <c r="F732" s="570"/>
      <c r="G732" s="570"/>
      <c r="H732" s="570"/>
      <c r="I732" s="570"/>
      <c r="J732" s="570"/>
      <c r="K732" s="570"/>
      <c r="L732" s="571"/>
      <c r="M732" s="578"/>
      <c r="N732" s="578"/>
      <c r="O732" s="578"/>
      <c r="P732" s="578"/>
      <c r="Q732" s="578"/>
      <c r="R732" s="575"/>
      <c r="S732" s="576"/>
      <c r="T732" s="576"/>
      <c r="U732" s="576"/>
      <c r="V732" s="577"/>
      <c r="W732" s="74"/>
      <c r="X732" s="4"/>
      <c r="Y732" s="5"/>
    </row>
    <row r="733" spans="2:25" ht="33.9" customHeight="1">
      <c r="B733" s="438">
        <f t="shared" si="10"/>
        <v>681</v>
      </c>
      <c r="C733" s="569"/>
      <c r="D733" s="570"/>
      <c r="E733" s="570"/>
      <c r="F733" s="570"/>
      <c r="G733" s="570"/>
      <c r="H733" s="570"/>
      <c r="I733" s="570"/>
      <c r="J733" s="570"/>
      <c r="K733" s="570"/>
      <c r="L733" s="571"/>
      <c r="M733" s="578"/>
      <c r="N733" s="578"/>
      <c r="O733" s="578"/>
      <c r="P733" s="578"/>
      <c r="Q733" s="578"/>
      <c r="R733" s="575"/>
      <c r="S733" s="576"/>
      <c r="T733" s="576"/>
      <c r="U733" s="576"/>
      <c r="V733" s="577"/>
      <c r="W733" s="74"/>
      <c r="X733" s="4"/>
      <c r="Y733" s="5"/>
    </row>
    <row r="734" spans="2:25" ht="33.9" customHeight="1">
      <c r="B734" s="438">
        <f t="shared" si="10"/>
        <v>682</v>
      </c>
      <c r="C734" s="569"/>
      <c r="D734" s="570"/>
      <c r="E734" s="570"/>
      <c r="F734" s="570"/>
      <c r="G734" s="570"/>
      <c r="H734" s="570"/>
      <c r="I734" s="570"/>
      <c r="J734" s="570"/>
      <c r="K734" s="570"/>
      <c r="L734" s="571"/>
      <c r="M734" s="578"/>
      <c r="N734" s="578"/>
      <c r="O734" s="578"/>
      <c r="P734" s="578"/>
      <c r="Q734" s="578"/>
      <c r="R734" s="575"/>
      <c r="S734" s="576"/>
      <c r="T734" s="576"/>
      <c r="U734" s="576"/>
      <c r="V734" s="577"/>
      <c r="W734" s="74"/>
      <c r="X734" s="4"/>
      <c r="Y734" s="5"/>
    </row>
    <row r="735" spans="2:25" ht="33.9" customHeight="1">
      <c r="B735" s="438">
        <f t="shared" si="10"/>
        <v>683</v>
      </c>
      <c r="C735" s="569"/>
      <c r="D735" s="570"/>
      <c r="E735" s="570"/>
      <c r="F735" s="570"/>
      <c r="G735" s="570"/>
      <c r="H735" s="570"/>
      <c r="I735" s="570"/>
      <c r="J735" s="570"/>
      <c r="K735" s="570"/>
      <c r="L735" s="571"/>
      <c r="M735" s="578"/>
      <c r="N735" s="578"/>
      <c r="O735" s="578"/>
      <c r="P735" s="578"/>
      <c r="Q735" s="578"/>
      <c r="R735" s="575"/>
      <c r="S735" s="576"/>
      <c r="T735" s="576"/>
      <c r="U735" s="576"/>
      <c r="V735" s="577"/>
      <c r="W735" s="74"/>
      <c r="X735" s="4"/>
      <c r="Y735" s="5"/>
    </row>
    <row r="736" spans="2:25" ht="33.9" customHeight="1">
      <c r="B736" s="438">
        <f t="shared" si="10"/>
        <v>684</v>
      </c>
      <c r="C736" s="569"/>
      <c r="D736" s="570"/>
      <c r="E736" s="570"/>
      <c r="F736" s="570"/>
      <c r="G736" s="570"/>
      <c r="H736" s="570"/>
      <c r="I736" s="570"/>
      <c r="J736" s="570"/>
      <c r="K736" s="570"/>
      <c r="L736" s="571"/>
      <c r="M736" s="578"/>
      <c r="N736" s="578"/>
      <c r="O736" s="578"/>
      <c r="P736" s="578"/>
      <c r="Q736" s="578"/>
      <c r="R736" s="575"/>
      <c r="S736" s="576"/>
      <c r="T736" s="576"/>
      <c r="U736" s="576"/>
      <c r="V736" s="577"/>
      <c r="W736" s="74"/>
      <c r="X736" s="4"/>
      <c r="Y736" s="5"/>
    </row>
    <row r="737" spans="2:25" ht="33.9" customHeight="1">
      <c r="B737" s="438">
        <f t="shared" si="10"/>
        <v>685</v>
      </c>
      <c r="C737" s="569"/>
      <c r="D737" s="570"/>
      <c r="E737" s="570"/>
      <c r="F737" s="570"/>
      <c r="G737" s="570"/>
      <c r="H737" s="570"/>
      <c r="I737" s="570"/>
      <c r="J737" s="570"/>
      <c r="K737" s="570"/>
      <c r="L737" s="571"/>
      <c r="M737" s="578"/>
      <c r="N737" s="578"/>
      <c r="O737" s="578"/>
      <c r="P737" s="578"/>
      <c r="Q737" s="578"/>
      <c r="R737" s="575"/>
      <c r="S737" s="576"/>
      <c r="T737" s="576"/>
      <c r="U737" s="576"/>
      <c r="V737" s="577"/>
      <c r="W737" s="74"/>
      <c r="X737" s="4"/>
      <c r="Y737" s="5"/>
    </row>
    <row r="738" spans="2:25" ht="33.9" customHeight="1">
      <c r="B738" s="438">
        <f t="shared" si="10"/>
        <v>686</v>
      </c>
      <c r="C738" s="569"/>
      <c r="D738" s="570"/>
      <c r="E738" s="570"/>
      <c r="F738" s="570"/>
      <c r="G738" s="570"/>
      <c r="H738" s="570"/>
      <c r="I738" s="570"/>
      <c r="J738" s="570"/>
      <c r="K738" s="570"/>
      <c r="L738" s="571"/>
      <c r="M738" s="578"/>
      <c r="N738" s="578"/>
      <c r="O738" s="578"/>
      <c r="P738" s="578"/>
      <c r="Q738" s="578"/>
      <c r="R738" s="575"/>
      <c r="S738" s="576"/>
      <c r="T738" s="576"/>
      <c r="U738" s="576"/>
      <c r="V738" s="577"/>
      <c r="W738" s="74"/>
      <c r="X738" s="4"/>
      <c r="Y738" s="5"/>
    </row>
    <row r="739" spans="2:25" ht="33.9" customHeight="1">
      <c r="B739" s="438">
        <f t="shared" si="10"/>
        <v>687</v>
      </c>
      <c r="C739" s="569"/>
      <c r="D739" s="570"/>
      <c r="E739" s="570"/>
      <c r="F739" s="570"/>
      <c r="G739" s="570"/>
      <c r="H739" s="570"/>
      <c r="I739" s="570"/>
      <c r="J739" s="570"/>
      <c r="K739" s="570"/>
      <c r="L739" s="571"/>
      <c r="M739" s="578"/>
      <c r="N739" s="578"/>
      <c r="O739" s="578"/>
      <c r="P739" s="578"/>
      <c r="Q739" s="578"/>
      <c r="R739" s="575"/>
      <c r="S739" s="576"/>
      <c r="T739" s="576"/>
      <c r="U739" s="576"/>
      <c r="V739" s="577"/>
      <c r="W739" s="74"/>
      <c r="X739" s="4"/>
      <c r="Y739" s="5"/>
    </row>
    <row r="740" spans="2:25" ht="33.9" customHeight="1">
      <c r="B740" s="438">
        <f t="shared" si="10"/>
        <v>688</v>
      </c>
      <c r="C740" s="569"/>
      <c r="D740" s="570"/>
      <c r="E740" s="570"/>
      <c r="F740" s="570"/>
      <c r="G740" s="570"/>
      <c r="H740" s="570"/>
      <c r="I740" s="570"/>
      <c r="J740" s="570"/>
      <c r="K740" s="570"/>
      <c r="L740" s="571"/>
      <c r="M740" s="578"/>
      <c r="N740" s="578"/>
      <c r="O740" s="578"/>
      <c r="P740" s="578"/>
      <c r="Q740" s="578"/>
      <c r="R740" s="575"/>
      <c r="S740" s="576"/>
      <c r="T740" s="576"/>
      <c r="U740" s="576"/>
      <c r="V740" s="577"/>
      <c r="W740" s="74"/>
      <c r="X740" s="4"/>
      <c r="Y740" s="5"/>
    </row>
    <row r="741" spans="2:25" ht="33.9" customHeight="1">
      <c r="B741" s="438">
        <f t="shared" si="10"/>
        <v>689</v>
      </c>
      <c r="C741" s="569"/>
      <c r="D741" s="570"/>
      <c r="E741" s="570"/>
      <c r="F741" s="570"/>
      <c r="G741" s="570"/>
      <c r="H741" s="570"/>
      <c r="I741" s="570"/>
      <c r="J741" s="570"/>
      <c r="K741" s="570"/>
      <c r="L741" s="571"/>
      <c r="M741" s="578"/>
      <c r="N741" s="578"/>
      <c r="O741" s="578"/>
      <c r="P741" s="578"/>
      <c r="Q741" s="578"/>
      <c r="R741" s="575"/>
      <c r="S741" s="576"/>
      <c r="T741" s="576"/>
      <c r="U741" s="576"/>
      <c r="V741" s="577"/>
      <c r="W741" s="74"/>
      <c r="X741" s="4"/>
      <c r="Y741" s="5"/>
    </row>
    <row r="742" spans="2:25" ht="33.9" customHeight="1">
      <c r="B742" s="438">
        <f t="shared" si="10"/>
        <v>690</v>
      </c>
      <c r="C742" s="569"/>
      <c r="D742" s="570"/>
      <c r="E742" s="570"/>
      <c r="F742" s="570"/>
      <c r="G742" s="570"/>
      <c r="H742" s="570"/>
      <c r="I742" s="570"/>
      <c r="J742" s="570"/>
      <c r="K742" s="570"/>
      <c r="L742" s="571"/>
      <c r="M742" s="578"/>
      <c r="N742" s="578"/>
      <c r="O742" s="578"/>
      <c r="P742" s="578"/>
      <c r="Q742" s="578"/>
      <c r="R742" s="575"/>
      <c r="S742" s="576"/>
      <c r="T742" s="576"/>
      <c r="U742" s="576"/>
      <c r="V742" s="577"/>
      <c r="W742" s="74"/>
      <c r="X742" s="4"/>
      <c r="Y742" s="5"/>
    </row>
    <row r="743" spans="2:25" ht="33.9" customHeight="1">
      <c r="B743" s="438">
        <f t="shared" si="10"/>
        <v>691</v>
      </c>
      <c r="C743" s="569"/>
      <c r="D743" s="570"/>
      <c r="E743" s="570"/>
      <c r="F743" s="570"/>
      <c r="G743" s="570"/>
      <c r="H743" s="570"/>
      <c r="I743" s="570"/>
      <c r="J743" s="570"/>
      <c r="K743" s="570"/>
      <c r="L743" s="571"/>
      <c r="M743" s="578"/>
      <c r="N743" s="578"/>
      <c r="O743" s="578"/>
      <c r="P743" s="578"/>
      <c r="Q743" s="578"/>
      <c r="R743" s="575"/>
      <c r="S743" s="576"/>
      <c r="T743" s="576"/>
      <c r="U743" s="576"/>
      <c r="V743" s="577"/>
      <c r="W743" s="74"/>
      <c r="X743" s="4"/>
      <c r="Y743" s="5"/>
    </row>
    <row r="744" spans="2:25" ht="33.9" customHeight="1">
      <c r="B744" s="438">
        <f t="shared" si="10"/>
        <v>692</v>
      </c>
      <c r="C744" s="569"/>
      <c r="D744" s="570"/>
      <c r="E744" s="570"/>
      <c r="F744" s="570"/>
      <c r="G744" s="570"/>
      <c r="H744" s="570"/>
      <c r="I744" s="570"/>
      <c r="J744" s="570"/>
      <c r="K744" s="570"/>
      <c r="L744" s="571"/>
      <c r="M744" s="578"/>
      <c r="N744" s="578"/>
      <c r="O744" s="578"/>
      <c r="P744" s="578"/>
      <c r="Q744" s="578"/>
      <c r="R744" s="575"/>
      <c r="S744" s="576"/>
      <c r="T744" s="576"/>
      <c r="U744" s="576"/>
      <c r="V744" s="577"/>
      <c r="W744" s="74"/>
      <c r="X744" s="4"/>
      <c r="Y744" s="5"/>
    </row>
    <row r="745" spans="2:25" ht="33.9" customHeight="1">
      <c r="B745" s="438">
        <f t="shared" si="10"/>
        <v>693</v>
      </c>
      <c r="C745" s="569"/>
      <c r="D745" s="570"/>
      <c r="E745" s="570"/>
      <c r="F745" s="570"/>
      <c r="G745" s="570"/>
      <c r="H745" s="570"/>
      <c r="I745" s="570"/>
      <c r="J745" s="570"/>
      <c r="K745" s="570"/>
      <c r="L745" s="571"/>
      <c r="M745" s="578"/>
      <c r="N745" s="578"/>
      <c r="O745" s="578"/>
      <c r="P745" s="578"/>
      <c r="Q745" s="578"/>
      <c r="R745" s="575"/>
      <c r="S745" s="576"/>
      <c r="T745" s="576"/>
      <c r="U745" s="576"/>
      <c r="V745" s="577"/>
      <c r="W745" s="74"/>
      <c r="X745" s="4"/>
      <c r="Y745" s="5"/>
    </row>
    <row r="746" spans="2:25" ht="33.9" customHeight="1">
      <c r="B746" s="438">
        <f t="shared" si="10"/>
        <v>694</v>
      </c>
      <c r="C746" s="569"/>
      <c r="D746" s="570"/>
      <c r="E746" s="570"/>
      <c r="F746" s="570"/>
      <c r="G746" s="570"/>
      <c r="H746" s="570"/>
      <c r="I746" s="570"/>
      <c r="J746" s="570"/>
      <c r="K746" s="570"/>
      <c r="L746" s="571"/>
      <c r="M746" s="578"/>
      <c r="N746" s="578"/>
      <c r="O746" s="578"/>
      <c r="P746" s="578"/>
      <c r="Q746" s="578"/>
      <c r="R746" s="575"/>
      <c r="S746" s="576"/>
      <c r="T746" s="576"/>
      <c r="U746" s="576"/>
      <c r="V746" s="577"/>
      <c r="W746" s="74"/>
      <c r="X746" s="4"/>
      <c r="Y746" s="5"/>
    </row>
    <row r="747" spans="2:25" ht="33.9" customHeight="1">
      <c r="B747" s="438">
        <f t="shared" si="10"/>
        <v>695</v>
      </c>
      <c r="C747" s="569"/>
      <c r="D747" s="570"/>
      <c r="E747" s="570"/>
      <c r="F747" s="570"/>
      <c r="G747" s="570"/>
      <c r="H747" s="570"/>
      <c r="I747" s="570"/>
      <c r="J747" s="570"/>
      <c r="K747" s="570"/>
      <c r="L747" s="571"/>
      <c r="M747" s="578"/>
      <c r="N747" s="578"/>
      <c r="O747" s="578"/>
      <c r="P747" s="578"/>
      <c r="Q747" s="578"/>
      <c r="R747" s="575"/>
      <c r="S747" s="576"/>
      <c r="T747" s="576"/>
      <c r="U747" s="576"/>
      <c r="V747" s="577"/>
      <c r="W747" s="74"/>
      <c r="X747" s="4"/>
      <c r="Y747" s="5"/>
    </row>
    <row r="748" spans="2:25" ht="33.9" customHeight="1">
      <c r="B748" s="438">
        <f t="shared" si="10"/>
        <v>696</v>
      </c>
      <c r="C748" s="569"/>
      <c r="D748" s="570"/>
      <c r="E748" s="570"/>
      <c r="F748" s="570"/>
      <c r="G748" s="570"/>
      <c r="H748" s="570"/>
      <c r="I748" s="570"/>
      <c r="J748" s="570"/>
      <c r="K748" s="570"/>
      <c r="L748" s="571"/>
      <c r="M748" s="578"/>
      <c r="N748" s="578"/>
      <c r="O748" s="578"/>
      <c r="P748" s="578"/>
      <c r="Q748" s="578"/>
      <c r="R748" s="575"/>
      <c r="S748" s="576"/>
      <c r="T748" s="576"/>
      <c r="U748" s="576"/>
      <c r="V748" s="577"/>
      <c r="W748" s="74"/>
      <c r="X748" s="4"/>
      <c r="Y748" s="5"/>
    </row>
    <row r="749" spans="2:25" ht="33.9" customHeight="1">
      <c r="B749" s="438">
        <f t="shared" si="10"/>
        <v>697</v>
      </c>
      <c r="C749" s="569"/>
      <c r="D749" s="570"/>
      <c r="E749" s="570"/>
      <c r="F749" s="570"/>
      <c r="G749" s="570"/>
      <c r="H749" s="570"/>
      <c r="I749" s="570"/>
      <c r="J749" s="570"/>
      <c r="K749" s="570"/>
      <c r="L749" s="571"/>
      <c r="M749" s="578"/>
      <c r="N749" s="578"/>
      <c r="O749" s="578"/>
      <c r="P749" s="578"/>
      <c r="Q749" s="578"/>
      <c r="R749" s="575"/>
      <c r="S749" s="576"/>
      <c r="T749" s="576"/>
      <c r="U749" s="576"/>
      <c r="V749" s="577"/>
      <c r="W749" s="74"/>
      <c r="X749" s="4"/>
      <c r="Y749" s="5"/>
    </row>
    <row r="750" spans="2:25" ht="33.9" customHeight="1">
      <c r="B750" s="438">
        <f t="shared" si="10"/>
        <v>698</v>
      </c>
      <c r="C750" s="569"/>
      <c r="D750" s="570"/>
      <c r="E750" s="570"/>
      <c r="F750" s="570"/>
      <c r="G750" s="570"/>
      <c r="H750" s="570"/>
      <c r="I750" s="570"/>
      <c r="J750" s="570"/>
      <c r="K750" s="570"/>
      <c r="L750" s="571"/>
      <c r="M750" s="578"/>
      <c r="N750" s="578"/>
      <c r="O750" s="578"/>
      <c r="P750" s="578"/>
      <c r="Q750" s="578"/>
      <c r="R750" s="575"/>
      <c r="S750" s="576"/>
      <c r="T750" s="576"/>
      <c r="U750" s="576"/>
      <c r="V750" s="577"/>
      <c r="W750" s="74"/>
      <c r="X750" s="4"/>
      <c r="Y750" s="5"/>
    </row>
    <row r="751" spans="2:25" ht="33.9" customHeight="1">
      <c r="B751" s="438">
        <f t="shared" si="10"/>
        <v>699</v>
      </c>
      <c r="C751" s="569"/>
      <c r="D751" s="570"/>
      <c r="E751" s="570"/>
      <c r="F751" s="570"/>
      <c r="G751" s="570"/>
      <c r="H751" s="570"/>
      <c r="I751" s="570"/>
      <c r="J751" s="570"/>
      <c r="K751" s="570"/>
      <c r="L751" s="571"/>
      <c r="M751" s="578"/>
      <c r="N751" s="578"/>
      <c r="O751" s="578"/>
      <c r="P751" s="578"/>
      <c r="Q751" s="578"/>
      <c r="R751" s="575"/>
      <c r="S751" s="576"/>
      <c r="T751" s="576"/>
      <c r="U751" s="576"/>
      <c r="V751" s="577"/>
      <c r="W751" s="74"/>
      <c r="X751" s="4"/>
      <c r="Y751" s="5"/>
    </row>
    <row r="752" spans="2:25" ht="33.9" customHeight="1">
      <c r="B752" s="438">
        <f t="shared" si="10"/>
        <v>700</v>
      </c>
      <c r="C752" s="569"/>
      <c r="D752" s="570"/>
      <c r="E752" s="570"/>
      <c r="F752" s="570"/>
      <c r="G752" s="570"/>
      <c r="H752" s="570"/>
      <c r="I752" s="570"/>
      <c r="J752" s="570"/>
      <c r="K752" s="570"/>
      <c r="L752" s="571"/>
      <c r="M752" s="578"/>
      <c r="N752" s="578"/>
      <c r="O752" s="578"/>
      <c r="P752" s="578"/>
      <c r="Q752" s="578"/>
      <c r="R752" s="575"/>
      <c r="S752" s="576"/>
      <c r="T752" s="576"/>
      <c r="U752" s="576"/>
      <c r="V752" s="577"/>
      <c r="W752" s="74"/>
      <c r="X752" s="4"/>
      <c r="Y752" s="5"/>
    </row>
    <row r="753" spans="2:25" ht="33.9" customHeight="1">
      <c r="B753" s="438">
        <f t="shared" si="10"/>
        <v>701</v>
      </c>
      <c r="C753" s="569"/>
      <c r="D753" s="570"/>
      <c r="E753" s="570"/>
      <c r="F753" s="570"/>
      <c r="G753" s="570"/>
      <c r="H753" s="570"/>
      <c r="I753" s="570"/>
      <c r="J753" s="570"/>
      <c r="K753" s="570"/>
      <c r="L753" s="571"/>
      <c r="M753" s="578"/>
      <c r="N753" s="578"/>
      <c r="O753" s="578"/>
      <c r="P753" s="578"/>
      <c r="Q753" s="578"/>
      <c r="R753" s="575"/>
      <c r="S753" s="576"/>
      <c r="T753" s="576"/>
      <c r="U753" s="576"/>
      <c r="V753" s="577"/>
      <c r="W753" s="74"/>
      <c r="X753" s="4"/>
      <c r="Y753" s="5"/>
    </row>
    <row r="754" spans="2:25" ht="33.9" customHeight="1">
      <c r="B754" s="438">
        <f t="shared" si="10"/>
        <v>702</v>
      </c>
      <c r="C754" s="569"/>
      <c r="D754" s="570"/>
      <c r="E754" s="570"/>
      <c r="F754" s="570"/>
      <c r="G754" s="570"/>
      <c r="H754" s="570"/>
      <c r="I754" s="570"/>
      <c r="J754" s="570"/>
      <c r="K754" s="570"/>
      <c r="L754" s="571"/>
      <c r="M754" s="578"/>
      <c r="N754" s="578"/>
      <c r="O754" s="578"/>
      <c r="P754" s="578"/>
      <c r="Q754" s="578"/>
      <c r="R754" s="575"/>
      <c r="S754" s="576"/>
      <c r="T754" s="576"/>
      <c r="U754" s="576"/>
      <c r="V754" s="577"/>
      <c r="W754" s="74"/>
      <c r="X754" s="4"/>
      <c r="Y754" s="5"/>
    </row>
    <row r="755" spans="2:25" ht="33.9" customHeight="1">
      <c r="B755" s="438">
        <f t="shared" si="10"/>
        <v>703</v>
      </c>
      <c r="C755" s="569"/>
      <c r="D755" s="570"/>
      <c r="E755" s="570"/>
      <c r="F755" s="570"/>
      <c r="G755" s="570"/>
      <c r="H755" s="570"/>
      <c r="I755" s="570"/>
      <c r="J755" s="570"/>
      <c r="K755" s="570"/>
      <c r="L755" s="571"/>
      <c r="M755" s="578"/>
      <c r="N755" s="578"/>
      <c r="O755" s="578"/>
      <c r="P755" s="578"/>
      <c r="Q755" s="578"/>
      <c r="R755" s="575"/>
      <c r="S755" s="576"/>
      <c r="T755" s="576"/>
      <c r="U755" s="576"/>
      <c r="V755" s="577"/>
      <c r="W755" s="74"/>
      <c r="X755" s="4"/>
      <c r="Y755" s="5"/>
    </row>
    <row r="756" spans="2:25" ht="33.9" customHeight="1">
      <c r="B756" s="438">
        <f t="shared" si="10"/>
        <v>704</v>
      </c>
      <c r="C756" s="569"/>
      <c r="D756" s="570"/>
      <c r="E756" s="570"/>
      <c r="F756" s="570"/>
      <c r="G756" s="570"/>
      <c r="H756" s="570"/>
      <c r="I756" s="570"/>
      <c r="J756" s="570"/>
      <c r="K756" s="570"/>
      <c r="L756" s="571"/>
      <c r="M756" s="578"/>
      <c r="N756" s="578"/>
      <c r="O756" s="578"/>
      <c r="P756" s="578"/>
      <c r="Q756" s="578"/>
      <c r="R756" s="575"/>
      <c r="S756" s="576"/>
      <c r="T756" s="576"/>
      <c r="U756" s="576"/>
      <c r="V756" s="577"/>
      <c r="W756" s="74"/>
      <c r="X756" s="4"/>
      <c r="Y756" s="5"/>
    </row>
    <row r="757" spans="2:25" ht="33.9" customHeight="1">
      <c r="B757" s="438">
        <f t="shared" si="10"/>
        <v>705</v>
      </c>
      <c r="C757" s="569"/>
      <c r="D757" s="570"/>
      <c r="E757" s="570"/>
      <c r="F757" s="570"/>
      <c r="G757" s="570"/>
      <c r="H757" s="570"/>
      <c r="I757" s="570"/>
      <c r="J757" s="570"/>
      <c r="K757" s="570"/>
      <c r="L757" s="571"/>
      <c r="M757" s="578"/>
      <c r="N757" s="578"/>
      <c r="O757" s="578"/>
      <c r="P757" s="578"/>
      <c r="Q757" s="578"/>
      <c r="R757" s="575"/>
      <c r="S757" s="576"/>
      <c r="T757" s="576"/>
      <c r="U757" s="576"/>
      <c r="V757" s="577"/>
      <c r="W757" s="74"/>
      <c r="X757" s="4"/>
      <c r="Y757" s="5"/>
    </row>
    <row r="758" spans="2:25" ht="33.9" customHeight="1">
      <c r="B758" s="438">
        <f t="shared" si="10"/>
        <v>706</v>
      </c>
      <c r="C758" s="569"/>
      <c r="D758" s="570"/>
      <c r="E758" s="570"/>
      <c r="F758" s="570"/>
      <c r="G758" s="570"/>
      <c r="H758" s="570"/>
      <c r="I758" s="570"/>
      <c r="J758" s="570"/>
      <c r="K758" s="570"/>
      <c r="L758" s="571"/>
      <c r="M758" s="578"/>
      <c r="N758" s="578"/>
      <c r="O758" s="578"/>
      <c r="P758" s="578"/>
      <c r="Q758" s="578"/>
      <c r="R758" s="575"/>
      <c r="S758" s="576"/>
      <c r="T758" s="576"/>
      <c r="U758" s="576"/>
      <c r="V758" s="577"/>
      <c r="W758" s="74"/>
      <c r="X758" s="4"/>
      <c r="Y758" s="5"/>
    </row>
    <row r="759" spans="2:25" ht="33.9" customHeight="1">
      <c r="B759" s="438">
        <f t="shared" ref="B759:B822" si="11">B758+1</f>
        <v>707</v>
      </c>
      <c r="C759" s="569"/>
      <c r="D759" s="570"/>
      <c r="E759" s="570"/>
      <c r="F759" s="570"/>
      <c r="G759" s="570"/>
      <c r="H759" s="570"/>
      <c r="I759" s="570"/>
      <c r="J759" s="570"/>
      <c r="K759" s="570"/>
      <c r="L759" s="571"/>
      <c r="M759" s="578"/>
      <c r="N759" s="578"/>
      <c r="O759" s="578"/>
      <c r="P759" s="578"/>
      <c r="Q759" s="578"/>
      <c r="R759" s="575"/>
      <c r="S759" s="576"/>
      <c r="T759" s="576"/>
      <c r="U759" s="576"/>
      <c r="V759" s="577"/>
      <c r="W759" s="74"/>
      <c r="X759" s="4"/>
      <c r="Y759" s="5"/>
    </row>
    <row r="760" spans="2:25" ht="33.9" customHeight="1">
      <c r="B760" s="438">
        <f t="shared" si="11"/>
        <v>708</v>
      </c>
      <c r="C760" s="569"/>
      <c r="D760" s="570"/>
      <c r="E760" s="570"/>
      <c r="F760" s="570"/>
      <c r="G760" s="570"/>
      <c r="H760" s="570"/>
      <c r="I760" s="570"/>
      <c r="J760" s="570"/>
      <c r="K760" s="570"/>
      <c r="L760" s="571"/>
      <c r="M760" s="578"/>
      <c r="N760" s="578"/>
      <c r="O760" s="578"/>
      <c r="P760" s="578"/>
      <c r="Q760" s="578"/>
      <c r="R760" s="575"/>
      <c r="S760" s="576"/>
      <c r="T760" s="576"/>
      <c r="U760" s="576"/>
      <c r="V760" s="577"/>
      <c r="W760" s="74"/>
      <c r="X760" s="4"/>
      <c r="Y760" s="5"/>
    </row>
    <row r="761" spans="2:25" ht="33.9" customHeight="1">
      <c r="B761" s="438">
        <f t="shared" si="11"/>
        <v>709</v>
      </c>
      <c r="C761" s="569"/>
      <c r="D761" s="570"/>
      <c r="E761" s="570"/>
      <c r="F761" s="570"/>
      <c r="G761" s="570"/>
      <c r="H761" s="570"/>
      <c r="I761" s="570"/>
      <c r="J761" s="570"/>
      <c r="K761" s="570"/>
      <c r="L761" s="571"/>
      <c r="M761" s="578"/>
      <c r="N761" s="578"/>
      <c r="O761" s="578"/>
      <c r="P761" s="578"/>
      <c r="Q761" s="578"/>
      <c r="R761" s="575"/>
      <c r="S761" s="576"/>
      <c r="T761" s="576"/>
      <c r="U761" s="576"/>
      <c r="V761" s="577"/>
      <c r="W761" s="74"/>
      <c r="X761" s="4"/>
      <c r="Y761" s="5"/>
    </row>
    <row r="762" spans="2:25" ht="33.9" customHeight="1">
      <c r="B762" s="438">
        <f t="shared" si="11"/>
        <v>710</v>
      </c>
      <c r="C762" s="569"/>
      <c r="D762" s="570"/>
      <c r="E762" s="570"/>
      <c r="F762" s="570"/>
      <c r="G762" s="570"/>
      <c r="H762" s="570"/>
      <c r="I762" s="570"/>
      <c r="J762" s="570"/>
      <c r="K762" s="570"/>
      <c r="L762" s="571"/>
      <c r="M762" s="578"/>
      <c r="N762" s="578"/>
      <c r="O762" s="578"/>
      <c r="P762" s="578"/>
      <c r="Q762" s="578"/>
      <c r="R762" s="575"/>
      <c r="S762" s="576"/>
      <c r="T762" s="576"/>
      <c r="U762" s="576"/>
      <c r="V762" s="577"/>
      <c r="W762" s="74"/>
      <c r="X762" s="4"/>
      <c r="Y762" s="5"/>
    </row>
    <row r="763" spans="2:25" ht="33.9" customHeight="1">
      <c r="B763" s="438">
        <f t="shared" si="11"/>
        <v>711</v>
      </c>
      <c r="C763" s="569"/>
      <c r="D763" s="570"/>
      <c r="E763" s="570"/>
      <c r="F763" s="570"/>
      <c r="G763" s="570"/>
      <c r="H763" s="570"/>
      <c r="I763" s="570"/>
      <c r="J763" s="570"/>
      <c r="K763" s="570"/>
      <c r="L763" s="571"/>
      <c r="M763" s="578"/>
      <c r="N763" s="578"/>
      <c r="O763" s="578"/>
      <c r="P763" s="578"/>
      <c r="Q763" s="578"/>
      <c r="R763" s="575"/>
      <c r="S763" s="576"/>
      <c r="T763" s="576"/>
      <c r="U763" s="576"/>
      <c r="V763" s="577"/>
      <c r="W763" s="74"/>
      <c r="X763" s="4"/>
      <c r="Y763" s="5"/>
    </row>
    <row r="764" spans="2:25" ht="33.9" customHeight="1">
      <c r="B764" s="438">
        <f t="shared" si="11"/>
        <v>712</v>
      </c>
      <c r="C764" s="569"/>
      <c r="D764" s="570"/>
      <c r="E764" s="570"/>
      <c r="F764" s="570"/>
      <c r="G764" s="570"/>
      <c r="H764" s="570"/>
      <c r="I764" s="570"/>
      <c r="J764" s="570"/>
      <c r="K764" s="570"/>
      <c r="L764" s="571"/>
      <c r="M764" s="578"/>
      <c r="N764" s="578"/>
      <c r="O764" s="578"/>
      <c r="P764" s="578"/>
      <c r="Q764" s="578"/>
      <c r="R764" s="575"/>
      <c r="S764" s="576"/>
      <c r="T764" s="576"/>
      <c r="U764" s="576"/>
      <c r="V764" s="577"/>
      <c r="W764" s="74"/>
      <c r="X764" s="4"/>
      <c r="Y764" s="5"/>
    </row>
    <row r="765" spans="2:25" ht="33.9" customHeight="1">
      <c r="B765" s="438">
        <f t="shared" si="11"/>
        <v>713</v>
      </c>
      <c r="C765" s="569"/>
      <c r="D765" s="570"/>
      <c r="E765" s="570"/>
      <c r="F765" s="570"/>
      <c r="G765" s="570"/>
      <c r="H765" s="570"/>
      <c r="I765" s="570"/>
      <c r="J765" s="570"/>
      <c r="K765" s="570"/>
      <c r="L765" s="571"/>
      <c r="M765" s="578"/>
      <c r="N765" s="578"/>
      <c r="O765" s="578"/>
      <c r="P765" s="578"/>
      <c r="Q765" s="578"/>
      <c r="R765" s="575"/>
      <c r="S765" s="576"/>
      <c r="T765" s="576"/>
      <c r="U765" s="576"/>
      <c r="V765" s="577"/>
      <c r="W765" s="74"/>
      <c r="X765" s="4"/>
      <c r="Y765" s="5"/>
    </row>
    <row r="766" spans="2:25" ht="33.9" customHeight="1">
      <c r="B766" s="438">
        <f t="shared" si="11"/>
        <v>714</v>
      </c>
      <c r="C766" s="569"/>
      <c r="D766" s="570"/>
      <c r="E766" s="570"/>
      <c r="F766" s="570"/>
      <c r="G766" s="570"/>
      <c r="H766" s="570"/>
      <c r="I766" s="570"/>
      <c r="J766" s="570"/>
      <c r="K766" s="570"/>
      <c r="L766" s="571"/>
      <c r="M766" s="578"/>
      <c r="N766" s="578"/>
      <c r="O766" s="578"/>
      <c r="P766" s="578"/>
      <c r="Q766" s="578"/>
      <c r="R766" s="575"/>
      <c r="S766" s="576"/>
      <c r="T766" s="576"/>
      <c r="U766" s="576"/>
      <c r="V766" s="577"/>
      <c r="W766" s="74"/>
      <c r="X766" s="4"/>
      <c r="Y766" s="5"/>
    </row>
    <row r="767" spans="2:25" ht="33.9" customHeight="1">
      <c r="B767" s="438">
        <f t="shared" si="11"/>
        <v>715</v>
      </c>
      <c r="C767" s="569"/>
      <c r="D767" s="570"/>
      <c r="E767" s="570"/>
      <c r="F767" s="570"/>
      <c r="G767" s="570"/>
      <c r="H767" s="570"/>
      <c r="I767" s="570"/>
      <c r="J767" s="570"/>
      <c r="K767" s="570"/>
      <c r="L767" s="571"/>
      <c r="M767" s="578"/>
      <c r="N767" s="578"/>
      <c r="O767" s="578"/>
      <c r="P767" s="578"/>
      <c r="Q767" s="578"/>
      <c r="R767" s="575"/>
      <c r="S767" s="576"/>
      <c r="T767" s="576"/>
      <c r="U767" s="576"/>
      <c r="V767" s="577"/>
      <c r="W767" s="74"/>
      <c r="X767" s="4"/>
      <c r="Y767" s="5"/>
    </row>
    <row r="768" spans="2:25" ht="33.9" customHeight="1">
      <c r="B768" s="438">
        <f t="shared" si="11"/>
        <v>716</v>
      </c>
      <c r="C768" s="569"/>
      <c r="D768" s="570"/>
      <c r="E768" s="570"/>
      <c r="F768" s="570"/>
      <c r="G768" s="570"/>
      <c r="H768" s="570"/>
      <c r="I768" s="570"/>
      <c r="J768" s="570"/>
      <c r="K768" s="570"/>
      <c r="L768" s="571"/>
      <c r="M768" s="578"/>
      <c r="N768" s="578"/>
      <c r="O768" s="578"/>
      <c r="P768" s="578"/>
      <c r="Q768" s="578"/>
      <c r="R768" s="575"/>
      <c r="S768" s="576"/>
      <c r="T768" s="576"/>
      <c r="U768" s="576"/>
      <c r="V768" s="577"/>
      <c r="W768" s="74"/>
      <c r="X768" s="4"/>
      <c r="Y768" s="5"/>
    </row>
    <row r="769" spans="2:25" ht="33.9" customHeight="1">
      <c r="B769" s="438">
        <f t="shared" si="11"/>
        <v>717</v>
      </c>
      <c r="C769" s="569"/>
      <c r="D769" s="570"/>
      <c r="E769" s="570"/>
      <c r="F769" s="570"/>
      <c r="G769" s="570"/>
      <c r="H769" s="570"/>
      <c r="I769" s="570"/>
      <c r="J769" s="570"/>
      <c r="K769" s="570"/>
      <c r="L769" s="571"/>
      <c r="M769" s="578"/>
      <c r="N769" s="578"/>
      <c r="O769" s="578"/>
      <c r="P769" s="578"/>
      <c r="Q769" s="578"/>
      <c r="R769" s="575"/>
      <c r="S769" s="576"/>
      <c r="T769" s="576"/>
      <c r="U769" s="576"/>
      <c r="V769" s="577"/>
      <c r="W769" s="74"/>
      <c r="X769" s="4"/>
      <c r="Y769" s="5"/>
    </row>
    <row r="770" spans="2:25" ht="33.9" customHeight="1">
      <c r="B770" s="438">
        <f t="shared" si="11"/>
        <v>718</v>
      </c>
      <c r="C770" s="569"/>
      <c r="D770" s="570"/>
      <c r="E770" s="570"/>
      <c r="F770" s="570"/>
      <c r="G770" s="570"/>
      <c r="H770" s="570"/>
      <c r="I770" s="570"/>
      <c r="J770" s="570"/>
      <c r="K770" s="570"/>
      <c r="L770" s="571"/>
      <c r="M770" s="578"/>
      <c r="N770" s="578"/>
      <c r="O770" s="578"/>
      <c r="P770" s="578"/>
      <c r="Q770" s="578"/>
      <c r="R770" s="575"/>
      <c r="S770" s="576"/>
      <c r="T770" s="576"/>
      <c r="U770" s="576"/>
      <c r="V770" s="577"/>
      <c r="W770" s="74"/>
      <c r="X770" s="4"/>
      <c r="Y770" s="5"/>
    </row>
    <row r="771" spans="2:25" ht="33.9" customHeight="1">
      <c r="B771" s="438">
        <f t="shared" si="11"/>
        <v>719</v>
      </c>
      <c r="C771" s="569"/>
      <c r="D771" s="570"/>
      <c r="E771" s="570"/>
      <c r="F771" s="570"/>
      <c r="G771" s="570"/>
      <c r="H771" s="570"/>
      <c r="I771" s="570"/>
      <c r="J771" s="570"/>
      <c r="K771" s="570"/>
      <c r="L771" s="571"/>
      <c r="M771" s="578"/>
      <c r="N771" s="578"/>
      <c r="O771" s="578"/>
      <c r="P771" s="578"/>
      <c r="Q771" s="578"/>
      <c r="R771" s="575"/>
      <c r="S771" s="576"/>
      <c r="T771" s="576"/>
      <c r="U771" s="576"/>
      <c r="V771" s="577"/>
      <c r="W771" s="74"/>
      <c r="X771" s="4"/>
      <c r="Y771" s="5"/>
    </row>
    <row r="772" spans="2:25" ht="33.9" customHeight="1">
      <c r="B772" s="438">
        <f t="shared" si="11"/>
        <v>720</v>
      </c>
      <c r="C772" s="569"/>
      <c r="D772" s="570"/>
      <c r="E772" s="570"/>
      <c r="F772" s="570"/>
      <c r="G772" s="570"/>
      <c r="H772" s="570"/>
      <c r="I772" s="570"/>
      <c r="J772" s="570"/>
      <c r="K772" s="570"/>
      <c r="L772" s="571"/>
      <c r="M772" s="578"/>
      <c r="N772" s="578"/>
      <c r="O772" s="578"/>
      <c r="P772" s="578"/>
      <c r="Q772" s="578"/>
      <c r="R772" s="575"/>
      <c r="S772" s="576"/>
      <c r="T772" s="576"/>
      <c r="U772" s="576"/>
      <c r="V772" s="577"/>
      <c r="W772" s="74"/>
      <c r="X772" s="4"/>
      <c r="Y772" s="5"/>
    </row>
    <row r="773" spans="2:25" ht="33.9" customHeight="1">
      <c r="B773" s="438">
        <f t="shared" si="11"/>
        <v>721</v>
      </c>
      <c r="C773" s="569"/>
      <c r="D773" s="570"/>
      <c r="E773" s="570"/>
      <c r="F773" s="570"/>
      <c r="G773" s="570"/>
      <c r="H773" s="570"/>
      <c r="I773" s="570"/>
      <c r="J773" s="570"/>
      <c r="K773" s="570"/>
      <c r="L773" s="571"/>
      <c r="M773" s="578"/>
      <c r="N773" s="578"/>
      <c r="O773" s="578"/>
      <c r="P773" s="578"/>
      <c r="Q773" s="578"/>
      <c r="R773" s="575"/>
      <c r="S773" s="576"/>
      <c r="T773" s="576"/>
      <c r="U773" s="576"/>
      <c r="V773" s="577"/>
      <c r="W773" s="74"/>
      <c r="X773" s="4"/>
      <c r="Y773" s="5"/>
    </row>
    <row r="774" spans="2:25" ht="33.9" customHeight="1">
      <c r="B774" s="438">
        <f t="shared" si="11"/>
        <v>722</v>
      </c>
      <c r="C774" s="569"/>
      <c r="D774" s="570"/>
      <c r="E774" s="570"/>
      <c r="F774" s="570"/>
      <c r="G774" s="570"/>
      <c r="H774" s="570"/>
      <c r="I774" s="570"/>
      <c r="J774" s="570"/>
      <c r="K774" s="570"/>
      <c r="L774" s="571"/>
      <c r="M774" s="578"/>
      <c r="N774" s="578"/>
      <c r="O774" s="578"/>
      <c r="P774" s="578"/>
      <c r="Q774" s="578"/>
      <c r="R774" s="575"/>
      <c r="S774" s="576"/>
      <c r="T774" s="576"/>
      <c r="U774" s="576"/>
      <c r="V774" s="577"/>
      <c r="W774" s="74"/>
      <c r="X774" s="4"/>
      <c r="Y774" s="5"/>
    </row>
    <row r="775" spans="2:25" ht="33.9" customHeight="1">
      <c r="B775" s="438">
        <f t="shared" si="11"/>
        <v>723</v>
      </c>
      <c r="C775" s="569"/>
      <c r="D775" s="570"/>
      <c r="E775" s="570"/>
      <c r="F775" s="570"/>
      <c r="G775" s="570"/>
      <c r="H775" s="570"/>
      <c r="I775" s="570"/>
      <c r="J775" s="570"/>
      <c r="K775" s="570"/>
      <c r="L775" s="571"/>
      <c r="M775" s="578"/>
      <c r="N775" s="578"/>
      <c r="O775" s="578"/>
      <c r="P775" s="578"/>
      <c r="Q775" s="578"/>
      <c r="R775" s="575"/>
      <c r="S775" s="576"/>
      <c r="T775" s="576"/>
      <c r="U775" s="576"/>
      <c r="V775" s="577"/>
      <c r="W775" s="74"/>
      <c r="X775" s="4"/>
      <c r="Y775" s="5"/>
    </row>
    <row r="776" spans="2:25" ht="33.9" customHeight="1">
      <c r="B776" s="438">
        <f t="shared" si="11"/>
        <v>724</v>
      </c>
      <c r="C776" s="569"/>
      <c r="D776" s="570"/>
      <c r="E776" s="570"/>
      <c r="F776" s="570"/>
      <c r="G776" s="570"/>
      <c r="H776" s="570"/>
      <c r="I776" s="570"/>
      <c r="J776" s="570"/>
      <c r="K776" s="570"/>
      <c r="L776" s="571"/>
      <c r="M776" s="578"/>
      <c r="N776" s="578"/>
      <c r="O776" s="578"/>
      <c r="P776" s="578"/>
      <c r="Q776" s="578"/>
      <c r="R776" s="575"/>
      <c r="S776" s="576"/>
      <c r="T776" s="576"/>
      <c r="U776" s="576"/>
      <c r="V776" s="577"/>
      <c r="W776" s="74"/>
      <c r="X776" s="4"/>
      <c r="Y776" s="5"/>
    </row>
    <row r="777" spans="2:25" ht="33.9" customHeight="1">
      <c r="B777" s="438">
        <f t="shared" si="11"/>
        <v>725</v>
      </c>
      <c r="C777" s="569"/>
      <c r="D777" s="570"/>
      <c r="E777" s="570"/>
      <c r="F777" s="570"/>
      <c r="G777" s="570"/>
      <c r="H777" s="570"/>
      <c r="I777" s="570"/>
      <c r="J777" s="570"/>
      <c r="K777" s="570"/>
      <c r="L777" s="571"/>
      <c r="M777" s="578"/>
      <c r="N777" s="578"/>
      <c r="O777" s="578"/>
      <c r="P777" s="578"/>
      <c r="Q777" s="578"/>
      <c r="R777" s="575"/>
      <c r="S777" s="576"/>
      <c r="T777" s="576"/>
      <c r="U777" s="576"/>
      <c r="V777" s="577"/>
      <c r="W777" s="74"/>
      <c r="X777" s="4"/>
      <c r="Y777" s="5"/>
    </row>
    <row r="778" spans="2:25" ht="33.9" customHeight="1">
      <c r="B778" s="438">
        <f t="shared" si="11"/>
        <v>726</v>
      </c>
      <c r="C778" s="569"/>
      <c r="D778" s="570"/>
      <c r="E778" s="570"/>
      <c r="F778" s="570"/>
      <c r="G778" s="570"/>
      <c r="H778" s="570"/>
      <c r="I778" s="570"/>
      <c r="J778" s="570"/>
      <c r="K778" s="570"/>
      <c r="L778" s="571"/>
      <c r="M778" s="578"/>
      <c r="N778" s="578"/>
      <c r="O778" s="578"/>
      <c r="P778" s="578"/>
      <c r="Q778" s="578"/>
      <c r="R778" s="575"/>
      <c r="S778" s="576"/>
      <c r="T778" s="576"/>
      <c r="U778" s="576"/>
      <c r="V778" s="577"/>
      <c r="W778" s="74"/>
      <c r="X778" s="4"/>
      <c r="Y778" s="5"/>
    </row>
    <row r="779" spans="2:25" ht="33.9" customHeight="1">
      <c r="B779" s="438">
        <f t="shared" si="11"/>
        <v>727</v>
      </c>
      <c r="C779" s="569"/>
      <c r="D779" s="570"/>
      <c r="E779" s="570"/>
      <c r="F779" s="570"/>
      <c r="G779" s="570"/>
      <c r="H779" s="570"/>
      <c r="I779" s="570"/>
      <c r="J779" s="570"/>
      <c r="K779" s="570"/>
      <c r="L779" s="571"/>
      <c r="M779" s="578"/>
      <c r="N779" s="578"/>
      <c r="O779" s="578"/>
      <c r="P779" s="578"/>
      <c r="Q779" s="578"/>
      <c r="R779" s="575"/>
      <c r="S779" s="576"/>
      <c r="T779" s="576"/>
      <c r="U779" s="576"/>
      <c r="V779" s="577"/>
      <c r="W779" s="74"/>
      <c r="X779" s="4"/>
      <c r="Y779" s="5"/>
    </row>
    <row r="780" spans="2:25" ht="33.9" customHeight="1">
      <c r="B780" s="438">
        <f t="shared" si="11"/>
        <v>728</v>
      </c>
      <c r="C780" s="569"/>
      <c r="D780" s="570"/>
      <c r="E780" s="570"/>
      <c r="F780" s="570"/>
      <c r="G780" s="570"/>
      <c r="H780" s="570"/>
      <c r="I780" s="570"/>
      <c r="J780" s="570"/>
      <c r="K780" s="570"/>
      <c r="L780" s="571"/>
      <c r="M780" s="578"/>
      <c r="N780" s="578"/>
      <c r="O780" s="578"/>
      <c r="P780" s="578"/>
      <c r="Q780" s="578"/>
      <c r="R780" s="575"/>
      <c r="S780" s="576"/>
      <c r="T780" s="576"/>
      <c r="U780" s="576"/>
      <c r="V780" s="577"/>
      <c r="W780" s="74"/>
      <c r="X780" s="4"/>
      <c r="Y780" s="5"/>
    </row>
    <row r="781" spans="2:25" ht="33.9" customHeight="1">
      <c r="B781" s="438">
        <f t="shared" si="11"/>
        <v>729</v>
      </c>
      <c r="C781" s="569"/>
      <c r="D781" s="570"/>
      <c r="E781" s="570"/>
      <c r="F781" s="570"/>
      <c r="G781" s="570"/>
      <c r="H781" s="570"/>
      <c r="I781" s="570"/>
      <c r="J781" s="570"/>
      <c r="K781" s="570"/>
      <c r="L781" s="571"/>
      <c r="M781" s="578"/>
      <c r="N781" s="578"/>
      <c r="O781" s="578"/>
      <c r="P781" s="578"/>
      <c r="Q781" s="578"/>
      <c r="R781" s="575"/>
      <c r="S781" s="576"/>
      <c r="T781" s="576"/>
      <c r="U781" s="576"/>
      <c r="V781" s="577"/>
      <c r="W781" s="74"/>
      <c r="X781" s="4"/>
      <c r="Y781" s="5"/>
    </row>
    <row r="782" spans="2:25" ht="33.9" customHeight="1">
      <c r="B782" s="438">
        <f t="shared" si="11"/>
        <v>730</v>
      </c>
      <c r="C782" s="569"/>
      <c r="D782" s="570"/>
      <c r="E782" s="570"/>
      <c r="F782" s="570"/>
      <c r="G782" s="570"/>
      <c r="H782" s="570"/>
      <c r="I782" s="570"/>
      <c r="J782" s="570"/>
      <c r="K782" s="570"/>
      <c r="L782" s="571"/>
      <c r="M782" s="578"/>
      <c r="N782" s="578"/>
      <c r="O782" s="578"/>
      <c r="P782" s="578"/>
      <c r="Q782" s="578"/>
      <c r="R782" s="575"/>
      <c r="S782" s="576"/>
      <c r="T782" s="576"/>
      <c r="U782" s="576"/>
      <c r="V782" s="577"/>
      <c r="W782" s="74"/>
      <c r="X782" s="4"/>
      <c r="Y782" s="5"/>
    </row>
    <row r="783" spans="2:25" ht="33.9" customHeight="1">
      <c r="B783" s="438">
        <f t="shared" si="11"/>
        <v>731</v>
      </c>
      <c r="C783" s="569"/>
      <c r="D783" s="570"/>
      <c r="E783" s="570"/>
      <c r="F783" s="570"/>
      <c r="G783" s="570"/>
      <c r="H783" s="570"/>
      <c r="I783" s="570"/>
      <c r="J783" s="570"/>
      <c r="K783" s="570"/>
      <c r="L783" s="571"/>
      <c r="M783" s="578"/>
      <c r="N783" s="578"/>
      <c r="O783" s="578"/>
      <c r="P783" s="578"/>
      <c r="Q783" s="578"/>
      <c r="R783" s="575"/>
      <c r="S783" s="576"/>
      <c r="T783" s="576"/>
      <c r="U783" s="576"/>
      <c r="V783" s="577"/>
      <c r="W783" s="74"/>
      <c r="X783" s="4"/>
      <c r="Y783" s="5"/>
    </row>
    <row r="784" spans="2:25" ht="33.9" customHeight="1">
      <c r="B784" s="438">
        <f t="shared" si="11"/>
        <v>732</v>
      </c>
      <c r="C784" s="569"/>
      <c r="D784" s="570"/>
      <c r="E784" s="570"/>
      <c r="F784" s="570"/>
      <c r="G784" s="570"/>
      <c r="H784" s="570"/>
      <c r="I784" s="570"/>
      <c r="J784" s="570"/>
      <c r="K784" s="570"/>
      <c r="L784" s="571"/>
      <c r="M784" s="578"/>
      <c r="N784" s="578"/>
      <c r="O784" s="578"/>
      <c r="P784" s="578"/>
      <c r="Q784" s="578"/>
      <c r="R784" s="575"/>
      <c r="S784" s="576"/>
      <c r="T784" s="576"/>
      <c r="U784" s="576"/>
      <c r="V784" s="577"/>
      <c r="W784" s="74"/>
      <c r="X784" s="4"/>
      <c r="Y784" s="5"/>
    </row>
    <row r="785" spans="2:25" ht="33.9" customHeight="1">
      <c r="B785" s="438">
        <f t="shared" si="11"/>
        <v>733</v>
      </c>
      <c r="C785" s="569"/>
      <c r="D785" s="570"/>
      <c r="E785" s="570"/>
      <c r="F785" s="570"/>
      <c r="G785" s="570"/>
      <c r="H785" s="570"/>
      <c r="I785" s="570"/>
      <c r="J785" s="570"/>
      <c r="K785" s="570"/>
      <c r="L785" s="571"/>
      <c r="M785" s="578"/>
      <c r="N785" s="578"/>
      <c r="O785" s="578"/>
      <c r="P785" s="578"/>
      <c r="Q785" s="578"/>
      <c r="R785" s="575"/>
      <c r="S785" s="576"/>
      <c r="T785" s="576"/>
      <c r="U785" s="576"/>
      <c r="V785" s="577"/>
      <c r="W785" s="74"/>
      <c r="X785" s="4"/>
      <c r="Y785" s="5"/>
    </row>
    <row r="786" spans="2:25" ht="33.9" customHeight="1">
      <c r="B786" s="438">
        <f t="shared" si="11"/>
        <v>734</v>
      </c>
      <c r="C786" s="569"/>
      <c r="D786" s="570"/>
      <c r="E786" s="570"/>
      <c r="F786" s="570"/>
      <c r="G786" s="570"/>
      <c r="H786" s="570"/>
      <c r="I786" s="570"/>
      <c r="J786" s="570"/>
      <c r="K786" s="570"/>
      <c r="L786" s="571"/>
      <c r="M786" s="578"/>
      <c r="N786" s="578"/>
      <c r="O786" s="578"/>
      <c r="P786" s="578"/>
      <c r="Q786" s="578"/>
      <c r="R786" s="575"/>
      <c r="S786" s="576"/>
      <c r="T786" s="576"/>
      <c r="U786" s="576"/>
      <c r="V786" s="577"/>
      <c r="W786" s="74"/>
      <c r="X786" s="4"/>
      <c r="Y786" s="5"/>
    </row>
    <row r="787" spans="2:25" ht="33.9" customHeight="1">
      <c r="B787" s="438">
        <f t="shared" si="11"/>
        <v>735</v>
      </c>
      <c r="C787" s="569"/>
      <c r="D787" s="570"/>
      <c r="E787" s="570"/>
      <c r="F787" s="570"/>
      <c r="G787" s="570"/>
      <c r="H787" s="570"/>
      <c r="I787" s="570"/>
      <c r="J787" s="570"/>
      <c r="K787" s="570"/>
      <c r="L787" s="571"/>
      <c r="M787" s="578"/>
      <c r="N787" s="578"/>
      <c r="O787" s="578"/>
      <c r="P787" s="578"/>
      <c r="Q787" s="578"/>
      <c r="R787" s="575"/>
      <c r="S787" s="576"/>
      <c r="T787" s="576"/>
      <c r="U787" s="576"/>
      <c r="V787" s="577"/>
      <c r="W787" s="74"/>
      <c r="X787" s="4"/>
      <c r="Y787" s="5"/>
    </row>
    <row r="788" spans="2:25" ht="33.9" customHeight="1">
      <c r="B788" s="438">
        <f t="shared" si="11"/>
        <v>736</v>
      </c>
      <c r="C788" s="569"/>
      <c r="D788" s="570"/>
      <c r="E788" s="570"/>
      <c r="F788" s="570"/>
      <c r="G788" s="570"/>
      <c r="H788" s="570"/>
      <c r="I788" s="570"/>
      <c r="J788" s="570"/>
      <c r="K788" s="570"/>
      <c r="L788" s="571"/>
      <c r="M788" s="578"/>
      <c r="N788" s="578"/>
      <c r="O788" s="578"/>
      <c r="P788" s="578"/>
      <c r="Q788" s="578"/>
      <c r="R788" s="575"/>
      <c r="S788" s="576"/>
      <c r="T788" s="576"/>
      <c r="U788" s="576"/>
      <c r="V788" s="577"/>
      <c r="W788" s="74"/>
      <c r="X788" s="4"/>
      <c r="Y788" s="5"/>
    </row>
    <row r="789" spans="2:25" ht="33.9" customHeight="1">
      <c r="B789" s="438">
        <f t="shared" si="11"/>
        <v>737</v>
      </c>
      <c r="C789" s="569"/>
      <c r="D789" s="570"/>
      <c r="E789" s="570"/>
      <c r="F789" s="570"/>
      <c r="G789" s="570"/>
      <c r="H789" s="570"/>
      <c r="I789" s="570"/>
      <c r="J789" s="570"/>
      <c r="K789" s="570"/>
      <c r="L789" s="571"/>
      <c r="M789" s="578"/>
      <c r="N789" s="578"/>
      <c r="O789" s="578"/>
      <c r="P789" s="578"/>
      <c r="Q789" s="578"/>
      <c r="R789" s="575"/>
      <c r="S789" s="576"/>
      <c r="T789" s="576"/>
      <c r="U789" s="576"/>
      <c r="V789" s="577"/>
      <c r="W789" s="74"/>
      <c r="X789" s="4"/>
      <c r="Y789" s="5"/>
    </row>
    <row r="790" spans="2:25" ht="33.9" customHeight="1">
      <c r="B790" s="438">
        <f t="shared" si="11"/>
        <v>738</v>
      </c>
      <c r="C790" s="569"/>
      <c r="D790" s="570"/>
      <c r="E790" s="570"/>
      <c r="F790" s="570"/>
      <c r="G790" s="570"/>
      <c r="H790" s="570"/>
      <c r="I790" s="570"/>
      <c r="J790" s="570"/>
      <c r="K790" s="570"/>
      <c r="L790" s="571"/>
      <c r="M790" s="578"/>
      <c r="N790" s="578"/>
      <c r="O790" s="578"/>
      <c r="P790" s="578"/>
      <c r="Q790" s="578"/>
      <c r="R790" s="575"/>
      <c r="S790" s="576"/>
      <c r="T790" s="576"/>
      <c r="U790" s="576"/>
      <c r="V790" s="577"/>
      <c r="W790" s="74"/>
      <c r="X790" s="4"/>
      <c r="Y790" s="5"/>
    </row>
    <row r="791" spans="2:25" ht="33.9" customHeight="1">
      <c r="B791" s="438">
        <f t="shared" si="11"/>
        <v>739</v>
      </c>
      <c r="C791" s="569"/>
      <c r="D791" s="570"/>
      <c r="E791" s="570"/>
      <c r="F791" s="570"/>
      <c r="G791" s="570"/>
      <c r="H791" s="570"/>
      <c r="I791" s="570"/>
      <c r="J791" s="570"/>
      <c r="K791" s="570"/>
      <c r="L791" s="571"/>
      <c r="M791" s="578"/>
      <c r="N791" s="578"/>
      <c r="O791" s="578"/>
      <c r="P791" s="578"/>
      <c r="Q791" s="578"/>
      <c r="R791" s="575"/>
      <c r="S791" s="576"/>
      <c r="T791" s="576"/>
      <c r="U791" s="576"/>
      <c r="V791" s="577"/>
      <c r="W791" s="74"/>
      <c r="X791" s="4"/>
      <c r="Y791" s="5"/>
    </row>
    <row r="792" spans="2:25" ht="33.9" customHeight="1">
      <c r="B792" s="438">
        <f t="shared" si="11"/>
        <v>740</v>
      </c>
      <c r="C792" s="569"/>
      <c r="D792" s="570"/>
      <c r="E792" s="570"/>
      <c r="F792" s="570"/>
      <c r="G792" s="570"/>
      <c r="H792" s="570"/>
      <c r="I792" s="570"/>
      <c r="J792" s="570"/>
      <c r="K792" s="570"/>
      <c r="L792" s="571"/>
      <c r="M792" s="578"/>
      <c r="N792" s="578"/>
      <c r="O792" s="578"/>
      <c r="P792" s="578"/>
      <c r="Q792" s="578"/>
      <c r="R792" s="575"/>
      <c r="S792" s="576"/>
      <c r="T792" s="576"/>
      <c r="U792" s="576"/>
      <c r="V792" s="577"/>
      <c r="W792" s="74"/>
      <c r="X792" s="4"/>
      <c r="Y792" s="5"/>
    </row>
    <row r="793" spans="2:25" ht="33.9" customHeight="1">
      <c r="B793" s="438">
        <f t="shared" si="11"/>
        <v>741</v>
      </c>
      <c r="C793" s="569"/>
      <c r="D793" s="570"/>
      <c r="E793" s="570"/>
      <c r="F793" s="570"/>
      <c r="G793" s="570"/>
      <c r="H793" s="570"/>
      <c r="I793" s="570"/>
      <c r="J793" s="570"/>
      <c r="K793" s="570"/>
      <c r="L793" s="571"/>
      <c r="M793" s="578"/>
      <c r="N793" s="578"/>
      <c r="O793" s="578"/>
      <c r="P793" s="578"/>
      <c r="Q793" s="578"/>
      <c r="R793" s="575"/>
      <c r="S793" s="576"/>
      <c r="T793" s="576"/>
      <c r="U793" s="576"/>
      <c r="V793" s="577"/>
      <c r="W793" s="74"/>
      <c r="X793" s="4"/>
      <c r="Y793" s="5"/>
    </row>
    <row r="794" spans="2:25" ht="33.9" customHeight="1">
      <c r="B794" s="438">
        <f t="shared" si="11"/>
        <v>742</v>
      </c>
      <c r="C794" s="569"/>
      <c r="D794" s="570"/>
      <c r="E794" s="570"/>
      <c r="F794" s="570"/>
      <c r="G794" s="570"/>
      <c r="H794" s="570"/>
      <c r="I794" s="570"/>
      <c r="J794" s="570"/>
      <c r="K794" s="570"/>
      <c r="L794" s="571"/>
      <c r="M794" s="578"/>
      <c r="N794" s="578"/>
      <c r="O794" s="578"/>
      <c r="P794" s="578"/>
      <c r="Q794" s="578"/>
      <c r="R794" s="575"/>
      <c r="S794" s="576"/>
      <c r="T794" s="576"/>
      <c r="U794" s="576"/>
      <c r="V794" s="577"/>
      <c r="W794" s="74"/>
      <c r="X794" s="4"/>
      <c r="Y794" s="5"/>
    </row>
    <row r="795" spans="2:25" ht="33.9" customHeight="1">
      <c r="B795" s="438">
        <f t="shared" si="11"/>
        <v>743</v>
      </c>
      <c r="C795" s="569"/>
      <c r="D795" s="570"/>
      <c r="E795" s="570"/>
      <c r="F795" s="570"/>
      <c r="G795" s="570"/>
      <c r="H795" s="570"/>
      <c r="I795" s="570"/>
      <c r="J795" s="570"/>
      <c r="K795" s="570"/>
      <c r="L795" s="571"/>
      <c r="M795" s="578"/>
      <c r="N795" s="578"/>
      <c r="O795" s="578"/>
      <c r="P795" s="578"/>
      <c r="Q795" s="578"/>
      <c r="R795" s="575"/>
      <c r="S795" s="576"/>
      <c r="T795" s="576"/>
      <c r="U795" s="576"/>
      <c r="V795" s="577"/>
      <c r="W795" s="74"/>
      <c r="X795" s="4"/>
      <c r="Y795" s="5"/>
    </row>
    <row r="796" spans="2:25" ht="33.9" customHeight="1">
      <c r="B796" s="438">
        <f t="shared" si="11"/>
        <v>744</v>
      </c>
      <c r="C796" s="569"/>
      <c r="D796" s="570"/>
      <c r="E796" s="570"/>
      <c r="F796" s="570"/>
      <c r="G796" s="570"/>
      <c r="H796" s="570"/>
      <c r="I796" s="570"/>
      <c r="J796" s="570"/>
      <c r="K796" s="570"/>
      <c r="L796" s="571"/>
      <c r="M796" s="578"/>
      <c r="N796" s="578"/>
      <c r="O796" s="578"/>
      <c r="P796" s="578"/>
      <c r="Q796" s="578"/>
      <c r="R796" s="575"/>
      <c r="S796" s="576"/>
      <c r="T796" s="576"/>
      <c r="U796" s="576"/>
      <c r="V796" s="577"/>
      <c r="W796" s="74"/>
      <c r="X796" s="4"/>
      <c r="Y796" s="5"/>
    </row>
    <row r="797" spans="2:25" ht="33.9" customHeight="1">
      <c r="B797" s="438">
        <f t="shared" si="11"/>
        <v>745</v>
      </c>
      <c r="C797" s="569"/>
      <c r="D797" s="570"/>
      <c r="E797" s="570"/>
      <c r="F797" s="570"/>
      <c r="G797" s="570"/>
      <c r="H797" s="570"/>
      <c r="I797" s="570"/>
      <c r="J797" s="570"/>
      <c r="K797" s="570"/>
      <c r="L797" s="571"/>
      <c r="M797" s="578"/>
      <c r="N797" s="578"/>
      <c r="O797" s="578"/>
      <c r="P797" s="578"/>
      <c r="Q797" s="578"/>
      <c r="R797" s="575"/>
      <c r="S797" s="576"/>
      <c r="T797" s="576"/>
      <c r="U797" s="576"/>
      <c r="V797" s="577"/>
      <c r="W797" s="74"/>
      <c r="X797" s="4"/>
      <c r="Y797" s="5"/>
    </row>
    <row r="798" spans="2:25" ht="33.9" customHeight="1">
      <c r="B798" s="438">
        <f t="shared" si="11"/>
        <v>746</v>
      </c>
      <c r="C798" s="569"/>
      <c r="D798" s="570"/>
      <c r="E798" s="570"/>
      <c r="F798" s="570"/>
      <c r="G798" s="570"/>
      <c r="H798" s="570"/>
      <c r="I798" s="570"/>
      <c r="J798" s="570"/>
      <c r="K798" s="570"/>
      <c r="L798" s="571"/>
      <c r="M798" s="578"/>
      <c r="N798" s="578"/>
      <c r="O798" s="578"/>
      <c r="P798" s="578"/>
      <c r="Q798" s="578"/>
      <c r="R798" s="575"/>
      <c r="S798" s="576"/>
      <c r="T798" s="576"/>
      <c r="U798" s="576"/>
      <c r="V798" s="577"/>
      <c r="W798" s="74"/>
      <c r="X798" s="4"/>
      <c r="Y798" s="5"/>
    </row>
    <row r="799" spans="2:25" ht="33.9" customHeight="1">
      <c r="B799" s="438">
        <f t="shared" si="11"/>
        <v>747</v>
      </c>
      <c r="C799" s="569"/>
      <c r="D799" s="570"/>
      <c r="E799" s="570"/>
      <c r="F799" s="570"/>
      <c r="G799" s="570"/>
      <c r="H799" s="570"/>
      <c r="I799" s="570"/>
      <c r="J799" s="570"/>
      <c r="K799" s="570"/>
      <c r="L799" s="571"/>
      <c r="M799" s="578"/>
      <c r="N799" s="578"/>
      <c r="O799" s="578"/>
      <c r="P799" s="578"/>
      <c r="Q799" s="578"/>
      <c r="R799" s="575"/>
      <c r="S799" s="576"/>
      <c r="T799" s="576"/>
      <c r="U799" s="576"/>
      <c r="V799" s="577"/>
      <c r="W799" s="74"/>
      <c r="X799" s="4"/>
      <c r="Y799" s="5"/>
    </row>
    <row r="800" spans="2:25" ht="33.9" customHeight="1">
      <c r="B800" s="438">
        <f t="shared" si="11"/>
        <v>748</v>
      </c>
      <c r="C800" s="569"/>
      <c r="D800" s="570"/>
      <c r="E800" s="570"/>
      <c r="F800" s="570"/>
      <c r="G800" s="570"/>
      <c r="H800" s="570"/>
      <c r="I800" s="570"/>
      <c r="J800" s="570"/>
      <c r="K800" s="570"/>
      <c r="L800" s="571"/>
      <c r="M800" s="578"/>
      <c r="N800" s="578"/>
      <c r="O800" s="578"/>
      <c r="P800" s="578"/>
      <c r="Q800" s="578"/>
      <c r="R800" s="575"/>
      <c r="S800" s="576"/>
      <c r="T800" s="576"/>
      <c r="U800" s="576"/>
      <c r="V800" s="577"/>
      <c r="W800" s="74"/>
      <c r="X800" s="4"/>
      <c r="Y800" s="5"/>
    </row>
    <row r="801" spans="2:25" ht="33.9" customHeight="1">
      <c r="B801" s="438">
        <f t="shared" si="11"/>
        <v>749</v>
      </c>
      <c r="C801" s="569"/>
      <c r="D801" s="570"/>
      <c r="E801" s="570"/>
      <c r="F801" s="570"/>
      <c r="G801" s="570"/>
      <c r="H801" s="570"/>
      <c r="I801" s="570"/>
      <c r="J801" s="570"/>
      <c r="K801" s="570"/>
      <c r="L801" s="571"/>
      <c r="M801" s="578"/>
      <c r="N801" s="578"/>
      <c r="O801" s="578"/>
      <c r="P801" s="578"/>
      <c r="Q801" s="578"/>
      <c r="R801" s="575"/>
      <c r="S801" s="576"/>
      <c r="T801" s="576"/>
      <c r="U801" s="576"/>
      <c r="V801" s="577"/>
      <c r="W801" s="74"/>
      <c r="X801" s="4"/>
      <c r="Y801" s="5"/>
    </row>
    <row r="802" spans="2:25" ht="33.9" customHeight="1">
      <c r="B802" s="438">
        <f t="shared" si="11"/>
        <v>750</v>
      </c>
      <c r="C802" s="569"/>
      <c r="D802" s="570"/>
      <c r="E802" s="570"/>
      <c r="F802" s="570"/>
      <c r="G802" s="570"/>
      <c r="H802" s="570"/>
      <c r="I802" s="570"/>
      <c r="J802" s="570"/>
      <c r="K802" s="570"/>
      <c r="L802" s="571"/>
      <c r="M802" s="578"/>
      <c r="N802" s="578"/>
      <c r="O802" s="578"/>
      <c r="P802" s="578"/>
      <c r="Q802" s="578"/>
      <c r="R802" s="575"/>
      <c r="S802" s="576"/>
      <c r="T802" s="576"/>
      <c r="U802" s="576"/>
      <c r="V802" s="577"/>
      <c r="W802" s="74"/>
      <c r="X802" s="4"/>
      <c r="Y802" s="5"/>
    </row>
    <row r="803" spans="2:25" ht="33.9" customHeight="1">
      <c r="B803" s="438">
        <f t="shared" si="11"/>
        <v>751</v>
      </c>
      <c r="C803" s="569"/>
      <c r="D803" s="570"/>
      <c r="E803" s="570"/>
      <c r="F803" s="570"/>
      <c r="G803" s="570"/>
      <c r="H803" s="570"/>
      <c r="I803" s="570"/>
      <c r="J803" s="570"/>
      <c r="K803" s="570"/>
      <c r="L803" s="571"/>
      <c r="M803" s="578"/>
      <c r="N803" s="578"/>
      <c r="O803" s="578"/>
      <c r="P803" s="578"/>
      <c r="Q803" s="578"/>
      <c r="R803" s="575"/>
      <c r="S803" s="576"/>
      <c r="T803" s="576"/>
      <c r="U803" s="576"/>
      <c r="V803" s="577"/>
      <c r="W803" s="74"/>
      <c r="X803" s="4"/>
      <c r="Y803" s="5"/>
    </row>
    <row r="804" spans="2:25" ht="33.9" customHeight="1">
      <c r="B804" s="438">
        <f t="shared" si="11"/>
        <v>752</v>
      </c>
      <c r="C804" s="569"/>
      <c r="D804" s="570"/>
      <c r="E804" s="570"/>
      <c r="F804" s="570"/>
      <c r="G804" s="570"/>
      <c r="H804" s="570"/>
      <c r="I804" s="570"/>
      <c r="J804" s="570"/>
      <c r="K804" s="570"/>
      <c r="L804" s="571"/>
      <c r="M804" s="578"/>
      <c r="N804" s="578"/>
      <c r="O804" s="578"/>
      <c r="P804" s="578"/>
      <c r="Q804" s="578"/>
      <c r="R804" s="575"/>
      <c r="S804" s="576"/>
      <c r="T804" s="576"/>
      <c r="U804" s="576"/>
      <c r="V804" s="577"/>
      <c r="W804" s="74"/>
      <c r="X804" s="4"/>
      <c r="Y804" s="5"/>
    </row>
    <row r="805" spans="2:25" ht="33.9" customHeight="1">
      <c r="B805" s="438">
        <f t="shared" si="11"/>
        <v>753</v>
      </c>
      <c r="C805" s="569"/>
      <c r="D805" s="570"/>
      <c r="E805" s="570"/>
      <c r="F805" s="570"/>
      <c r="G805" s="570"/>
      <c r="H805" s="570"/>
      <c r="I805" s="570"/>
      <c r="J805" s="570"/>
      <c r="K805" s="570"/>
      <c r="L805" s="571"/>
      <c r="M805" s="578"/>
      <c r="N805" s="578"/>
      <c r="O805" s="578"/>
      <c r="P805" s="578"/>
      <c r="Q805" s="578"/>
      <c r="R805" s="575"/>
      <c r="S805" s="576"/>
      <c r="T805" s="576"/>
      <c r="U805" s="576"/>
      <c r="V805" s="577"/>
      <c r="W805" s="74"/>
      <c r="X805" s="4"/>
      <c r="Y805" s="5"/>
    </row>
    <row r="806" spans="2:25" ht="33.9" customHeight="1">
      <c r="B806" s="438">
        <f t="shared" si="11"/>
        <v>754</v>
      </c>
      <c r="C806" s="569"/>
      <c r="D806" s="570"/>
      <c r="E806" s="570"/>
      <c r="F806" s="570"/>
      <c r="G806" s="570"/>
      <c r="H806" s="570"/>
      <c r="I806" s="570"/>
      <c r="J806" s="570"/>
      <c r="K806" s="570"/>
      <c r="L806" s="571"/>
      <c r="M806" s="578"/>
      <c r="N806" s="578"/>
      <c r="O806" s="578"/>
      <c r="P806" s="578"/>
      <c r="Q806" s="578"/>
      <c r="R806" s="575"/>
      <c r="S806" s="576"/>
      <c r="T806" s="576"/>
      <c r="U806" s="576"/>
      <c r="V806" s="577"/>
      <c r="W806" s="74"/>
      <c r="X806" s="4"/>
      <c r="Y806" s="5"/>
    </row>
    <row r="807" spans="2:25" ht="33.9" customHeight="1">
      <c r="B807" s="438">
        <f t="shared" si="11"/>
        <v>755</v>
      </c>
      <c r="C807" s="569"/>
      <c r="D807" s="570"/>
      <c r="E807" s="570"/>
      <c r="F807" s="570"/>
      <c r="G807" s="570"/>
      <c r="H807" s="570"/>
      <c r="I807" s="570"/>
      <c r="J807" s="570"/>
      <c r="K807" s="570"/>
      <c r="L807" s="571"/>
      <c r="M807" s="578"/>
      <c r="N807" s="578"/>
      <c r="O807" s="578"/>
      <c r="P807" s="578"/>
      <c r="Q807" s="578"/>
      <c r="R807" s="575"/>
      <c r="S807" s="576"/>
      <c r="T807" s="576"/>
      <c r="U807" s="576"/>
      <c r="V807" s="577"/>
      <c r="W807" s="74"/>
      <c r="X807" s="4"/>
      <c r="Y807" s="5"/>
    </row>
    <row r="808" spans="2:25" ht="33.9" customHeight="1">
      <c r="B808" s="438">
        <f t="shared" si="11"/>
        <v>756</v>
      </c>
      <c r="C808" s="569"/>
      <c r="D808" s="570"/>
      <c r="E808" s="570"/>
      <c r="F808" s="570"/>
      <c r="G808" s="570"/>
      <c r="H808" s="570"/>
      <c r="I808" s="570"/>
      <c r="J808" s="570"/>
      <c r="K808" s="570"/>
      <c r="L808" s="571"/>
      <c r="M808" s="578"/>
      <c r="N808" s="578"/>
      <c r="O808" s="578"/>
      <c r="P808" s="578"/>
      <c r="Q808" s="578"/>
      <c r="R808" s="575"/>
      <c r="S808" s="576"/>
      <c r="T808" s="576"/>
      <c r="U808" s="576"/>
      <c r="V808" s="577"/>
      <c r="W808" s="74"/>
      <c r="X808" s="4"/>
      <c r="Y808" s="5"/>
    </row>
    <row r="809" spans="2:25" ht="33.9" customHeight="1">
      <c r="B809" s="438">
        <f t="shared" si="11"/>
        <v>757</v>
      </c>
      <c r="C809" s="569"/>
      <c r="D809" s="570"/>
      <c r="E809" s="570"/>
      <c r="F809" s="570"/>
      <c r="G809" s="570"/>
      <c r="H809" s="570"/>
      <c r="I809" s="570"/>
      <c r="J809" s="570"/>
      <c r="K809" s="570"/>
      <c r="L809" s="571"/>
      <c r="M809" s="578"/>
      <c r="N809" s="578"/>
      <c r="O809" s="578"/>
      <c r="P809" s="578"/>
      <c r="Q809" s="578"/>
      <c r="R809" s="575"/>
      <c r="S809" s="576"/>
      <c r="T809" s="576"/>
      <c r="U809" s="576"/>
      <c r="V809" s="577"/>
      <c r="W809" s="74"/>
      <c r="X809" s="4"/>
      <c r="Y809" s="5"/>
    </row>
    <row r="810" spans="2:25" ht="33.9" customHeight="1">
      <c r="B810" s="438">
        <f t="shared" si="11"/>
        <v>758</v>
      </c>
      <c r="C810" s="569"/>
      <c r="D810" s="570"/>
      <c r="E810" s="570"/>
      <c r="F810" s="570"/>
      <c r="G810" s="570"/>
      <c r="H810" s="570"/>
      <c r="I810" s="570"/>
      <c r="J810" s="570"/>
      <c r="K810" s="570"/>
      <c r="L810" s="571"/>
      <c r="M810" s="578"/>
      <c r="N810" s="578"/>
      <c r="O810" s="578"/>
      <c r="P810" s="578"/>
      <c r="Q810" s="578"/>
      <c r="R810" s="575"/>
      <c r="S810" s="576"/>
      <c r="T810" s="576"/>
      <c r="U810" s="576"/>
      <c r="V810" s="577"/>
      <c r="W810" s="74"/>
      <c r="X810" s="4"/>
      <c r="Y810" s="5"/>
    </row>
    <row r="811" spans="2:25" ht="33.9" customHeight="1">
      <c r="B811" s="438">
        <f t="shared" si="11"/>
        <v>759</v>
      </c>
      <c r="C811" s="569"/>
      <c r="D811" s="570"/>
      <c r="E811" s="570"/>
      <c r="F811" s="570"/>
      <c r="G811" s="570"/>
      <c r="H811" s="570"/>
      <c r="I811" s="570"/>
      <c r="J811" s="570"/>
      <c r="K811" s="570"/>
      <c r="L811" s="571"/>
      <c r="M811" s="578"/>
      <c r="N811" s="578"/>
      <c r="O811" s="578"/>
      <c r="P811" s="578"/>
      <c r="Q811" s="578"/>
      <c r="R811" s="575"/>
      <c r="S811" s="576"/>
      <c r="T811" s="576"/>
      <c r="U811" s="576"/>
      <c r="V811" s="577"/>
      <c r="W811" s="74"/>
      <c r="X811" s="4"/>
      <c r="Y811" s="5"/>
    </row>
    <row r="812" spans="2:25" ht="33.9" customHeight="1">
      <c r="B812" s="438">
        <f t="shared" si="11"/>
        <v>760</v>
      </c>
      <c r="C812" s="569"/>
      <c r="D812" s="570"/>
      <c r="E812" s="570"/>
      <c r="F812" s="570"/>
      <c r="G812" s="570"/>
      <c r="H812" s="570"/>
      <c r="I812" s="570"/>
      <c r="J812" s="570"/>
      <c r="K812" s="570"/>
      <c r="L812" s="571"/>
      <c r="M812" s="578"/>
      <c r="N812" s="578"/>
      <c r="O812" s="578"/>
      <c r="P812" s="578"/>
      <c r="Q812" s="578"/>
      <c r="R812" s="575"/>
      <c r="S812" s="576"/>
      <c r="T812" s="576"/>
      <c r="U812" s="576"/>
      <c r="V812" s="577"/>
      <c r="W812" s="74"/>
      <c r="X812" s="4"/>
      <c r="Y812" s="5"/>
    </row>
    <row r="813" spans="2:25" ht="33.9" customHeight="1">
      <c r="B813" s="438">
        <f t="shared" si="11"/>
        <v>761</v>
      </c>
      <c r="C813" s="569"/>
      <c r="D813" s="570"/>
      <c r="E813" s="570"/>
      <c r="F813" s="570"/>
      <c r="G813" s="570"/>
      <c r="H813" s="570"/>
      <c r="I813" s="570"/>
      <c r="J813" s="570"/>
      <c r="K813" s="570"/>
      <c r="L813" s="571"/>
      <c r="M813" s="578"/>
      <c r="N813" s="578"/>
      <c r="O813" s="578"/>
      <c r="P813" s="578"/>
      <c r="Q813" s="578"/>
      <c r="R813" s="575"/>
      <c r="S813" s="576"/>
      <c r="T813" s="576"/>
      <c r="U813" s="576"/>
      <c r="V813" s="577"/>
      <c r="W813" s="74"/>
      <c r="X813" s="4"/>
      <c r="Y813" s="5"/>
    </row>
    <row r="814" spans="2:25" ht="33.9" customHeight="1">
      <c r="B814" s="438">
        <f t="shared" si="11"/>
        <v>762</v>
      </c>
      <c r="C814" s="569"/>
      <c r="D814" s="570"/>
      <c r="E814" s="570"/>
      <c r="F814" s="570"/>
      <c r="G814" s="570"/>
      <c r="H814" s="570"/>
      <c r="I814" s="570"/>
      <c r="J814" s="570"/>
      <c r="K814" s="570"/>
      <c r="L814" s="571"/>
      <c r="M814" s="578"/>
      <c r="N814" s="578"/>
      <c r="O814" s="578"/>
      <c r="P814" s="578"/>
      <c r="Q814" s="578"/>
      <c r="R814" s="575"/>
      <c r="S814" s="576"/>
      <c r="T814" s="576"/>
      <c r="U814" s="576"/>
      <c r="V814" s="577"/>
      <c r="W814" s="74"/>
      <c r="X814" s="4"/>
      <c r="Y814" s="5"/>
    </row>
    <row r="815" spans="2:25" ht="33.9" customHeight="1">
      <c r="B815" s="438">
        <f t="shared" si="11"/>
        <v>763</v>
      </c>
      <c r="C815" s="569"/>
      <c r="D815" s="570"/>
      <c r="E815" s="570"/>
      <c r="F815" s="570"/>
      <c r="G815" s="570"/>
      <c r="H815" s="570"/>
      <c r="I815" s="570"/>
      <c r="J815" s="570"/>
      <c r="K815" s="570"/>
      <c r="L815" s="571"/>
      <c r="M815" s="578"/>
      <c r="N815" s="578"/>
      <c r="O815" s="578"/>
      <c r="P815" s="578"/>
      <c r="Q815" s="578"/>
      <c r="R815" s="575"/>
      <c r="S815" s="576"/>
      <c r="T815" s="576"/>
      <c r="U815" s="576"/>
      <c r="V815" s="577"/>
      <c r="W815" s="74"/>
      <c r="X815" s="4"/>
      <c r="Y815" s="5"/>
    </row>
    <row r="816" spans="2:25" ht="33.9" customHeight="1">
      <c r="B816" s="438">
        <f t="shared" si="11"/>
        <v>764</v>
      </c>
      <c r="C816" s="569"/>
      <c r="D816" s="570"/>
      <c r="E816" s="570"/>
      <c r="F816" s="570"/>
      <c r="G816" s="570"/>
      <c r="H816" s="570"/>
      <c r="I816" s="570"/>
      <c r="J816" s="570"/>
      <c r="K816" s="570"/>
      <c r="L816" s="571"/>
      <c r="M816" s="578"/>
      <c r="N816" s="578"/>
      <c r="O816" s="578"/>
      <c r="P816" s="578"/>
      <c r="Q816" s="578"/>
      <c r="R816" s="575"/>
      <c r="S816" s="576"/>
      <c r="T816" s="576"/>
      <c r="U816" s="576"/>
      <c r="V816" s="577"/>
      <c r="W816" s="74"/>
      <c r="X816" s="4"/>
      <c r="Y816" s="5"/>
    </row>
    <row r="817" spans="2:25" ht="33.9" customHeight="1">
      <c r="B817" s="438">
        <f t="shared" si="11"/>
        <v>765</v>
      </c>
      <c r="C817" s="569"/>
      <c r="D817" s="570"/>
      <c r="E817" s="570"/>
      <c r="F817" s="570"/>
      <c r="G817" s="570"/>
      <c r="H817" s="570"/>
      <c r="I817" s="570"/>
      <c r="J817" s="570"/>
      <c r="K817" s="570"/>
      <c r="L817" s="571"/>
      <c r="M817" s="578"/>
      <c r="N817" s="578"/>
      <c r="O817" s="578"/>
      <c r="P817" s="578"/>
      <c r="Q817" s="578"/>
      <c r="R817" s="575"/>
      <c r="S817" s="576"/>
      <c r="T817" s="576"/>
      <c r="U817" s="576"/>
      <c r="V817" s="577"/>
      <c r="W817" s="74"/>
      <c r="X817" s="4"/>
      <c r="Y817" s="5"/>
    </row>
    <row r="818" spans="2:25" ht="33.9" customHeight="1">
      <c r="B818" s="438">
        <f t="shared" si="11"/>
        <v>766</v>
      </c>
      <c r="C818" s="569"/>
      <c r="D818" s="570"/>
      <c r="E818" s="570"/>
      <c r="F818" s="570"/>
      <c r="G818" s="570"/>
      <c r="H818" s="570"/>
      <c r="I818" s="570"/>
      <c r="J818" s="570"/>
      <c r="K818" s="570"/>
      <c r="L818" s="571"/>
      <c r="M818" s="578"/>
      <c r="N818" s="578"/>
      <c r="O818" s="578"/>
      <c r="P818" s="578"/>
      <c r="Q818" s="578"/>
      <c r="R818" s="575"/>
      <c r="S818" s="576"/>
      <c r="T818" s="576"/>
      <c r="U818" s="576"/>
      <c r="V818" s="577"/>
      <c r="W818" s="74"/>
      <c r="X818" s="4"/>
      <c r="Y818" s="5"/>
    </row>
    <row r="819" spans="2:25" ht="33.9" customHeight="1">
      <c r="B819" s="438">
        <f t="shared" si="11"/>
        <v>767</v>
      </c>
      <c r="C819" s="569"/>
      <c r="D819" s="570"/>
      <c r="E819" s="570"/>
      <c r="F819" s="570"/>
      <c r="G819" s="570"/>
      <c r="H819" s="570"/>
      <c r="I819" s="570"/>
      <c r="J819" s="570"/>
      <c r="K819" s="570"/>
      <c r="L819" s="571"/>
      <c r="M819" s="578"/>
      <c r="N819" s="578"/>
      <c r="O819" s="578"/>
      <c r="P819" s="578"/>
      <c r="Q819" s="578"/>
      <c r="R819" s="575"/>
      <c r="S819" s="576"/>
      <c r="T819" s="576"/>
      <c r="U819" s="576"/>
      <c r="V819" s="577"/>
      <c r="W819" s="74"/>
      <c r="X819" s="4"/>
      <c r="Y819" s="5"/>
    </row>
    <row r="820" spans="2:25" ht="33.9" customHeight="1">
      <c r="B820" s="438">
        <f t="shared" si="11"/>
        <v>768</v>
      </c>
      <c r="C820" s="569"/>
      <c r="D820" s="570"/>
      <c r="E820" s="570"/>
      <c r="F820" s="570"/>
      <c r="G820" s="570"/>
      <c r="H820" s="570"/>
      <c r="I820" s="570"/>
      <c r="J820" s="570"/>
      <c r="K820" s="570"/>
      <c r="L820" s="571"/>
      <c r="M820" s="578"/>
      <c r="N820" s="578"/>
      <c r="O820" s="578"/>
      <c r="P820" s="578"/>
      <c r="Q820" s="578"/>
      <c r="R820" s="575"/>
      <c r="S820" s="576"/>
      <c r="T820" s="576"/>
      <c r="U820" s="576"/>
      <c r="V820" s="577"/>
      <c r="W820" s="74"/>
      <c r="X820" s="4"/>
      <c r="Y820" s="5"/>
    </row>
    <row r="821" spans="2:25" ht="33.9" customHeight="1">
      <c r="B821" s="438">
        <f t="shared" si="11"/>
        <v>769</v>
      </c>
      <c r="C821" s="569"/>
      <c r="D821" s="570"/>
      <c r="E821" s="570"/>
      <c r="F821" s="570"/>
      <c r="G821" s="570"/>
      <c r="H821" s="570"/>
      <c r="I821" s="570"/>
      <c r="J821" s="570"/>
      <c r="K821" s="570"/>
      <c r="L821" s="571"/>
      <c r="M821" s="578"/>
      <c r="N821" s="578"/>
      <c r="O821" s="578"/>
      <c r="P821" s="578"/>
      <c r="Q821" s="578"/>
      <c r="R821" s="575"/>
      <c r="S821" s="576"/>
      <c r="T821" s="576"/>
      <c r="U821" s="576"/>
      <c r="V821" s="577"/>
      <c r="W821" s="74"/>
      <c r="X821" s="4"/>
      <c r="Y821" s="5"/>
    </row>
    <row r="822" spans="2:25" ht="33.9" customHeight="1">
      <c r="B822" s="438">
        <f t="shared" si="11"/>
        <v>770</v>
      </c>
      <c r="C822" s="569"/>
      <c r="D822" s="570"/>
      <c r="E822" s="570"/>
      <c r="F822" s="570"/>
      <c r="G822" s="570"/>
      <c r="H822" s="570"/>
      <c r="I822" s="570"/>
      <c r="J822" s="570"/>
      <c r="K822" s="570"/>
      <c r="L822" s="571"/>
      <c r="M822" s="578"/>
      <c r="N822" s="578"/>
      <c r="O822" s="578"/>
      <c r="P822" s="578"/>
      <c r="Q822" s="578"/>
      <c r="R822" s="575"/>
      <c r="S822" s="576"/>
      <c r="T822" s="576"/>
      <c r="U822" s="576"/>
      <c r="V822" s="577"/>
      <c r="W822" s="74"/>
      <c r="X822" s="4"/>
      <c r="Y822" s="5"/>
    </row>
    <row r="823" spans="2:25" ht="33.9" customHeight="1">
      <c r="B823" s="438">
        <f t="shared" ref="B823:B886" si="12">B822+1</f>
        <v>771</v>
      </c>
      <c r="C823" s="569"/>
      <c r="D823" s="570"/>
      <c r="E823" s="570"/>
      <c r="F823" s="570"/>
      <c r="G823" s="570"/>
      <c r="H823" s="570"/>
      <c r="I823" s="570"/>
      <c r="J823" s="570"/>
      <c r="K823" s="570"/>
      <c r="L823" s="571"/>
      <c r="M823" s="578"/>
      <c r="N823" s="578"/>
      <c r="O823" s="578"/>
      <c r="P823" s="578"/>
      <c r="Q823" s="578"/>
      <c r="R823" s="575"/>
      <c r="S823" s="576"/>
      <c r="T823" s="576"/>
      <c r="U823" s="576"/>
      <c r="V823" s="577"/>
      <c r="W823" s="74"/>
      <c r="X823" s="4"/>
      <c r="Y823" s="5"/>
    </row>
    <row r="824" spans="2:25" ht="33.9" customHeight="1">
      <c r="B824" s="438">
        <f t="shared" si="12"/>
        <v>772</v>
      </c>
      <c r="C824" s="569"/>
      <c r="D824" s="570"/>
      <c r="E824" s="570"/>
      <c r="F824" s="570"/>
      <c r="G824" s="570"/>
      <c r="H824" s="570"/>
      <c r="I824" s="570"/>
      <c r="J824" s="570"/>
      <c r="K824" s="570"/>
      <c r="L824" s="571"/>
      <c r="M824" s="578"/>
      <c r="N824" s="578"/>
      <c r="O824" s="578"/>
      <c r="P824" s="578"/>
      <c r="Q824" s="578"/>
      <c r="R824" s="575"/>
      <c r="S824" s="576"/>
      <c r="T824" s="576"/>
      <c r="U824" s="576"/>
      <c r="V824" s="577"/>
      <c r="W824" s="74"/>
      <c r="X824" s="4"/>
      <c r="Y824" s="5"/>
    </row>
    <row r="825" spans="2:25" ht="33.9" customHeight="1">
      <c r="B825" s="438">
        <f t="shared" si="12"/>
        <v>773</v>
      </c>
      <c r="C825" s="569"/>
      <c r="D825" s="570"/>
      <c r="E825" s="570"/>
      <c r="F825" s="570"/>
      <c r="G825" s="570"/>
      <c r="H825" s="570"/>
      <c r="I825" s="570"/>
      <c r="J825" s="570"/>
      <c r="K825" s="570"/>
      <c r="L825" s="571"/>
      <c r="M825" s="578"/>
      <c r="N825" s="578"/>
      <c r="O825" s="578"/>
      <c r="P825" s="578"/>
      <c r="Q825" s="578"/>
      <c r="R825" s="575"/>
      <c r="S825" s="576"/>
      <c r="T825" s="576"/>
      <c r="U825" s="576"/>
      <c r="V825" s="577"/>
      <c r="W825" s="74"/>
      <c r="X825" s="4"/>
      <c r="Y825" s="5"/>
    </row>
    <row r="826" spans="2:25" ht="33.9" customHeight="1">
      <c r="B826" s="438">
        <f t="shared" si="12"/>
        <v>774</v>
      </c>
      <c r="C826" s="569"/>
      <c r="D826" s="570"/>
      <c r="E826" s="570"/>
      <c r="F826" s="570"/>
      <c r="G826" s="570"/>
      <c r="H826" s="570"/>
      <c r="I826" s="570"/>
      <c r="J826" s="570"/>
      <c r="K826" s="570"/>
      <c r="L826" s="571"/>
      <c r="M826" s="578"/>
      <c r="N826" s="578"/>
      <c r="O826" s="578"/>
      <c r="P826" s="578"/>
      <c r="Q826" s="578"/>
      <c r="R826" s="575"/>
      <c r="S826" s="576"/>
      <c r="T826" s="576"/>
      <c r="U826" s="576"/>
      <c r="V826" s="577"/>
      <c r="W826" s="74"/>
      <c r="X826" s="4"/>
      <c r="Y826" s="5"/>
    </row>
    <row r="827" spans="2:25" ht="33.9" customHeight="1">
      <c r="B827" s="438">
        <f t="shared" si="12"/>
        <v>775</v>
      </c>
      <c r="C827" s="569"/>
      <c r="D827" s="570"/>
      <c r="E827" s="570"/>
      <c r="F827" s="570"/>
      <c r="G827" s="570"/>
      <c r="H827" s="570"/>
      <c r="I827" s="570"/>
      <c r="J827" s="570"/>
      <c r="K827" s="570"/>
      <c r="L827" s="571"/>
      <c r="M827" s="578"/>
      <c r="N827" s="578"/>
      <c r="O827" s="578"/>
      <c r="P827" s="578"/>
      <c r="Q827" s="578"/>
      <c r="R827" s="575"/>
      <c r="S827" s="576"/>
      <c r="T827" s="576"/>
      <c r="U827" s="576"/>
      <c r="V827" s="577"/>
      <c r="W827" s="74"/>
      <c r="X827" s="4"/>
      <c r="Y827" s="5"/>
    </row>
    <row r="828" spans="2:25" ht="33.9" customHeight="1">
      <c r="B828" s="438">
        <f t="shared" si="12"/>
        <v>776</v>
      </c>
      <c r="C828" s="569"/>
      <c r="D828" s="570"/>
      <c r="E828" s="570"/>
      <c r="F828" s="570"/>
      <c r="G828" s="570"/>
      <c r="H828" s="570"/>
      <c r="I828" s="570"/>
      <c r="J828" s="570"/>
      <c r="K828" s="570"/>
      <c r="L828" s="571"/>
      <c r="M828" s="578"/>
      <c r="N828" s="578"/>
      <c r="O828" s="578"/>
      <c r="P828" s="578"/>
      <c r="Q828" s="578"/>
      <c r="R828" s="575"/>
      <c r="S828" s="576"/>
      <c r="T828" s="576"/>
      <c r="U828" s="576"/>
      <c r="V828" s="577"/>
      <c r="W828" s="74"/>
      <c r="X828" s="4"/>
      <c r="Y828" s="5"/>
    </row>
    <row r="829" spans="2:25" ht="33.9" customHeight="1">
      <c r="B829" s="438">
        <f t="shared" si="12"/>
        <v>777</v>
      </c>
      <c r="C829" s="569"/>
      <c r="D829" s="570"/>
      <c r="E829" s="570"/>
      <c r="F829" s="570"/>
      <c r="G829" s="570"/>
      <c r="H829" s="570"/>
      <c r="I829" s="570"/>
      <c r="J829" s="570"/>
      <c r="K829" s="570"/>
      <c r="L829" s="571"/>
      <c r="M829" s="578"/>
      <c r="N829" s="578"/>
      <c r="O829" s="578"/>
      <c r="P829" s="578"/>
      <c r="Q829" s="578"/>
      <c r="R829" s="575"/>
      <c r="S829" s="576"/>
      <c r="T829" s="576"/>
      <c r="U829" s="576"/>
      <c r="V829" s="577"/>
      <c r="W829" s="74"/>
      <c r="X829" s="4"/>
      <c r="Y829" s="5"/>
    </row>
    <row r="830" spans="2:25" ht="33.9" customHeight="1">
      <c r="B830" s="438">
        <f t="shared" si="12"/>
        <v>778</v>
      </c>
      <c r="C830" s="569"/>
      <c r="D830" s="570"/>
      <c r="E830" s="570"/>
      <c r="F830" s="570"/>
      <c r="G830" s="570"/>
      <c r="H830" s="570"/>
      <c r="I830" s="570"/>
      <c r="J830" s="570"/>
      <c r="K830" s="570"/>
      <c r="L830" s="571"/>
      <c r="M830" s="578"/>
      <c r="N830" s="578"/>
      <c r="O830" s="578"/>
      <c r="P830" s="578"/>
      <c r="Q830" s="578"/>
      <c r="R830" s="575"/>
      <c r="S830" s="576"/>
      <c r="T830" s="576"/>
      <c r="U830" s="576"/>
      <c r="V830" s="577"/>
      <c r="W830" s="74"/>
      <c r="X830" s="4"/>
      <c r="Y830" s="5"/>
    </row>
    <row r="831" spans="2:25" ht="33.9" customHeight="1">
      <c r="B831" s="438">
        <f t="shared" si="12"/>
        <v>779</v>
      </c>
      <c r="C831" s="569"/>
      <c r="D831" s="570"/>
      <c r="E831" s="570"/>
      <c r="F831" s="570"/>
      <c r="G831" s="570"/>
      <c r="H831" s="570"/>
      <c r="I831" s="570"/>
      <c r="J831" s="570"/>
      <c r="K831" s="570"/>
      <c r="L831" s="571"/>
      <c r="M831" s="578"/>
      <c r="N831" s="578"/>
      <c r="O831" s="578"/>
      <c r="P831" s="578"/>
      <c r="Q831" s="578"/>
      <c r="R831" s="575"/>
      <c r="S831" s="576"/>
      <c r="T831" s="576"/>
      <c r="U831" s="576"/>
      <c r="V831" s="577"/>
      <c r="W831" s="74"/>
      <c r="X831" s="4"/>
      <c r="Y831" s="5"/>
    </row>
    <row r="832" spans="2:25" ht="33.9" customHeight="1">
      <c r="B832" s="438">
        <f t="shared" si="12"/>
        <v>780</v>
      </c>
      <c r="C832" s="569"/>
      <c r="D832" s="570"/>
      <c r="E832" s="570"/>
      <c r="F832" s="570"/>
      <c r="G832" s="570"/>
      <c r="H832" s="570"/>
      <c r="I832" s="570"/>
      <c r="J832" s="570"/>
      <c r="K832" s="570"/>
      <c r="L832" s="571"/>
      <c r="M832" s="578"/>
      <c r="N832" s="578"/>
      <c r="O832" s="578"/>
      <c r="P832" s="578"/>
      <c r="Q832" s="578"/>
      <c r="R832" s="575"/>
      <c r="S832" s="576"/>
      <c r="T832" s="576"/>
      <c r="U832" s="576"/>
      <c r="V832" s="577"/>
      <c r="W832" s="74"/>
      <c r="X832" s="4"/>
      <c r="Y832" s="5"/>
    </row>
    <row r="833" spans="2:25" ht="33.9" customHeight="1">
      <c r="B833" s="438">
        <f t="shared" si="12"/>
        <v>781</v>
      </c>
      <c r="C833" s="569"/>
      <c r="D833" s="570"/>
      <c r="E833" s="570"/>
      <c r="F833" s="570"/>
      <c r="G833" s="570"/>
      <c r="H833" s="570"/>
      <c r="I833" s="570"/>
      <c r="J833" s="570"/>
      <c r="K833" s="570"/>
      <c r="L833" s="571"/>
      <c r="M833" s="578"/>
      <c r="N833" s="578"/>
      <c r="O833" s="578"/>
      <c r="P833" s="578"/>
      <c r="Q833" s="578"/>
      <c r="R833" s="575"/>
      <c r="S833" s="576"/>
      <c r="T833" s="576"/>
      <c r="U833" s="576"/>
      <c r="V833" s="577"/>
      <c r="W833" s="74"/>
      <c r="X833" s="4"/>
      <c r="Y833" s="5"/>
    </row>
    <row r="834" spans="2:25" ht="33.9" customHeight="1">
      <c r="B834" s="438">
        <f t="shared" si="12"/>
        <v>782</v>
      </c>
      <c r="C834" s="569"/>
      <c r="D834" s="570"/>
      <c r="E834" s="570"/>
      <c r="F834" s="570"/>
      <c r="G834" s="570"/>
      <c r="H834" s="570"/>
      <c r="I834" s="570"/>
      <c r="J834" s="570"/>
      <c r="K834" s="570"/>
      <c r="L834" s="571"/>
      <c r="M834" s="578"/>
      <c r="N834" s="578"/>
      <c r="O834" s="578"/>
      <c r="P834" s="578"/>
      <c r="Q834" s="578"/>
      <c r="R834" s="575"/>
      <c r="S834" s="576"/>
      <c r="T834" s="576"/>
      <c r="U834" s="576"/>
      <c r="V834" s="577"/>
      <c r="W834" s="74"/>
      <c r="X834" s="4"/>
      <c r="Y834" s="5"/>
    </row>
    <row r="835" spans="2:25" ht="33.9" customHeight="1">
      <c r="B835" s="438">
        <f t="shared" si="12"/>
        <v>783</v>
      </c>
      <c r="C835" s="569"/>
      <c r="D835" s="570"/>
      <c r="E835" s="570"/>
      <c r="F835" s="570"/>
      <c r="G835" s="570"/>
      <c r="H835" s="570"/>
      <c r="I835" s="570"/>
      <c r="J835" s="570"/>
      <c r="K835" s="570"/>
      <c r="L835" s="571"/>
      <c r="M835" s="578"/>
      <c r="N835" s="578"/>
      <c r="O835" s="578"/>
      <c r="P835" s="578"/>
      <c r="Q835" s="578"/>
      <c r="R835" s="575"/>
      <c r="S835" s="576"/>
      <c r="T835" s="576"/>
      <c r="U835" s="576"/>
      <c r="V835" s="577"/>
      <c r="W835" s="74"/>
      <c r="X835" s="4"/>
      <c r="Y835" s="5"/>
    </row>
    <row r="836" spans="2:25" ht="33.9" customHeight="1">
      <c r="B836" s="438">
        <f t="shared" si="12"/>
        <v>784</v>
      </c>
      <c r="C836" s="569"/>
      <c r="D836" s="570"/>
      <c r="E836" s="570"/>
      <c r="F836" s="570"/>
      <c r="G836" s="570"/>
      <c r="H836" s="570"/>
      <c r="I836" s="570"/>
      <c r="J836" s="570"/>
      <c r="K836" s="570"/>
      <c r="L836" s="571"/>
      <c r="M836" s="578"/>
      <c r="N836" s="578"/>
      <c r="O836" s="578"/>
      <c r="P836" s="578"/>
      <c r="Q836" s="578"/>
      <c r="R836" s="575"/>
      <c r="S836" s="576"/>
      <c r="T836" s="576"/>
      <c r="U836" s="576"/>
      <c r="V836" s="577"/>
      <c r="W836" s="74"/>
      <c r="X836" s="4"/>
      <c r="Y836" s="5"/>
    </row>
    <row r="837" spans="2:25" ht="33.9" customHeight="1">
      <c r="B837" s="438">
        <f t="shared" si="12"/>
        <v>785</v>
      </c>
      <c r="C837" s="569"/>
      <c r="D837" s="570"/>
      <c r="E837" s="570"/>
      <c r="F837" s="570"/>
      <c r="G837" s="570"/>
      <c r="H837" s="570"/>
      <c r="I837" s="570"/>
      <c r="J837" s="570"/>
      <c r="K837" s="570"/>
      <c r="L837" s="571"/>
      <c r="M837" s="578"/>
      <c r="N837" s="578"/>
      <c r="O837" s="578"/>
      <c r="P837" s="578"/>
      <c r="Q837" s="578"/>
      <c r="R837" s="575"/>
      <c r="S837" s="576"/>
      <c r="T837" s="576"/>
      <c r="U837" s="576"/>
      <c r="V837" s="577"/>
      <c r="W837" s="74"/>
      <c r="X837" s="4"/>
      <c r="Y837" s="5"/>
    </row>
    <row r="838" spans="2:25" ht="33.9" customHeight="1">
      <c r="B838" s="438">
        <f t="shared" si="12"/>
        <v>786</v>
      </c>
      <c r="C838" s="569"/>
      <c r="D838" s="570"/>
      <c r="E838" s="570"/>
      <c r="F838" s="570"/>
      <c r="G838" s="570"/>
      <c r="H838" s="570"/>
      <c r="I838" s="570"/>
      <c r="J838" s="570"/>
      <c r="K838" s="570"/>
      <c r="L838" s="571"/>
      <c r="M838" s="578"/>
      <c r="N838" s="578"/>
      <c r="O838" s="578"/>
      <c r="P838" s="578"/>
      <c r="Q838" s="578"/>
      <c r="R838" s="575"/>
      <c r="S838" s="576"/>
      <c r="T838" s="576"/>
      <c r="U838" s="576"/>
      <c r="V838" s="577"/>
      <c r="W838" s="74"/>
      <c r="X838" s="4"/>
      <c r="Y838" s="5"/>
    </row>
    <row r="839" spans="2:25" ht="33.9" customHeight="1">
      <c r="B839" s="438">
        <f t="shared" si="12"/>
        <v>787</v>
      </c>
      <c r="C839" s="569"/>
      <c r="D839" s="570"/>
      <c r="E839" s="570"/>
      <c r="F839" s="570"/>
      <c r="G839" s="570"/>
      <c r="H839" s="570"/>
      <c r="I839" s="570"/>
      <c r="J839" s="570"/>
      <c r="K839" s="570"/>
      <c r="L839" s="571"/>
      <c r="M839" s="578"/>
      <c r="N839" s="578"/>
      <c r="O839" s="578"/>
      <c r="P839" s="578"/>
      <c r="Q839" s="578"/>
      <c r="R839" s="575"/>
      <c r="S839" s="576"/>
      <c r="T839" s="576"/>
      <c r="U839" s="576"/>
      <c r="V839" s="577"/>
      <c r="W839" s="74"/>
      <c r="X839" s="4"/>
      <c r="Y839" s="5"/>
    </row>
    <row r="840" spans="2:25" ht="33.9" customHeight="1">
      <c r="B840" s="438">
        <f t="shared" si="12"/>
        <v>788</v>
      </c>
      <c r="C840" s="569"/>
      <c r="D840" s="570"/>
      <c r="E840" s="570"/>
      <c r="F840" s="570"/>
      <c r="G840" s="570"/>
      <c r="H840" s="570"/>
      <c r="I840" s="570"/>
      <c r="J840" s="570"/>
      <c r="K840" s="570"/>
      <c r="L840" s="571"/>
      <c r="M840" s="578"/>
      <c r="N840" s="578"/>
      <c r="O840" s="578"/>
      <c r="P840" s="578"/>
      <c r="Q840" s="578"/>
      <c r="R840" s="575"/>
      <c r="S840" s="576"/>
      <c r="T840" s="576"/>
      <c r="U840" s="576"/>
      <c r="V840" s="577"/>
      <c r="W840" s="74"/>
      <c r="X840" s="4"/>
      <c r="Y840" s="5"/>
    </row>
    <row r="841" spans="2:25" ht="33.9" customHeight="1">
      <c r="B841" s="438">
        <f t="shared" si="12"/>
        <v>789</v>
      </c>
      <c r="C841" s="569"/>
      <c r="D841" s="570"/>
      <c r="E841" s="570"/>
      <c r="F841" s="570"/>
      <c r="G841" s="570"/>
      <c r="H841" s="570"/>
      <c r="I841" s="570"/>
      <c r="J841" s="570"/>
      <c r="K841" s="570"/>
      <c r="L841" s="571"/>
      <c r="M841" s="578"/>
      <c r="N841" s="578"/>
      <c r="O841" s="578"/>
      <c r="P841" s="578"/>
      <c r="Q841" s="578"/>
      <c r="R841" s="575"/>
      <c r="S841" s="576"/>
      <c r="T841" s="576"/>
      <c r="U841" s="576"/>
      <c r="V841" s="577"/>
      <c r="W841" s="74"/>
      <c r="X841" s="4"/>
      <c r="Y841" s="5"/>
    </row>
    <row r="842" spans="2:25" ht="33.9" customHeight="1">
      <c r="B842" s="438">
        <f t="shared" si="12"/>
        <v>790</v>
      </c>
      <c r="C842" s="569"/>
      <c r="D842" s="570"/>
      <c r="E842" s="570"/>
      <c r="F842" s="570"/>
      <c r="G842" s="570"/>
      <c r="H842" s="570"/>
      <c r="I842" s="570"/>
      <c r="J842" s="570"/>
      <c r="K842" s="570"/>
      <c r="L842" s="571"/>
      <c r="M842" s="578"/>
      <c r="N842" s="578"/>
      <c r="O842" s="578"/>
      <c r="P842" s="578"/>
      <c r="Q842" s="578"/>
      <c r="R842" s="575"/>
      <c r="S842" s="576"/>
      <c r="T842" s="576"/>
      <c r="U842" s="576"/>
      <c r="V842" s="577"/>
      <c r="W842" s="74"/>
      <c r="X842" s="4"/>
      <c r="Y842" s="5"/>
    </row>
    <row r="843" spans="2:25" ht="33.9" customHeight="1">
      <c r="B843" s="438">
        <f t="shared" si="12"/>
        <v>791</v>
      </c>
      <c r="C843" s="569"/>
      <c r="D843" s="570"/>
      <c r="E843" s="570"/>
      <c r="F843" s="570"/>
      <c r="G843" s="570"/>
      <c r="H843" s="570"/>
      <c r="I843" s="570"/>
      <c r="J843" s="570"/>
      <c r="K843" s="570"/>
      <c r="L843" s="571"/>
      <c r="M843" s="578"/>
      <c r="N843" s="578"/>
      <c r="O843" s="578"/>
      <c r="P843" s="578"/>
      <c r="Q843" s="578"/>
      <c r="R843" s="575"/>
      <c r="S843" s="576"/>
      <c r="T843" s="576"/>
      <c r="U843" s="576"/>
      <c r="V843" s="577"/>
      <c r="W843" s="74"/>
      <c r="X843" s="4"/>
      <c r="Y843" s="5"/>
    </row>
    <row r="844" spans="2:25" ht="33.9" customHeight="1">
      <c r="B844" s="438">
        <f t="shared" si="12"/>
        <v>792</v>
      </c>
      <c r="C844" s="569"/>
      <c r="D844" s="570"/>
      <c r="E844" s="570"/>
      <c r="F844" s="570"/>
      <c r="G844" s="570"/>
      <c r="H844" s="570"/>
      <c r="I844" s="570"/>
      <c r="J844" s="570"/>
      <c r="K844" s="570"/>
      <c r="L844" s="571"/>
      <c r="M844" s="578"/>
      <c r="N844" s="578"/>
      <c r="O844" s="578"/>
      <c r="P844" s="578"/>
      <c r="Q844" s="578"/>
      <c r="R844" s="575"/>
      <c r="S844" s="576"/>
      <c r="T844" s="576"/>
      <c r="U844" s="576"/>
      <c r="V844" s="577"/>
      <c r="W844" s="74"/>
      <c r="X844" s="4"/>
      <c r="Y844" s="5"/>
    </row>
    <row r="845" spans="2:25" ht="33.9" customHeight="1">
      <c r="B845" s="438">
        <f t="shared" si="12"/>
        <v>793</v>
      </c>
      <c r="C845" s="569"/>
      <c r="D845" s="570"/>
      <c r="E845" s="570"/>
      <c r="F845" s="570"/>
      <c r="G845" s="570"/>
      <c r="H845" s="570"/>
      <c r="I845" s="570"/>
      <c r="J845" s="570"/>
      <c r="K845" s="570"/>
      <c r="L845" s="571"/>
      <c r="M845" s="578"/>
      <c r="N845" s="578"/>
      <c r="O845" s="578"/>
      <c r="P845" s="578"/>
      <c r="Q845" s="578"/>
      <c r="R845" s="575"/>
      <c r="S845" s="576"/>
      <c r="T845" s="576"/>
      <c r="U845" s="576"/>
      <c r="V845" s="577"/>
      <c r="W845" s="74"/>
      <c r="X845" s="4"/>
      <c r="Y845" s="5"/>
    </row>
    <row r="846" spans="2:25" ht="33.9" customHeight="1">
      <c r="B846" s="438">
        <f t="shared" si="12"/>
        <v>794</v>
      </c>
      <c r="C846" s="569"/>
      <c r="D846" s="570"/>
      <c r="E846" s="570"/>
      <c r="F846" s="570"/>
      <c r="G846" s="570"/>
      <c r="H846" s="570"/>
      <c r="I846" s="570"/>
      <c r="J846" s="570"/>
      <c r="K846" s="570"/>
      <c r="L846" s="571"/>
      <c r="M846" s="578"/>
      <c r="N846" s="578"/>
      <c r="O846" s="578"/>
      <c r="P846" s="578"/>
      <c r="Q846" s="578"/>
      <c r="R846" s="575"/>
      <c r="S846" s="576"/>
      <c r="T846" s="576"/>
      <c r="U846" s="576"/>
      <c r="V846" s="577"/>
      <c r="W846" s="74"/>
      <c r="X846" s="4"/>
      <c r="Y846" s="5"/>
    </row>
    <row r="847" spans="2:25" ht="33.9" customHeight="1">
      <c r="B847" s="438">
        <f t="shared" si="12"/>
        <v>795</v>
      </c>
      <c r="C847" s="569"/>
      <c r="D847" s="570"/>
      <c r="E847" s="570"/>
      <c r="F847" s="570"/>
      <c r="G847" s="570"/>
      <c r="H847" s="570"/>
      <c r="I847" s="570"/>
      <c r="J847" s="570"/>
      <c r="K847" s="570"/>
      <c r="L847" s="571"/>
      <c r="M847" s="578"/>
      <c r="N847" s="578"/>
      <c r="O847" s="578"/>
      <c r="P847" s="578"/>
      <c r="Q847" s="578"/>
      <c r="R847" s="575"/>
      <c r="S847" s="576"/>
      <c r="T847" s="576"/>
      <c r="U847" s="576"/>
      <c r="V847" s="577"/>
      <c r="W847" s="74"/>
      <c r="X847" s="4"/>
      <c r="Y847" s="5"/>
    </row>
    <row r="848" spans="2:25" ht="33.9" customHeight="1">
      <c r="B848" s="438">
        <f t="shared" si="12"/>
        <v>796</v>
      </c>
      <c r="C848" s="569"/>
      <c r="D848" s="570"/>
      <c r="E848" s="570"/>
      <c r="F848" s="570"/>
      <c r="G848" s="570"/>
      <c r="H848" s="570"/>
      <c r="I848" s="570"/>
      <c r="J848" s="570"/>
      <c r="K848" s="570"/>
      <c r="L848" s="571"/>
      <c r="M848" s="578"/>
      <c r="N848" s="578"/>
      <c r="O848" s="578"/>
      <c r="P848" s="578"/>
      <c r="Q848" s="578"/>
      <c r="R848" s="575"/>
      <c r="S848" s="576"/>
      <c r="T848" s="576"/>
      <c r="U848" s="576"/>
      <c r="V848" s="577"/>
      <c r="W848" s="74"/>
      <c r="X848" s="4"/>
      <c r="Y848" s="5"/>
    </row>
    <row r="849" spans="2:25" ht="33.9" customHeight="1">
      <c r="B849" s="438">
        <f t="shared" si="12"/>
        <v>797</v>
      </c>
      <c r="C849" s="569"/>
      <c r="D849" s="570"/>
      <c r="E849" s="570"/>
      <c r="F849" s="570"/>
      <c r="G849" s="570"/>
      <c r="H849" s="570"/>
      <c r="I849" s="570"/>
      <c r="J849" s="570"/>
      <c r="K849" s="570"/>
      <c r="L849" s="571"/>
      <c r="M849" s="578"/>
      <c r="N849" s="578"/>
      <c r="O849" s="578"/>
      <c r="P849" s="578"/>
      <c r="Q849" s="578"/>
      <c r="R849" s="575"/>
      <c r="S849" s="576"/>
      <c r="T849" s="576"/>
      <c r="U849" s="576"/>
      <c r="V849" s="577"/>
      <c r="W849" s="74"/>
      <c r="X849" s="4"/>
      <c r="Y849" s="5"/>
    </row>
    <row r="850" spans="2:25" ht="33.9" customHeight="1">
      <c r="B850" s="438">
        <f t="shared" si="12"/>
        <v>798</v>
      </c>
      <c r="C850" s="569"/>
      <c r="D850" s="570"/>
      <c r="E850" s="570"/>
      <c r="F850" s="570"/>
      <c r="G850" s="570"/>
      <c r="H850" s="570"/>
      <c r="I850" s="570"/>
      <c r="J850" s="570"/>
      <c r="K850" s="570"/>
      <c r="L850" s="571"/>
      <c r="M850" s="578"/>
      <c r="N850" s="578"/>
      <c r="O850" s="578"/>
      <c r="P850" s="578"/>
      <c r="Q850" s="578"/>
      <c r="R850" s="575"/>
      <c r="S850" s="576"/>
      <c r="T850" s="576"/>
      <c r="U850" s="576"/>
      <c r="V850" s="577"/>
      <c r="W850" s="74"/>
      <c r="X850" s="4"/>
      <c r="Y850" s="5"/>
    </row>
    <row r="851" spans="2:25" ht="33.9" customHeight="1">
      <c r="B851" s="438">
        <f t="shared" si="12"/>
        <v>799</v>
      </c>
      <c r="C851" s="569"/>
      <c r="D851" s="570"/>
      <c r="E851" s="570"/>
      <c r="F851" s="570"/>
      <c r="G851" s="570"/>
      <c r="H851" s="570"/>
      <c r="I851" s="570"/>
      <c r="J851" s="570"/>
      <c r="K851" s="570"/>
      <c r="L851" s="571"/>
      <c r="M851" s="578"/>
      <c r="N851" s="578"/>
      <c r="O851" s="578"/>
      <c r="P851" s="578"/>
      <c r="Q851" s="578"/>
      <c r="R851" s="575"/>
      <c r="S851" s="576"/>
      <c r="T851" s="576"/>
      <c r="U851" s="576"/>
      <c r="V851" s="577"/>
      <c r="W851" s="74"/>
      <c r="X851" s="4"/>
      <c r="Y851" s="5"/>
    </row>
    <row r="852" spans="2:25" ht="33.9" customHeight="1">
      <c r="B852" s="438">
        <f t="shared" si="12"/>
        <v>800</v>
      </c>
      <c r="C852" s="569"/>
      <c r="D852" s="570"/>
      <c r="E852" s="570"/>
      <c r="F852" s="570"/>
      <c r="G852" s="570"/>
      <c r="H852" s="570"/>
      <c r="I852" s="570"/>
      <c r="J852" s="570"/>
      <c r="K852" s="570"/>
      <c r="L852" s="571"/>
      <c r="M852" s="578"/>
      <c r="N852" s="578"/>
      <c r="O852" s="578"/>
      <c r="P852" s="578"/>
      <c r="Q852" s="578"/>
      <c r="R852" s="575"/>
      <c r="S852" s="576"/>
      <c r="T852" s="576"/>
      <c r="U852" s="576"/>
      <c r="V852" s="577"/>
      <c r="W852" s="74"/>
      <c r="X852" s="4"/>
      <c r="Y852" s="5"/>
    </row>
    <row r="853" spans="2:25" ht="33.9" customHeight="1">
      <c r="B853" s="438">
        <f t="shared" si="12"/>
        <v>801</v>
      </c>
      <c r="C853" s="569"/>
      <c r="D853" s="570"/>
      <c r="E853" s="570"/>
      <c r="F853" s="570"/>
      <c r="G853" s="570"/>
      <c r="H853" s="570"/>
      <c r="I853" s="570"/>
      <c r="J853" s="570"/>
      <c r="K853" s="570"/>
      <c r="L853" s="571"/>
      <c r="M853" s="578"/>
      <c r="N853" s="578"/>
      <c r="O853" s="578"/>
      <c r="P853" s="578"/>
      <c r="Q853" s="578"/>
      <c r="R853" s="575"/>
      <c r="S853" s="576"/>
      <c r="T853" s="576"/>
      <c r="U853" s="576"/>
      <c r="V853" s="577"/>
      <c r="W853" s="74"/>
      <c r="X853" s="4"/>
      <c r="Y853" s="5"/>
    </row>
    <row r="854" spans="2:25" ht="33.9" customHeight="1">
      <c r="B854" s="438">
        <f t="shared" si="12"/>
        <v>802</v>
      </c>
      <c r="C854" s="569"/>
      <c r="D854" s="570"/>
      <c r="E854" s="570"/>
      <c r="F854" s="570"/>
      <c r="G854" s="570"/>
      <c r="H854" s="570"/>
      <c r="I854" s="570"/>
      <c r="J854" s="570"/>
      <c r="K854" s="570"/>
      <c r="L854" s="571"/>
      <c r="M854" s="578"/>
      <c r="N854" s="578"/>
      <c r="O854" s="578"/>
      <c r="P854" s="578"/>
      <c r="Q854" s="578"/>
      <c r="R854" s="575"/>
      <c r="S854" s="576"/>
      <c r="T854" s="576"/>
      <c r="U854" s="576"/>
      <c r="V854" s="577"/>
      <c r="W854" s="74"/>
      <c r="X854" s="4"/>
      <c r="Y854" s="5"/>
    </row>
    <row r="855" spans="2:25" ht="33.9" customHeight="1">
      <c r="B855" s="438">
        <f t="shared" si="12"/>
        <v>803</v>
      </c>
      <c r="C855" s="569"/>
      <c r="D855" s="570"/>
      <c r="E855" s="570"/>
      <c r="F855" s="570"/>
      <c r="G855" s="570"/>
      <c r="H855" s="570"/>
      <c r="I855" s="570"/>
      <c r="J855" s="570"/>
      <c r="K855" s="570"/>
      <c r="L855" s="571"/>
      <c r="M855" s="578"/>
      <c r="N855" s="578"/>
      <c r="O855" s="578"/>
      <c r="P855" s="578"/>
      <c r="Q855" s="578"/>
      <c r="R855" s="575"/>
      <c r="S855" s="576"/>
      <c r="T855" s="576"/>
      <c r="U855" s="576"/>
      <c r="V855" s="577"/>
      <c r="W855" s="74"/>
      <c r="X855" s="4"/>
      <c r="Y855" s="5"/>
    </row>
    <row r="856" spans="2:25" ht="33.9" customHeight="1">
      <c r="B856" s="438">
        <f t="shared" si="12"/>
        <v>804</v>
      </c>
      <c r="C856" s="569"/>
      <c r="D856" s="570"/>
      <c r="E856" s="570"/>
      <c r="F856" s="570"/>
      <c r="G856" s="570"/>
      <c r="H856" s="570"/>
      <c r="I856" s="570"/>
      <c r="J856" s="570"/>
      <c r="K856" s="570"/>
      <c r="L856" s="571"/>
      <c r="M856" s="578"/>
      <c r="N856" s="578"/>
      <c r="O856" s="578"/>
      <c r="P856" s="578"/>
      <c r="Q856" s="578"/>
      <c r="R856" s="575"/>
      <c r="S856" s="576"/>
      <c r="T856" s="576"/>
      <c r="U856" s="576"/>
      <c r="V856" s="577"/>
      <c r="W856" s="74"/>
      <c r="X856" s="4"/>
      <c r="Y856" s="5"/>
    </row>
    <row r="857" spans="2:25" ht="33.9" customHeight="1">
      <c r="B857" s="438">
        <f t="shared" si="12"/>
        <v>805</v>
      </c>
      <c r="C857" s="569"/>
      <c r="D857" s="570"/>
      <c r="E857" s="570"/>
      <c r="F857" s="570"/>
      <c r="G857" s="570"/>
      <c r="H857" s="570"/>
      <c r="I857" s="570"/>
      <c r="J857" s="570"/>
      <c r="K857" s="570"/>
      <c r="L857" s="571"/>
      <c r="M857" s="578"/>
      <c r="N857" s="578"/>
      <c r="O857" s="578"/>
      <c r="P857" s="578"/>
      <c r="Q857" s="578"/>
      <c r="R857" s="575"/>
      <c r="S857" s="576"/>
      <c r="T857" s="576"/>
      <c r="U857" s="576"/>
      <c r="V857" s="577"/>
      <c r="W857" s="74"/>
      <c r="X857" s="4"/>
      <c r="Y857" s="5"/>
    </row>
    <row r="858" spans="2:25" ht="33.9" customHeight="1">
      <c r="B858" s="438">
        <f t="shared" si="12"/>
        <v>806</v>
      </c>
      <c r="C858" s="569"/>
      <c r="D858" s="570"/>
      <c r="E858" s="570"/>
      <c r="F858" s="570"/>
      <c r="G858" s="570"/>
      <c r="H858" s="570"/>
      <c r="I858" s="570"/>
      <c r="J858" s="570"/>
      <c r="K858" s="570"/>
      <c r="L858" s="571"/>
      <c r="M858" s="578"/>
      <c r="N858" s="578"/>
      <c r="O858" s="578"/>
      <c r="P858" s="578"/>
      <c r="Q858" s="578"/>
      <c r="R858" s="575"/>
      <c r="S858" s="576"/>
      <c r="T858" s="576"/>
      <c r="U858" s="576"/>
      <c r="V858" s="577"/>
      <c r="W858" s="74"/>
      <c r="X858" s="4"/>
      <c r="Y858" s="5"/>
    </row>
    <row r="859" spans="2:25" ht="33.9" customHeight="1">
      <c r="B859" s="438">
        <f t="shared" si="12"/>
        <v>807</v>
      </c>
      <c r="C859" s="569"/>
      <c r="D859" s="570"/>
      <c r="E859" s="570"/>
      <c r="F859" s="570"/>
      <c r="G859" s="570"/>
      <c r="H859" s="570"/>
      <c r="I859" s="570"/>
      <c r="J859" s="570"/>
      <c r="K859" s="570"/>
      <c r="L859" s="571"/>
      <c r="M859" s="578"/>
      <c r="N859" s="578"/>
      <c r="O859" s="578"/>
      <c r="P859" s="578"/>
      <c r="Q859" s="578"/>
      <c r="R859" s="575"/>
      <c r="S859" s="576"/>
      <c r="T859" s="576"/>
      <c r="U859" s="576"/>
      <c r="V859" s="577"/>
      <c r="W859" s="74"/>
      <c r="X859" s="4"/>
      <c r="Y859" s="5"/>
    </row>
    <row r="860" spans="2:25" ht="33.9" customHeight="1">
      <c r="B860" s="438">
        <f t="shared" si="12"/>
        <v>808</v>
      </c>
      <c r="C860" s="569"/>
      <c r="D860" s="570"/>
      <c r="E860" s="570"/>
      <c r="F860" s="570"/>
      <c r="G860" s="570"/>
      <c r="H860" s="570"/>
      <c r="I860" s="570"/>
      <c r="J860" s="570"/>
      <c r="K860" s="570"/>
      <c r="L860" s="571"/>
      <c r="M860" s="578"/>
      <c r="N860" s="578"/>
      <c r="O860" s="578"/>
      <c r="P860" s="578"/>
      <c r="Q860" s="578"/>
      <c r="R860" s="575"/>
      <c r="S860" s="576"/>
      <c r="T860" s="576"/>
      <c r="U860" s="576"/>
      <c r="V860" s="577"/>
      <c r="W860" s="74"/>
      <c r="X860" s="4"/>
      <c r="Y860" s="5"/>
    </row>
    <row r="861" spans="2:25" ht="33.9" customHeight="1">
      <c r="B861" s="438">
        <f t="shared" si="12"/>
        <v>809</v>
      </c>
      <c r="C861" s="569"/>
      <c r="D861" s="570"/>
      <c r="E861" s="570"/>
      <c r="F861" s="570"/>
      <c r="G861" s="570"/>
      <c r="H861" s="570"/>
      <c r="I861" s="570"/>
      <c r="J861" s="570"/>
      <c r="K861" s="570"/>
      <c r="L861" s="571"/>
      <c r="M861" s="578"/>
      <c r="N861" s="578"/>
      <c r="O861" s="578"/>
      <c r="P861" s="578"/>
      <c r="Q861" s="578"/>
      <c r="R861" s="575"/>
      <c r="S861" s="576"/>
      <c r="T861" s="576"/>
      <c r="U861" s="576"/>
      <c r="V861" s="577"/>
      <c r="W861" s="74"/>
      <c r="X861" s="4"/>
      <c r="Y861" s="5"/>
    </row>
    <row r="862" spans="2:25" ht="33.9" customHeight="1">
      <c r="B862" s="438">
        <f t="shared" si="12"/>
        <v>810</v>
      </c>
      <c r="C862" s="569"/>
      <c r="D862" s="570"/>
      <c r="E862" s="570"/>
      <c r="F862" s="570"/>
      <c r="G862" s="570"/>
      <c r="H862" s="570"/>
      <c r="I862" s="570"/>
      <c r="J862" s="570"/>
      <c r="K862" s="570"/>
      <c r="L862" s="571"/>
      <c r="M862" s="578"/>
      <c r="N862" s="578"/>
      <c r="O862" s="578"/>
      <c r="P862" s="578"/>
      <c r="Q862" s="578"/>
      <c r="R862" s="575"/>
      <c r="S862" s="576"/>
      <c r="T862" s="576"/>
      <c r="U862" s="576"/>
      <c r="V862" s="577"/>
      <c r="W862" s="74"/>
      <c r="X862" s="4"/>
      <c r="Y862" s="5"/>
    </row>
    <row r="863" spans="2:25" ht="33.9" customHeight="1">
      <c r="B863" s="438">
        <f t="shared" si="12"/>
        <v>811</v>
      </c>
      <c r="C863" s="569"/>
      <c r="D863" s="570"/>
      <c r="E863" s="570"/>
      <c r="F863" s="570"/>
      <c r="G863" s="570"/>
      <c r="H863" s="570"/>
      <c r="I863" s="570"/>
      <c r="J863" s="570"/>
      <c r="K863" s="570"/>
      <c r="L863" s="571"/>
      <c r="M863" s="578"/>
      <c r="N863" s="578"/>
      <c r="O863" s="578"/>
      <c r="P863" s="578"/>
      <c r="Q863" s="578"/>
      <c r="R863" s="575"/>
      <c r="S863" s="576"/>
      <c r="T863" s="576"/>
      <c r="U863" s="576"/>
      <c r="V863" s="577"/>
      <c r="W863" s="74"/>
      <c r="X863" s="4"/>
      <c r="Y863" s="5"/>
    </row>
    <row r="864" spans="2:25" ht="33.9" customHeight="1">
      <c r="B864" s="438">
        <f t="shared" si="12"/>
        <v>812</v>
      </c>
      <c r="C864" s="569"/>
      <c r="D864" s="570"/>
      <c r="E864" s="570"/>
      <c r="F864" s="570"/>
      <c r="G864" s="570"/>
      <c r="H864" s="570"/>
      <c r="I864" s="570"/>
      <c r="J864" s="570"/>
      <c r="K864" s="570"/>
      <c r="L864" s="571"/>
      <c r="M864" s="578"/>
      <c r="N864" s="578"/>
      <c r="O864" s="578"/>
      <c r="P864" s="578"/>
      <c r="Q864" s="578"/>
      <c r="R864" s="575"/>
      <c r="S864" s="576"/>
      <c r="T864" s="576"/>
      <c r="U864" s="576"/>
      <c r="V864" s="577"/>
      <c r="W864" s="74"/>
      <c r="X864" s="4"/>
      <c r="Y864" s="5"/>
    </row>
    <row r="865" spans="2:25" ht="33.9" customHeight="1">
      <c r="B865" s="438">
        <f t="shared" si="12"/>
        <v>813</v>
      </c>
      <c r="C865" s="569"/>
      <c r="D865" s="570"/>
      <c r="E865" s="570"/>
      <c r="F865" s="570"/>
      <c r="G865" s="570"/>
      <c r="H865" s="570"/>
      <c r="I865" s="570"/>
      <c r="J865" s="570"/>
      <c r="K865" s="570"/>
      <c r="L865" s="571"/>
      <c r="M865" s="578"/>
      <c r="N865" s="578"/>
      <c r="O865" s="578"/>
      <c r="P865" s="578"/>
      <c r="Q865" s="578"/>
      <c r="R865" s="575"/>
      <c r="S865" s="576"/>
      <c r="T865" s="576"/>
      <c r="U865" s="576"/>
      <c r="V865" s="577"/>
      <c r="W865" s="74"/>
      <c r="X865" s="4"/>
      <c r="Y865" s="5"/>
    </row>
    <row r="866" spans="2:25" ht="33.9" customHeight="1">
      <c r="B866" s="438">
        <f t="shared" si="12"/>
        <v>814</v>
      </c>
      <c r="C866" s="569"/>
      <c r="D866" s="570"/>
      <c r="E866" s="570"/>
      <c r="F866" s="570"/>
      <c r="G866" s="570"/>
      <c r="H866" s="570"/>
      <c r="I866" s="570"/>
      <c r="J866" s="570"/>
      <c r="K866" s="570"/>
      <c r="L866" s="571"/>
      <c r="M866" s="578"/>
      <c r="N866" s="578"/>
      <c r="O866" s="578"/>
      <c r="P866" s="578"/>
      <c r="Q866" s="578"/>
      <c r="R866" s="575"/>
      <c r="S866" s="576"/>
      <c r="T866" s="576"/>
      <c r="U866" s="576"/>
      <c r="V866" s="577"/>
      <c r="W866" s="74"/>
      <c r="X866" s="4"/>
      <c r="Y866" s="5"/>
    </row>
    <row r="867" spans="2:25" ht="33.9" customHeight="1">
      <c r="B867" s="438">
        <f t="shared" si="12"/>
        <v>815</v>
      </c>
      <c r="C867" s="569"/>
      <c r="D867" s="570"/>
      <c r="E867" s="570"/>
      <c r="F867" s="570"/>
      <c r="G867" s="570"/>
      <c r="H867" s="570"/>
      <c r="I867" s="570"/>
      <c r="J867" s="570"/>
      <c r="K867" s="570"/>
      <c r="L867" s="571"/>
      <c r="M867" s="578"/>
      <c r="N867" s="578"/>
      <c r="O867" s="578"/>
      <c r="P867" s="578"/>
      <c r="Q867" s="578"/>
      <c r="R867" s="575"/>
      <c r="S867" s="576"/>
      <c r="T867" s="576"/>
      <c r="U867" s="576"/>
      <c r="V867" s="577"/>
      <c r="W867" s="74"/>
      <c r="X867" s="4"/>
      <c r="Y867" s="5"/>
    </row>
    <row r="868" spans="2:25" ht="33.9" customHeight="1">
      <c r="B868" s="438">
        <f t="shared" si="12"/>
        <v>816</v>
      </c>
      <c r="C868" s="569"/>
      <c r="D868" s="570"/>
      <c r="E868" s="570"/>
      <c r="F868" s="570"/>
      <c r="G868" s="570"/>
      <c r="H868" s="570"/>
      <c r="I868" s="570"/>
      <c r="J868" s="570"/>
      <c r="K868" s="570"/>
      <c r="L868" s="571"/>
      <c r="M868" s="578"/>
      <c r="N868" s="578"/>
      <c r="O868" s="578"/>
      <c r="P868" s="578"/>
      <c r="Q868" s="578"/>
      <c r="R868" s="575"/>
      <c r="S868" s="576"/>
      <c r="T868" s="576"/>
      <c r="U868" s="576"/>
      <c r="V868" s="577"/>
      <c r="W868" s="74"/>
      <c r="X868" s="4"/>
      <c r="Y868" s="5"/>
    </row>
    <row r="869" spans="2:25" ht="33.9" customHeight="1">
      <c r="B869" s="438">
        <f t="shared" si="12"/>
        <v>817</v>
      </c>
      <c r="C869" s="569"/>
      <c r="D869" s="570"/>
      <c r="E869" s="570"/>
      <c r="F869" s="570"/>
      <c r="G869" s="570"/>
      <c r="H869" s="570"/>
      <c r="I869" s="570"/>
      <c r="J869" s="570"/>
      <c r="K869" s="570"/>
      <c r="L869" s="571"/>
      <c r="M869" s="578"/>
      <c r="N869" s="578"/>
      <c r="O869" s="578"/>
      <c r="P869" s="578"/>
      <c r="Q869" s="578"/>
      <c r="R869" s="575"/>
      <c r="S869" s="576"/>
      <c r="T869" s="576"/>
      <c r="U869" s="576"/>
      <c r="V869" s="577"/>
      <c r="W869" s="74"/>
      <c r="X869" s="4"/>
      <c r="Y869" s="5"/>
    </row>
    <row r="870" spans="2:25" ht="33.9" customHeight="1">
      <c r="B870" s="438">
        <f t="shared" si="12"/>
        <v>818</v>
      </c>
      <c r="C870" s="569"/>
      <c r="D870" s="570"/>
      <c r="E870" s="570"/>
      <c r="F870" s="570"/>
      <c r="G870" s="570"/>
      <c r="H870" s="570"/>
      <c r="I870" s="570"/>
      <c r="J870" s="570"/>
      <c r="K870" s="570"/>
      <c r="L870" s="571"/>
      <c r="M870" s="578"/>
      <c r="N870" s="578"/>
      <c r="O870" s="578"/>
      <c r="P870" s="578"/>
      <c r="Q870" s="578"/>
      <c r="R870" s="575"/>
      <c r="S870" s="576"/>
      <c r="T870" s="576"/>
      <c r="U870" s="576"/>
      <c r="V870" s="577"/>
      <c r="W870" s="74"/>
      <c r="X870" s="4"/>
      <c r="Y870" s="5"/>
    </row>
    <row r="871" spans="2:25" ht="33.9" customHeight="1">
      <c r="B871" s="438">
        <f t="shared" si="12"/>
        <v>819</v>
      </c>
      <c r="C871" s="569"/>
      <c r="D871" s="570"/>
      <c r="E871" s="570"/>
      <c r="F871" s="570"/>
      <c r="G871" s="570"/>
      <c r="H871" s="570"/>
      <c r="I871" s="570"/>
      <c r="J871" s="570"/>
      <c r="K871" s="570"/>
      <c r="L871" s="571"/>
      <c r="M871" s="578"/>
      <c r="N871" s="578"/>
      <c r="O871" s="578"/>
      <c r="P871" s="578"/>
      <c r="Q871" s="578"/>
      <c r="R871" s="575"/>
      <c r="S871" s="576"/>
      <c r="T871" s="576"/>
      <c r="U871" s="576"/>
      <c r="V871" s="577"/>
      <c r="W871" s="74"/>
      <c r="X871" s="4"/>
      <c r="Y871" s="5"/>
    </row>
    <row r="872" spans="2:25" ht="33.9" customHeight="1">
      <c r="B872" s="438">
        <f t="shared" si="12"/>
        <v>820</v>
      </c>
      <c r="C872" s="569"/>
      <c r="D872" s="570"/>
      <c r="E872" s="570"/>
      <c r="F872" s="570"/>
      <c r="G872" s="570"/>
      <c r="H872" s="570"/>
      <c r="I872" s="570"/>
      <c r="J872" s="570"/>
      <c r="K872" s="570"/>
      <c r="L872" s="571"/>
      <c r="M872" s="578"/>
      <c r="N872" s="578"/>
      <c r="O872" s="578"/>
      <c r="P872" s="578"/>
      <c r="Q872" s="578"/>
      <c r="R872" s="575"/>
      <c r="S872" s="576"/>
      <c r="T872" s="576"/>
      <c r="U872" s="576"/>
      <c r="V872" s="577"/>
      <c r="W872" s="74"/>
      <c r="X872" s="4"/>
      <c r="Y872" s="5"/>
    </row>
    <row r="873" spans="2:25" ht="33.9" customHeight="1">
      <c r="B873" s="438">
        <f t="shared" si="12"/>
        <v>821</v>
      </c>
      <c r="C873" s="569"/>
      <c r="D873" s="570"/>
      <c r="E873" s="570"/>
      <c r="F873" s="570"/>
      <c r="G873" s="570"/>
      <c r="H873" s="570"/>
      <c r="I873" s="570"/>
      <c r="J873" s="570"/>
      <c r="K873" s="570"/>
      <c r="L873" s="571"/>
      <c r="M873" s="578"/>
      <c r="N873" s="578"/>
      <c r="O873" s="578"/>
      <c r="P873" s="578"/>
      <c r="Q873" s="578"/>
      <c r="R873" s="575"/>
      <c r="S873" s="576"/>
      <c r="T873" s="576"/>
      <c r="U873" s="576"/>
      <c r="V873" s="577"/>
      <c r="W873" s="74"/>
      <c r="X873" s="4"/>
      <c r="Y873" s="5"/>
    </row>
    <row r="874" spans="2:25" ht="33.9" customHeight="1">
      <c r="B874" s="438">
        <f t="shared" si="12"/>
        <v>822</v>
      </c>
      <c r="C874" s="569"/>
      <c r="D874" s="570"/>
      <c r="E874" s="570"/>
      <c r="F874" s="570"/>
      <c r="G874" s="570"/>
      <c r="H874" s="570"/>
      <c r="I874" s="570"/>
      <c r="J874" s="570"/>
      <c r="K874" s="570"/>
      <c r="L874" s="571"/>
      <c r="M874" s="578"/>
      <c r="N874" s="578"/>
      <c r="O874" s="578"/>
      <c r="P874" s="578"/>
      <c r="Q874" s="578"/>
      <c r="R874" s="575"/>
      <c r="S874" s="576"/>
      <c r="T874" s="576"/>
      <c r="U874" s="576"/>
      <c r="V874" s="577"/>
      <c r="W874" s="74"/>
      <c r="X874" s="4"/>
      <c r="Y874" s="5"/>
    </row>
    <row r="875" spans="2:25" ht="33.9" customHeight="1">
      <c r="B875" s="438">
        <f t="shared" si="12"/>
        <v>823</v>
      </c>
      <c r="C875" s="569"/>
      <c r="D875" s="570"/>
      <c r="E875" s="570"/>
      <c r="F875" s="570"/>
      <c r="G875" s="570"/>
      <c r="H875" s="570"/>
      <c r="I875" s="570"/>
      <c r="J875" s="570"/>
      <c r="K875" s="570"/>
      <c r="L875" s="571"/>
      <c r="M875" s="578"/>
      <c r="N875" s="578"/>
      <c r="O875" s="578"/>
      <c r="P875" s="578"/>
      <c r="Q875" s="578"/>
      <c r="R875" s="575"/>
      <c r="S875" s="576"/>
      <c r="T875" s="576"/>
      <c r="U875" s="576"/>
      <c r="V875" s="577"/>
      <c r="W875" s="74"/>
      <c r="X875" s="4"/>
      <c r="Y875" s="5"/>
    </row>
    <row r="876" spans="2:25" ht="33.9" customHeight="1">
      <c r="B876" s="438">
        <f t="shared" si="12"/>
        <v>824</v>
      </c>
      <c r="C876" s="569"/>
      <c r="D876" s="570"/>
      <c r="E876" s="570"/>
      <c r="F876" s="570"/>
      <c r="G876" s="570"/>
      <c r="H876" s="570"/>
      <c r="I876" s="570"/>
      <c r="J876" s="570"/>
      <c r="K876" s="570"/>
      <c r="L876" s="571"/>
      <c r="M876" s="578"/>
      <c r="N876" s="578"/>
      <c r="O876" s="578"/>
      <c r="P876" s="578"/>
      <c r="Q876" s="578"/>
      <c r="R876" s="575"/>
      <c r="S876" s="576"/>
      <c r="T876" s="576"/>
      <c r="U876" s="576"/>
      <c r="V876" s="577"/>
      <c r="W876" s="74"/>
      <c r="X876" s="4"/>
      <c r="Y876" s="5"/>
    </row>
    <row r="877" spans="2:25" ht="33.9" customHeight="1">
      <c r="B877" s="438">
        <f t="shared" si="12"/>
        <v>825</v>
      </c>
      <c r="C877" s="569"/>
      <c r="D877" s="570"/>
      <c r="E877" s="570"/>
      <c r="F877" s="570"/>
      <c r="G877" s="570"/>
      <c r="H877" s="570"/>
      <c r="I877" s="570"/>
      <c r="J877" s="570"/>
      <c r="K877" s="570"/>
      <c r="L877" s="571"/>
      <c r="M877" s="578"/>
      <c r="N877" s="578"/>
      <c r="O877" s="578"/>
      <c r="P877" s="578"/>
      <c r="Q877" s="578"/>
      <c r="R877" s="575"/>
      <c r="S877" s="576"/>
      <c r="T877" s="576"/>
      <c r="U877" s="576"/>
      <c r="V877" s="577"/>
      <c r="W877" s="74"/>
      <c r="X877" s="4"/>
      <c r="Y877" s="5"/>
    </row>
    <row r="878" spans="2:25" ht="33.9" customHeight="1">
      <c r="B878" s="438">
        <f t="shared" si="12"/>
        <v>826</v>
      </c>
      <c r="C878" s="569"/>
      <c r="D878" s="570"/>
      <c r="E878" s="570"/>
      <c r="F878" s="570"/>
      <c r="G878" s="570"/>
      <c r="H878" s="570"/>
      <c r="I878" s="570"/>
      <c r="J878" s="570"/>
      <c r="K878" s="570"/>
      <c r="L878" s="571"/>
      <c r="M878" s="578"/>
      <c r="N878" s="578"/>
      <c r="O878" s="578"/>
      <c r="P878" s="578"/>
      <c r="Q878" s="578"/>
      <c r="R878" s="575"/>
      <c r="S878" s="576"/>
      <c r="T878" s="576"/>
      <c r="U878" s="576"/>
      <c r="V878" s="577"/>
      <c r="W878" s="74"/>
      <c r="X878" s="4"/>
      <c r="Y878" s="5"/>
    </row>
    <row r="879" spans="2:25" ht="33.9" customHeight="1">
      <c r="B879" s="438">
        <f t="shared" si="12"/>
        <v>827</v>
      </c>
      <c r="C879" s="569"/>
      <c r="D879" s="570"/>
      <c r="E879" s="570"/>
      <c r="F879" s="570"/>
      <c r="G879" s="570"/>
      <c r="H879" s="570"/>
      <c r="I879" s="570"/>
      <c r="J879" s="570"/>
      <c r="K879" s="570"/>
      <c r="L879" s="571"/>
      <c r="M879" s="578"/>
      <c r="N879" s="578"/>
      <c r="O879" s="578"/>
      <c r="P879" s="578"/>
      <c r="Q879" s="578"/>
      <c r="R879" s="575"/>
      <c r="S879" s="576"/>
      <c r="T879" s="576"/>
      <c r="U879" s="576"/>
      <c r="V879" s="577"/>
      <c r="W879" s="74"/>
      <c r="X879" s="4"/>
      <c r="Y879" s="5"/>
    </row>
    <row r="880" spans="2:25" ht="33.9" customHeight="1">
      <c r="B880" s="438">
        <f t="shared" si="12"/>
        <v>828</v>
      </c>
      <c r="C880" s="569"/>
      <c r="D880" s="570"/>
      <c r="E880" s="570"/>
      <c r="F880" s="570"/>
      <c r="G880" s="570"/>
      <c r="H880" s="570"/>
      <c r="I880" s="570"/>
      <c r="J880" s="570"/>
      <c r="K880" s="570"/>
      <c r="L880" s="571"/>
      <c r="M880" s="578"/>
      <c r="N880" s="578"/>
      <c r="O880" s="578"/>
      <c r="P880" s="578"/>
      <c r="Q880" s="578"/>
      <c r="R880" s="575"/>
      <c r="S880" s="576"/>
      <c r="T880" s="576"/>
      <c r="U880" s="576"/>
      <c r="V880" s="577"/>
      <c r="W880" s="74"/>
      <c r="X880" s="4"/>
      <c r="Y880" s="5"/>
    </row>
    <row r="881" spans="2:25" ht="33.9" customHeight="1">
      <c r="B881" s="438">
        <f t="shared" si="12"/>
        <v>829</v>
      </c>
      <c r="C881" s="569"/>
      <c r="D881" s="570"/>
      <c r="E881" s="570"/>
      <c r="F881" s="570"/>
      <c r="G881" s="570"/>
      <c r="H881" s="570"/>
      <c r="I881" s="570"/>
      <c r="J881" s="570"/>
      <c r="K881" s="570"/>
      <c r="L881" s="571"/>
      <c r="M881" s="578"/>
      <c r="N881" s="578"/>
      <c r="O881" s="578"/>
      <c r="P881" s="578"/>
      <c r="Q881" s="578"/>
      <c r="R881" s="575"/>
      <c r="S881" s="576"/>
      <c r="T881" s="576"/>
      <c r="U881" s="576"/>
      <c r="V881" s="577"/>
      <c r="W881" s="74"/>
      <c r="X881" s="4"/>
      <c r="Y881" s="5"/>
    </row>
    <row r="882" spans="2:25" ht="33.9" customHeight="1">
      <c r="B882" s="438">
        <f t="shared" si="12"/>
        <v>830</v>
      </c>
      <c r="C882" s="569"/>
      <c r="D882" s="570"/>
      <c r="E882" s="570"/>
      <c r="F882" s="570"/>
      <c r="G882" s="570"/>
      <c r="H882" s="570"/>
      <c r="I882" s="570"/>
      <c r="J882" s="570"/>
      <c r="K882" s="570"/>
      <c r="L882" s="571"/>
      <c r="M882" s="578"/>
      <c r="N882" s="578"/>
      <c r="O882" s="578"/>
      <c r="P882" s="578"/>
      <c r="Q882" s="578"/>
      <c r="R882" s="575"/>
      <c r="S882" s="576"/>
      <c r="T882" s="576"/>
      <c r="U882" s="576"/>
      <c r="V882" s="577"/>
      <c r="W882" s="74"/>
      <c r="X882" s="4"/>
      <c r="Y882" s="5"/>
    </row>
    <row r="883" spans="2:25" ht="33.9" customHeight="1">
      <c r="B883" s="438">
        <f t="shared" si="12"/>
        <v>831</v>
      </c>
      <c r="C883" s="569"/>
      <c r="D883" s="570"/>
      <c r="E883" s="570"/>
      <c r="F883" s="570"/>
      <c r="G883" s="570"/>
      <c r="H883" s="570"/>
      <c r="I883" s="570"/>
      <c r="J883" s="570"/>
      <c r="K883" s="570"/>
      <c r="L883" s="571"/>
      <c r="M883" s="578"/>
      <c r="N883" s="578"/>
      <c r="O883" s="578"/>
      <c r="P883" s="578"/>
      <c r="Q883" s="578"/>
      <c r="R883" s="575"/>
      <c r="S883" s="576"/>
      <c r="T883" s="576"/>
      <c r="U883" s="576"/>
      <c r="V883" s="577"/>
      <c r="W883" s="74"/>
      <c r="X883" s="4"/>
      <c r="Y883" s="5"/>
    </row>
    <row r="884" spans="2:25" ht="33.9" customHeight="1">
      <c r="B884" s="438">
        <f t="shared" si="12"/>
        <v>832</v>
      </c>
      <c r="C884" s="569"/>
      <c r="D884" s="570"/>
      <c r="E884" s="570"/>
      <c r="F884" s="570"/>
      <c r="G884" s="570"/>
      <c r="H884" s="570"/>
      <c r="I884" s="570"/>
      <c r="J884" s="570"/>
      <c r="K884" s="570"/>
      <c r="L884" s="571"/>
      <c r="M884" s="578"/>
      <c r="N884" s="578"/>
      <c r="O884" s="578"/>
      <c r="P884" s="578"/>
      <c r="Q884" s="578"/>
      <c r="R884" s="575"/>
      <c r="S884" s="576"/>
      <c r="T884" s="576"/>
      <c r="U884" s="576"/>
      <c r="V884" s="577"/>
      <c r="W884" s="74"/>
      <c r="X884" s="4"/>
      <c r="Y884" s="5"/>
    </row>
    <row r="885" spans="2:25" ht="33.9" customHeight="1">
      <c r="B885" s="438">
        <f t="shared" si="12"/>
        <v>833</v>
      </c>
      <c r="C885" s="569"/>
      <c r="D885" s="570"/>
      <c r="E885" s="570"/>
      <c r="F885" s="570"/>
      <c r="G885" s="570"/>
      <c r="H885" s="570"/>
      <c r="I885" s="570"/>
      <c r="J885" s="570"/>
      <c r="K885" s="570"/>
      <c r="L885" s="571"/>
      <c r="M885" s="578"/>
      <c r="N885" s="578"/>
      <c r="O885" s="578"/>
      <c r="P885" s="578"/>
      <c r="Q885" s="578"/>
      <c r="R885" s="575"/>
      <c r="S885" s="576"/>
      <c r="T885" s="576"/>
      <c r="U885" s="576"/>
      <c r="V885" s="577"/>
      <c r="W885" s="74"/>
      <c r="X885" s="4"/>
      <c r="Y885" s="5"/>
    </row>
    <row r="886" spans="2:25" ht="33.9" customHeight="1">
      <c r="B886" s="438">
        <f t="shared" si="12"/>
        <v>834</v>
      </c>
      <c r="C886" s="569"/>
      <c r="D886" s="570"/>
      <c r="E886" s="570"/>
      <c r="F886" s="570"/>
      <c r="G886" s="570"/>
      <c r="H886" s="570"/>
      <c r="I886" s="570"/>
      <c r="J886" s="570"/>
      <c r="K886" s="570"/>
      <c r="L886" s="571"/>
      <c r="M886" s="578"/>
      <c r="N886" s="578"/>
      <c r="O886" s="578"/>
      <c r="P886" s="578"/>
      <c r="Q886" s="578"/>
      <c r="R886" s="575"/>
      <c r="S886" s="576"/>
      <c r="T886" s="576"/>
      <c r="U886" s="576"/>
      <c r="V886" s="577"/>
      <c r="W886" s="74"/>
      <c r="X886" s="4"/>
      <c r="Y886" s="5"/>
    </row>
    <row r="887" spans="2:25" ht="33.9" customHeight="1">
      <c r="B887" s="438">
        <f t="shared" ref="B887:B950" si="13">B886+1</f>
        <v>835</v>
      </c>
      <c r="C887" s="569"/>
      <c r="D887" s="570"/>
      <c r="E887" s="570"/>
      <c r="F887" s="570"/>
      <c r="G887" s="570"/>
      <c r="H887" s="570"/>
      <c r="I887" s="570"/>
      <c r="J887" s="570"/>
      <c r="K887" s="570"/>
      <c r="L887" s="571"/>
      <c r="M887" s="578"/>
      <c r="N887" s="578"/>
      <c r="O887" s="578"/>
      <c r="P887" s="578"/>
      <c r="Q887" s="578"/>
      <c r="R887" s="575"/>
      <c r="S887" s="576"/>
      <c r="T887" s="576"/>
      <c r="U887" s="576"/>
      <c r="V887" s="577"/>
      <c r="W887" s="74"/>
      <c r="X887" s="4"/>
      <c r="Y887" s="5"/>
    </row>
    <row r="888" spans="2:25" ht="33.9" customHeight="1">
      <c r="B888" s="438">
        <f t="shared" si="13"/>
        <v>836</v>
      </c>
      <c r="C888" s="569"/>
      <c r="D888" s="570"/>
      <c r="E888" s="570"/>
      <c r="F888" s="570"/>
      <c r="G888" s="570"/>
      <c r="H888" s="570"/>
      <c r="I888" s="570"/>
      <c r="J888" s="570"/>
      <c r="K888" s="570"/>
      <c r="L888" s="571"/>
      <c r="M888" s="578"/>
      <c r="N888" s="578"/>
      <c r="O888" s="578"/>
      <c r="P888" s="578"/>
      <c r="Q888" s="578"/>
      <c r="R888" s="575"/>
      <c r="S888" s="576"/>
      <c r="T888" s="576"/>
      <c r="U888" s="576"/>
      <c r="V888" s="577"/>
      <c r="W888" s="74"/>
      <c r="X888" s="4"/>
      <c r="Y888" s="5"/>
    </row>
    <row r="889" spans="2:25" ht="33.9" customHeight="1">
      <c r="B889" s="438">
        <f t="shared" si="13"/>
        <v>837</v>
      </c>
      <c r="C889" s="569"/>
      <c r="D889" s="570"/>
      <c r="E889" s="570"/>
      <c r="F889" s="570"/>
      <c r="G889" s="570"/>
      <c r="H889" s="570"/>
      <c r="I889" s="570"/>
      <c r="J889" s="570"/>
      <c r="K889" s="570"/>
      <c r="L889" s="571"/>
      <c r="M889" s="578"/>
      <c r="N889" s="578"/>
      <c r="O889" s="578"/>
      <c r="P889" s="578"/>
      <c r="Q889" s="578"/>
      <c r="R889" s="575"/>
      <c r="S889" s="576"/>
      <c r="T889" s="576"/>
      <c r="U889" s="576"/>
      <c r="V889" s="577"/>
      <c r="W889" s="74"/>
      <c r="X889" s="4"/>
      <c r="Y889" s="5"/>
    </row>
    <row r="890" spans="2:25" ht="33.9" customHeight="1">
      <c r="B890" s="438">
        <f t="shared" si="13"/>
        <v>838</v>
      </c>
      <c r="C890" s="569"/>
      <c r="D890" s="570"/>
      <c r="E890" s="570"/>
      <c r="F890" s="570"/>
      <c r="G890" s="570"/>
      <c r="H890" s="570"/>
      <c r="I890" s="570"/>
      <c r="J890" s="570"/>
      <c r="K890" s="570"/>
      <c r="L890" s="571"/>
      <c r="M890" s="578"/>
      <c r="N890" s="578"/>
      <c r="O890" s="578"/>
      <c r="P890" s="578"/>
      <c r="Q890" s="578"/>
      <c r="R890" s="575"/>
      <c r="S890" s="576"/>
      <c r="T890" s="576"/>
      <c r="U890" s="576"/>
      <c r="V890" s="577"/>
      <c r="W890" s="74"/>
      <c r="X890" s="4"/>
      <c r="Y890" s="5"/>
    </row>
    <row r="891" spans="2:25" ht="33.9" customHeight="1">
      <c r="B891" s="438">
        <f t="shared" si="13"/>
        <v>839</v>
      </c>
      <c r="C891" s="569"/>
      <c r="D891" s="570"/>
      <c r="E891" s="570"/>
      <c r="F891" s="570"/>
      <c r="G891" s="570"/>
      <c r="H891" s="570"/>
      <c r="I891" s="570"/>
      <c r="J891" s="570"/>
      <c r="K891" s="570"/>
      <c r="L891" s="571"/>
      <c r="M891" s="578"/>
      <c r="N891" s="578"/>
      <c r="O891" s="578"/>
      <c r="P891" s="578"/>
      <c r="Q891" s="578"/>
      <c r="R891" s="575"/>
      <c r="S891" s="576"/>
      <c r="T891" s="576"/>
      <c r="U891" s="576"/>
      <c r="V891" s="577"/>
      <c r="W891" s="74"/>
      <c r="X891" s="4"/>
      <c r="Y891" s="5"/>
    </row>
    <row r="892" spans="2:25" ht="33.9" customHeight="1">
      <c r="B892" s="438">
        <f t="shared" si="13"/>
        <v>840</v>
      </c>
      <c r="C892" s="569"/>
      <c r="D892" s="570"/>
      <c r="E892" s="570"/>
      <c r="F892" s="570"/>
      <c r="G892" s="570"/>
      <c r="H892" s="570"/>
      <c r="I892" s="570"/>
      <c r="J892" s="570"/>
      <c r="K892" s="570"/>
      <c r="L892" s="571"/>
      <c r="M892" s="578"/>
      <c r="N892" s="578"/>
      <c r="O892" s="578"/>
      <c r="P892" s="578"/>
      <c r="Q892" s="578"/>
      <c r="R892" s="575"/>
      <c r="S892" s="576"/>
      <c r="T892" s="576"/>
      <c r="U892" s="576"/>
      <c r="V892" s="577"/>
      <c r="W892" s="74"/>
      <c r="X892" s="4"/>
      <c r="Y892" s="5"/>
    </row>
    <row r="893" spans="2:25" ht="33.9" customHeight="1">
      <c r="B893" s="438">
        <f t="shared" si="13"/>
        <v>841</v>
      </c>
      <c r="C893" s="569"/>
      <c r="D893" s="570"/>
      <c r="E893" s="570"/>
      <c r="F893" s="570"/>
      <c r="G893" s="570"/>
      <c r="H893" s="570"/>
      <c r="I893" s="570"/>
      <c r="J893" s="570"/>
      <c r="K893" s="570"/>
      <c r="L893" s="571"/>
      <c r="M893" s="578"/>
      <c r="N893" s="578"/>
      <c r="O893" s="578"/>
      <c r="P893" s="578"/>
      <c r="Q893" s="578"/>
      <c r="R893" s="575"/>
      <c r="S893" s="576"/>
      <c r="T893" s="576"/>
      <c r="U893" s="576"/>
      <c r="V893" s="577"/>
      <c r="W893" s="74"/>
      <c r="X893" s="4"/>
      <c r="Y893" s="5"/>
    </row>
    <row r="894" spans="2:25" ht="33.9" customHeight="1">
      <c r="B894" s="438">
        <f t="shared" si="13"/>
        <v>842</v>
      </c>
      <c r="C894" s="569"/>
      <c r="D894" s="570"/>
      <c r="E894" s="570"/>
      <c r="F894" s="570"/>
      <c r="G894" s="570"/>
      <c r="H894" s="570"/>
      <c r="I894" s="570"/>
      <c r="J894" s="570"/>
      <c r="K894" s="570"/>
      <c r="L894" s="571"/>
      <c r="M894" s="578"/>
      <c r="N894" s="578"/>
      <c r="O894" s="578"/>
      <c r="P894" s="578"/>
      <c r="Q894" s="578"/>
      <c r="R894" s="575"/>
      <c r="S894" s="576"/>
      <c r="T894" s="576"/>
      <c r="U894" s="576"/>
      <c r="V894" s="577"/>
      <c r="W894" s="74"/>
      <c r="X894" s="4"/>
      <c r="Y894" s="5"/>
    </row>
    <row r="895" spans="2:25" ht="33.9" customHeight="1">
      <c r="B895" s="438">
        <f t="shared" si="13"/>
        <v>843</v>
      </c>
      <c r="C895" s="569"/>
      <c r="D895" s="570"/>
      <c r="E895" s="570"/>
      <c r="F895" s="570"/>
      <c r="G895" s="570"/>
      <c r="H895" s="570"/>
      <c r="I895" s="570"/>
      <c r="J895" s="570"/>
      <c r="K895" s="570"/>
      <c r="L895" s="571"/>
      <c r="M895" s="578"/>
      <c r="N895" s="578"/>
      <c r="O895" s="578"/>
      <c r="P895" s="578"/>
      <c r="Q895" s="578"/>
      <c r="R895" s="575"/>
      <c r="S895" s="576"/>
      <c r="T895" s="576"/>
      <c r="U895" s="576"/>
      <c r="V895" s="577"/>
      <c r="W895" s="74"/>
      <c r="X895" s="4"/>
      <c r="Y895" s="5"/>
    </row>
    <row r="896" spans="2:25" ht="33.9" customHeight="1">
      <c r="B896" s="438">
        <f t="shared" si="13"/>
        <v>844</v>
      </c>
      <c r="C896" s="569"/>
      <c r="D896" s="570"/>
      <c r="E896" s="570"/>
      <c r="F896" s="570"/>
      <c r="G896" s="570"/>
      <c r="H896" s="570"/>
      <c r="I896" s="570"/>
      <c r="J896" s="570"/>
      <c r="K896" s="570"/>
      <c r="L896" s="571"/>
      <c r="M896" s="578"/>
      <c r="N896" s="578"/>
      <c r="O896" s="578"/>
      <c r="P896" s="578"/>
      <c r="Q896" s="578"/>
      <c r="R896" s="575"/>
      <c r="S896" s="576"/>
      <c r="T896" s="576"/>
      <c r="U896" s="576"/>
      <c r="V896" s="577"/>
      <c r="W896" s="74"/>
      <c r="X896" s="4"/>
      <c r="Y896" s="5"/>
    </row>
    <row r="897" spans="2:25" ht="33.9" customHeight="1">
      <c r="B897" s="438">
        <f t="shared" si="13"/>
        <v>845</v>
      </c>
      <c r="C897" s="569"/>
      <c r="D897" s="570"/>
      <c r="E897" s="570"/>
      <c r="F897" s="570"/>
      <c r="G897" s="570"/>
      <c r="H897" s="570"/>
      <c r="I897" s="570"/>
      <c r="J897" s="570"/>
      <c r="K897" s="570"/>
      <c r="L897" s="571"/>
      <c r="M897" s="578"/>
      <c r="N897" s="578"/>
      <c r="O897" s="578"/>
      <c r="P897" s="578"/>
      <c r="Q897" s="578"/>
      <c r="R897" s="575"/>
      <c r="S897" s="576"/>
      <c r="T897" s="576"/>
      <c r="U897" s="576"/>
      <c r="V897" s="577"/>
      <c r="W897" s="74"/>
      <c r="X897" s="4"/>
      <c r="Y897" s="5"/>
    </row>
    <row r="898" spans="2:25" ht="33.9" customHeight="1">
      <c r="B898" s="438">
        <f t="shared" si="13"/>
        <v>846</v>
      </c>
      <c r="C898" s="569"/>
      <c r="D898" s="570"/>
      <c r="E898" s="570"/>
      <c r="F898" s="570"/>
      <c r="G898" s="570"/>
      <c r="H898" s="570"/>
      <c r="I898" s="570"/>
      <c r="J898" s="570"/>
      <c r="K898" s="570"/>
      <c r="L898" s="571"/>
      <c r="M898" s="578"/>
      <c r="N898" s="578"/>
      <c r="O898" s="578"/>
      <c r="P898" s="578"/>
      <c r="Q898" s="578"/>
      <c r="R898" s="575"/>
      <c r="S898" s="576"/>
      <c r="T898" s="576"/>
      <c r="U898" s="576"/>
      <c r="V898" s="577"/>
      <c r="W898" s="74"/>
      <c r="X898" s="4"/>
      <c r="Y898" s="5"/>
    </row>
    <row r="899" spans="2:25" ht="33.9" customHeight="1">
      <c r="B899" s="438">
        <f t="shared" si="13"/>
        <v>847</v>
      </c>
      <c r="C899" s="569"/>
      <c r="D899" s="570"/>
      <c r="E899" s="570"/>
      <c r="F899" s="570"/>
      <c r="G899" s="570"/>
      <c r="H899" s="570"/>
      <c r="I899" s="570"/>
      <c r="J899" s="570"/>
      <c r="K899" s="570"/>
      <c r="L899" s="571"/>
      <c r="M899" s="578"/>
      <c r="N899" s="578"/>
      <c r="O899" s="578"/>
      <c r="P899" s="578"/>
      <c r="Q899" s="578"/>
      <c r="R899" s="575"/>
      <c r="S899" s="576"/>
      <c r="T899" s="576"/>
      <c r="U899" s="576"/>
      <c r="V899" s="577"/>
      <c r="W899" s="74"/>
      <c r="X899" s="4"/>
      <c r="Y899" s="5"/>
    </row>
    <row r="900" spans="2:25" ht="33.9" customHeight="1">
      <c r="B900" s="438">
        <f t="shared" si="13"/>
        <v>848</v>
      </c>
      <c r="C900" s="569"/>
      <c r="D900" s="570"/>
      <c r="E900" s="570"/>
      <c r="F900" s="570"/>
      <c r="G900" s="570"/>
      <c r="H900" s="570"/>
      <c r="I900" s="570"/>
      <c r="J900" s="570"/>
      <c r="K900" s="570"/>
      <c r="L900" s="571"/>
      <c r="M900" s="578"/>
      <c r="N900" s="578"/>
      <c r="O900" s="578"/>
      <c r="P900" s="578"/>
      <c r="Q900" s="578"/>
      <c r="R900" s="575"/>
      <c r="S900" s="576"/>
      <c r="T900" s="576"/>
      <c r="U900" s="576"/>
      <c r="V900" s="577"/>
      <c r="W900" s="74"/>
      <c r="X900" s="4"/>
      <c r="Y900" s="5"/>
    </row>
    <row r="901" spans="2:25" ht="33.9" customHeight="1">
      <c r="B901" s="438">
        <f t="shared" si="13"/>
        <v>849</v>
      </c>
      <c r="C901" s="569"/>
      <c r="D901" s="570"/>
      <c r="E901" s="570"/>
      <c r="F901" s="570"/>
      <c r="G901" s="570"/>
      <c r="H901" s="570"/>
      <c r="I901" s="570"/>
      <c r="J901" s="570"/>
      <c r="K901" s="570"/>
      <c r="L901" s="571"/>
      <c r="M901" s="578"/>
      <c r="N901" s="578"/>
      <c r="O901" s="578"/>
      <c r="P901" s="578"/>
      <c r="Q901" s="578"/>
      <c r="R901" s="575"/>
      <c r="S901" s="576"/>
      <c r="T901" s="576"/>
      <c r="U901" s="576"/>
      <c r="V901" s="577"/>
      <c r="W901" s="74"/>
      <c r="X901" s="4"/>
      <c r="Y901" s="5"/>
    </row>
    <row r="902" spans="2:25" ht="33.9" customHeight="1">
      <c r="B902" s="438">
        <f t="shared" si="13"/>
        <v>850</v>
      </c>
      <c r="C902" s="569"/>
      <c r="D902" s="570"/>
      <c r="E902" s="570"/>
      <c r="F902" s="570"/>
      <c r="G902" s="570"/>
      <c r="H902" s="570"/>
      <c r="I902" s="570"/>
      <c r="J902" s="570"/>
      <c r="K902" s="570"/>
      <c r="L902" s="571"/>
      <c r="M902" s="578"/>
      <c r="N902" s="578"/>
      <c r="O902" s="578"/>
      <c r="P902" s="578"/>
      <c r="Q902" s="578"/>
      <c r="R902" s="575"/>
      <c r="S902" s="576"/>
      <c r="T902" s="576"/>
      <c r="U902" s="576"/>
      <c r="V902" s="577"/>
      <c r="W902" s="74"/>
      <c r="X902" s="4"/>
      <c r="Y902" s="5"/>
    </row>
    <row r="903" spans="2:25" ht="33.9" customHeight="1">
      <c r="B903" s="438">
        <f t="shared" si="13"/>
        <v>851</v>
      </c>
      <c r="C903" s="569"/>
      <c r="D903" s="570"/>
      <c r="E903" s="570"/>
      <c r="F903" s="570"/>
      <c r="G903" s="570"/>
      <c r="H903" s="570"/>
      <c r="I903" s="570"/>
      <c r="J903" s="570"/>
      <c r="K903" s="570"/>
      <c r="L903" s="571"/>
      <c r="M903" s="578"/>
      <c r="N903" s="578"/>
      <c r="O903" s="578"/>
      <c r="P903" s="578"/>
      <c r="Q903" s="578"/>
      <c r="R903" s="575"/>
      <c r="S903" s="576"/>
      <c r="T903" s="576"/>
      <c r="U903" s="576"/>
      <c r="V903" s="577"/>
      <c r="W903" s="74"/>
      <c r="X903" s="4"/>
      <c r="Y903" s="5"/>
    </row>
    <row r="904" spans="2:25" ht="33.9" customHeight="1">
      <c r="B904" s="438">
        <f t="shared" si="13"/>
        <v>852</v>
      </c>
      <c r="C904" s="569"/>
      <c r="D904" s="570"/>
      <c r="E904" s="570"/>
      <c r="F904" s="570"/>
      <c r="G904" s="570"/>
      <c r="H904" s="570"/>
      <c r="I904" s="570"/>
      <c r="J904" s="570"/>
      <c r="K904" s="570"/>
      <c r="L904" s="571"/>
      <c r="M904" s="578"/>
      <c r="N904" s="578"/>
      <c r="O904" s="578"/>
      <c r="P904" s="578"/>
      <c r="Q904" s="578"/>
      <c r="R904" s="575"/>
      <c r="S904" s="576"/>
      <c r="T904" s="576"/>
      <c r="U904" s="576"/>
      <c r="V904" s="577"/>
      <c r="W904" s="74"/>
      <c r="X904" s="4"/>
      <c r="Y904" s="5"/>
    </row>
    <row r="905" spans="2:25" ht="33.9" customHeight="1">
      <c r="B905" s="438">
        <f t="shared" si="13"/>
        <v>853</v>
      </c>
      <c r="C905" s="569"/>
      <c r="D905" s="570"/>
      <c r="E905" s="570"/>
      <c r="F905" s="570"/>
      <c r="G905" s="570"/>
      <c r="H905" s="570"/>
      <c r="I905" s="570"/>
      <c r="J905" s="570"/>
      <c r="K905" s="570"/>
      <c r="L905" s="571"/>
      <c r="M905" s="578"/>
      <c r="N905" s="578"/>
      <c r="O905" s="578"/>
      <c r="P905" s="578"/>
      <c r="Q905" s="578"/>
      <c r="R905" s="575"/>
      <c r="S905" s="576"/>
      <c r="T905" s="576"/>
      <c r="U905" s="576"/>
      <c r="V905" s="577"/>
      <c r="W905" s="74"/>
      <c r="X905" s="4"/>
      <c r="Y905" s="5"/>
    </row>
    <row r="906" spans="2:25" ht="33.9" customHeight="1">
      <c r="B906" s="438">
        <f t="shared" si="13"/>
        <v>854</v>
      </c>
      <c r="C906" s="569"/>
      <c r="D906" s="570"/>
      <c r="E906" s="570"/>
      <c r="F906" s="570"/>
      <c r="G906" s="570"/>
      <c r="H906" s="570"/>
      <c r="I906" s="570"/>
      <c r="J906" s="570"/>
      <c r="K906" s="570"/>
      <c r="L906" s="571"/>
      <c r="M906" s="578"/>
      <c r="N906" s="578"/>
      <c r="O906" s="578"/>
      <c r="P906" s="578"/>
      <c r="Q906" s="578"/>
      <c r="R906" s="575"/>
      <c r="S906" s="576"/>
      <c r="T906" s="576"/>
      <c r="U906" s="576"/>
      <c r="V906" s="577"/>
      <c r="W906" s="74"/>
      <c r="X906" s="4"/>
      <c r="Y906" s="5"/>
    </row>
    <row r="907" spans="2:25" ht="33.9" customHeight="1">
      <c r="B907" s="438">
        <f t="shared" si="13"/>
        <v>855</v>
      </c>
      <c r="C907" s="569"/>
      <c r="D907" s="570"/>
      <c r="E907" s="570"/>
      <c r="F907" s="570"/>
      <c r="G907" s="570"/>
      <c r="H907" s="570"/>
      <c r="I907" s="570"/>
      <c r="J907" s="570"/>
      <c r="K907" s="570"/>
      <c r="L907" s="571"/>
      <c r="M907" s="578"/>
      <c r="N907" s="578"/>
      <c r="O907" s="578"/>
      <c r="P907" s="578"/>
      <c r="Q907" s="578"/>
      <c r="R907" s="575"/>
      <c r="S907" s="576"/>
      <c r="T907" s="576"/>
      <c r="U907" s="576"/>
      <c r="V907" s="577"/>
      <c r="W907" s="74"/>
      <c r="X907" s="4"/>
      <c r="Y907" s="5"/>
    </row>
    <row r="908" spans="2:25" ht="33.9" customHeight="1">
      <c r="B908" s="438">
        <f t="shared" si="13"/>
        <v>856</v>
      </c>
      <c r="C908" s="569"/>
      <c r="D908" s="570"/>
      <c r="E908" s="570"/>
      <c r="F908" s="570"/>
      <c r="G908" s="570"/>
      <c r="H908" s="570"/>
      <c r="I908" s="570"/>
      <c r="J908" s="570"/>
      <c r="K908" s="570"/>
      <c r="L908" s="571"/>
      <c r="M908" s="578"/>
      <c r="N908" s="578"/>
      <c r="O908" s="578"/>
      <c r="P908" s="578"/>
      <c r="Q908" s="578"/>
      <c r="R908" s="575"/>
      <c r="S908" s="576"/>
      <c r="T908" s="576"/>
      <c r="U908" s="576"/>
      <c r="V908" s="577"/>
      <c r="W908" s="74"/>
      <c r="X908" s="4"/>
      <c r="Y908" s="5"/>
    </row>
    <row r="909" spans="2:25" ht="33.9" customHeight="1">
      <c r="B909" s="438">
        <f t="shared" si="13"/>
        <v>857</v>
      </c>
      <c r="C909" s="569"/>
      <c r="D909" s="570"/>
      <c r="E909" s="570"/>
      <c r="F909" s="570"/>
      <c r="G909" s="570"/>
      <c r="H909" s="570"/>
      <c r="I909" s="570"/>
      <c r="J909" s="570"/>
      <c r="K909" s="570"/>
      <c r="L909" s="571"/>
      <c r="M909" s="578"/>
      <c r="N909" s="578"/>
      <c r="O909" s="578"/>
      <c r="P909" s="578"/>
      <c r="Q909" s="578"/>
      <c r="R909" s="575"/>
      <c r="S909" s="576"/>
      <c r="T909" s="576"/>
      <c r="U909" s="576"/>
      <c r="V909" s="577"/>
      <c r="W909" s="74"/>
      <c r="X909" s="4"/>
      <c r="Y909" s="5"/>
    </row>
    <row r="910" spans="2:25" ht="33.9" customHeight="1">
      <c r="B910" s="438">
        <f t="shared" si="13"/>
        <v>858</v>
      </c>
      <c r="C910" s="569"/>
      <c r="D910" s="570"/>
      <c r="E910" s="570"/>
      <c r="F910" s="570"/>
      <c r="G910" s="570"/>
      <c r="H910" s="570"/>
      <c r="I910" s="570"/>
      <c r="J910" s="570"/>
      <c r="K910" s="570"/>
      <c r="L910" s="571"/>
      <c r="M910" s="578"/>
      <c r="N910" s="578"/>
      <c r="O910" s="578"/>
      <c r="P910" s="578"/>
      <c r="Q910" s="578"/>
      <c r="R910" s="575"/>
      <c r="S910" s="576"/>
      <c r="T910" s="576"/>
      <c r="U910" s="576"/>
      <c r="V910" s="577"/>
      <c r="W910" s="74"/>
      <c r="X910" s="4"/>
      <c r="Y910" s="5"/>
    </row>
    <row r="911" spans="2:25" ht="33.9" customHeight="1">
      <c r="B911" s="438">
        <f t="shared" si="13"/>
        <v>859</v>
      </c>
      <c r="C911" s="569"/>
      <c r="D911" s="570"/>
      <c r="E911" s="570"/>
      <c r="F911" s="570"/>
      <c r="G911" s="570"/>
      <c r="H911" s="570"/>
      <c r="I911" s="570"/>
      <c r="J911" s="570"/>
      <c r="K911" s="570"/>
      <c r="L911" s="571"/>
      <c r="M911" s="578"/>
      <c r="N911" s="578"/>
      <c r="O911" s="578"/>
      <c r="P911" s="578"/>
      <c r="Q911" s="578"/>
      <c r="R911" s="575"/>
      <c r="S911" s="576"/>
      <c r="T911" s="576"/>
      <c r="U911" s="576"/>
      <c r="V911" s="577"/>
      <c r="W911" s="74"/>
      <c r="X911" s="4"/>
      <c r="Y911" s="5"/>
    </row>
    <row r="912" spans="2:25" ht="33.9" customHeight="1">
      <c r="B912" s="438">
        <f t="shared" si="13"/>
        <v>860</v>
      </c>
      <c r="C912" s="569"/>
      <c r="D912" s="570"/>
      <c r="E912" s="570"/>
      <c r="F912" s="570"/>
      <c r="G912" s="570"/>
      <c r="H912" s="570"/>
      <c r="I912" s="570"/>
      <c r="J912" s="570"/>
      <c r="K912" s="570"/>
      <c r="L912" s="571"/>
      <c r="M912" s="578"/>
      <c r="N912" s="578"/>
      <c r="O912" s="578"/>
      <c r="P912" s="578"/>
      <c r="Q912" s="578"/>
      <c r="R912" s="575"/>
      <c r="S912" s="576"/>
      <c r="T912" s="576"/>
      <c r="U912" s="576"/>
      <c r="V912" s="577"/>
      <c r="W912" s="74"/>
      <c r="X912" s="4"/>
      <c r="Y912" s="5"/>
    </row>
    <row r="913" spans="2:25" ht="33.9" customHeight="1">
      <c r="B913" s="438">
        <f t="shared" si="13"/>
        <v>861</v>
      </c>
      <c r="C913" s="569"/>
      <c r="D913" s="570"/>
      <c r="E913" s="570"/>
      <c r="F913" s="570"/>
      <c r="G913" s="570"/>
      <c r="H913" s="570"/>
      <c r="I913" s="570"/>
      <c r="J913" s="570"/>
      <c r="K913" s="570"/>
      <c r="L913" s="571"/>
      <c r="M913" s="578"/>
      <c r="N913" s="578"/>
      <c r="O913" s="578"/>
      <c r="P913" s="578"/>
      <c r="Q913" s="578"/>
      <c r="R913" s="575"/>
      <c r="S913" s="576"/>
      <c r="T913" s="576"/>
      <c r="U913" s="576"/>
      <c r="V913" s="577"/>
      <c r="W913" s="74"/>
      <c r="X913" s="4"/>
      <c r="Y913" s="5"/>
    </row>
    <row r="914" spans="2:25" ht="33.9" customHeight="1">
      <c r="B914" s="438">
        <f t="shared" si="13"/>
        <v>862</v>
      </c>
      <c r="C914" s="569"/>
      <c r="D914" s="570"/>
      <c r="E914" s="570"/>
      <c r="F914" s="570"/>
      <c r="G914" s="570"/>
      <c r="H914" s="570"/>
      <c r="I914" s="570"/>
      <c r="J914" s="570"/>
      <c r="K914" s="570"/>
      <c r="L914" s="571"/>
      <c r="M914" s="578"/>
      <c r="N914" s="578"/>
      <c r="O914" s="578"/>
      <c r="P914" s="578"/>
      <c r="Q914" s="578"/>
      <c r="R914" s="575"/>
      <c r="S914" s="576"/>
      <c r="T914" s="576"/>
      <c r="U914" s="576"/>
      <c r="V914" s="577"/>
      <c r="W914" s="74"/>
      <c r="X914" s="4"/>
      <c r="Y914" s="5"/>
    </row>
    <row r="915" spans="2:25" ht="33.9" customHeight="1">
      <c r="B915" s="438">
        <f t="shared" si="13"/>
        <v>863</v>
      </c>
      <c r="C915" s="569"/>
      <c r="D915" s="570"/>
      <c r="E915" s="570"/>
      <c r="F915" s="570"/>
      <c r="G915" s="570"/>
      <c r="H915" s="570"/>
      <c r="I915" s="570"/>
      <c r="J915" s="570"/>
      <c r="K915" s="570"/>
      <c r="L915" s="571"/>
      <c r="M915" s="578"/>
      <c r="N915" s="578"/>
      <c r="O915" s="578"/>
      <c r="P915" s="578"/>
      <c r="Q915" s="578"/>
      <c r="R915" s="575"/>
      <c r="S915" s="576"/>
      <c r="T915" s="576"/>
      <c r="U915" s="576"/>
      <c r="V915" s="577"/>
      <c r="W915" s="74"/>
      <c r="X915" s="4"/>
      <c r="Y915" s="5"/>
    </row>
    <row r="916" spans="2:25" ht="33.9" customHeight="1">
      <c r="B916" s="438">
        <f t="shared" si="13"/>
        <v>864</v>
      </c>
      <c r="C916" s="569"/>
      <c r="D916" s="570"/>
      <c r="E916" s="570"/>
      <c r="F916" s="570"/>
      <c r="G916" s="570"/>
      <c r="H916" s="570"/>
      <c r="I916" s="570"/>
      <c r="J916" s="570"/>
      <c r="K916" s="570"/>
      <c r="L916" s="571"/>
      <c r="M916" s="578"/>
      <c r="N916" s="578"/>
      <c r="O916" s="578"/>
      <c r="P916" s="578"/>
      <c r="Q916" s="578"/>
      <c r="R916" s="575"/>
      <c r="S916" s="576"/>
      <c r="T916" s="576"/>
      <c r="U916" s="576"/>
      <c r="V916" s="577"/>
      <c r="W916" s="74"/>
      <c r="X916" s="4"/>
      <c r="Y916" s="5"/>
    </row>
    <row r="917" spans="2:25" ht="33.9" customHeight="1">
      <c r="B917" s="438">
        <f t="shared" si="13"/>
        <v>865</v>
      </c>
      <c r="C917" s="569"/>
      <c r="D917" s="570"/>
      <c r="E917" s="570"/>
      <c r="F917" s="570"/>
      <c r="G917" s="570"/>
      <c r="H917" s="570"/>
      <c r="I917" s="570"/>
      <c r="J917" s="570"/>
      <c r="K917" s="570"/>
      <c r="L917" s="571"/>
      <c r="M917" s="578"/>
      <c r="N917" s="578"/>
      <c r="O917" s="578"/>
      <c r="P917" s="578"/>
      <c r="Q917" s="578"/>
      <c r="R917" s="575"/>
      <c r="S917" s="576"/>
      <c r="T917" s="576"/>
      <c r="U917" s="576"/>
      <c r="V917" s="577"/>
      <c r="W917" s="74"/>
      <c r="X917" s="4"/>
      <c r="Y917" s="5"/>
    </row>
    <row r="918" spans="2:25" ht="33.9" customHeight="1">
      <c r="B918" s="438">
        <f t="shared" si="13"/>
        <v>866</v>
      </c>
      <c r="C918" s="569"/>
      <c r="D918" s="570"/>
      <c r="E918" s="570"/>
      <c r="F918" s="570"/>
      <c r="G918" s="570"/>
      <c r="H918" s="570"/>
      <c r="I918" s="570"/>
      <c r="J918" s="570"/>
      <c r="K918" s="570"/>
      <c r="L918" s="571"/>
      <c r="M918" s="578"/>
      <c r="N918" s="578"/>
      <c r="O918" s="578"/>
      <c r="P918" s="578"/>
      <c r="Q918" s="578"/>
      <c r="R918" s="575"/>
      <c r="S918" s="576"/>
      <c r="T918" s="576"/>
      <c r="U918" s="576"/>
      <c r="V918" s="577"/>
      <c r="W918" s="74"/>
      <c r="X918" s="4"/>
      <c r="Y918" s="5"/>
    </row>
    <row r="919" spans="2:25" ht="33.9" customHeight="1">
      <c r="B919" s="438">
        <f t="shared" si="13"/>
        <v>867</v>
      </c>
      <c r="C919" s="569"/>
      <c r="D919" s="570"/>
      <c r="E919" s="570"/>
      <c r="F919" s="570"/>
      <c r="G919" s="570"/>
      <c r="H919" s="570"/>
      <c r="I919" s="570"/>
      <c r="J919" s="570"/>
      <c r="K919" s="570"/>
      <c r="L919" s="571"/>
      <c r="M919" s="578"/>
      <c r="N919" s="578"/>
      <c r="O919" s="578"/>
      <c r="P919" s="578"/>
      <c r="Q919" s="578"/>
      <c r="R919" s="575"/>
      <c r="S919" s="576"/>
      <c r="T919" s="576"/>
      <c r="U919" s="576"/>
      <c r="V919" s="577"/>
      <c r="W919" s="74"/>
      <c r="X919" s="4"/>
      <c r="Y919" s="5"/>
    </row>
    <row r="920" spans="2:25" ht="33.9" customHeight="1">
      <c r="B920" s="438">
        <f t="shared" si="13"/>
        <v>868</v>
      </c>
      <c r="C920" s="569"/>
      <c r="D920" s="570"/>
      <c r="E920" s="570"/>
      <c r="F920" s="570"/>
      <c r="G920" s="570"/>
      <c r="H920" s="570"/>
      <c r="I920" s="570"/>
      <c r="J920" s="570"/>
      <c r="K920" s="570"/>
      <c r="L920" s="571"/>
      <c r="M920" s="578"/>
      <c r="N920" s="578"/>
      <c r="O920" s="578"/>
      <c r="P920" s="578"/>
      <c r="Q920" s="578"/>
      <c r="R920" s="575"/>
      <c r="S920" s="576"/>
      <c r="T920" s="576"/>
      <c r="U920" s="576"/>
      <c r="V920" s="577"/>
      <c r="W920" s="74"/>
      <c r="X920" s="4"/>
      <c r="Y920" s="5"/>
    </row>
    <row r="921" spans="2:25" ht="33.9" customHeight="1">
      <c r="B921" s="438">
        <f t="shared" si="13"/>
        <v>869</v>
      </c>
      <c r="C921" s="569"/>
      <c r="D921" s="570"/>
      <c r="E921" s="570"/>
      <c r="F921" s="570"/>
      <c r="G921" s="570"/>
      <c r="H921" s="570"/>
      <c r="I921" s="570"/>
      <c r="J921" s="570"/>
      <c r="K921" s="570"/>
      <c r="L921" s="571"/>
      <c r="M921" s="578"/>
      <c r="N921" s="578"/>
      <c r="O921" s="578"/>
      <c r="P921" s="578"/>
      <c r="Q921" s="578"/>
      <c r="R921" s="575"/>
      <c r="S921" s="576"/>
      <c r="T921" s="576"/>
      <c r="U921" s="576"/>
      <c r="V921" s="577"/>
      <c r="W921" s="74"/>
      <c r="X921" s="4"/>
      <c r="Y921" s="5"/>
    </row>
    <row r="922" spans="2:25" ht="33.9" customHeight="1">
      <c r="B922" s="438">
        <f t="shared" si="13"/>
        <v>870</v>
      </c>
      <c r="C922" s="569"/>
      <c r="D922" s="570"/>
      <c r="E922" s="570"/>
      <c r="F922" s="570"/>
      <c r="G922" s="570"/>
      <c r="H922" s="570"/>
      <c r="I922" s="570"/>
      <c r="J922" s="570"/>
      <c r="K922" s="570"/>
      <c r="L922" s="571"/>
      <c r="M922" s="578"/>
      <c r="N922" s="578"/>
      <c r="O922" s="578"/>
      <c r="P922" s="578"/>
      <c r="Q922" s="578"/>
      <c r="R922" s="575"/>
      <c r="S922" s="576"/>
      <c r="T922" s="576"/>
      <c r="U922" s="576"/>
      <c r="V922" s="577"/>
      <c r="W922" s="74"/>
      <c r="X922" s="4"/>
      <c r="Y922" s="5"/>
    </row>
    <row r="923" spans="2:25" ht="33.9" customHeight="1">
      <c r="B923" s="438">
        <f t="shared" si="13"/>
        <v>871</v>
      </c>
      <c r="C923" s="569"/>
      <c r="D923" s="570"/>
      <c r="E923" s="570"/>
      <c r="F923" s="570"/>
      <c r="G923" s="570"/>
      <c r="H923" s="570"/>
      <c r="I923" s="570"/>
      <c r="J923" s="570"/>
      <c r="K923" s="570"/>
      <c r="L923" s="571"/>
      <c r="M923" s="578"/>
      <c r="N923" s="578"/>
      <c r="O923" s="578"/>
      <c r="P923" s="578"/>
      <c r="Q923" s="578"/>
      <c r="R923" s="575"/>
      <c r="S923" s="576"/>
      <c r="T923" s="576"/>
      <c r="U923" s="576"/>
      <c r="V923" s="577"/>
      <c r="W923" s="74"/>
      <c r="X923" s="4"/>
      <c r="Y923" s="5"/>
    </row>
    <row r="924" spans="2:25" ht="33.9" customHeight="1">
      <c r="B924" s="438">
        <f t="shared" si="13"/>
        <v>872</v>
      </c>
      <c r="C924" s="569"/>
      <c r="D924" s="570"/>
      <c r="E924" s="570"/>
      <c r="F924" s="570"/>
      <c r="G924" s="570"/>
      <c r="H924" s="570"/>
      <c r="I924" s="570"/>
      <c r="J924" s="570"/>
      <c r="K924" s="570"/>
      <c r="L924" s="571"/>
      <c r="M924" s="578"/>
      <c r="N924" s="578"/>
      <c r="O924" s="578"/>
      <c r="P924" s="578"/>
      <c r="Q924" s="578"/>
      <c r="R924" s="575"/>
      <c r="S924" s="576"/>
      <c r="T924" s="576"/>
      <c r="U924" s="576"/>
      <c r="V924" s="577"/>
      <c r="W924" s="74"/>
      <c r="X924" s="4"/>
      <c r="Y924" s="5"/>
    </row>
    <row r="925" spans="2:25" ht="33.9" customHeight="1">
      <c r="B925" s="438">
        <f t="shared" si="13"/>
        <v>873</v>
      </c>
      <c r="C925" s="569"/>
      <c r="D925" s="570"/>
      <c r="E925" s="570"/>
      <c r="F925" s="570"/>
      <c r="G925" s="570"/>
      <c r="H925" s="570"/>
      <c r="I925" s="570"/>
      <c r="J925" s="570"/>
      <c r="K925" s="570"/>
      <c r="L925" s="571"/>
      <c r="M925" s="578"/>
      <c r="N925" s="578"/>
      <c r="O925" s="578"/>
      <c r="P925" s="578"/>
      <c r="Q925" s="578"/>
      <c r="R925" s="575"/>
      <c r="S925" s="576"/>
      <c r="T925" s="576"/>
      <c r="U925" s="576"/>
      <c r="V925" s="577"/>
      <c r="W925" s="74"/>
      <c r="X925" s="4"/>
      <c r="Y925" s="5"/>
    </row>
    <row r="926" spans="2:25" ht="33.9" customHeight="1">
      <c r="B926" s="438">
        <f t="shared" si="13"/>
        <v>874</v>
      </c>
      <c r="C926" s="569"/>
      <c r="D926" s="570"/>
      <c r="E926" s="570"/>
      <c r="F926" s="570"/>
      <c r="G926" s="570"/>
      <c r="H926" s="570"/>
      <c r="I926" s="570"/>
      <c r="J926" s="570"/>
      <c r="K926" s="570"/>
      <c r="L926" s="571"/>
      <c r="M926" s="578"/>
      <c r="N926" s="578"/>
      <c r="O926" s="578"/>
      <c r="P926" s="578"/>
      <c r="Q926" s="578"/>
      <c r="R926" s="575"/>
      <c r="S926" s="576"/>
      <c r="T926" s="576"/>
      <c r="U926" s="576"/>
      <c r="V926" s="577"/>
      <c r="W926" s="74"/>
      <c r="X926" s="4"/>
      <c r="Y926" s="5"/>
    </row>
    <row r="927" spans="2:25" ht="33.9" customHeight="1">
      <c r="B927" s="438">
        <f t="shared" si="13"/>
        <v>875</v>
      </c>
      <c r="C927" s="569"/>
      <c r="D927" s="570"/>
      <c r="E927" s="570"/>
      <c r="F927" s="570"/>
      <c r="G927" s="570"/>
      <c r="H927" s="570"/>
      <c r="I927" s="570"/>
      <c r="J927" s="570"/>
      <c r="K927" s="570"/>
      <c r="L927" s="571"/>
      <c r="M927" s="578"/>
      <c r="N927" s="578"/>
      <c r="O927" s="578"/>
      <c r="P927" s="578"/>
      <c r="Q927" s="578"/>
      <c r="R927" s="575"/>
      <c r="S927" s="576"/>
      <c r="T927" s="576"/>
      <c r="U927" s="576"/>
      <c r="V927" s="577"/>
      <c r="W927" s="74"/>
      <c r="X927" s="4"/>
      <c r="Y927" s="5"/>
    </row>
    <row r="928" spans="2:25" ht="33.9" customHeight="1">
      <c r="B928" s="438">
        <f t="shared" si="13"/>
        <v>876</v>
      </c>
      <c r="C928" s="569"/>
      <c r="D928" s="570"/>
      <c r="E928" s="570"/>
      <c r="F928" s="570"/>
      <c r="G928" s="570"/>
      <c r="H928" s="570"/>
      <c r="I928" s="570"/>
      <c r="J928" s="570"/>
      <c r="K928" s="570"/>
      <c r="L928" s="571"/>
      <c r="M928" s="578"/>
      <c r="N928" s="578"/>
      <c r="O928" s="578"/>
      <c r="P928" s="578"/>
      <c r="Q928" s="578"/>
      <c r="R928" s="575"/>
      <c r="S928" s="576"/>
      <c r="T928" s="576"/>
      <c r="U928" s="576"/>
      <c r="V928" s="577"/>
      <c r="W928" s="74"/>
      <c r="X928" s="4"/>
      <c r="Y928" s="5"/>
    </row>
    <row r="929" spans="2:25" ht="33.9" customHeight="1">
      <c r="B929" s="438">
        <f t="shared" si="13"/>
        <v>877</v>
      </c>
      <c r="C929" s="569"/>
      <c r="D929" s="570"/>
      <c r="E929" s="570"/>
      <c r="F929" s="570"/>
      <c r="G929" s="570"/>
      <c r="H929" s="570"/>
      <c r="I929" s="570"/>
      <c r="J929" s="570"/>
      <c r="K929" s="570"/>
      <c r="L929" s="571"/>
      <c r="M929" s="578"/>
      <c r="N929" s="578"/>
      <c r="O929" s="578"/>
      <c r="P929" s="578"/>
      <c r="Q929" s="578"/>
      <c r="R929" s="575"/>
      <c r="S929" s="576"/>
      <c r="T929" s="576"/>
      <c r="U929" s="576"/>
      <c r="V929" s="577"/>
      <c r="W929" s="74"/>
      <c r="X929" s="4"/>
      <c r="Y929" s="5"/>
    </row>
    <row r="930" spans="2:25" ht="33.9" customHeight="1">
      <c r="B930" s="438">
        <f t="shared" si="13"/>
        <v>878</v>
      </c>
      <c r="C930" s="569"/>
      <c r="D930" s="570"/>
      <c r="E930" s="570"/>
      <c r="F930" s="570"/>
      <c r="G930" s="570"/>
      <c r="H930" s="570"/>
      <c r="I930" s="570"/>
      <c r="J930" s="570"/>
      <c r="K930" s="570"/>
      <c r="L930" s="571"/>
      <c r="M930" s="578"/>
      <c r="N930" s="578"/>
      <c r="O930" s="578"/>
      <c r="P930" s="578"/>
      <c r="Q930" s="578"/>
      <c r="R930" s="575"/>
      <c r="S930" s="576"/>
      <c r="T930" s="576"/>
      <c r="U930" s="576"/>
      <c r="V930" s="577"/>
      <c r="W930" s="74"/>
      <c r="X930" s="4"/>
      <c r="Y930" s="5"/>
    </row>
    <row r="931" spans="2:25" ht="33.9" customHeight="1">
      <c r="B931" s="438">
        <f t="shared" si="13"/>
        <v>879</v>
      </c>
      <c r="C931" s="569"/>
      <c r="D931" s="570"/>
      <c r="E931" s="570"/>
      <c r="F931" s="570"/>
      <c r="G931" s="570"/>
      <c r="H931" s="570"/>
      <c r="I931" s="570"/>
      <c r="J931" s="570"/>
      <c r="K931" s="570"/>
      <c r="L931" s="571"/>
      <c r="M931" s="578"/>
      <c r="N931" s="578"/>
      <c r="O931" s="578"/>
      <c r="P931" s="578"/>
      <c r="Q931" s="578"/>
      <c r="R931" s="575"/>
      <c r="S931" s="576"/>
      <c r="T931" s="576"/>
      <c r="U931" s="576"/>
      <c r="V931" s="577"/>
      <c r="W931" s="74"/>
      <c r="X931" s="4"/>
      <c r="Y931" s="5"/>
    </row>
    <row r="932" spans="2:25" ht="33.9" customHeight="1">
      <c r="B932" s="438">
        <f t="shared" si="13"/>
        <v>880</v>
      </c>
      <c r="C932" s="569"/>
      <c r="D932" s="570"/>
      <c r="E932" s="570"/>
      <c r="F932" s="570"/>
      <c r="G932" s="570"/>
      <c r="H932" s="570"/>
      <c r="I932" s="570"/>
      <c r="J932" s="570"/>
      <c r="K932" s="570"/>
      <c r="L932" s="571"/>
      <c r="M932" s="578"/>
      <c r="N932" s="578"/>
      <c r="O932" s="578"/>
      <c r="P932" s="578"/>
      <c r="Q932" s="578"/>
      <c r="R932" s="575"/>
      <c r="S932" s="576"/>
      <c r="T932" s="576"/>
      <c r="U932" s="576"/>
      <c r="V932" s="577"/>
      <c r="W932" s="74"/>
      <c r="X932" s="4"/>
      <c r="Y932" s="5"/>
    </row>
    <row r="933" spans="2:25" ht="33.9" customHeight="1">
      <c r="B933" s="438">
        <f t="shared" si="13"/>
        <v>881</v>
      </c>
      <c r="C933" s="569"/>
      <c r="D933" s="570"/>
      <c r="E933" s="570"/>
      <c r="F933" s="570"/>
      <c r="G933" s="570"/>
      <c r="H933" s="570"/>
      <c r="I933" s="570"/>
      <c r="J933" s="570"/>
      <c r="K933" s="570"/>
      <c r="L933" s="571"/>
      <c r="M933" s="578"/>
      <c r="N933" s="578"/>
      <c r="O933" s="578"/>
      <c r="P933" s="578"/>
      <c r="Q933" s="578"/>
      <c r="R933" s="575"/>
      <c r="S933" s="576"/>
      <c r="T933" s="576"/>
      <c r="U933" s="576"/>
      <c r="V933" s="577"/>
      <c r="W933" s="74"/>
      <c r="X933" s="4"/>
      <c r="Y933" s="5"/>
    </row>
    <row r="934" spans="2:25" ht="33.9" customHeight="1">
      <c r="B934" s="438">
        <f t="shared" si="13"/>
        <v>882</v>
      </c>
      <c r="C934" s="569"/>
      <c r="D934" s="570"/>
      <c r="E934" s="570"/>
      <c r="F934" s="570"/>
      <c r="G934" s="570"/>
      <c r="H934" s="570"/>
      <c r="I934" s="570"/>
      <c r="J934" s="570"/>
      <c r="K934" s="570"/>
      <c r="L934" s="571"/>
      <c r="M934" s="578"/>
      <c r="N934" s="578"/>
      <c r="O934" s="578"/>
      <c r="P934" s="578"/>
      <c r="Q934" s="578"/>
      <c r="R934" s="575"/>
      <c r="S934" s="576"/>
      <c r="T934" s="576"/>
      <c r="U934" s="576"/>
      <c r="V934" s="577"/>
      <c r="W934" s="74"/>
      <c r="X934" s="4"/>
      <c r="Y934" s="5"/>
    </row>
    <row r="935" spans="2:25" ht="33.9" customHeight="1">
      <c r="B935" s="438">
        <f t="shared" si="13"/>
        <v>883</v>
      </c>
      <c r="C935" s="569"/>
      <c r="D935" s="570"/>
      <c r="E935" s="570"/>
      <c r="F935" s="570"/>
      <c r="G935" s="570"/>
      <c r="H935" s="570"/>
      <c r="I935" s="570"/>
      <c r="J935" s="570"/>
      <c r="K935" s="570"/>
      <c r="L935" s="571"/>
      <c r="M935" s="578"/>
      <c r="N935" s="578"/>
      <c r="O935" s="578"/>
      <c r="P935" s="578"/>
      <c r="Q935" s="578"/>
      <c r="R935" s="575"/>
      <c r="S935" s="576"/>
      <c r="T935" s="576"/>
      <c r="U935" s="576"/>
      <c r="V935" s="577"/>
      <c r="W935" s="74"/>
      <c r="X935" s="4"/>
      <c r="Y935" s="5"/>
    </row>
    <row r="936" spans="2:25" ht="33.9" customHeight="1">
      <c r="B936" s="438">
        <f t="shared" si="13"/>
        <v>884</v>
      </c>
      <c r="C936" s="569"/>
      <c r="D936" s="570"/>
      <c r="E936" s="570"/>
      <c r="F936" s="570"/>
      <c r="G936" s="570"/>
      <c r="H936" s="570"/>
      <c r="I936" s="570"/>
      <c r="J936" s="570"/>
      <c r="K936" s="570"/>
      <c r="L936" s="571"/>
      <c r="M936" s="578"/>
      <c r="N936" s="578"/>
      <c r="O936" s="578"/>
      <c r="P936" s="578"/>
      <c r="Q936" s="578"/>
      <c r="R936" s="575"/>
      <c r="S936" s="576"/>
      <c r="T936" s="576"/>
      <c r="U936" s="576"/>
      <c r="V936" s="577"/>
      <c r="W936" s="74"/>
      <c r="X936" s="4"/>
      <c r="Y936" s="5"/>
    </row>
    <row r="937" spans="2:25" ht="33.9" customHeight="1">
      <c r="B937" s="438">
        <f t="shared" si="13"/>
        <v>885</v>
      </c>
      <c r="C937" s="569"/>
      <c r="D937" s="570"/>
      <c r="E937" s="570"/>
      <c r="F937" s="570"/>
      <c r="G937" s="570"/>
      <c r="H937" s="570"/>
      <c r="I937" s="570"/>
      <c r="J937" s="570"/>
      <c r="K937" s="570"/>
      <c r="L937" s="571"/>
      <c r="M937" s="578"/>
      <c r="N937" s="578"/>
      <c r="O937" s="578"/>
      <c r="P937" s="578"/>
      <c r="Q937" s="578"/>
      <c r="R937" s="575"/>
      <c r="S937" s="576"/>
      <c r="T937" s="576"/>
      <c r="U937" s="576"/>
      <c r="V937" s="577"/>
      <c r="W937" s="74"/>
      <c r="X937" s="4"/>
      <c r="Y937" s="5"/>
    </row>
    <row r="938" spans="2:25" ht="33.9" customHeight="1">
      <c r="B938" s="438">
        <f t="shared" si="13"/>
        <v>886</v>
      </c>
      <c r="C938" s="569"/>
      <c r="D938" s="570"/>
      <c r="E938" s="570"/>
      <c r="F938" s="570"/>
      <c r="G938" s="570"/>
      <c r="H938" s="570"/>
      <c r="I938" s="570"/>
      <c r="J938" s="570"/>
      <c r="K938" s="570"/>
      <c r="L938" s="571"/>
      <c r="M938" s="578"/>
      <c r="N938" s="578"/>
      <c r="O938" s="578"/>
      <c r="P938" s="578"/>
      <c r="Q938" s="578"/>
      <c r="R938" s="575"/>
      <c r="S938" s="576"/>
      <c r="T938" s="576"/>
      <c r="U938" s="576"/>
      <c r="V938" s="577"/>
      <c r="W938" s="74"/>
      <c r="X938" s="4"/>
      <c r="Y938" s="5"/>
    </row>
    <row r="939" spans="2:25" ht="33.9" customHeight="1">
      <c r="B939" s="438">
        <f t="shared" si="13"/>
        <v>887</v>
      </c>
      <c r="C939" s="569"/>
      <c r="D939" s="570"/>
      <c r="E939" s="570"/>
      <c r="F939" s="570"/>
      <c r="G939" s="570"/>
      <c r="H939" s="570"/>
      <c r="I939" s="570"/>
      <c r="J939" s="570"/>
      <c r="K939" s="570"/>
      <c r="L939" s="571"/>
      <c r="M939" s="578"/>
      <c r="N939" s="578"/>
      <c r="O939" s="578"/>
      <c r="P939" s="578"/>
      <c r="Q939" s="578"/>
      <c r="R939" s="575"/>
      <c r="S939" s="576"/>
      <c r="T939" s="576"/>
      <c r="U939" s="576"/>
      <c r="V939" s="577"/>
      <c r="W939" s="74"/>
      <c r="X939" s="4"/>
      <c r="Y939" s="5"/>
    </row>
    <row r="940" spans="2:25" ht="33.9" customHeight="1">
      <c r="B940" s="438">
        <f t="shared" si="13"/>
        <v>888</v>
      </c>
      <c r="C940" s="569"/>
      <c r="D940" s="570"/>
      <c r="E940" s="570"/>
      <c r="F940" s="570"/>
      <c r="G940" s="570"/>
      <c r="H940" s="570"/>
      <c r="I940" s="570"/>
      <c r="J940" s="570"/>
      <c r="K940" s="570"/>
      <c r="L940" s="571"/>
      <c r="M940" s="578"/>
      <c r="N940" s="578"/>
      <c r="O940" s="578"/>
      <c r="P940" s="578"/>
      <c r="Q940" s="578"/>
      <c r="R940" s="575"/>
      <c r="S940" s="576"/>
      <c r="T940" s="576"/>
      <c r="U940" s="576"/>
      <c r="V940" s="577"/>
      <c r="W940" s="74"/>
      <c r="X940" s="4"/>
      <c r="Y940" s="5"/>
    </row>
    <row r="941" spans="2:25" ht="33.9" customHeight="1">
      <c r="B941" s="438">
        <f t="shared" si="13"/>
        <v>889</v>
      </c>
      <c r="C941" s="569"/>
      <c r="D941" s="570"/>
      <c r="E941" s="570"/>
      <c r="F941" s="570"/>
      <c r="G941" s="570"/>
      <c r="H941" s="570"/>
      <c r="I941" s="570"/>
      <c r="J941" s="570"/>
      <c r="K941" s="570"/>
      <c r="L941" s="571"/>
      <c r="M941" s="578"/>
      <c r="N941" s="578"/>
      <c r="O941" s="578"/>
      <c r="P941" s="578"/>
      <c r="Q941" s="578"/>
      <c r="R941" s="575"/>
      <c r="S941" s="576"/>
      <c r="T941" s="576"/>
      <c r="U941" s="576"/>
      <c r="V941" s="577"/>
      <c r="W941" s="74"/>
      <c r="X941" s="4"/>
      <c r="Y941" s="5"/>
    </row>
    <row r="942" spans="2:25" ht="33.9" customHeight="1">
      <c r="B942" s="438">
        <f t="shared" si="13"/>
        <v>890</v>
      </c>
      <c r="C942" s="569"/>
      <c r="D942" s="570"/>
      <c r="E942" s="570"/>
      <c r="F942" s="570"/>
      <c r="G942" s="570"/>
      <c r="H942" s="570"/>
      <c r="I942" s="570"/>
      <c r="J942" s="570"/>
      <c r="K942" s="570"/>
      <c r="L942" s="571"/>
      <c r="M942" s="578"/>
      <c r="N942" s="578"/>
      <c r="O942" s="578"/>
      <c r="P942" s="578"/>
      <c r="Q942" s="578"/>
      <c r="R942" s="575"/>
      <c r="S942" s="576"/>
      <c r="T942" s="576"/>
      <c r="U942" s="576"/>
      <c r="V942" s="577"/>
      <c r="W942" s="74"/>
      <c r="X942" s="4"/>
      <c r="Y942" s="5"/>
    </row>
    <row r="943" spans="2:25" ht="33.9" customHeight="1">
      <c r="B943" s="438">
        <f t="shared" si="13"/>
        <v>891</v>
      </c>
      <c r="C943" s="569"/>
      <c r="D943" s="570"/>
      <c r="E943" s="570"/>
      <c r="F943" s="570"/>
      <c r="G943" s="570"/>
      <c r="H943" s="570"/>
      <c r="I943" s="570"/>
      <c r="J943" s="570"/>
      <c r="K943" s="570"/>
      <c r="L943" s="571"/>
      <c r="M943" s="578"/>
      <c r="N943" s="578"/>
      <c r="O943" s="578"/>
      <c r="P943" s="578"/>
      <c r="Q943" s="578"/>
      <c r="R943" s="575"/>
      <c r="S943" s="576"/>
      <c r="T943" s="576"/>
      <c r="U943" s="576"/>
      <c r="V943" s="577"/>
      <c r="W943" s="74"/>
      <c r="X943" s="4"/>
      <c r="Y943" s="5"/>
    </row>
    <row r="944" spans="2:25" ht="33.9" customHeight="1">
      <c r="B944" s="438">
        <f t="shared" si="13"/>
        <v>892</v>
      </c>
      <c r="C944" s="569"/>
      <c r="D944" s="570"/>
      <c r="E944" s="570"/>
      <c r="F944" s="570"/>
      <c r="G944" s="570"/>
      <c r="H944" s="570"/>
      <c r="I944" s="570"/>
      <c r="J944" s="570"/>
      <c r="K944" s="570"/>
      <c r="L944" s="571"/>
      <c r="M944" s="578"/>
      <c r="N944" s="578"/>
      <c r="O944" s="578"/>
      <c r="P944" s="578"/>
      <c r="Q944" s="578"/>
      <c r="R944" s="575"/>
      <c r="S944" s="576"/>
      <c r="T944" s="576"/>
      <c r="U944" s="576"/>
      <c r="V944" s="577"/>
      <c r="W944" s="74"/>
      <c r="X944" s="4"/>
      <c r="Y944" s="5"/>
    </row>
    <row r="945" spans="2:25" ht="33.9" customHeight="1">
      <c r="B945" s="438">
        <f t="shared" si="13"/>
        <v>893</v>
      </c>
      <c r="C945" s="569"/>
      <c r="D945" s="570"/>
      <c r="E945" s="570"/>
      <c r="F945" s="570"/>
      <c r="G945" s="570"/>
      <c r="H945" s="570"/>
      <c r="I945" s="570"/>
      <c r="J945" s="570"/>
      <c r="K945" s="570"/>
      <c r="L945" s="571"/>
      <c r="M945" s="578"/>
      <c r="N945" s="578"/>
      <c r="O945" s="578"/>
      <c r="P945" s="578"/>
      <c r="Q945" s="578"/>
      <c r="R945" s="575"/>
      <c r="S945" s="576"/>
      <c r="T945" s="576"/>
      <c r="U945" s="576"/>
      <c r="V945" s="577"/>
      <c r="W945" s="74"/>
      <c r="X945" s="4"/>
      <c r="Y945" s="5"/>
    </row>
    <row r="946" spans="2:25" ht="33.9" customHeight="1">
      <c r="B946" s="438">
        <f t="shared" si="13"/>
        <v>894</v>
      </c>
      <c r="C946" s="569"/>
      <c r="D946" s="570"/>
      <c r="E946" s="570"/>
      <c r="F946" s="570"/>
      <c r="G946" s="570"/>
      <c r="H946" s="570"/>
      <c r="I946" s="570"/>
      <c r="J946" s="570"/>
      <c r="K946" s="570"/>
      <c r="L946" s="571"/>
      <c r="M946" s="578"/>
      <c r="N946" s="578"/>
      <c r="O946" s="578"/>
      <c r="P946" s="578"/>
      <c r="Q946" s="578"/>
      <c r="R946" s="575"/>
      <c r="S946" s="576"/>
      <c r="T946" s="576"/>
      <c r="U946" s="576"/>
      <c r="V946" s="577"/>
      <c r="W946" s="74"/>
      <c r="X946" s="4"/>
      <c r="Y946" s="5"/>
    </row>
    <row r="947" spans="2:25" ht="33.9" customHeight="1">
      <c r="B947" s="438">
        <f t="shared" si="13"/>
        <v>895</v>
      </c>
      <c r="C947" s="569"/>
      <c r="D947" s="570"/>
      <c r="E947" s="570"/>
      <c r="F947" s="570"/>
      <c r="G947" s="570"/>
      <c r="H947" s="570"/>
      <c r="I947" s="570"/>
      <c r="J947" s="570"/>
      <c r="K947" s="570"/>
      <c r="L947" s="571"/>
      <c r="M947" s="578"/>
      <c r="N947" s="578"/>
      <c r="O947" s="578"/>
      <c r="P947" s="578"/>
      <c r="Q947" s="578"/>
      <c r="R947" s="575"/>
      <c r="S947" s="576"/>
      <c r="T947" s="576"/>
      <c r="U947" s="576"/>
      <c r="V947" s="577"/>
      <c r="W947" s="74"/>
      <c r="X947" s="4"/>
      <c r="Y947" s="5"/>
    </row>
    <row r="948" spans="2:25" ht="33.9" customHeight="1">
      <c r="B948" s="438">
        <f t="shared" si="13"/>
        <v>896</v>
      </c>
      <c r="C948" s="569"/>
      <c r="D948" s="570"/>
      <c r="E948" s="570"/>
      <c r="F948" s="570"/>
      <c r="G948" s="570"/>
      <c r="H948" s="570"/>
      <c r="I948" s="570"/>
      <c r="J948" s="570"/>
      <c r="K948" s="570"/>
      <c r="L948" s="571"/>
      <c r="M948" s="578"/>
      <c r="N948" s="578"/>
      <c r="O948" s="578"/>
      <c r="P948" s="578"/>
      <c r="Q948" s="578"/>
      <c r="R948" s="575"/>
      <c r="S948" s="576"/>
      <c r="T948" s="576"/>
      <c r="U948" s="576"/>
      <c r="V948" s="577"/>
      <c r="W948" s="74"/>
      <c r="X948" s="4"/>
      <c r="Y948" s="5"/>
    </row>
    <row r="949" spans="2:25" ht="33.9" customHeight="1">
      <c r="B949" s="438">
        <f t="shared" si="13"/>
        <v>897</v>
      </c>
      <c r="C949" s="569"/>
      <c r="D949" s="570"/>
      <c r="E949" s="570"/>
      <c r="F949" s="570"/>
      <c r="G949" s="570"/>
      <c r="H949" s="570"/>
      <c r="I949" s="570"/>
      <c r="J949" s="570"/>
      <c r="K949" s="570"/>
      <c r="L949" s="571"/>
      <c r="M949" s="578"/>
      <c r="N949" s="578"/>
      <c r="O949" s="578"/>
      <c r="P949" s="578"/>
      <c r="Q949" s="578"/>
      <c r="R949" s="575"/>
      <c r="S949" s="576"/>
      <c r="T949" s="576"/>
      <c r="U949" s="576"/>
      <c r="V949" s="577"/>
      <c r="W949" s="74"/>
      <c r="X949" s="4"/>
      <c r="Y949" s="5"/>
    </row>
    <row r="950" spans="2:25" ht="33.9" customHeight="1">
      <c r="B950" s="438">
        <f t="shared" si="13"/>
        <v>898</v>
      </c>
      <c r="C950" s="569"/>
      <c r="D950" s="570"/>
      <c r="E950" s="570"/>
      <c r="F950" s="570"/>
      <c r="G950" s="570"/>
      <c r="H950" s="570"/>
      <c r="I950" s="570"/>
      <c r="J950" s="570"/>
      <c r="K950" s="570"/>
      <c r="L950" s="571"/>
      <c r="M950" s="578"/>
      <c r="N950" s="578"/>
      <c r="O950" s="578"/>
      <c r="P950" s="578"/>
      <c r="Q950" s="578"/>
      <c r="R950" s="575"/>
      <c r="S950" s="576"/>
      <c r="T950" s="576"/>
      <c r="U950" s="576"/>
      <c r="V950" s="577"/>
      <c r="W950" s="74"/>
      <c r="X950" s="4"/>
      <c r="Y950" s="5"/>
    </row>
    <row r="951" spans="2:25" ht="33.9" customHeight="1">
      <c r="B951" s="438">
        <f t="shared" ref="B951:B1014" si="14">B950+1</f>
        <v>899</v>
      </c>
      <c r="C951" s="569"/>
      <c r="D951" s="570"/>
      <c r="E951" s="570"/>
      <c r="F951" s="570"/>
      <c r="G951" s="570"/>
      <c r="H951" s="570"/>
      <c r="I951" s="570"/>
      <c r="J951" s="570"/>
      <c r="K951" s="570"/>
      <c r="L951" s="571"/>
      <c r="M951" s="578"/>
      <c r="N951" s="578"/>
      <c r="O951" s="578"/>
      <c r="P951" s="578"/>
      <c r="Q951" s="578"/>
      <c r="R951" s="575"/>
      <c r="S951" s="576"/>
      <c r="T951" s="576"/>
      <c r="U951" s="576"/>
      <c r="V951" s="577"/>
      <c r="W951" s="74"/>
      <c r="X951" s="4"/>
      <c r="Y951" s="5"/>
    </row>
    <row r="952" spans="2:25" ht="33.9" customHeight="1">
      <c r="B952" s="438">
        <f t="shared" si="14"/>
        <v>900</v>
      </c>
      <c r="C952" s="569"/>
      <c r="D952" s="570"/>
      <c r="E952" s="570"/>
      <c r="F952" s="570"/>
      <c r="G952" s="570"/>
      <c r="H952" s="570"/>
      <c r="I952" s="570"/>
      <c r="J952" s="570"/>
      <c r="K952" s="570"/>
      <c r="L952" s="571"/>
      <c r="M952" s="578"/>
      <c r="N952" s="578"/>
      <c r="O952" s="578"/>
      <c r="P952" s="578"/>
      <c r="Q952" s="578"/>
      <c r="R952" s="575"/>
      <c r="S952" s="576"/>
      <c r="T952" s="576"/>
      <c r="U952" s="576"/>
      <c r="V952" s="577"/>
      <c r="W952" s="74"/>
      <c r="X952" s="4"/>
      <c r="Y952" s="5"/>
    </row>
    <row r="953" spans="2:25" ht="33.9" customHeight="1">
      <c r="B953" s="438">
        <f t="shared" si="14"/>
        <v>901</v>
      </c>
      <c r="C953" s="569"/>
      <c r="D953" s="570"/>
      <c r="E953" s="570"/>
      <c r="F953" s="570"/>
      <c r="G953" s="570"/>
      <c r="H953" s="570"/>
      <c r="I953" s="570"/>
      <c r="J953" s="570"/>
      <c r="K953" s="570"/>
      <c r="L953" s="571"/>
      <c r="M953" s="578"/>
      <c r="N953" s="578"/>
      <c r="O953" s="578"/>
      <c r="P953" s="578"/>
      <c r="Q953" s="578"/>
      <c r="R953" s="575"/>
      <c r="S953" s="576"/>
      <c r="T953" s="576"/>
      <c r="U953" s="576"/>
      <c r="V953" s="577"/>
      <c r="W953" s="74"/>
      <c r="X953" s="4"/>
      <c r="Y953" s="5"/>
    </row>
    <row r="954" spans="2:25" ht="33.9" customHeight="1">
      <c r="B954" s="438">
        <f t="shared" si="14"/>
        <v>902</v>
      </c>
      <c r="C954" s="569"/>
      <c r="D954" s="570"/>
      <c r="E954" s="570"/>
      <c r="F954" s="570"/>
      <c r="G954" s="570"/>
      <c r="H954" s="570"/>
      <c r="I954" s="570"/>
      <c r="J954" s="570"/>
      <c r="K954" s="570"/>
      <c r="L954" s="571"/>
      <c r="M954" s="578"/>
      <c r="N954" s="578"/>
      <c r="O954" s="578"/>
      <c r="P954" s="578"/>
      <c r="Q954" s="578"/>
      <c r="R954" s="575"/>
      <c r="S954" s="576"/>
      <c r="T954" s="576"/>
      <c r="U954" s="576"/>
      <c r="V954" s="577"/>
      <c r="W954" s="74"/>
      <c r="X954" s="4"/>
      <c r="Y954" s="5"/>
    </row>
    <row r="955" spans="2:25" ht="33.9" customHeight="1">
      <c r="B955" s="438">
        <f t="shared" si="14"/>
        <v>903</v>
      </c>
      <c r="C955" s="569"/>
      <c r="D955" s="570"/>
      <c r="E955" s="570"/>
      <c r="F955" s="570"/>
      <c r="G955" s="570"/>
      <c r="H955" s="570"/>
      <c r="I955" s="570"/>
      <c r="J955" s="570"/>
      <c r="K955" s="570"/>
      <c r="L955" s="571"/>
      <c r="M955" s="578"/>
      <c r="N955" s="578"/>
      <c r="O955" s="578"/>
      <c r="P955" s="578"/>
      <c r="Q955" s="578"/>
      <c r="R955" s="575"/>
      <c r="S955" s="576"/>
      <c r="T955" s="576"/>
      <c r="U955" s="576"/>
      <c r="V955" s="577"/>
      <c r="W955" s="74"/>
      <c r="X955" s="4"/>
      <c r="Y955" s="5"/>
    </row>
    <row r="956" spans="2:25" ht="33.9" customHeight="1">
      <c r="B956" s="438">
        <f t="shared" si="14"/>
        <v>904</v>
      </c>
      <c r="C956" s="569"/>
      <c r="D956" s="570"/>
      <c r="E956" s="570"/>
      <c r="F956" s="570"/>
      <c r="G956" s="570"/>
      <c r="H956" s="570"/>
      <c r="I956" s="570"/>
      <c r="J956" s="570"/>
      <c r="K956" s="570"/>
      <c r="L956" s="571"/>
      <c r="M956" s="578"/>
      <c r="N956" s="578"/>
      <c r="O956" s="578"/>
      <c r="P956" s="578"/>
      <c r="Q956" s="578"/>
      <c r="R956" s="575"/>
      <c r="S956" s="576"/>
      <c r="T956" s="576"/>
      <c r="U956" s="576"/>
      <c r="V956" s="577"/>
      <c r="W956" s="74"/>
      <c r="X956" s="4"/>
      <c r="Y956" s="5"/>
    </row>
    <row r="957" spans="2:25" ht="33.9" customHeight="1">
      <c r="B957" s="438">
        <f t="shared" si="14"/>
        <v>905</v>
      </c>
      <c r="C957" s="569"/>
      <c r="D957" s="570"/>
      <c r="E957" s="570"/>
      <c r="F957" s="570"/>
      <c r="G957" s="570"/>
      <c r="H957" s="570"/>
      <c r="I957" s="570"/>
      <c r="J957" s="570"/>
      <c r="K957" s="570"/>
      <c r="L957" s="571"/>
      <c r="M957" s="578"/>
      <c r="N957" s="578"/>
      <c r="O957" s="578"/>
      <c r="P957" s="578"/>
      <c r="Q957" s="578"/>
      <c r="R957" s="575"/>
      <c r="S957" s="576"/>
      <c r="T957" s="576"/>
      <c r="U957" s="576"/>
      <c r="V957" s="577"/>
      <c r="W957" s="74"/>
      <c r="X957" s="4"/>
      <c r="Y957" s="5"/>
    </row>
    <row r="958" spans="2:25" ht="33.9" customHeight="1">
      <c r="B958" s="438">
        <f t="shared" si="14"/>
        <v>906</v>
      </c>
      <c r="C958" s="569"/>
      <c r="D958" s="570"/>
      <c r="E958" s="570"/>
      <c r="F958" s="570"/>
      <c r="G958" s="570"/>
      <c r="H958" s="570"/>
      <c r="I958" s="570"/>
      <c r="J958" s="570"/>
      <c r="K958" s="570"/>
      <c r="L958" s="571"/>
      <c r="M958" s="578"/>
      <c r="N958" s="578"/>
      <c r="O958" s="578"/>
      <c r="P958" s="578"/>
      <c r="Q958" s="578"/>
      <c r="R958" s="575"/>
      <c r="S958" s="576"/>
      <c r="T958" s="576"/>
      <c r="U958" s="576"/>
      <c r="V958" s="577"/>
      <c r="W958" s="74"/>
      <c r="X958" s="4"/>
      <c r="Y958" s="5"/>
    </row>
    <row r="959" spans="2:25" ht="33.9" customHeight="1">
      <c r="B959" s="438">
        <f t="shared" si="14"/>
        <v>907</v>
      </c>
      <c r="C959" s="569"/>
      <c r="D959" s="570"/>
      <c r="E959" s="570"/>
      <c r="F959" s="570"/>
      <c r="G959" s="570"/>
      <c r="H959" s="570"/>
      <c r="I959" s="570"/>
      <c r="J959" s="570"/>
      <c r="K959" s="570"/>
      <c r="L959" s="571"/>
      <c r="M959" s="578"/>
      <c r="N959" s="578"/>
      <c r="O959" s="578"/>
      <c r="P959" s="578"/>
      <c r="Q959" s="578"/>
      <c r="R959" s="575"/>
      <c r="S959" s="576"/>
      <c r="T959" s="576"/>
      <c r="U959" s="576"/>
      <c r="V959" s="577"/>
      <c r="W959" s="74"/>
      <c r="X959" s="4"/>
      <c r="Y959" s="5"/>
    </row>
    <row r="960" spans="2:25" ht="33.9" customHeight="1">
      <c r="B960" s="438">
        <f t="shared" si="14"/>
        <v>908</v>
      </c>
      <c r="C960" s="569"/>
      <c r="D960" s="570"/>
      <c r="E960" s="570"/>
      <c r="F960" s="570"/>
      <c r="G960" s="570"/>
      <c r="H960" s="570"/>
      <c r="I960" s="570"/>
      <c r="J960" s="570"/>
      <c r="K960" s="570"/>
      <c r="L960" s="571"/>
      <c r="M960" s="578"/>
      <c r="N960" s="578"/>
      <c r="O960" s="578"/>
      <c r="P960" s="578"/>
      <c r="Q960" s="578"/>
      <c r="R960" s="575"/>
      <c r="S960" s="576"/>
      <c r="T960" s="576"/>
      <c r="U960" s="576"/>
      <c r="V960" s="577"/>
      <c r="W960" s="74"/>
      <c r="X960" s="4"/>
      <c r="Y960" s="5"/>
    </row>
    <row r="961" spans="2:25" ht="33.9" customHeight="1">
      <c r="B961" s="438">
        <f t="shared" si="14"/>
        <v>909</v>
      </c>
      <c r="C961" s="569"/>
      <c r="D961" s="570"/>
      <c r="E961" s="570"/>
      <c r="F961" s="570"/>
      <c r="G961" s="570"/>
      <c r="H961" s="570"/>
      <c r="I961" s="570"/>
      <c r="J961" s="570"/>
      <c r="K961" s="570"/>
      <c r="L961" s="571"/>
      <c r="M961" s="578"/>
      <c r="N961" s="578"/>
      <c r="O961" s="578"/>
      <c r="P961" s="578"/>
      <c r="Q961" s="578"/>
      <c r="R961" s="575"/>
      <c r="S961" s="576"/>
      <c r="T961" s="576"/>
      <c r="U961" s="576"/>
      <c r="V961" s="577"/>
      <c r="W961" s="74"/>
      <c r="X961" s="4"/>
      <c r="Y961" s="5"/>
    </row>
    <row r="962" spans="2:25" ht="33.9" customHeight="1">
      <c r="B962" s="438">
        <f t="shared" si="14"/>
        <v>910</v>
      </c>
      <c r="C962" s="569"/>
      <c r="D962" s="570"/>
      <c r="E962" s="570"/>
      <c r="F962" s="570"/>
      <c r="G962" s="570"/>
      <c r="H962" s="570"/>
      <c r="I962" s="570"/>
      <c r="J962" s="570"/>
      <c r="K962" s="570"/>
      <c r="L962" s="571"/>
      <c r="M962" s="578"/>
      <c r="N962" s="578"/>
      <c r="O962" s="578"/>
      <c r="P962" s="578"/>
      <c r="Q962" s="578"/>
      <c r="R962" s="575"/>
      <c r="S962" s="576"/>
      <c r="T962" s="576"/>
      <c r="U962" s="576"/>
      <c r="V962" s="577"/>
      <c r="W962" s="74"/>
      <c r="X962" s="4"/>
      <c r="Y962" s="5"/>
    </row>
    <row r="963" spans="2:25" ht="33.9" customHeight="1">
      <c r="B963" s="438">
        <f t="shared" si="14"/>
        <v>911</v>
      </c>
      <c r="C963" s="569"/>
      <c r="D963" s="570"/>
      <c r="E963" s="570"/>
      <c r="F963" s="570"/>
      <c r="G963" s="570"/>
      <c r="H963" s="570"/>
      <c r="I963" s="570"/>
      <c r="J963" s="570"/>
      <c r="K963" s="570"/>
      <c r="L963" s="571"/>
      <c r="M963" s="578"/>
      <c r="N963" s="578"/>
      <c r="O963" s="578"/>
      <c r="P963" s="578"/>
      <c r="Q963" s="578"/>
      <c r="R963" s="575"/>
      <c r="S963" s="576"/>
      <c r="T963" s="576"/>
      <c r="U963" s="576"/>
      <c r="V963" s="577"/>
      <c r="W963" s="74"/>
      <c r="X963" s="4"/>
      <c r="Y963" s="5"/>
    </row>
    <row r="964" spans="2:25" ht="33.9" customHeight="1">
      <c r="B964" s="438">
        <f t="shared" si="14"/>
        <v>912</v>
      </c>
      <c r="C964" s="569"/>
      <c r="D964" s="570"/>
      <c r="E964" s="570"/>
      <c r="F964" s="570"/>
      <c r="G964" s="570"/>
      <c r="H964" s="570"/>
      <c r="I964" s="570"/>
      <c r="J964" s="570"/>
      <c r="K964" s="570"/>
      <c r="L964" s="571"/>
      <c r="M964" s="578"/>
      <c r="N964" s="578"/>
      <c r="O964" s="578"/>
      <c r="P964" s="578"/>
      <c r="Q964" s="578"/>
      <c r="R964" s="575"/>
      <c r="S964" s="576"/>
      <c r="T964" s="576"/>
      <c r="U964" s="576"/>
      <c r="V964" s="577"/>
      <c r="W964" s="74"/>
      <c r="X964" s="4"/>
      <c r="Y964" s="5"/>
    </row>
    <row r="965" spans="2:25" ht="33.9" customHeight="1">
      <c r="B965" s="438">
        <f t="shared" si="14"/>
        <v>913</v>
      </c>
      <c r="C965" s="569"/>
      <c r="D965" s="570"/>
      <c r="E965" s="570"/>
      <c r="F965" s="570"/>
      <c r="G965" s="570"/>
      <c r="H965" s="570"/>
      <c r="I965" s="570"/>
      <c r="J965" s="570"/>
      <c r="K965" s="570"/>
      <c r="L965" s="571"/>
      <c r="M965" s="578"/>
      <c r="N965" s="578"/>
      <c r="O965" s="578"/>
      <c r="P965" s="578"/>
      <c r="Q965" s="578"/>
      <c r="R965" s="575"/>
      <c r="S965" s="576"/>
      <c r="T965" s="576"/>
      <c r="U965" s="576"/>
      <c r="V965" s="577"/>
      <c r="W965" s="74"/>
      <c r="X965" s="4"/>
      <c r="Y965" s="5"/>
    </row>
    <row r="966" spans="2:25" ht="33.9" customHeight="1">
      <c r="B966" s="438">
        <f t="shared" si="14"/>
        <v>914</v>
      </c>
      <c r="C966" s="569"/>
      <c r="D966" s="570"/>
      <c r="E966" s="570"/>
      <c r="F966" s="570"/>
      <c r="G966" s="570"/>
      <c r="H966" s="570"/>
      <c r="I966" s="570"/>
      <c r="J966" s="570"/>
      <c r="K966" s="570"/>
      <c r="L966" s="571"/>
      <c r="M966" s="578"/>
      <c r="N966" s="578"/>
      <c r="O966" s="578"/>
      <c r="P966" s="578"/>
      <c r="Q966" s="578"/>
      <c r="R966" s="575"/>
      <c r="S966" s="576"/>
      <c r="T966" s="576"/>
      <c r="U966" s="576"/>
      <c r="V966" s="577"/>
      <c r="W966" s="74"/>
      <c r="X966" s="4"/>
      <c r="Y966" s="5"/>
    </row>
    <row r="967" spans="2:25" ht="33.9" customHeight="1">
      <c r="B967" s="438">
        <f t="shared" si="14"/>
        <v>915</v>
      </c>
      <c r="C967" s="569"/>
      <c r="D967" s="570"/>
      <c r="E967" s="570"/>
      <c r="F967" s="570"/>
      <c r="G967" s="570"/>
      <c r="H967" s="570"/>
      <c r="I967" s="570"/>
      <c r="J967" s="570"/>
      <c r="K967" s="570"/>
      <c r="L967" s="571"/>
      <c r="M967" s="578"/>
      <c r="N967" s="578"/>
      <c r="O967" s="578"/>
      <c r="P967" s="578"/>
      <c r="Q967" s="578"/>
      <c r="R967" s="575"/>
      <c r="S967" s="576"/>
      <c r="T967" s="576"/>
      <c r="U967" s="576"/>
      <c r="V967" s="577"/>
      <c r="W967" s="74"/>
      <c r="X967" s="4"/>
      <c r="Y967" s="5"/>
    </row>
    <row r="968" spans="2:25" ht="33.9" customHeight="1">
      <c r="B968" s="438">
        <f t="shared" si="14"/>
        <v>916</v>
      </c>
      <c r="C968" s="569"/>
      <c r="D968" s="570"/>
      <c r="E968" s="570"/>
      <c r="F968" s="570"/>
      <c r="G968" s="570"/>
      <c r="H968" s="570"/>
      <c r="I968" s="570"/>
      <c r="J968" s="570"/>
      <c r="K968" s="570"/>
      <c r="L968" s="571"/>
      <c r="M968" s="578"/>
      <c r="N968" s="578"/>
      <c r="O968" s="578"/>
      <c r="P968" s="578"/>
      <c r="Q968" s="578"/>
      <c r="R968" s="575"/>
      <c r="S968" s="576"/>
      <c r="T968" s="576"/>
      <c r="U968" s="576"/>
      <c r="V968" s="577"/>
      <c r="W968" s="74"/>
      <c r="X968" s="4"/>
      <c r="Y968" s="5"/>
    </row>
    <row r="969" spans="2:25" ht="33.9" customHeight="1">
      <c r="B969" s="438">
        <f t="shared" si="14"/>
        <v>917</v>
      </c>
      <c r="C969" s="569"/>
      <c r="D969" s="570"/>
      <c r="E969" s="570"/>
      <c r="F969" s="570"/>
      <c r="G969" s="570"/>
      <c r="H969" s="570"/>
      <c r="I969" s="570"/>
      <c r="J969" s="570"/>
      <c r="K969" s="570"/>
      <c r="L969" s="571"/>
      <c r="M969" s="578"/>
      <c r="N969" s="578"/>
      <c r="O969" s="578"/>
      <c r="P969" s="578"/>
      <c r="Q969" s="578"/>
      <c r="R969" s="575"/>
      <c r="S969" s="576"/>
      <c r="T969" s="576"/>
      <c r="U969" s="576"/>
      <c r="V969" s="577"/>
      <c r="W969" s="74"/>
      <c r="X969" s="4"/>
      <c r="Y969" s="5"/>
    </row>
    <row r="970" spans="2:25" ht="33.9" customHeight="1">
      <c r="B970" s="438">
        <f t="shared" si="14"/>
        <v>918</v>
      </c>
      <c r="C970" s="569"/>
      <c r="D970" s="570"/>
      <c r="E970" s="570"/>
      <c r="F970" s="570"/>
      <c r="G970" s="570"/>
      <c r="H970" s="570"/>
      <c r="I970" s="570"/>
      <c r="J970" s="570"/>
      <c r="K970" s="570"/>
      <c r="L970" s="571"/>
      <c r="M970" s="578"/>
      <c r="N970" s="578"/>
      <c r="O970" s="578"/>
      <c r="P970" s="578"/>
      <c r="Q970" s="578"/>
      <c r="R970" s="575"/>
      <c r="S970" s="576"/>
      <c r="T970" s="576"/>
      <c r="U970" s="576"/>
      <c r="V970" s="577"/>
      <c r="W970" s="74"/>
      <c r="X970" s="4"/>
      <c r="Y970" s="5"/>
    </row>
    <row r="971" spans="2:25" ht="33.9" customHeight="1">
      <c r="B971" s="438">
        <f t="shared" si="14"/>
        <v>919</v>
      </c>
      <c r="C971" s="569"/>
      <c r="D971" s="570"/>
      <c r="E971" s="570"/>
      <c r="F971" s="570"/>
      <c r="G971" s="570"/>
      <c r="H971" s="570"/>
      <c r="I971" s="570"/>
      <c r="J971" s="570"/>
      <c r="K971" s="570"/>
      <c r="L971" s="571"/>
      <c r="M971" s="578"/>
      <c r="N971" s="578"/>
      <c r="O971" s="578"/>
      <c r="P971" s="578"/>
      <c r="Q971" s="578"/>
      <c r="R971" s="575"/>
      <c r="S971" s="576"/>
      <c r="T971" s="576"/>
      <c r="U971" s="576"/>
      <c r="V971" s="577"/>
      <c r="W971" s="74"/>
      <c r="X971" s="4"/>
      <c r="Y971" s="5"/>
    </row>
    <row r="972" spans="2:25" ht="33.9" customHeight="1">
      <c r="B972" s="438">
        <f t="shared" si="14"/>
        <v>920</v>
      </c>
      <c r="C972" s="569"/>
      <c r="D972" s="570"/>
      <c r="E972" s="570"/>
      <c r="F972" s="570"/>
      <c r="G972" s="570"/>
      <c r="H972" s="570"/>
      <c r="I972" s="570"/>
      <c r="J972" s="570"/>
      <c r="K972" s="570"/>
      <c r="L972" s="571"/>
      <c r="M972" s="578"/>
      <c r="N972" s="578"/>
      <c r="O972" s="578"/>
      <c r="P972" s="578"/>
      <c r="Q972" s="578"/>
      <c r="R972" s="575"/>
      <c r="S972" s="576"/>
      <c r="T972" s="576"/>
      <c r="U972" s="576"/>
      <c r="V972" s="577"/>
      <c r="W972" s="74"/>
      <c r="X972" s="4"/>
      <c r="Y972" s="5"/>
    </row>
    <row r="973" spans="2:25" ht="33.9" customHeight="1">
      <c r="B973" s="438">
        <f t="shared" si="14"/>
        <v>921</v>
      </c>
      <c r="C973" s="569"/>
      <c r="D973" s="570"/>
      <c r="E973" s="570"/>
      <c r="F973" s="570"/>
      <c r="G973" s="570"/>
      <c r="H973" s="570"/>
      <c r="I973" s="570"/>
      <c r="J973" s="570"/>
      <c r="K973" s="570"/>
      <c r="L973" s="571"/>
      <c r="M973" s="578"/>
      <c r="N973" s="578"/>
      <c r="O973" s="578"/>
      <c r="P973" s="578"/>
      <c r="Q973" s="578"/>
      <c r="R973" s="575"/>
      <c r="S973" s="576"/>
      <c r="T973" s="576"/>
      <c r="U973" s="576"/>
      <c r="V973" s="577"/>
      <c r="W973" s="74"/>
      <c r="X973" s="4"/>
      <c r="Y973" s="5"/>
    </row>
    <row r="974" spans="2:25" ht="33.9" customHeight="1">
      <c r="B974" s="438">
        <f t="shared" si="14"/>
        <v>922</v>
      </c>
      <c r="C974" s="569"/>
      <c r="D974" s="570"/>
      <c r="E974" s="570"/>
      <c r="F974" s="570"/>
      <c r="G974" s="570"/>
      <c r="H974" s="570"/>
      <c r="I974" s="570"/>
      <c r="J974" s="570"/>
      <c r="K974" s="570"/>
      <c r="L974" s="571"/>
      <c r="M974" s="578"/>
      <c r="N974" s="578"/>
      <c r="O974" s="578"/>
      <c r="P974" s="578"/>
      <c r="Q974" s="578"/>
      <c r="R974" s="575"/>
      <c r="S974" s="576"/>
      <c r="T974" s="576"/>
      <c r="U974" s="576"/>
      <c r="V974" s="577"/>
      <c r="W974" s="74"/>
      <c r="X974" s="4"/>
      <c r="Y974" s="5"/>
    </row>
    <row r="975" spans="2:25" ht="33.9" customHeight="1">
      <c r="B975" s="438">
        <f t="shared" si="14"/>
        <v>923</v>
      </c>
      <c r="C975" s="569"/>
      <c r="D975" s="570"/>
      <c r="E975" s="570"/>
      <c r="F975" s="570"/>
      <c r="G975" s="570"/>
      <c r="H975" s="570"/>
      <c r="I975" s="570"/>
      <c r="J975" s="570"/>
      <c r="K975" s="570"/>
      <c r="L975" s="571"/>
      <c r="M975" s="578"/>
      <c r="N975" s="578"/>
      <c r="O975" s="578"/>
      <c r="P975" s="578"/>
      <c r="Q975" s="578"/>
      <c r="R975" s="575"/>
      <c r="S975" s="576"/>
      <c r="T975" s="576"/>
      <c r="U975" s="576"/>
      <c r="V975" s="577"/>
      <c r="W975" s="74"/>
      <c r="X975" s="4"/>
      <c r="Y975" s="5"/>
    </row>
    <row r="976" spans="2:25" ht="33.9" customHeight="1">
      <c r="B976" s="438">
        <f t="shared" si="14"/>
        <v>924</v>
      </c>
      <c r="C976" s="569"/>
      <c r="D976" s="570"/>
      <c r="E976" s="570"/>
      <c r="F976" s="570"/>
      <c r="G976" s="570"/>
      <c r="H976" s="570"/>
      <c r="I976" s="570"/>
      <c r="J976" s="570"/>
      <c r="K976" s="570"/>
      <c r="L976" s="571"/>
      <c r="M976" s="578"/>
      <c r="N976" s="578"/>
      <c r="O976" s="578"/>
      <c r="P976" s="578"/>
      <c r="Q976" s="578"/>
      <c r="R976" s="575"/>
      <c r="S976" s="576"/>
      <c r="T976" s="576"/>
      <c r="U976" s="576"/>
      <c r="V976" s="577"/>
      <c r="W976" s="74"/>
      <c r="X976" s="4"/>
      <c r="Y976" s="5"/>
    </row>
    <row r="977" spans="2:25" ht="33.9" customHeight="1">
      <c r="B977" s="438">
        <f t="shared" si="14"/>
        <v>925</v>
      </c>
      <c r="C977" s="569"/>
      <c r="D977" s="570"/>
      <c r="E977" s="570"/>
      <c r="F977" s="570"/>
      <c r="G977" s="570"/>
      <c r="H977" s="570"/>
      <c r="I977" s="570"/>
      <c r="J977" s="570"/>
      <c r="K977" s="570"/>
      <c r="L977" s="571"/>
      <c r="M977" s="578"/>
      <c r="N977" s="578"/>
      <c r="O977" s="578"/>
      <c r="P977" s="578"/>
      <c r="Q977" s="578"/>
      <c r="R977" s="575"/>
      <c r="S977" s="576"/>
      <c r="T977" s="576"/>
      <c r="U977" s="576"/>
      <c r="V977" s="577"/>
      <c r="W977" s="74"/>
      <c r="X977" s="4"/>
      <c r="Y977" s="5"/>
    </row>
    <row r="978" spans="2:25" ht="33.9" customHeight="1">
      <c r="B978" s="438">
        <f t="shared" si="14"/>
        <v>926</v>
      </c>
      <c r="C978" s="569"/>
      <c r="D978" s="570"/>
      <c r="E978" s="570"/>
      <c r="F978" s="570"/>
      <c r="G978" s="570"/>
      <c r="H978" s="570"/>
      <c r="I978" s="570"/>
      <c r="J978" s="570"/>
      <c r="K978" s="570"/>
      <c r="L978" s="571"/>
      <c r="M978" s="578"/>
      <c r="N978" s="578"/>
      <c r="O978" s="578"/>
      <c r="P978" s="578"/>
      <c r="Q978" s="578"/>
      <c r="R978" s="575"/>
      <c r="S978" s="576"/>
      <c r="T978" s="576"/>
      <c r="U978" s="576"/>
      <c r="V978" s="577"/>
      <c r="W978" s="74"/>
      <c r="X978" s="4"/>
      <c r="Y978" s="5"/>
    </row>
    <row r="979" spans="2:25" ht="33.9" customHeight="1">
      <c r="B979" s="438">
        <f t="shared" si="14"/>
        <v>927</v>
      </c>
      <c r="C979" s="569"/>
      <c r="D979" s="570"/>
      <c r="E979" s="570"/>
      <c r="F979" s="570"/>
      <c r="G979" s="570"/>
      <c r="H979" s="570"/>
      <c r="I979" s="570"/>
      <c r="J979" s="570"/>
      <c r="K979" s="570"/>
      <c r="L979" s="571"/>
      <c r="M979" s="578"/>
      <c r="N979" s="578"/>
      <c r="O979" s="578"/>
      <c r="P979" s="578"/>
      <c r="Q979" s="578"/>
      <c r="R979" s="575"/>
      <c r="S979" s="576"/>
      <c r="T979" s="576"/>
      <c r="U979" s="576"/>
      <c r="V979" s="577"/>
      <c r="W979" s="74"/>
      <c r="X979" s="4"/>
      <c r="Y979" s="5"/>
    </row>
    <row r="980" spans="2:25" ht="33.9" customHeight="1">
      <c r="B980" s="438">
        <f t="shared" si="14"/>
        <v>928</v>
      </c>
      <c r="C980" s="569"/>
      <c r="D980" s="570"/>
      <c r="E980" s="570"/>
      <c r="F980" s="570"/>
      <c r="G980" s="570"/>
      <c r="H980" s="570"/>
      <c r="I980" s="570"/>
      <c r="J980" s="570"/>
      <c r="K980" s="570"/>
      <c r="L980" s="571"/>
      <c r="M980" s="578"/>
      <c r="N980" s="578"/>
      <c r="O980" s="578"/>
      <c r="P980" s="578"/>
      <c r="Q980" s="578"/>
      <c r="R980" s="575"/>
      <c r="S980" s="576"/>
      <c r="T980" s="576"/>
      <c r="U980" s="576"/>
      <c r="V980" s="577"/>
      <c r="W980" s="74"/>
      <c r="X980" s="4"/>
      <c r="Y980" s="5"/>
    </row>
    <row r="981" spans="2:25" ht="33.9" customHeight="1">
      <c r="B981" s="438">
        <f t="shared" si="14"/>
        <v>929</v>
      </c>
      <c r="C981" s="569"/>
      <c r="D981" s="570"/>
      <c r="E981" s="570"/>
      <c r="F981" s="570"/>
      <c r="G981" s="570"/>
      <c r="H981" s="570"/>
      <c r="I981" s="570"/>
      <c r="J981" s="570"/>
      <c r="K981" s="570"/>
      <c r="L981" s="571"/>
      <c r="M981" s="578"/>
      <c r="N981" s="578"/>
      <c r="O981" s="578"/>
      <c r="P981" s="578"/>
      <c r="Q981" s="578"/>
      <c r="R981" s="575"/>
      <c r="S981" s="576"/>
      <c r="T981" s="576"/>
      <c r="U981" s="576"/>
      <c r="V981" s="577"/>
      <c r="W981" s="74"/>
      <c r="X981" s="4"/>
      <c r="Y981" s="5"/>
    </row>
    <row r="982" spans="2:25" ht="33.9" customHeight="1">
      <c r="B982" s="438">
        <f t="shared" si="14"/>
        <v>930</v>
      </c>
      <c r="C982" s="569"/>
      <c r="D982" s="570"/>
      <c r="E982" s="570"/>
      <c r="F982" s="570"/>
      <c r="G982" s="570"/>
      <c r="H982" s="570"/>
      <c r="I982" s="570"/>
      <c r="J982" s="570"/>
      <c r="K982" s="570"/>
      <c r="L982" s="571"/>
      <c r="M982" s="578"/>
      <c r="N982" s="578"/>
      <c r="O982" s="578"/>
      <c r="P982" s="578"/>
      <c r="Q982" s="578"/>
      <c r="R982" s="575"/>
      <c r="S982" s="576"/>
      <c r="T982" s="576"/>
      <c r="U982" s="576"/>
      <c r="V982" s="577"/>
      <c r="W982" s="74"/>
      <c r="X982" s="4"/>
      <c r="Y982" s="5"/>
    </row>
    <row r="983" spans="2:25" ht="33.9" customHeight="1">
      <c r="B983" s="438">
        <f t="shared" si="14"/>
        <v>931</v>
      </c>
      <c r="C983" s="569"/>
      <c r="D983" s="570"/>
      <c r="E983" s="570"/>
      <c r="F983" s="570"/>
      <c r="G983" s="570"/>
      <c r="H983" s="570"/>
      <c r="I983" s="570"/>
      <c r="J983" s="570"/>
      <c r="K983" s="570"/>
      <c r="L983" s="571"/>
      <c r="M983" s="578"/>
      <c r="N983" s="578"/>
      <c r="O983" s="578"/>
      <c r="P983" s="578"/>
      <c r="Q983" s="578"/>
      <c r="R983" s="575"/>
      <c r="S983" s="576"/>
      <c r="T983" s="576"/>
      <c r="U983" s="576"/>
      <c r="V983" s="577"/>
      <c r="W983" s="74"/>
      <c r="X983" s="4"/>
      <c r="Y983" s="5"/>
    </row>
    <row r="984" spans="2:25" ht="33.9" customHeight="1">
      <c r="B984" s="438">
        <f t="shared" si="14"/>
        <v>932</v>
      </c>
      <c r="C984" s="569"/>
      <c r="D984" s="570"/>
      <c r="E984" s="570"/>
      <c r="F984" s="570"/>
      <c r="G984" s="570"/>
      <c r="H984" s="570"/>
      <c r="I984" s="570"/>
      <c r="J984" s="570"/>
      <c r="K984" s="570"/>
      <c r="L984" s="571"/>
      <c r="M984" s="578"/>
      <c r="N984" s="578"/>
      <c r="O984" s="578"/>
      <c r="P984" s="578"/>
      <c r="Q984" s="578"/>
      <c r="R984" s="575"/>
      <c r="S984" s="576"/>
      <c r="T984" s="576"/>
      <c r="U984" s="576"/>
      <c r="V984" s="577"/>
      <c r="W984" s="74"/>
      <c r="X984" s="4"/>
      <c r="Y984" s="5"/>
    </row>
    <row r="985" spans="2:25" ht="33.9" customHeight="1">
      <c r="B985" s="438">
        <f t="shared" si="14"/>
        <v>933</v>
      </c>
      <c r="C985" s="569"/>
      <c r="D985" s="570"/>
      <c r="E985" s="570"/>
      <c r="F985" s="570"/>
      <c r="G985" s="570"/>
      <c r="H985" s="570"/>
      <c r="I985" s="570"/>
      <c r="J985" s="570"/>
      <c r="K985" s="570"/>
      <c r="L985" s="571"/>
      <c r="M985" s="578"/>
      <c r="N985" s="578"/>
      <c r="O985" s="578"/>
      <c r="P985" s="578"/>
      <c r="Q985" s="578"/>
      <c r="R985" s="575"/>
      <c r="S985" s="576"/>
      <c r="T985" s="576"/>
      <c r="U985" s="576"/>
      <c r="V985" s="577"/>
      <c r="W985" s="74"/>
      <c r="X985" s="4"/>
      <c r="Y985" s="5"/>
    </row>
    <row r="986" spans="2:25" ht="33.9" customHeight="1">
      <c r="B986" s="438">
        <f t="shared" si="14"/>
        <v>934</v>
      </c>
      <c r="C986" s="569"/>
      <c r="D986" s="570"/>
      <c r="E986" s="570"/>
      <c r="F986" s="570"/>
      <c r="G986" s="570"/>
      <c r="H986" s="570"/>
      <c r="I986" s="570"/>
      <c r="J986" s="570"/>
      <c r="K986" s="570"/>
      <c r="L986" s="571"/>
      <c r="M986" s="578"/>
      <c r="N986" s="578"/>
      <c r="O986" s="578"/>
      <c r="P986" s="578"/>
      <c r="Q986" s="578"/>
      <c r="R986" s="575"/>
      <c r="S986" s="576"/>
      <c r="T986" s="576"/>
      <c r="U986" s="576"/>
      <c r="V986" s="577"/>
      <c r="W986" s="74"/>
      <c r="X986" s="4"/>
      <c r="Y986" s="5"/>
    </row>
    <row r="987" spans="2:25" ht="33.9" customHeight="1">
      <c r="B987" s="438">
        <f t="shared" si="14"/>
        <v>935</v>
      </c>
      <c r="C987" s="569"/>
      <c r="D987" s="570"/>
      <c r="E987" s="570"/>
      <c r="F987" s="570"/>
      <c r="G987" s="570"/>
      <c r="H987" s="570"/>
      <c r="I987" s="570"/>
      <c r="J987" s="570"/>
      <c r="K987" s="570"/>
      <c r="L987" s="571"/>
      <c r="M987" s="578"/>
      <c r="N987" s="578"/>
      <c r="O987" s="578"/>
      <c r="P987" s="578"/>
      <c r="Q987" s="578"/>
      <c r="R987" s="575"/>
      <c r="S987" s="576"/>
      <c r="T987" s="576"/>
      <c r="U987" s="576"/>
      <c r="V987" s="577"/>
      <c r="W987" s="74"/>
      <c r="X987" s="4"/>
      <c r="Y987" s="5"/>
    </row>
    <row r="988" spans="2:25" ht="33.9" customHeight="1">
      <c r="B988" s="438">
        <f t="shared" si="14"/>
        <v>936</v>
      </c>
      <c r="C988" s="569"/>
      <c r="D988" s="570"/>
      <c r="E988" s="570"/>
      <c r="F988" s="570"/>
      <c r="G988" s="570"/>
      <c r="H988" s="570"/>
      <c r="I988" s="570"/>
      <c r="J988" s="570"/>
      <c r="K988" s="570"/>
      <c r="L988" s="571"/>
      <c r="M988" s="578"/>
      <c r="N988" s="578"/>
      <c r="O988" s="578"/>
      <c r="P988" s="578"/>
      <c r="Q988" s="578"/>
      <c r="R988" s="575"/>
      <c r="S988" s="576"/>
      <c r="T988" s="576"/>
      <c r="U988" s="576"/>
      <c r="V988" s="577"/>
      <c r="W988" s="74"/>
      <c r="X988" s="4"/>
      <c r="Y988" s="5"/>
    </row>
    <row r="989" spans="2:25" ht="33.9" customHeight="1">
      <c r="B989" s="438">
        <f t="shared" si="14"/>
        <v>937</v>
      </c>
      <c r="C989" s="569"/>
      <c r="D989" s="570"/>
      <c r="E989" s="570"/>
      <c r="F989" s="570"/>
      <c r="G989" s="570"/>
      <c r="H989" s="570"/>
      <c r="I989" s="570"/>
      <c r="J989" s="570"/>
      <c r="K989" s="570"/>
      <c r="L989" s="571"/>
      <c r="M989" s="578"/>
      <c r="N989" s="578"/>
      <c r="O989" s="578"/>
      <c r="P989" s="578"/>
      <c r="Q989" s="578"/>
      <c r="R989" s="575"/>
      <c r="S989" s="576"/>
      <c r="T989" s="576"/>
      <c r="U989" s="576"/>
      <c r="V989" s="577"/>
      <c r="W989" s="74"/>
      <c r="X989" s="4"/>
      <c r="Y989" s="5"/>
    </row>
    <row r="990" spans="2:25" ht="33.9" customHeight="1">
      <c r="B990" s="438">
        <f t="shared" si="14"/>
        <v>938</v>
      </c>
      <c r="C990" s="569"/>
      <c r="D990" s="570"/>
      <c r="E990" s="570"/>
      <c r="F990" s="570"/>
      <c r="G990" s="570"/>
      <c r="H990" s="570"/>
      <c r="I990" s="570"/>
      <c r="J990" s="570"/>
      <c r="K990" s="570"/>
      <c r="L990" s="571"/>
      <c r="M990" s="578"/>
      <c r="N990" s="578"/>
      <c r="O990" s="578"/>
      <c r="P990" s="578"/>
      <c r="Q990" s="578"/>
      <c r="R990" s="575"/>
      <c r="S990" s="576"/>
      <c r="T990" s="576"/>
      <c r="U990" s="576"/>
      <c r="V990" s="577"/>
      <c r="W990" s="74"/>
      <c r="X990" s="4"/>
      <c r="Y990" s="5"/>
    </row>
    <row r="991" spans="2:25" ht="33.9" customHeight="1">
      <c r="B991" s="438">
        <f t="shared" si="14"/>
        <v>939</v>
      </c>
      <c r="C991" s="569"/>
      <c r="D991" s="570"/>
      <c r="E991" s="570"/>
      <c r="F991" s="570"/>
      <c r="G991" s="570"/>
      <c r="H991" s="570"/>
      <c r="I991" s="570"/>
      <c r="J991" s="570"/>
      <c r="K991" s="570"/>
      <c r="L991" s="571"/>
      <c r="M991" s="578"/>
      <c r="N991" s="578"/>
      <c r="O991" s="578"/>
      <c r="P991" s="578"/>
      <c r="Q991" s="578"/>
      <c r="R991" s="575"/>
      <c r="S991" s="576"/>
      <c r="T991" s="576"/>
      <c r="U991" s="576"/>
      <c r="V991" s="577"/>
      <c r="W991" s="74"/>
      <c r="X991" s="4"/>
      <c r="Y991" s="5"/>
    </row>
    <row r="992" spans="2:25" ht="33.9" customHeight="1">
      <c r="B992" s="438">
        <f t="shared" si="14"/>
        <v>940</v>
      </c>
      <c r="C992" s="569"/>
      <c r="D992" s="570"/>
      <c r="E992" s="570"/>
      <c r="F992" s="570"/>
      <c r="G992" s="570"/>
      <c r="H992" s="570"/>
      <c r="I992" s="570"/>
      <c r="J992" s="570"/>
      <c r="K992" s="570"/>
      <c r="L992" s="571"/>
      <c r="M992" s="578"/>
      <c r="N992" s="578"/>
      <c r="O992" s="578"/>
      <c r="P992" s="578"/>
      <c r="Q992" s="578"/>
      <c r="R992" s="575"/>
      <c r="S992" s="576"/>
      <c r="T992" s="576"/>
      <c r="U992" s="576"/>
      <c r="V992" s="577"/>
      <c r="W992" s="74"/>
      <c r="X992" s="4"/>
      <c r="Y992" s="5"/>
    </row>
    <row r="993" spans="2:25" ht="33.9" customHeight="1">
      <c r="B993" s="438">
        <f t="shared" si="14"/>
        <v>941</v>
      </c>
      <c r="C993" s="569"/>
      <c r="D993" s="570"/>
      <c r="E993" s="570"/>
      <c r="F993" s="570"/>
      <c r="G993" s="570"/>
      <c r="H993" s="570"/>
      <c r="I993" s="570"/>
      <c r="J993" s="570"/>
      <c r="K993" s="570"/>
      <c r="L993" s="571"/>
      <c r="M993" s="578"/>
      <c r="N993" s="578"/>
      <c r="O993" s="578"/>
      <c r="P993" s="578"/>
      <c r="Q993" s="578"/>
      <c r="R993" s="575"/>
      <c r="S993" s="576"/>
      <c r="T993" s="576"/>
      <c r="U993" s="576"/>
      <c r="V993" s="577"/>
      <c r="W993" s="74"/>
      <c r="X993" s="4"/>
      <c r="Y993" s="5"/>
    </row>
    <row r="994" spans="2:25" ht="33.9" customHeight="1">
      <c r="B994" s="438">
        <f t="shared" si="14"/>
        <v>942</v>
      </c>
      <c r="C994" s="569"/>
      <c r="D994" s="570"/>
      <c r="E994" s="570"/>
      <c r="F994" s="570"/>
      <c r="G994" s="570"/>
      <c r="H994" s="570"/>
      <c r="I994" s="570"/>
      <c r="J994" s="570"/>
      <c r="K994" s="570"/>
      <c r="L994" s="571"/>
      <c r="M994" s="578"/>
      <c r="N994" s="578"/>
      <c r="O994" s="578"/>
      <c r="P994" s="578"/>
      <c r="Q994" s="578"/>
      <c r="R994" s="575"/>
      <c r="S994" s="576"/>
      <c r="T994" s="576"/>
      <c r="U994" s="576"/>
      <c r="V994" s="577"/>
      <c r="W994" s="74"/>
      <c r="X994" s="4"/>
      <c r="Y994" s="5"/>
    </row>
    <row r="995" spans="2:25" ht="33.9" customHeight="1">
      <c r="B995" s="438">
        <f t="shared" si="14"/>
        <v>943</v>
      </c>
      <c r="C995" s="569"/>
      <c r="D995" s="570"/>
      <c r="E995" s="570"/>
      <c r="F995" s="570"/>
      <c r="G995" s="570"/>
      <c r="H995" s="570"/>
      <c r="I995" s="570"/>
      <c r="J995" s="570"/>
      <c r="K995" s="570"/>
      <c r="L995" s="571"/>
      <c r="M995" s="578"/>
      <c r="N995" s="578"/>
      <c r="O995" s="578"/>
      <c r="P995" s="578"/>
      <c r="Q995" s="578"/>
      <c r="R995" s="575"/>
      <c r="S995" s="576"/>
      <c r="T995" s="576"/>
      <c r="U995" s="576"/>
      <c r="V995" s="577"/>
      <c r="W995" s="74"/>
      <c r="X995" s="4"/>
      <c r="Y995" s="5"/>
    </row>
    <row r="996" spans="2:25" ht="33.9" customHeight="1">
      <c r="B996" s="438">
        <f t="shared" si="14"/>
        <v>944</v>
      </c>
      <c r="C996" s="569"/>
      <c r="D996" s="570"/>
      <c r="E996" s="570"/>
      <c r="F996" s="570"/>
      <c r="G996" s="570"/>
      <c r="H996" s="570"/>
      <c r="I996" s="570"/>
      <c r="J996" s="570"/>
      <c r="K996" s="570"/>
      <c r="L996" s="571"/>
      <c r="M996" s="578"/>
      <c r="N996" s="578"/>
      <c r="O996" s="578"/>
      <c r="P996" s="578"/>
      <c r="Q996" s="578"/>
      <c r="R996" s="575"/>
      <c r="S996" s="576"/>
      <c r="T996" s="576"/>
      <c r="U996" s="576"/>
      <c r="V996" s="577"/>
      <c r="W996" s="74"/>
      <c r="X996" s="4"/>
      <c r="Y996" s="5"/>
    </row>
    <row r="997" spans="2:25" ht="33.9" customHeight="1">
      <c r="B997" s="438">
        <f t="shared" si="14"/>
        <v>945</v>
      </c>
      <c r="C997" s="569"/>
      <c r="D997" s="570"/>
      <c r="E997" s="570"/>
      <c r="F997" s="570"/>
      <c r="G997" s="570"/>
      <c r="H997" s="570"/>
      <c r="I997" s="570"/>
      <c r="J997" s="570"/>
      <c r="K997" s="570"/>
      <c r="L997" s="571"/>
      <c r="M997" s="578"/>
      <c r="N997" s="578"/>
      <c r="O997" s="578"/>
      <c r="P997" s="578"/>
      <c r="Q997" s="578"/>
      <c r="R997" s="575"/>
      <c r="S997" s="576"/>
      <c r="T997" s="576"/>
      <c r="U997" s="576"/>
      <c r="V997" s="577"/>
      <c r="W997" s="74"/>
      <c r="X997" s="4"/>
      <c r="Y997" s="5"/>
    </row>
    <row r="998" spans="2:25" ht="33.9" customHeight="1">
      <c r="B998" s="438">
        <f t="shared" si="14"/>
        <v>946</v>
      </c>
      <c r="C998" s="569"/>
      <c r="D998" s="570"/>
      <c r="E998" s="570"/>
      <c r="F998" s="570"/>
      <c r="G998" s="570"/>
      <c r="H998" s="570"/>
      <c r="I998" s="570"/>
      <c r="J998" s="570"/>
      <c r="K998" s="570"/>
      <c r="L998" s="571"/>
      <c r="M998" s="578"/>
      <c r="N998" s="578"/>
      <c r="O998" s="578"/>
      <c r="P998" s="578"/>
      <c r="Q998" s="578"/>
      <c r="R998" s="575"/>
      <c r="S998" s="576"/>
      <c r="T998" s="576"/>
      <c r="U998" s="576"/>
      <c r="V998" s="577"/>
      <c r="W998" s="74"/>
      <c r="X998" s="4"/>
      <c r="Y998" s="5"/>
    </row>
    <row r="999" spans="2:25" ht="33.9" customHeight="1">
      <c r="B999" s="438">
        <f t="shared" si="14"/>
        <v>947</v>
      </c>
      <c r="C999" s="569"/>
      <c r="D999" s="570"/>
      <c r="E999" s="570"/>
      <c r="F999" s="570"/>
      <c r="G999" s="570"/>
      <c r="H999" s="570"/>
      <c r="I999" s="570"/>
      <c r="J999" s="570"/>
      <c r="K999" s="570"/>
      <c r="L999" s="571"/>
      <c r="M999" s="578"/>
      <c r="N999" s="578"/>
      <c r="O999" s="578"/>
      <c r="P999" s="578"/>
      <c r="Q999" s="578"/>
      <c r="R999" s="575"/>
      <c r="S999" s="576"/>
      <c r="T999" s="576"/>
      <c r="U999" s="576"/>
      <c r="V999" s="577"/>
      <c r="W999" s="74"/>
      <c r="X999" s="4"/>
      <c r="Y999" s="5"/>
    </row>
    <row r="1000" spans="2:25" ht="33.9" customHeight="1">
      <c r="B1000" s="438">
        <f t="shared" si="14"/>
        <v>948</v>
      </c>
      <c r="C1000" s="569"/>
      <c r="D1000" s="570"/>
      <c r="E1000" s="570"/>
      <c r="F1000" s="570"/>
      <c r="G1000" s="570"/>
      <c r="H1000" s="570"/>
      <c r="I1000" s="570"/>
      <c r="J1000" s="570"/>
      <c r="K1000" s="570"/>
      <c r="L1000" s="571"/>
      <c r="M1000" s="578"/>
      <c r="N1000" s="578"/>
      <c r="O1000" s="578"/>
      <c r="P1000" s="578"/>
      <c r="Q1000" s="578"/>
      <c r="R1000" s="575"/>
      <c r="S1000" s="576"/>
      <c r="T1000" s="576"/>
      <c r="U1000" s="576"/>
      <c r="V1000" s="577"/>
      <c r="W1000" s="74"/>
      <c r="X1000" s="4"/>
      <c r="Y1000" s="5"/>
    </row>
    <row r="1001" spans="2:25" ht="33.9" customHeight="1">
      <c r="B1001" s="438">
        <f t="shared" si="14"/>
        <v>949</v>
      </c>
      <c r="C1001" s="569"/>
      <c r="D1001" s="570"/>
      <c r="E1001" s="570"/>
      <c r="F1001" s="570"/>
      <c r="G1001" s="570"/>
      <c r="H1001" s="570"/>
      <c r="I1001" s="570"/>
      <c r="J1001" s="570"/>
      <c r="K1001" s="570"/>
      <c r="L1001" s="571"/>
      <c r="M1001" s="578"/>
      <c r="N1001" s="578"/>
      <c r="O1001" s="578"/>
      <c r="P1001" s="578"/>
      <c r="Q1001" s="578"/>
      <c r="R1001" s="575"/>
      <c r="S1001" s="576"/>
      <c r="T1001" s="576"/>
      <c r="U1001" s="576"/>
      <c r="V1001" s="577"/>
      <c r="W1001" s="74"/>
      <c r="X1001" s="4"/>
      <c r="Y1001" s="5"/>
    </row>
    <row r="1002" spans="2:25" ht="33.9" customHeight="1">
      <c r="B1002" s="438">
        <f t="shared" si="14"/>
        <v>950</v>
      </c>
      <c r="C1002" s="569"/>
      <c r="D1002" s="570"/>
      <c r="E1002" s="570"/>
      <c r="F1002" s="570"/>
      <c r="G1002" s="570"/>
      <c r="H1002" s="570"/>
      <c r="I1002" s="570"/>
      <c r="J1002" s="570"/>
      <c r="K1002" s="570"/>
      <c r="L1002" s="571"/>
      <c r="M1002" s="578"/>
      <c r="N1002" s="578"/>
      <c r="O1002" s="578"/>
      <c r="P1002" s="578"/>
      <c r="Q1002" s="578"/>
      <c r="R1002" s="575"/>
      <c r="S1002" s="576"/>
      <c r="T1002" s="576"/>
      <c r="U1002" s="576"/>
      <c r="V1002" s="577"/>
      <c r="W1002" s="74"/>
      <c r="X1002" s="4"/>
      <c r="Y1002" s="5"/>
    </row>
    <row r="1003" spans="2:25" ht="33.9" customHeight="1">
      <c r="B1003" s="438">
        <f t="shared" si="14"/>
        <v>951</v>
      </c>
      <c r="C1003" s="569"/>
      <c r="D1003" s="570"/>
      <c r="E1003" s="570"/>
      <c r="F1003" s="570"/>
      <c r="G1003" s="570"/>
      <c r="H1003" s="570"/>
      <c r="I1003" s="570"/>
      <c r="J1003" s="570"/>
      <c r="K1003" s="570"/>
      <c r="L1003" s="571"/>
      <c r="M1003" s="578"/>
      <c r="N1003" s="578"/>
      <c r="O1003" s="578"/>
      <c r="P1003" s="578"/>
      <c r="Q1003" s="578"/>
      <c r="R1003" s="575"/>
      <c r="S1003" s="576"/>
      <c r="T1003" s="576"/>
      <c r="U1003" s="576"/>
      <c r="V1003" s="577"/>
      <c r="W1003" s="74"/>
      <c r="X1003" s="4"/>
      <c r="Y1003" s="5"/>
    </row>
    <row r="1004" spans="2:25" ht="33.9" customHeight="1">
      <c r="B1004" s="438">
        <f t="shared" si="14"/>
        <v>952</v>
      </c>
      <c r="C1004" s="569"/>
      <c r="D1004" s="570"/>
      <c r="E1004" s="570"/>
      <c r="F1004" s="570"/>
      <c r="G1004" s="570"/>
      <c r="H1004" s="570"/>
      <c r="I1004" s="570"/>
      <c r="J1004" s="570"/>
      <c r="K1004" s="570"/>
      <c r="L1004" s="571"/>
      <c r="M1004" s="578"/>
      <c r="N1004" s="578"/>
      <c r="O1004" s="578"/>
      <c r="P1004" s="578"/>
      <c r="Q1004" s="578"/>
      <c r="R1004" s="575"/>
      <c r="S1004" s="576"/>
      <c r="T1004" s="576"/>
      <c r="U1004" s="576"/>
      <c r="V1004" s="577"/>
      <c r="W1004" s="74"/>
      <c r="X1004" s="4"/>
      <c r="Y1004" s="5"/>
    </row>
    <row r="1005" spans="2:25" ht="33.9" customHeight="1">
      <c r="B1005" s="438">
        <f t="shared" si="14"/>
        <v>953</v>
      </c>
      <c r="C1005" s="569"/>
      <c r="D1005" s="570"/>
      <c r="E1005" s="570"/>
      <c r="F1005" s="570"/>
      <c r="G1005" s="570"/>
      <c r="H1005" s="570"/>
      <c r="I1005" s="570"/>
      <c r="J1005" s="570"/>
      <c r="K1005" s="570"/>
      <c r="L1005" s="571"/>
      <c r="M1005" s="578"/>
      <c r="N1005" s="578"/>
      <c r="O1005" s="578"/>
      <c r="P1005" s="578"/>
      <c r="Q1005" s="578"/>
      <c r="R1005" s="575"/>
      <c r="S1005" s="576"/>
      <c r="T1005" s="576"/>
      <c r="U1005" s="576"/>
      <c r="V1005" s="577"/>
      <c r="W1005" s="74"/>
      <c r="X1005" s="4"/>
      <c r="Y1005" s="5"/>
    </row>
    <row r="1006" spans="2:25" ht="33.9" customHeight="1">
      <c r="B1006" s="438">
        <f t="shared" si="14"/>
        <v>954</v>
      </c>
      <c r="C1006" s="569"/>
      <c r="D1006" s="570"/>
      <c r="E1006" s="570"/>
      <c r="F1006" s="570"/>
      <c r="G1006" s="570"/>
      <c r="H1006" s="570"/>
      <c r="I1006" s="570"/>
      <c r="J1006" s="570"/>
      <c r="K1006" s="570"/>
      <c r="L1006" s="571"/>
      <c r="M1006" s="578"/>
      <c r="N1006" s="578"/>
      <c r="O1006" s="578"/>
      <c r="P1006" s="578"/>
      <c r="Q1006" s="578"/>
      <c r="R1006" s="575"/>
      <c r="S1006" s="576"/>
      <c r="T1006" s="576"/>
      <c r="U1006" s="576"/>
      <c r="V1006" s="577"/>
      <c r="W1006" s="74"/>
      <c r="X1006" s="4"/>
      <c r="Y1006" s="5"/>
    </row>
    <row r="1007" spans="2:25" ht="33.9" customHeight="1">
      <c r="B1007" s="438">
        <f t="shared" si="14"/>
        <v>955</v>
      </c>
      <c r="C1007" s="569"/>
      <c r="D1007" s="570"/>
      <c r="E1007" s="570"/>
      <c r="F1007" s="570"/>
      <c r="G1007" s="570"/>
      <c r="H1007" s="570"/>
      <c r="I1007" s="570"/>
      <c r="J1007" s="570"/>
      <c r="K1007" s="570"/>
      <c r="L1007" s="571"/>
      <c r="M1007" s="578"/>
      <c r="N1007" s="578"/>
      <c r="O1007" s="578"/>
      <c r="P1007" s="578"/>
      <c r="Q1007" s="578"/>
      <c r="R1007" s="575"/>
      <c r="S1007" s="576"/>
      <c r="T1007" s="576"/>
      <c r="U1007" s="576"/>
      <c r="V1007" s="577"/>
      <c r="W1007" s="74"/>
      <c r="X1007" s="4"/>
      <c r="Y1007" s="5"/>
    </row>
    <row r="1008" spans="2:25" ht="33.9" customHeight="1">
      <c r="B1008" s="438">
        <f t="shared" si="14"/>
        <v>956</v>
      </c>
      <c r="C1008" s="569"/>
      <c r="D1008" s="570"/>
      <c r="E1008" s="570"/>
      <c r="F1008" s="570"/>
      <c r="G1008" s="570"/>
      <c r="H1008" s="570"/>
      <c r="I1008" s="570"/>
      <c r="J1008" s="570"/>
      <c r="K1008" s="570"/>
      <c r="L1008" s="571"/>
      <c r="M1008" s="578"/>
      <c r="N1008" s="578"/>
      <c r="O1008" s="578"/>
      <c r="P1008" s="578"/>
      <c r="Q1008" s="578"/>
      <c r="R1008" s="575"/>
      <c r="S1008" s="576"/>
      <c r="T1008" s="576"/>
      <c r="U1008" s="576"/>
      <c r="V1008" s="577"/>
      <c r="W1008" s="74"/>
      <c r="X1008" s="4"/>
      <c r="Y1008" s="5"/>
    </row>
    <row r="1009" spans="2:25" ht="33.9" customHeight="1">
      <c r="B1009" s="438">
        <f t="shared" si="14"/>
        <v>957</v>
      </c>
      <c r="C1009" s="569"/>
      <c r="D1009" s="570"/>
      <c r="E1009" s="570"/>
      <c r="F1009" s="570"/>
      <c r="G1009" s="570"/>
      <c r="H1009" s="570"/>
      <c r="I1009" s="570"/>
      <c r="J1009" s="570"/>
      <c r="K1009" s="570"/>
      <c r="L1009" s="571"/>
      <c r="M1009" s="578"/>
      <c r="N1009" s="578"/>
      <c r="O1009" s="578"/>
      <c r="P1009" s="578"/>
      <c r="Q1009" s="578"/>
      <c r="R1009" s="575"/>
      <c r="S1009" s="576"/>
      <c r="T1009" s="576"/>
      <c r="U1009" s="576"/>
      <c r="V1009" s="577"/>
      <c r="W1009" s="74"/>
      <c r="X1009" s="4"/>
      <c r="Y1009" s="5"/>
    </row>
    <row r="1010" spans="2:25" ht="33.9" customHeight="1">
      <c r="B1010" s="438">
        <f t="shared" si="14"/>
        <v>958</v>
      </c>
      <c r="C1010" s="569"/>
      <c r="D1010" s="570"/>
      <c r="E1010" s="570"/>
      <c r="F1010" s="570"/>
      <c r="G1010" s="570"/>
      <c r="H1010" s="570"/>
      <c r="I1010" s="570"/>
      <c r="J1010" s="570"/>
      <c r="K1010" s="570"/>
      <c r="L1010" s="571"/>
      <c r="M1010" s="578"/>
      <c r="N1010" s="578"/>
      <c r="O1010" s="578"/>
      <c r="P1010" s="578"/>
      <c r="Q1010" s="578"/>
      <c r="R1010" s="575"/>
      <c r="S1010" s="576"/>
      <c r="T1010" s="576"/>
      <c r="U1010" s="576"/>
      <c r="V1010" s="577"/>
      <c r="W1010" s="74"/>
      <c r="X1010" s="4"/>
      <c r="Y1010" s="5"/>
    </row>
    <row r="1011" spans="2:25" ht="33.9" customHeight="1">
      <c r="B1011" s="438">
        <f t="shared" si="14"/>
        <v>959</v>
      </c>
      <c r="C1011" s="569"/>
      <c r="D1011" s="570"/>
      <c r="E1011" s="570"/>
      <c r="F1011" s="570"/>
      <c r="G1011" s="570"/>
      <c r="H1011" s="570"/>
      <c r="I1011" s="570"/>
      <c r="J1011" s="570"/>
      <c r="K1011" s="570"/>
      <c r="L1011" s="571"/>
      <c r="M1011" s="578"/>
      <c r="N1011" s="578"/>
      <c r="O1011" s="578"/>
      <c r="P1011" s="578"/>
      <c r="Q1011" s="578"/>
      <c r="R1011" s="575"/>
      <c r="S1011" s="576"/>
      <c r="T1011" s="576"/>
      <c r="U1011" s="576"/>
      <c r="V1011" s="577"/>
      <c r="W1011" s="74"/>
      <c r="X1011" s="4"/>
      <c r="Y1011" s="5"/>
    </row>
    <row r="1012" spans="2:25" ht="33.9" customHeight="1">
      <c r="B1012" s="438">
        <f t="shared" si="14"/>
        <v>960</v>
      </c>
      <c r="C1012" s="569"/>
      <c r="D1012" s="570"/>
      <c r="E1012" s="570"/>
      <c r="F1012" s="570"/>
      <c r="G1012" s="570"/>
      <c r="H1012" s="570"/>
      <c r="I1012" s="570"/>
      <c r="J1012" s="570"/>
      <c r="K1012" s="570"/>
      <c r="L1012" s="571"/>
      <c r="M1012" s="578"/>
      <c r="N1012" s="578"/>
      <c r="O1012" s="578"/>
      <c r="P1012" s="578"/>
      <c r="Q1012" s="578"/>
      <c r="R1012" s="575"/>
      <c r="S1012" s="576"/>
      <c r="T1012" s="576"/>
      <c r="U1012" s="576"/>
      <c r="V1012" s="577"/>
      <c r="W1012" s="74"/>
      <c r="X1012" s="4"/>
      <c r="Y1012" s="5"/>
    </row>
    <row r="1013" spans="2:25" ht="33.9" customHeight="1">
      <c r="B1013" s="438">
        <f t="shared" si="14"/>
        <v>961</v>
      </c>
      <c r="C1013" s="569"/>
      <c r="D1013" s="570"/>
      <c r="E1013" s="570"/>
      <c r="F1013" s="570"/>
      <c r="G1013" s="570"/>
      <c r="H1013" s="570"/>
      <c r="I1013" s="570"/>
      <c r="J1013" s="570"/>
      <c r="K1013" s="570"/>
      <c r="L1013" s="571"/>
      <c r="M1013" s="578"/>
      <c r="N1013" s="578"/>
      <c r="O1013" s="578"/>
      <c r="P1013" s="578"/>
      <c r="Q1013" s="578"/>
      <c r="R1013" s="575"/>
      <c r="S1013" s="576"/>
      <c r="T1013" s="576"/>
      <c r="U1013" s="576"/>
      <c r="V1013" s="577"/>
      <c r="W1013" s="74"/>
      <c r="X1013" s="4"/>
      <c r="Y1013" s="5"/>
    </row>
    <row r="1014" spans="2:25" ht="33.9" customHeight="1">
      <c r="B1014" s="438">
        <f t="shared" si="14"/>
        <v>962</v>
      </c>
      <c r="C1014" s="569"/>
      <c r="D1014" s="570"/>
      <c r="E1014" s="570"/>
      <c r="F1014" s="570"/>
      <c r="G1014" s="570"/>
      <c r="H1014" s="570"/>
      <c r="I1014" s="570"/>
      <c r="J1014" s="570"/>
      <c r="K1014" s="570"/>
      <c r="L1014" s="571"/>
      <c r="M1014" s="578"/>
      <c r="N1014" s="578"/>
      <c r="O1014" s="578"/>
      <c r="P1014" s="578"/>
      <c r="Q1014" s="578"/>
      <c r="R1014" s="575"/>
      <c r="S1014" s="576"/>
      <c r="T1014" s="576"/>
      <c r="U1014" s="576"/>
      <c r="V1014" s="577"/>
      <c r="W1014" s="74"/>
      <c r="X1014" s="4"/>
      <c r="Y1014" s="5"/>
    </row>
    <row r="1015" spans="2:25" ht="33.9" customHeight="1">
      <c r="B1015" s="438">
        <f t="shared" ref="B1015:B1078" si="15">B1014+1</f>
        <v>963</v>
      </c>
      <c r="C1015" s="569"/>
      <c r="D1015" s="570"/>
      <c r="E1015" s="570"/>
      <c r="F1015" s="570"/>
      <c r="G1015" s="570"/>
      <c r="H1015" s="570"/>
      <c r="I1015" s="570"/>
      <c r="J1015" s="570"/>
      <c r="K1015" s="570"/>
      <c r="L1015" s="571"/>
      <c r="M1015" s="578"/>
      <c r="N1015" s="578"/>
      <c r="O1015" s="578"/>
      <c r="P1015" s="578"/>
      <c r="Q1015" s="578"/>
      <c r="R1015" s="575"/>
      <c r="S1015" s="576"/>
      <c r="T1015" s="576"/>
      <c r="U1015" s="576"/>
      <c r="V1015" s="577"/>
      <c r="W1015" s="74"/>
      <c r="X1015" s="4"/>
      <c r="Y1015" s="5"/>
    </row>
    <row r="1016" spans="2:25" ht="33.9" customHeight="1">
      <c r="B1016" s="438">
        <f t="shared" si="15"/>
        <v>964</v>
      </c>
      <c r="C1016" s="569"/>
      <c r="D1016" s="570"/>
      <c r="E1016" s="570"/>
      <c r="F1016" s="570"/>
      <c r="G1016" s="570"/>
      <c r="H1016" s="570"/>
      <c r="I1016" s="570"/>
      <c r="J1016" s="570"/>
      <c r="K1016" s="570"/>
      <c r="L1016" s="571"/>
      <c r="M1016" s="578"/>
      <c r="N1016" s="578"/>
      <c r="O1016" s="578"/>
      <c r="P1016" s="578"/>
      <c r="Q1016" s="578"/>
      <c r="R1016" s="575"/>
      <c r="S1016" s="576"/>
      <c r="T1016" s="576"/>
      <c r="U1016" s="576"/>
      <c r="V1016" s="577"/>
      <c r="W1016" s="74"/>
      <c r="X1016" s="4"/>
      <c r="Y1016" s="5"/>
    </row>
    <row r="1017" spans="2:25" ht="33.9" customHeight="1">
      <c r="B1017" s="438">
        <f t="shared" si="15"/>
        <v>965</v>
      </c>
      <c r="C1017" s="569"/>
      <c r="D1017" s="570"/>
      <c r="E1017" s="570"/>
      <c r="F1017" s="570"/>
      <c r="G1017" s="570"/>
      <c r="H1017" s="570"/>
      <c r="I1017" s="570"/>
      <c r="J1017" s="570"/>
      <c r="K1017" s="570"/>
      <c r="L1017" s="571"/>
      <c r="M1017" s="578"/>
      <c r="N1017" s="578"/>
      <c r="O1017" s="578"/>
      <c r="P1017" s="578"/>
      <c r="Q1017" s="578"/>
      <c r="R1017" s="575"/>
      <c r="S1017" s="576"/>
      <c r="T1017" s="576"/>
      <c r="U1017" s="576"/>
      <c r="V1017" s="577"/>
      <c r="W1017" s="74"/>
      <c r="X1017" s="4"/>
      <c r="Y1017" s="5"/>
    </row>
    <row r="1018" spans="2:25" ht="33.9" customHeight="1">
      <c r="B1018" s="438">
        <f t="shared" si="15"/>
        <v>966</v>
      </c>
      <c r="C1018" s="569"/>
      <c r="D1018" s="570"/>
      <c r="E1018" s="570"/>
      <c r="F1018" s="570"/>
      <c r="G1018" s="570"/>
      <c r="H1018" s="570"/>
      <c r="I1018" s="570"/>
      <c r="J1018" s="570"/>
      <c r="K1018" s="570"/>
      <c r="L1018" s="571"/>
      <c r="M1018" s="578"/>
      <c r="N1018" s="578"/>
      <c r="O1018" s="578"/>
      <c r="P1018" s="578"/>
      <c r="Q1018" s="578"/>
      <c r="R1018" s="575"/>
      <c r="S1018" s="576"/>
      <c r="T1018" s="576"/>
      <c r="U1018" s="576"/>
      <c r="V1018" s="577"/>
      <c r="W1018" s="74"/>
      <c r="X1018" s="4"/>
      <c r="Y1018" s="5"/>
    </row>
    <row r="1019" spans="2:25" ht="33.9" customHeight="1">
      <c r="B1019" s="438">
        <f t="shared" si="15"/>
        <v>967</v>
      </c>
      <c r="C1019" s="569"/>
      <c r="D1019" s="570"/>
      <c r="E1019" s="570"/>
      <c r="F1019" s="570"/>
      <c r="G1019" s="570"/>
      <c r="H1019" s="570"/>
      <c r="I1019" s="570"/>
      <c r="J1019" s="570"/>
      <c r="K1019" s="570"/>
      <c r="L1019" s="571"/>
      <c r="M1019" s="578"/>
      <c r="N1019" s="578"/>
      <c r="O1019" s="578"/>
      <c r="P1019" s="578"/>
      <c r="Q1019" s="578"/>
      <c r="R1019" s="575"/>
      <c r="S1019" s="576"/>
      <c r="T1019" s="576"/>
      <c r="U1019" s="576"/>
      <c r="V1019" s="577"/>
      <c r="W1019" s="74"/>
      <c r="X1019" s="4"/>
      <c r="Y1019" s="5"/>
    </row>
    <row r="1020" spans="2:25" ht="33.9" customHeight="1">
      <c r="B1020" s="438">
        <f t="shared" si="15"/>
        <v>968</v>
      </c>
      <c r="C1020" s="569"/>
      <c r="D1020" s="570"/>
      <c r="E1020" s="570"/>
      <c r="F1020" s="570"/>
      <c r="G1020" s="570"/>
      <c r="H1020" s="570"/>
      <c r="I1020" s="570"/>
      <c r="J1020" s="570"/>
      <c r="K1020" s="570"/>
      <c r="L1020" s="571"/>
      <c r="M1020" s="578"/>
      <c r="N1020" s="578"/>
      <c r="O1020" s="578"/>
      <c r="P1020" s="578"/>
      <c r="Q1020" s="578"/>
      <c r="R1020" s="575"/>
      <c r="S1020" s="576"/>
      <c r="T1020" s="576"/>
      <c r="U1020" s="576"/>
      <c r="V1020" s="577"/>
      <c r="W1020" s="74"/>
      <c r="X1020" s="4"/>
      <c r="Y1020" s="5"/>
    </row>
    <row r="1021" spans="2:25" ht="33.9" customHeight="1">
      <c r="B1021" s="438">
        <f t="shared" si="15"/>
        <v>969</v>
      </c>
      <c r="C1021" s="569"/>
      <c r="D1021" s="570"/>
      <c r="E1021" s="570"/>
      <c r="F1021" s="570"/>
      <c r="G1021" s="570"/>
      <c r="H1021" s="570"/>
      <c r="I1021" s="570"/>
      <c r="J1021" s="570"/>
      <c r="K1021" s="570"/>
      <c r="L1021" s="571"/>
      <c r="M1021" s="578"/>
      <c r="N1021" s="578"/>
      <c r="O1021" s="578"/>
      <c r="P1021" s="578"/>
      <c r="Q1021" s="578"/>
      <c r="R1021" s="575"/>
      <c r="S1021" s="576"/>
      <c r="T1021" s="576"/>
      <c r="U1021" s="576"/>
      <c r="V1021" s="577"/>
      <c r="W1021" s="74"/>
      <c r="X1021" s="4"/>
      <c r="Y1021" s="5"/>
    </row>
    <row r="1022" spans="2:25" ht="33.9" customHeight="1">
      <c r="B1022" s="438">
        <f t="shared" si="15"/>
        <v>970</v>
      </c>
      <c r="C1022" s="569"/>
      <c r="D1022" s="570"/>
      <c r="E1022" s="570"/>
      <c r="F1022" s="570"/>
      <c r="G1022" s="570"/>
      <c r="H1022" s="570"/>
      <c r="I1022" s="570"/>
      <c r="J1022" s="570"/>
      <c r="K1022" s="570"/>
      <c r="L1022" s="571"/>
      <c r="M1022" s="578"/>
      <c r="N1022" s="578"/>
      <c r="O1022" s="578"/>
      <c r="P1022" s="578"/>
      <c r="Q1022" s="578"/>
      <c r="R1022" s="575"/>
      <c r="S1022" s="576"/>
      <c r="T1022" s="576"/>
      <c r="U1022" s="576"/>
      <c r="V1022" s="577"/>
      <c r="W1022" s="74"/>
      <c r="X1022" s="4"/>
      <c r="Y1022" s="5"/>
    </row>
    <row r="1023" spans="2:25" ht="33.9" customHeight="1">
      <c r="B1023" s="438">
        <f t="shared" si="15"/>
        <v>971</v>
      </c>
      <c r="C1023" s="569"/>
      <c r="D1023" s="570"/>
      <c r="E1023" s="570"/>
      <c r="F1023" s="570"/>
      <c r="G1023" s="570"/>
      <c r="H1023" s="570"/>
      <c r="I1023" s="570"/>
      <c r="J1023" s="570"/>
      <c r="K1023" s="570"/>
      <c r="L1023" s="571"/>
      <c r="M1023" s="578"/>
      <c r="N1023" s="578"/>
      <c r="O1023" s="578"/>
      <c r="P1023" s="578"/>
      <c r="Q1023" s="578"/>
      <c r="R1023" s="575"/>
      <c r="S1023" s="576"/>
      <c r="T1023" s="576"/>
      <c r="U1023" s="576"/>
      <c r="V1023" s="577"/>
      <c r="W1023" s="74"/>
      <c r="X1023" s="4"/>
      <c r="Y1023" s="5"/>
    </row>
    <row r="1024" spans="2:25" ht="33.9" customHeight="1">
      <c r="B1024" s="438">
        <f t="shared" si="15"/>
        <v>972</v>
      </c>
      <c r="C1024" s="569"/>
      <c r="D1024" s="570"/>
      <c r="E1024" s="570"/>
      <c r="F1024" s="570"/>
      <c r="G1024" s="570"/>
      <c r="H1024" s="570"/>
      <c r="I1024" s="570"/>
      <c r="J1024" s="570"/>
      <c r="K1024" s="570"/>
      <c r="L1024" s="571"/>
      <c r="M1024" s="578"/>
      <c r="N1024" s="578"/>
      <c r="O1024" s="578"/>
      <c r="P1024" s="578"/>
      <c r="Q1024" s="578"/>
      <c r="R1024" s="575"/>
      <c r="S1024" s="576"/>
      <c r="T1024" s="576"/>
      <c r="U1024" s="576"/>
      <c r="V1024" s="577"/>
      <c r="W1024" s="74"/>
      <c r="X1024" s="4"/>
      <c r="Y1024" s="5"/>
    </row>
    <row r="1025" spans="2:25" ht="33.9" customHeight="1">
      <c r="B1025" s="438">
        <f t="shared" si="15"/>
        <v>973</v>
      </c>
      <c r="C1025" s="569"/>
      <c r="D1025" s="570"/>
      <c r="E1025" s="570"/>
      <c r="F1025" s="570"/>
      <c r="G1025" s="570"/>
      <c r="H1025" s="570"/>
      <c r="I1025" s="570"/>
      <c r="J1025" s="570"/>
      <c r="K1025" s="570"/>
      <c r="L1025" s="571"/>
      <c r="M1025" s="578"/>
      <c r="N1025" s="578"/>
      <c r="O1025" s="578"/>
      <c r="P1025" s="578"/>
      <c r="Q1025" s="578"/>
      <c r="R1025" s="575"/>
      <c r="S1025" s="576"/>
      <c r="T1025" s="576"/>
      <c r="U1025" s="576"/>
      <c r="V1025" s="577"/>
      <c r="W1025" s="74"/>
      <c r="X1025" s="4"/>
      <c r="Y1025" s="5"/>
    </row>
    <row r="1026" spans="2:25" ht="33.9" customHeight="1">
      <c r="B1026" s="438">
        <f t="shared" si="15"/>
        <v>974</v>
      </c>
      <c r="C1026" s="569"/>
      <c r="D1026" s="570"/>
      <c r="E1026" s="570"/>
      <c r="F1026" s="570"/>
      <c r="G1026" s="570"/>
      <c r="H1026" s="570"/>
      <c r="I1026" s="570"/>
      <c r="J1026" s="570"/>
      <c r="K1026" s="570"/>
      <c r="L1026" s="571"/>
      <c r="M1026" s="578"/>
      <c r="N1026" s="578"/>
      <c r="O1026" s="578"/>
      <c r="P1026" s="578"/>
      <c r="Q1026" s="578"/>
      <c r="R1026" s="575"/>
      <c r="S1026" s="576"/>
      <c r="T1026" s="576"/>
      <c r="U1026" s="576"/>
      <c r="V1026" s="577"/>
      <c r="W1026" s="74"/>
      <c r="X1026" s="4"/>
      <c r="Y1026" s="5"/>
    </row>
    <row r="1027" spans="2:25" ht="33.9" customHeight="1">
      <c r="B1027" s="438">
        <f t="shared" si="15"/>
        <v>975</v>
      </c>
      <c r="C1027" s="569"/>
      <c r="D1027" s="570"/>
      <c r="E1027" s="570"/>
      <c r="F1027" s="570"/>
      <c r="G1027" s="570"/>
      <c r="H1027" s="570"/>
      <c r="I1027" s="570"/>
      <c r="J1027" s="570"/>
      <c r="K1027" s="570"/>
      <c r="L1027" s="571"/>
      <c r="M1027" s="578"/>
      <c r="N1027" s="578"/>
      <c r="O1027" s="578"/>
      <c r="P1027" s="578"/>
      <c r="Q1027" s="578"/>
      <c r="R1027" s="575"/>
      <c r="S1027" s="576"/>
      <c r="T1027" s="576"/>
      <c r="U1027" s="576"/>
      <c r="V1027" s="577"/>
      <c r="W1027" s="74"/>
      <c r="X1027" s="4"/>
      <c r="Y1027" s="5"/>
    </row>
    <row r="1028" spans="2:25" ht="33.9" customHeight="1">
      <c r="B1028" s="438">
        <f t="shared" si="15"/>
        <v>976</v>
      </c>
      <c r="C1028" s="569"/>
      <c r="D1028" s="570"/>
      <c r="E1028" s="570"/>
      <c r="F1028" s="570"/>
      <c r="G1028" s="570"/>
      <c r="H1028" s="570"/>
      <c r="I1028" s="570"/>
      <c r="J1028" s="570"/>
      <c r="K1028" s="570"/>
      <c r="L1028" s="571"/>
      <c r="M1028" s="578"/>
      <c r="N1028" s="578"/>
      <c r="O1028" s="578"/>
      <c r="P1028" s="578"/>
      <c r="Q1028" s="578"/>
      <c r="R1028" s="575"/>
      <c r="S1028" s="576"/>
      <c r="T1028" s="576"/>
      <c r="U1028" s="576"/>
      <c r="V1028" s="577"/>
      <c r="W1028" s="74"/>
      <c r="X1028" s="4"/>
      <c r="Y1028" s="5"/>
    </row>
    <row r="1029" spans="2:25" ht="33.9" customHeight="1">
      <c r="B1029" s="438">
        <f t="shared" si="15"/>
        <v>977</v>
      </c>
      <c r="C1029" s="569"/>
      <c r="D1029" s="570"/>
      <c r="E1029" s="570"/>
      <c r="F1029" s="570"/>
      <c r="G1029" s="570"/>
      <c r="H1029" s="570"/>
      <c r="I1029" s="570"/>
      <c r="J1029" s="570"/>
      <c r="K1029" s="570"/>
      <c r="L1029" s="571"/>
      <c r="M1029" s="578"/>
      <c r="N1029" s="578"/>
      <c r="O1029" s="578"/>
      <c r="P1029" s="578"/>
      <c r="Q1029" s="578"/>
      <c r="R1029" s="575"/>
      <c r="S1029" s="576"/>
      <c r="T1029" s="576"/>
      <c r="U1029" s="576"/>
      <c r="V1029" s="577"/>
      <c r="W1029" s="74"/>
      <c r="X1029" s="4"/>
      <c r="Y1029" s="5"/>
    </row>
    <row r="1030" spans="2:25" ht="33.9" customHeight="1">
      <c r="B1030" s="438">
        <f t="shared" si="15"/>
        <v>978</v>
      </c>
      <c r="C1030" s="569"/>
      <c r="D1030" s="570"/>
      <c r="E1030" s="570"/>
      <c r="F1030" s="570"/>
      <c r="G1030" s="570"/>
      <c r="H1030" s="570"/>
      <c r="I1030" s="570"/>
      <c r="J1030" s="570"/>
      <c r="K1030" s="570"/>
      <c r="L1030" s="571"/>
      <c r="M1030" s="578"/>
      <c r="N1030" s="578"/>
      <c r="O1030" s="578"/>
      <c r="P1030" s="578"/>
      <c r="Q1030" s="578"/>
      <c r="R1030" s="575"/>
      <c r="S1030" s="576"/>
      <c r="T1030" s="576"/>
      <c r="U1030" s="576"/>
      <c r="V1030" s="577"/>
      <c r="W1030" s="74"/>
      <c r="X1030" s="4"/>
      <c r="Y1030" s="5"/>
    </row>
    <row r="1031" spans="2:25" ht="33.9" customHeight="1">
      <c r="B1031" s="438">
        <f t="shared" si="15"/>
        <v>979</v>
      </c>
      <c r="C1031" s="569"/>
      <c r="D1031" s="570"/>
      <c r="E1031" s="570"/>
      <c r="F1031" s="570"/>
      <c r="G1031" s="570"/>
      <c r="H1031" s="570"/>
      <c r="I1031" s="570"/>
      <c r="J1031" s="570"/>
      <c r="K1031" s="570"/>
      <c r="L1031" s="571"/>
      <c r="M1031" s="578"/>
      <c r="N1031" s="578"/>
      <c r="O1031" s="578"/>
      <c r="P1031" s="578"/>
      <c r="Q1031" s="578"/>
      <c r="R1031" s="575"/>
      <c r="S1031" s="576"/>
      <c r="T1031" s="576"/>
      <c r="U1031" s="576"/>
      <c r="V1031" s="577"/>
      <c r="W1031" s="74"/>
      <c r="X1031" s="4"/>
      <c r="Y1031" s="5"/>
    </row>
    <row r="1032" spans="2:25" ht="33.9" customHeight="1">
      <c r="B1032" s="438">
        <f t="shared" si="15"/>
        <v>980</v>
      </c>
      <c r="C1032" s="569"/>
      <c r="D1032" s="570"/>
      <c r="E1032" s="570"/>
      <c r="F1032" s="570"/>
      <c r="G1032" s="570"/>
      <c r="H1032" s="570"/>
      <c r="I1032" s="570"/>
      <c r="J1032" s="570"/>
      <c r="K1032" s="570"/>
      <c r="L1032" s="571"/>
      <c r="M1032" s="578"/>
      <c r="N1032" s="578"/>
      <c r="O1032" s="578"/>
      <c r="P1032" s="578"/>
      <c r="Q1032" s="578"/>
      <c r="R1032" s="575"/>
      <c r="S1032" s="576"/>
      <c r="T1032" s="576"/>
      <c r="U1032" s="576"/>
      <c r="V1032" s="577"/>
      <c r="W1032" s="74"/>
      <c r="X1032" s="4"/>
      <c r="Y1032" s="5"/>
    </row>
    <row r="1033" spans="2:25" ht="33.9" customHeight="1">
      <c r="B1033" s="438">
        <f t="shared" si="15"/>
        <v>981</v>
      </c>
      <c r="C1033" s="569"/>
      <c r="D1033" s="570"/>
      <c r="E1033" s="570"/>
      <c r="F1033" s="570"/>
      <c r="G1033" s="570"/>
      <c r="H1033" s="570"/>
      <c r="I1033" s="570"/>
      <c r="J1033" s="570"/>
      <c r="K1033" s="570"/>
      <c r="L1033" s="571"/>
      <c r="M1033" s="578"/>
      <c r="N1033" s="578"/>
      <c r="O1033" s="578"/>
      <c r="P1033" s="578"/>
      <c r="Q1033" s="578"/>
      <c r="R1033" s="575"/>
      <c r="S1033" s="576"/>
      <c r="T1033" s="576"/>
      <c r="U1033" s="576"/>
      <c r="V1033" s="577"/>
      <c r="W1033" s="74"/>
      <c r="X1033" s="4"/>
      <c r="Y1033" s="5"/>
    </row>
    <row r="1034" spans="2:25" ht="33.9" customHeight="1">
      <c r="B1034" s="438">
        <f t="shared" si="15"/>
        <v>982</v>
      </c>
      <c r="C1034" s="569"/>
      <c r="D1034" s="570"/>
      <c r="E1034" s="570"/>
      <c r="F1034" s="570"/>
      <c r="G1034" s="570"/>
      <c r="H1034" s="570"/>
      <c r="I1034" s="570"/>
      <c r="J1034" s="570"/>
      <c r="K1034" s="570"/>
      <c r="L1034" s="571"/>
      <c r="M1034" s="578"/>
      <c r="N1034" s="578"/>
      <c r="O1034" s="578"/>
      <c r="P1034" s="578"/>
      <c r="Q1034" s="578"/>
      <c r="R1034" s="575"/>
      <c r="S1034" s="576"/>
      <c r="T1034" s="576"/>
      <c r="U1034" s="576"/>
      <c r="V1034" s="577"/>
      <c r="W1034" s="74"/>
      <c r="X1034" s="4"/>
      <c r="Y1034" s="5"/>
    </row>
    <row r="1035" spans="2:25" ht="33.9" customHeight="1">
      <c r="B1035" s="438">
        <f t="shared" si="15"/>
        <v>983</v>
      </c>
      <c r="C1035" s="569"/>
      <c r="D1035" s="570"/>
      <c r="E1035" s="570"/>
      <c r="F1035" s="570"/>
      <c r="G1035" s="570"/>
      <c r="H1035" s="570"/>
      <c r="I1035" s="570"/>
      <c r="J1035" s="570"/>
      <c r="K1035" s="570"/>
      <c r="L1035" s="571"/>
      <c r="M1035" s="578"/>
      <c r="N1035" s="578"/>
      <c r="O1035" s="578"/>
      <c r="P1035" s="578"/>
      <c r="Q1035" s="578"/>
      <c r="R1035" s="575"/>
      <c r="S1035" s="576"/>
      <c r="T1035" s="576"/>
      <c r="U1035" s="576"/>
      <c r="V1035" s="577"/>
      <c r="W1035" s="74"/>
      <c r="X1035" s="4"/>
      <c r="Y1035" s="5"/>
    </row>
    <row r="1036" spans="2:25" ht="33.9" customHeight="1">
      <c r="B1036" s="438">
        <f t="shared" si="15"/>
        <v>984</v>
      </c>
      <c r="C1036" s="569"/>
      <c r="D1036" s="570"/>
      <c r="E1036" s="570"/>
      <c r="F1036" s="570"/>
      <c r="G1036" s="570"/>
      <c r="H1036" s="570"/>
      <c r="I1036" s="570"/>
      <c r="J1036" s="570"/>
      <c r="K1036" s="570"/>
      <c r="L1036" s="571"/>
      <c r="M1036" s="578"/>
      <c r="N1036" s="578"/>
      <c r="O1036" s="578"/>
      <c r="P1036" s="578"/>
      <c r="Q1036" s="578"/>
      <c r="R1036" s="575"/>
      <c r="S1036" s="576"/>
      <c r="T1036" s="576"/>
      <c r="U1036" s="576"/>
      <c r="V1036" s="577"/>
      <c r="W1036" s="74"/>
      <c r="X1036" s="4"/>
      <c r="Y1036" s="5"/>
    </row>
    <row r="1037" spans="2:25" ht="33.9" customHeight="1">
      <c r="B1037" s="438">
        <f t="shared" si="15"/>
        <v>985</v>
      </c>
      <c r="C1037" s="569"/>
      <c r="D1037" s="570"/>
      <c r="E1037" s="570"/>
      <c r="F1037" s="570"/>
      <c r="G1037" s="570"/>
      <c r="H1037" s="570"/>
      <c r="I1037" s="570"/>
      <c r="J1037" s="570"/>
      <c r="K1037" s="570"/>
      <c r="L1037" s="571"/>
      <c r="M1037" s="578"/>
      <c r="N1037" s="578"/>
      <c r="O1037" s="578"/>
      <c r="P1037" s="578"/>
      <c r="Q1037" s="578"/>
      <c r="R1037" s="575"/>
      <c r="S1037" s="576"/>
      <c r="T1037" s="576"/>
      <c r="U1037" s="576"/>
      <c r="V1037" s="577"/>
      <c r="W1037" s="74"/>
      <c r="X1037" s="4"/>
      <c r="Y1037" s="5"/>
    </row>
    <row r="1038" spans="2:25" ht="33.9" customHeight="1">
      <c r="B1038" s="438">
        <f t="shared" si="15"/>
        <v>986</v>
      </c>
      <c r="C1038" s="569"/>
      <c r="D1038" s="570"/>
      <c r="E1038" s="570"/>
      <c r="F1038" s="570"/>
      <c r="G1038" s="570"/>
      <c r="H1038" s="570"/>
      <c r="I1038" s="570"/>
      <c r="J1038" s="570"/>
      <c r="K1038" s="570"/>
      <c r="L1038" s="571"/>
      <c r="M1038" s="578"/>
      <c r="N1038" s="578"/>
      <c r="O1038" s="578"/>
      <c r="P1038" s="578"/>
      <c r="Q1038" s="578"/>
      <c r="R1038" s="575"/>
      <c r="S1038" s="576"/>
      <c r="T1038" s="576"/>
      <c r="U1038" s="576"/>
      <c r="V1038" s="577"/>
      <c r="W1038" s="74"/>
      <c r="X1038" s="4"/>
      <c r="Y1038" s="5"/>
    </row>
    <row r="1039" spans="2:25" ht="33.9" customHeight="1">
      <c r="B1039" s="438">
        <f t="shared" si="15"/>
        <v>987</v>
      </c>
      <c r="C1039" s="569"/>
      <c r="D1039" s="570"/>
      <c r="E1039" s="570"/>
      <c r="F1039" s="570"/>
      <c r="G1039" s="570"/>
      <c r="H1039" s="570"/>
      <c r="I1039" s="570"/>
      <c r="J1039" s="570"/>
      <c r="K1039" s="570"/>
      <c r="L1039" s="571"/>
      <c r="M1039" s="578"/>
      <c r="N1039" s="578"/>
      <c r="O1039" s="578"/>
      <c r="P1039" s="578"/>
      <c r="Q1039" s="578"/>
      <c r="R1039" s="575"/>
      <c r="S1039" s="576"/>
      <c r="T1039" s="576"/>
      <c r="U1039" s="576"/>
      <c r="V1039" s="577"/>
      <c r="W1039" s="74"/>
      <c r="X1039" s="4"/>
      <c r="Y1039" s="5"/>
    </row>
    <row r="1040" spans="2:25" ht="33.9" customHeight="1">
      <c r="B1040" s="438">
        <f t="shared" si="15"/>
        <v>988</v>
      </c>
      <c r="C1040" s="569"/>
      <c r="D1040" s="570"/>
      <c r="E1040" s="570"/>
      <c r="F1040" s="570"/>
      <c r="G1040" s="570"/>
      <c r="H1040" s="570"/>
      <c r="I1040" s="570"/>
      <c r="J1040" s="570"/>
      <c r="K1040" s="570"/>
      <c r="L1040" s="571"/>
      <c r="M1040" s="578"/>
      <c r="N1040" s="578"/>
      <c r="O1040" s="578"/>
      <c r="P1040" s="578"/>
      <c r="Q1040" s="578"/>
      <c r="R1040" s="575"/>
      <c r="S1040" s="576"/>
      <c r="T1040" s="576"/>
      <c r="U1040" s="576"/>
      <c r="V1040" s="577"/>
      <c r="W1040" s="74"/>
      <c r="X1040" s="4"/>
      <c r="Y1040" s="5"/>
    </row>
    <row r="1041" spans="2:25" ht="33.9" customHeight="1">
      <c r="B1041" s="438">
        <f t="shared" si="15"/>
        <v>989</v>
      </c>
      <c r="C1041" s="569"/>
      <c r="D1041" s="570"/>
      <c r="E1041" s="570"/>
      <c r="F1041" s="570"/>
      <c r="G1041" s="570"/>
      <c r="H1041" s="570"/>
      <c r="I1041" s="570"/>
      <c r="J1041" s="570"/>
      <c r="K1041" s="570"/>
      <c r="L1041" s="571"/>
      <c r="M1041" s="578"/>
      <c r="N1041" s="578"/>
      <c r="O1041" s="578"/>
      <c r="P1041" s="578"/>
      <c r="Q1041" s="578"/>
      <c r="R1041" s="575"/>
      <c r="S1041" s="576"/>
      <c r="T1041" s="576"/>
      <c r="U1041" s="576"/>
      <c r="V1041" s="577"/>
      <c r="W1041" s="74"/>
      <c r="X1041" s="4"/>
      <c r="Y1041" s="5"/>
    </row>
    <row r="1042" spans="2:25" ht="33.9" customHeight="1">
      <c r="B1042" s="438">
        <f t="shared" si="15"/>
        <v>990</v>
      </c>
      <c r="C1042" s="569"/>
      <c r="D1042" s="570"/>
      <c r="E1042" s="570"/>
      <c r="F1042" s="570"/>
      <c r="G1042" s="570"/>
      <c r="H1042" s="570"/>
      <c r="I1042" s="570"/>
      <c r="J1042" s="570"/>
      <c r="K1042" s="570"/>
      <c r="L1042" s="571"/>
      <c r="M1042" s="578"/>
      <c r="N1042" s="578"/>
      <c r="O1042" s="578"/>
      <c r="P1042" s="578"/>
      <c r="Q1042" s="578"/>
      <c r="R1042" s="575"/>
      <c r="S1042" s="576"/>
      <c r="T1042" s="576"/>
      <c r="U1042" s="576"/>
      <c r="V1042" s="577"/>
      <c r="W1042" s="74"/>
      <c r="X1042" s="4"/>
      <c r="Y1042" s="5"/>
    </row>
    <row r="1043" spans="2:25" ht="33.9" customHeight="1">
      <c r="B1043" s="438">
        <f t="shared" si="15"/>
        <v>991</v>
      </c>
      <c r="C1043" s="569"/>
      <c r="D1043" s="570"/>
      <c r="E1043" s="570"/>
      <c r="F1043" s="570"/>
      <c r="G1043" s="570"/>
      <c r="H1043" s="570"/>
      <c r="I1043" s="570"/>
      <c r="J1043" s="570"/>
      <c r="K1043" s="570"/>
      <c r="L1043" s="571"/>
      <c r="M1043" s="578"/>
      <c r="N1043" s="578"/>
      <c r="O1043" s="578"/>
      <c r="P1043" s="578"/>
      <c r="Q1043" s="578"/>
      <c r="R1043" s="575"/>
      <c r="S1043" s="576"/>
      <c r="T1043" s="576"/>
      <c r="U1043" s="576"/>
      <c r="V1043" s="577"/>
      <c r="W1043" s="74"/>
      <c r="X1043" s="4"/>
      <c r="Y1043" s="5"/>
    </row>
    <row r="1044" spans="2:25" ht="33.9" customHeight="1">
      <c r="B1044" s="438">
        <f t="shared" si="15"/>
        <v>992</v>
      </c>
      <c r="C1044" s="569"/>
      <c r="D1044" s="570"/>
      <c r="E1044" s="570"/>
      <c r="F1044" s="570"/>
      <c r="G1044" s="570"/>
      <c r="H1044" s="570"/>
      <c r="I1044" s="570"/>
      <c r="J1044" s="570"/>
      <c r="K1044" s="570"/>
      <c r="L1044" s="571"/>
      <c r="M1044" s="578"/>
      <c r="N1044" s="578"/>
      <c r="O1044" s="578"/>
      <c r="P1044" s="578"/>
      <c r="Q1044" s="578"/>
      <c r="R1044" s="575"/>
      <c r="S1044" s="576"/>
      <c r="T1044" s="576"/>
      <c r="U1044" s="576"/>
      <c r="V1044" s="577"/>
      <c r="W1044" s="74"/>
      <c r="X1044" s="4"/>
      <c r="Y1044" s="5"/>
    </row>
    <row r="1045" spans="2:25" ht="33.9" customHeight="1">
      <c r="B1045" s="438">
        <f t="shared" si="15"/>
        <v>993</v>
      </c>
      <c r="C1045" s="569"/>
      <c r="D1045" s="570"/>
      <c r="E1045" s="570"/>
      <c r="F1045" s="570"/>
      <c r="G1045" s="570"/>
      <c r="H1045" s="570"/>
      <c r="I1045" s="570"/>
      <c r="J1045" s="570"/>
      <c r="K1045" s="570"/>
      <c r="L1045" s="571"/>
      <c r="M1045" s="578"/>
      <c r="N1045" s="578"/>
      <c r="O1045" s="578"/>
      <c r="P1045" s="578"/>
      <c r="Q1045" s="578"/>
      <c r="R1045" s="575"/>
      <c r="S1045" s="576"/>
      <c r="T1045" s="576"/>
      <c r="U1045" s="576"/>
      <c r="V1045" s="577"/>
      <c r="W1045" s="74"/>
      <c r="X1045" s="4"/>
      <c r="Y1045" s="5"/>
    </row>
    <row r="1046" spans="2:25" ht="33.9" customHeight="1">
      <c r="B1046" s="438">
        <f t="shared" si="15"/>
        <v>994</v>
      </c>
      <c r="C1046" s="569"/>
      <c r="D1046" s="570"/>
      <c r="E1046" s="570"/>
      <c r="F1046" s="570"/>
      <c r="G1046" s="570"/>
      <c r="H1046" s="570"/>
      <c r="I1046" s="570"/>
      <c r="J1046" s="570"/>
      <c r="K1046" s="570"/>
      <c r="L1046" s="571"/>
      <c r="M1046" s="578"/>
      <c r="N1046" s="578"/>
      <c r="O1046" s="578"/>
      <c r="P1046" s="578"/>
      <c r="Q1046" s="578"/>
      <c r="R1046" s="575"/>
      <c r="S1046" s="576"/>
      <c r="T1046" s="576"/>
      <c r="U1046" s="576"/>
      <c r="V1046" s="577"/>
      <c r="W1046" s="74"/>
      <c r="X1046" s="4"/>
      <c r="Y1046" s="5"/>
    </row>
    <row r="1047" spans="2:25" ht="33.9" customHeight="1">
      <c r="B1047" s="438">
        <f t="shared" si="15"/>
        <v>995</v>
      </c>
      <c r="C1047" s="569"/>
      <c r="D1047" s="570"/>
      <c r="E1047" s="570"/>
      <c r="F1047" s="570"/>
      <c r="G1047" s="570"/>
      <c r="H1047" s="570"/>
      <c r="I1047" s="570"/>
      <c r="J1047" s="570"/>
      <c r="K1047" s="570"/>
      <c r="L1047" s="571"/>
      <c r="M1047" s="578"/>
      <c r="N1047" s="578"/>
      <c r="O1047" s="578"/>
      <c r="P1047" s="578"/>
      <c r="Q1047" s="578"/>
      <c r="R1047" s="575"/>
      <c r="S1047" s="576"/>
      <c r="T1047" s="576"/>
      <c r="U1047" s="576"/>
      <c r="V1047" s="577"/>
      <c r="W1047" s="74"/>
      <c r="X1047" s="4"/>
      <c r="Y1047" s="5"/>
    </row>
    <row r="1048" spans="2:25" ht="33.9" customHeight="1">
      <c r="B1048" s="438">
        <f t="shared" si="15"/>
        <v>996</v>
      </c>
      <c r="C1048" s="569"/>
      <c r="D1048" s="570"/>
      <c r="E1048" s="570"/>
      <c r="F1048" s="570"/>
      <c r="G1048" s="570"/>
      <c r="H1048" s="570"/>
      <c r="I1048" s="570"/>
      <c r="J1048" s="570"/>
      <c r="K1048" s="570"/>
      <c r="L1048" s="571"/>
      <c r="M1048" s="578"/>
      <c r="N1048" s="578"/>
      <c r="O1048" s="578"/>
      <c r="P1048" s="578"/>
      <c r="Q1048" s="578"/>
      <c r="R1048" s="575"/>
      <c r="S1048" s="576"/>
      <c r="T1048" s="576"/>
      <c r="U1048" s="576"/>
      <c r="V1048" s="577"/>
      <c r="W1048" s="74"/>
      <c r="X1048" s="4"/>
      <c r="Y1048" s="5"/>
    </row>
    <row r="1049" spans="2:25" ht="33.9" customHeight="1">
      <c r="B1049" s="438">
        <f t="shared" si="15"/>
        <v>997</v>
      </c>
      <c r="C1049" s="569"/>
      <c r="D1049" s="570"/>
      <c r="E1049" s="570"/>
      <c r="F1049" s="570"/>
      <c r="G1049" s="570"/>
      <c r="H1049" s="570"/>
      <c r="I1049" s="570"/>
      <c r="J1049" s="570"/>
      <c r="K1049" s="570"/>
      <c r="L1049" s="571"/>
      <c r="M1049" s="578"/>
      <c r="N1049" s="578"/>
      <c r="O1049" s="578"/>
      <c r="P1049" s="578"/>
      <c r="Q1049" s="578"/>
      <c r="R1049" s="575"/>
      <c r="S1049" s="576"/>
      <c r="T1049" s="576"/>
      <c r="U1049" s="576"/>
      <c r="V1049" s="577"/>
      <c r="W1049" s="74"/>
      <c r="X1049" s="4"/>
      <c r="Y1049" s="5"/>
    </row>
    <row r="1050" spans="2:25" ht="33.9" customHeight="1">
      <c r="B1050" s="438">
        <f t="shared" si="15"/>
        <v>998</v>
      </c>
      <c r="C1050" s="569"/>
      <c r="D1050" s="570"/>
      <c r="E1050" s="570"/>
      <c r="F1050" s="570"/>
      <c r="G1050" s="570"/>
      <c r="H1050" s="570"/>
      <c r="I1050" s="570"/>
      <c r="J1050" s="570"/>
      <c r="K1050" s="570"/>
      <c r="L1050" s="571"/>
      <c r="M1050" s="578"/>
      <c r="N1050" s="578"/>
      <c r="O1050" s="578"/>
      <c r="P1050" s="578"/>
      <c r="Q1050" s="578"/>
      <c r="R1050" s="575"/>
      <c r="S1050" s="576"/>
      <c r="T1050" s="576"/>
      <c r="U1050" s="576"/>
      <c r="V1050" s="577"/>
      <c r="W1050" s="74"/>
      <c r="X1050" s="4"/>
      <c r="Y1050" s="5"/>
    </row>
    <row r="1051" spans="2:25" ht="33.9" customHeight="1">
      <c r="B1051" s="438">
        <f t="shared" si="15"/>
        <v>999</v>
      </c>
      <c r="C1051" s="569"/>
      <c r="D1051" s="570"/>
      <c r="E1051" s="570"/>
      <c r="F1051" s="570"/>
      <c r="G1051" s="570"/>
      <c r="H1051" s="570"/>
      <c r="I1051" s="570"/>
      <c r="J1051" s="570"/>
      <c r="K1051" s="570"/>
      <c r="L1051" s="571"/>
      <c r="M1051" s="578"/>
      <c r="N1051" s="578"/>
      <c r="O1051" s="578"/>
      <c r="P1051" s="578"/>
      <c r="Q1051" s="578"/>
      <c r="R1051" s="575"/>
      <c r="S1051" s="576"/>
      <c r="T1051" s="576"/>
      <c r="U1051" s="576"/>
      <c r="V1051" s="577"/>
      <c r="W1051" s="74"/>
      <c r="X1051" s="4"/>
      <c r="Y1051" s="5"/>
    </row>
    <row r="1052" spans="2:25" ht="33.9" customHeight="1">
      <c r="B1052" s="438">
        <f t="shared" si="15"/>
        <v>1000</v>
      </c>
      <c r="C1052" s="569"/>
      <c r="D1052" s="570"/>
      <c r="E1052" s="570"/>
      <c r="F1052" s="570"/>
      <c r="G1052" s="570"/>
      <c r="H1052" s="570"/>
      <c r="I1052" s="570"/>
      <c r="J1052" s="570"/>
      <c r="K1052" s="570"/>
      <c r="L1052" s="571"/>
      <c r="M1052" s="578"/>
      <c r="N1052" s="578"/>
      <c r="O1052" s="578"/>
      <c r="P1052" s="578"/>
      <c r="Q1052" s="578"/>
      <c r="R1052" s="575"/>
      <c r="S1052" s="576"/>
      <c r="T1052" s="576"/>
      <c r="U1052" s="576"/>
      <c r="V1052" s="577"/>
      <c r="W1052" s="74"/>
      <c r="X1052" s="4"/>
      <c r="Y1052" s="5"/>
    </row>
    <row r="1053" spans="2:25" ht="33.9" customHeight="1">
      <c r="B1053" s="438">
        <f t="shared" si="15"/>
        <v>1001</v>
      </c>
      <c r="C1053" s="569"/>
      <c r="D1053" s="570"/>
      <c r="E1053" s="570"/>
      <c r="F1053" s="570"/>
      <c r="G1053" s="570"/>
      <c r="H1053" s="570"/>
      <c r="I1053" s="570"/>
      <c r="J1053" s="570"/>
      <c r="K1053" s="570"/>
      <c r="L1053" s="571"/>
      <c r="M1053" s="578"/>
      <c r="N1053" s="578"/>
      <c r="O1053" s="578"/>
      <c r="P1053" s="578"/>
      <c r="Q1053" s="578"/>
      <c r="R1053" s="575"/>
      <c r="S1053" s="576"/>
      <c r="T1053" s="576"/>
      <c r="U1053" s="576"/>
      <c r="V1053" s="577"/>
      <c r="W1053" s="74"/>
      <c r="X1053" s="4"/>
      <c r="Y1053" s="5"/>
    </row>
    <row r="1054" spans="2:25" ht="33.9" customHeight="1">
      <c r="B1054" s="438">
        <f t="shared" si="15"/>
        <v>1002</v>
      </c>
      <c r="C1054" s="569"/>
      <c r="D1054" s="570"/>
      <c r="E1054" s="570"/>
      <c r="F1054" s="570"/>
      <c r="G1054" s="570"/>
      <c r="H1054" s="570"/>
      <c r="I1054" s="570"/>
      <c r="J1054" s="570"/>
      <c r="K1054" s="570"/>
      <c r="L1054" s="571"/>
      <c r="M1054" s="578"/>
      <c r="N1054" s="578"/>
      <c r="O1054" s="578"/>
      <c r="P1054" s="578"/>
      <c r="Q1054" s="578"/>
      <c r="R1054" s="575"/>
      <c r="S1054" s="576"/>
      <c r="T1054" s="576"/>
      <c r="U1054" s="576"/>
      <c r="V1054" s="577"/>
      <c r="W1054" s="74"/>
      <c r="X1054" s="4"/>
      <c r="Y1054" s="5"/>
    </row>
    <row r="1055" spans="2:25" ht="33.9" customHeight="1">
      <c r="B1055" s="438">
        <f t="shared" si="15"/>
        <v>1003</v>
      </c>
      <c r="C1055" s="569"/>
      <c r="D1055" s="570"/>
      <c r="E1055" s="570"/>
      <c r="F1055" s="570"/>
      <c r="G1055" s="570"/>
      <c r="H1055" s="570"/>
      <c r="I1055" s="570"/>
      <c r="J1055" s="570"/>
      <c r="K1055" s="570"/>
      <c r="L1055" s="571"/>
      <c r="M1055" s="578"/>
      <c r="N1055" s="578"/>
      <c r="O1055" s="578"/>
      <c r="P1055" s="578"/>
      <c r="Q1055" s="578"/>
      <c r="R1055" s="575"/>
      <c r="S1055" s="576"/>
      <c r="T1055" s="576"/>
      <c r="U1055" s="576"/>
      <c r="V1055" s="577"/>
      <c r="W1055" s="74"/>
      <c r="X1055" s="4"/>
      <c r="Y1055" s="5"/>
    </row>
    <row r="1056" spans="2:25" ht="33.9" customHeight="1">
      <c r="B1056" s="438">
        <f t="shared" si="15"/>
        <v>1004</v>
      </c>
      <c r="C1056" s="569"/>
      <c r="D1056" s="570"/>
      <c r="E1056" s="570"/>
      <c r="F1056" s="570"/>
      <c r="G1056" s="570"/>
      <c r="H1056" s="570"/>
      <c r="I1056" s="570"/>
      <c r="J1056" s="570"/>
      <c r="K1056" s="570"/>
      <c r="L1056" s="571"/>
      <c r="M1056" s="578"/>
      <c r="N1056" s="578"/>
      <c r="O1056" s="578"/>
      <c r="P1056" s="578"/>
      <c r="Q1056" s="578"/>
      <c r="R1056" s="575"/>
      <c r="S1056" s="576"/>
      <c r="T1056" s="576"/>
      <c r="U1056" s="576"/>
      <c r="V1056" s="577"/>
      <c r="W1056" s="74"/>
      <c r="X1056" s="4"/>
      <c r="Y1056" s="5"/>
    </row>
    <row r="1057" spans="2:25" ht="33.9" customHeight="1">
      <c r="B1057" s="438">
        <f t="shared" si="15"/>
        <v>1005</v>
      </c>
      <c r="C1057" s="569"/>
      <c r="D1057" s="570"/>
      <c r="E1057" s="570"/>
      <c r="F1057" s="570"/>
      <c r="G1057" s="570"/>
      <c r="H1057" s="570"/>
      <c r="I1057" s="570"/>
      <c r="J1057" s="570"/>
      <c r="K1057" s="570"/>
      <c r="L1057" s="571"/>
      <c r="M1057" s="578"/>
      <c r="N1057" s="578"/>
      <c r="O1057" s="578"/>
      <c r="P1057" s="578"/>
      <c r="Q1057" s="578"/>
      <c r="R1057" s="575"/>
      <c r="S1057" s="576"/>
      <c r="T1057" s="576"/>
      <c r="U1057" s="576"/>
      <c r="V1057" s="577"/>
      <c r="W1057" s="74"/>
      <c r="X1057" s="4"/>
      <c r="Y1057" s="5"/>
    </row>
    <row r="1058" spans="2:25" ht="33.9" customHeight="1">
      <c r="B1058" s="438">
        <f t="shared" si="15"/>
        <v>1006</v>
      </c>
      <c r="C1058" s="569"/>
      <c r="D1058" s="570"/>
      <c r="E1058" s="570"/>
      <c r="F1058" s="570"/>
      <c r="G1058" s="570"/>
      <c r="H1058" s="570"/>
      <c r="I1058" s="570"/>
      <c r="J1058" s="570"/>
      <c r="K1058" s="570"/>
      <c r="L1058" s="571"/>
      <c r="M1058" s="578"/>
      <c r="N1058" s="578"/>
      <c r="O1058" s="578"/>
      <c r="P1058" s="578"/>
      <c r="Q1058" s="578"/>
      <c r="R1058" s="575"/>
      <c r="S1058" s="576"/>
      <c r="T1058" s="576"/>
      <c r="U1058" s="576"/>
      <c r="V1058" s="577"/>
      <c r="W1058" s="74"/>
      <c r="X1058" s="4"/>
      <c r="Y1058" s="5"/>
    </row>
    <row r="1059" spans="2:25" ht="33.9" customHeight="1">
      <c r="B1059" s="438">
        <f t="shared" si="15"/>
        <v>1007</v>
      </c>
      <c r="C1059" s="569"/>
      <c r="D1059" s="570"/>
      <c r="E1059" s="570"/>
      <c r="F1059" s="570"/>
      <c r="G1059" s="570"/>
      <c r="H1059" s="570"/>
      <c r="I1059" s="570"/>
      <c r="J1059" s="570"/>
      <c r="K1059" s="570"/>
      <c r="L1059" s="571"/>
      <c r="M1059" s="578"/>
      <c r="N1059" s="578"/>
      <c r="O1059" s="578"/>
      <c r="P1059" s="578"/>
      <c r="Q1059" s="578"/>
      <c r="R1059" s="575"/>
      <c r="S1059" s="576"/>
      <c r="T1059" s="576"/>
      <c r="U1059" s="576"/>
      <c r="V1059" s="577"/>
      <c r="W1059" s="74"/>
      <c r="X1059" s="4"/>
      <c r="Y1059" s="5"/>
    </row>
    <row r="1060" spans="2:25" ht="33.9" customHeight="1">
      <c r="B1060" s="438">
        <f t="shared" si="15"/>
        <v>1008</v>
      </c>
      <c r="C1060" s="569"/>
      <c r="D1060" s="570"/>
      <c r="E1060" s="570"/>
      <c r="F1060" s="570"/>
      <c r="G1060" s="570"/>
      <c r="H1060" s="570"/>
      <c r="I1060" s="570"/>
      <c r="J1060" s="570"/>
      <c r="K1060" s="570"/>
      <c r="L1060" s="571"/>
      <c r="M1060" s="578"/>
      <c r="N1060" s="578"/>
      <c r="O1060" s="578"/>
      <c r="P1060" s="578"/>
      <c r="Q1060" s="578"/>
      <c r="R1060" s="575"/>
      <c r="S1060" s="576"/>
      <c r="T1060" s="576"/>
      <c r="U1060" s="576"/>
      <c r="V1060" s="577"/>
      <c r="W1060" s="74"/>
      <c r="X1060" s="4"/>
      <c r="Y1060" s="5"/>
    </row>
    <row r="1061" spans="2:25" ht="33.9" customHeight="1">
      <c r="B1061" s="438">
        <f t="shared" si="15"/>
        <v>1009</v>
      </c>
      <c r="C1061" s="569"/>
      <c r="D1061" s="570"/>
      <c r="E1061" s="570"/>
      <c r="F1061" s="570"/>
      <c r="G1061" s="570"/>
      <c r="H1061" s="570"/>
      <c r="I1061" s="570"/>
      <c r="J1061" s="570"/>
      <c r="K1061" s="570"/>
      <c r="L1061" s="571"/>
      <c r="M1061" s="578"/>
      <c r="N1061" s="578"/>
      <c r="O1061" s="578"/>
      <c r="P1061" s="578"/>
      <c r="Q1061" s="578"/>
      <c r="R1061" s="575"/>
      <c r="S1061" s="576"/>
      <c r="T1061" s="576"/>
      <c r="U1061" s="576"/>
      <c r="V1061" s="577"/>
      <c r="W1061" s="74"/>
      <c r="X1061" s="4"/>
      <c r="Y1061" s="5"/>
    </row>
    <row r="1062" spans="2:25" ht="33.9" customHeight="1">
      <c r="B1062" s="438">
        <f t="shared" si="15"/>
        <v>1010</v>
      </c>
      <c r="C1062" s="569"/>
      <c r="D1062" s="570"/>
      <c r="E1062" s="570"/>
      <c r="F1062" s="570"/>
      <c r="G1062" s="570"/>
      <c r="H1062" s="570"/>
      <c r="I1062" s="570"/>
      <c r="J1062" s="570"/>
      <c r="K1062" s="570"/>
      <c r="L1062" s="571"/>
      <c r="M1062" s="578"/>
      <c r="N1062" s="578"/>
      <c r="O1062" s="578"/>
      <c r="P1062" s="578"/>
      <c r="Q1062" s="578"/>
      <c r="R1062" s="575"/>
      <c r="S1062" s="576"/>
      <c r="T1062" s="576"/>
      <c r="U1062" s="576"/>
      <c r="V1062" s="577"/>
      <c r="W1062" s="74"/>
      <c r="X1062" s="4"/>
      <c r="Y1062" s="5"/>
    </row>
    <row r="1063" spans="2:25" ht="33.9" customHeight="1">
      <c r="B1063" s="438">
        <f t="shared" si="15"/>
        <v>1011</v>
      </c>
      <c r="C1063" s="569"/>
      <c r="D1063" s="570"/>
      <c r="E1063" s="570"/>
      <c r="F1063" s="570"/>
      <c r="G1063" s="570"/>
      <c r="H1063" s="570"/>
      <c r="I1063" s="570"/>
      <c r="J1063" s="570"/>
      <c r="K1063" s="570"/>
      <c r="L1063" s="571"/>
      <c r="M1063" s="578"/>
      <c r="N1063" s="578"/>
      <c r="O1063" s="578"/>
      <c r="P1063" s="578"/>
      <c r="Q1063" s="578"/>
      <c r="R1063" s="575"/>
      <c r="S1063" s="576"/>
      <c r="T1063" s="576"/>
      <c r="U1063" s="576"/>
      <c r="V1063" s="577"/>
      <c r="W1063" s="74"/>
      <c r="X1063" s="4"/>
      <c r="Y1063" s="5"/>
    </row>
    <row r="1064" spans="2:25" ht="33.9" customHeight="1">
      <c r="B1064" s="438">
        <f t="shared" si="15"/>
        <v>1012</v>
      </c>
      <c r="C1064" s="569"/>
      <c r="D1064" s="570"/>
      <c r="E1064" s="570"/>
      <c r="F1064" s="570"/>
      <c r="G1064" s="570"/>
      <c r="H1064" s="570"/>
      <c r="I1064" s="570"/>
      <c r="J1064" s="570"/>
      <c r="K1064" s="570"/>
      <c r="L1064" s="571"/>
      <c r="M1064" s="578"/>
      <c r="N1064" s="578"/>
      <c r="O1064" s="578"/>
      <c r="P1064" s="578"/>
      <c r="Q1064" s="578"/>
      <c r="R1064" s="575"/>
      <c r="S1064" s="576"/>
      <c r="T1064" s="576"/>
      <c r="U1064" s="576"/>
      <c r="V1064" s="577"/>
      <c r="W1064" s="74"/>
      <c r="X1064" s="4"/>
      <c r="Y1064" s="5"/>
    </row>
    <row r="1065" spans="2:25" ht="33.9" customHeight="1">
      <c r="B1065" s="438">
        <f t="shared" si="15"/>
        <v>1013</v>
      </c>
      <c r="C1065" s="569"/>
      <c r="D1065" s="570"/>
      <c r="E1065" s="570"/>
      <c r="F1065" s="570"/>
      <c r="G1065" s="570"/>
      <c r="H1065" s="570"/>
      <c r="I1065" s="570"/>
      <c r="J1065" s="570"/>
      <c r="K1065" s="570"/>
      <c r="L1065" s="571"/>
      <c r="M1065" s="578"/>
      <c r="N1065" s="578"/>
      <c r="O1065" s="578"/>
      <c r="P1065" s="578"/>
      <c r="Q1065" s="578"/>
      <c r="R1065" s="575"/>
      <c r="S1065" s="576"/>
      <c r="T1065" s="576"/>
      <c r="U1065" s="576"/>
      <c r="V1065" s="577"/>
      <c r="W1065" s="74"/>
      <c r="X1065" s="4"/>
      <c r="Y1065" s="5"/>
    </row>
    <row r="1066" spans="2:25" ht="33.9" customHeight="1">
      <c r="B1066" s="438">
        <f t="shared" si="15"/>
        <v>1014</v>
      </c>
      <c r="C1066" s="569"/>
      <c r="D1066" s="570"/>
      <c r="E1066" s="570"/>
      <c r="F1066" s="570"/>
      <c r="G1066" s="570"/>
      <c r="H1066" s="570"/>
      <c r="I1066" s="570"/>
      <c r="J1066" s="570"/>
      <c r="K1066" s="570"/>
      <c r="L1066" s="571"/>
      <c r="M1066" s="578"/>
      <c r="N1066" s="578"/>
      <c r="O1066" s="578"/>
      <c r="P1066" s="578"/>
      <c r="Q1066" s="578"/>
      <c r="R1066" s="575"/>
      <c r="S1066" s="576"/>
      <c r="T1066" s="576"/>
      <c r="U1066" s="576"/>
      <c r="V1066" s="577"/>
      <c r="W1066" s="74"/>
      <c r="X1066" s="4"/>
      <c r="Y1066" s="5"/>
    </row>
    <row r="1067" spans="2:25" ht="33.9" customHeight="1">
      <c r="B1067" s="438">
        <f t="shared" si="15"/>
        <v>1015</v>
      </c>
      <c r="C1067" s="569"/>
      <c r="D1067" s="570"/>
      <c r="E1067" s="570"/>
      <c r="F1067" s="570"/>
      <c r="G1067" s="570"/>
      <c r="H1067" s="570"/>
      <c r="I1067" s="570"/>
      <c r="J1067" s="570"/>
      <c r="K1067" s="570"/>
      <c r="L1067" s="571"/>
      <c r="M1067" s="578"/>
      <c r="N1067" s="578"/>
      <c r="O1067" s="578"/>
      <c r="P1067" s="578"/>
      <c r="Q1067" s="578"/>
      <c r="R1067" s="575"/>
      <c r="S1067" s="576"/>
      <c r="T1067" s="576"/>
      <c r="U1067" s="576"/>
      <c r="V1067" s="577"/>
      <c r="W1067" s="74"/>
      <c r="X1067" s="4"/>
      <c r="Y1067" s="5"/>
    </row>
    <row r="1068" spans="2:25" ht="33.9" customHeight="1">
      <c r="B1068" s="438">
        <f t="shared" si="15"/>
        <v>1016</v>
      </c>
      <c r="C1068" s="569"/>
      <c r="D1068" s="570"/>
      <c r="E1068" s="570"/>
      <c r="F1068" s="570"/>
      <c r="G1068" s="570"/>
      <c r="H1068" s="570"/>
      <c r="I1068" s="570"/>
      <c r="J1068" s="570"/>
      <c r="K1068" s="570"/>
      <c r="L1068" s="571"/>
      <c r="M1068" s="578"/>
      <c r="N1068" s="578"/>
      <c r="O1068" s="578"/>
      <c r="P1068" s="578"/>
      <c r="Q1068" s="578"/>
      <c r="R1068" s="575"/>
      <c r="S1068" s="576"/>
      <c r="T1068" s="576"/>
      <c r="U1068" s="576"/>
      <c r="V1068" s="577"/>
      <c r="W1068" s="74"/>
      <c r="X1068" s="4"/>
      <c r="Y1068" s="5"/>
    </row>
    <row r="1069" spans="2:25" ht="33.9" customHeight="1">
      <c r="B1069" s="438">
        <f t="shared" si="15"/>
        <v>1017</v>
      </c>
      <c r="C1069" s="569"/>
      <c r="D1069" s="570"/>
      <c r="E1069" s="570"/>
      <c r="F1069" s="570"/>
      <c r="G1069" s="570"/>
      <c r="H1069" s="570"/>
      <c r="I1069" s="570"/>
      <c r="J1069" s="570"/>
      <c r="K1069" s="570"/>
      <c r="L1069" s="571"/>
      <c r="M1069" s="578"/>
      <c r="N1069" s="578"/>
      <c r="O1069" s="578"/>
      <c r="P1069" s="578"/>
      <c r="Q1069" s="578"/>
      <c r="R1069" s="575"/>
      <c r="S1069" s="576"/>
      <c r="T1069" s="576"/>
      <c r="U1069" s="576"/>
      <c r="V1069" s="577"/>
      <c r="W1069" s="74"/>
      <c r="X1069" s="4"/>
      <c r="Y1069" s="5"/>
    </row>
    <row r="1070" spans="2:25" ht="33.9" customHeight="1">
      <c r="B1070" s="438">
        <f t="shared" si="15"/>
        <v>1018</v>
      </c>
      <c r="C1070" s="569"/>
      <c r="D1070" s="570"/>
      <c r="E1070" s="570"/>
      <c r="F1070" s="570"/>
      <c r="G1070" s="570"/>
      <c r="H1070" s="570"/>
      <c r="I1070" s="570"/>
      <c r="J1070" s="570"/>
      <c r="K1070" s="570"/>
      <c r="L1070" s="571"/>
      <c r="M1070" s="578"/>
      <c r="N1070" s="578"/>
      <c r="O1070" s="578"/>
      <c r="P1070" s="578"/>
      <c r="Q1070" s="578"/>
      <c r="R1070" s="575"/>
      <c r="S1070" s="576"/>
      <c r="T1070" s="576"/>
      <c r="U1070" s="576"/>
      <c r="V1070" s="577"/>
      <c r="W1070" s="74"/>
      <c r="X1070" s="4"/>
      <c r="Y1070" s="5"/>
    </row>
    <row r="1071" spans="2:25" ht="33.9" customHeight="1">
      <c r="B1071" s="438">
        <f t="shared" si="15"/>
        <v>1019</v>
      </c>
      <c r="C1071" s="569"/>
      <c r="D1071" s="570"/>
      <c r="E1071" s="570"/>
      <c r="F1071" s="570"/>
      <c r="G1071" s="570"/>
      <c r="H1071" s="570"/>
      <c r="I1071" s="570"/>
      <c r="J1071" s="570"/>
      <c r="K1071" s="570"/>
      <c r="L1071" s="571"/>
      <c r="M1071" s="578"/>
      <c r="N1071" s="578"/>
      <c r="O1071" s="578"/>
      <c r="P1071" s="578"/>
      <c r="Q1071" s="578"/>
      <c r="R1071" s="575"/>
      <c r="S1071" s="576"/>
      <c r="T1071" s="576"/>
      <c r="U1071" s="576"/>
      <c r="V1071" s="577"/>
      <c r="W1071" s="74"/>
      <c r="X1071" s="4"/>
      <c r="Y1071" s="5"/>
    </row>
    <row r="1072" spans="2:25" ht="33.9" customHeight="1">
      <c r="B1072" s="438">
        <f t="shared" si="15"/>
        <v>1020</v>
      </c>
      <c r="C1072" s="569"/>
      <c r="D1072" s="570"/>
      <c r="E1072" s="570"/>
      <c r="F1072" s="570"/>
      <c r="G1072" s="570"/>
      <c r="H1072" s="570"/>
      <c r="I1072" s="570"/>
      <c r="J1072" s="570"/>
      <c r="K1072" s="570"/>
      <c r="L1072" s="571"/>
      <c r="M1072" s="578"/>
      <c r="N1072" s="578"/>
      <c r="O1072" s="578"/>
      <c r="P1072" s="578"/>
      <c r="Q1072" s="578"/>
      <c r="R1072" s="575"/>
      <c r="S1072" s="576"/>
      <c r="T1072" s="576"/>
      <c r="U1072" s="576"/>
      <c r="V1072" s="577"/>
      <c r="W1072" s="74"/>
      <c r="X1072" s="4"/>
      <c r="Y1072" s="5"/>
    </row>
    <row r="1073" spans="2:25" ht="33.9" customHeight="1">
      <c r="B1073" s="438">
        <f t="shared" si="15"/>
        <v>1021</v>
      </c>
      <c r="C1073" s="569"/>
      <c r="D1073" s="570"/>
      <c r="E1073" s="570"/>
      <c r="F1073" s="570"/>
      <c r="G1073" s="570"/>
      <c r="H1073" s="570"/>
      <c r="I1073" s="570"/>
      <c r="J1073" s="570"/>
      <c r="K1073" s="570"/>
      <c r="L1073" s="571"/>
      <c r="M1073" s="578"/>
      <c r="N1073" s="578"/>
      <c r="O1073" s="578"/>
      <c r="P1073" s="578"/>
      <c r="Q1073" s="578"/>
      <c r="R1073" s="575"/>
      <c r="S1073" s="576"/>
      <c r="T1073" s="576"/>
      <c r="U1073" s="576"/>
      <c r="V1073" s="577"/>
      <c r="W1073" s="74"/>
      <c r="X1073" s="4"/>
      <c r="Y1073" s="5"/>
    </row>
    <row r="1074" spans="2:25" ht="33.9" customHeight="1">
      <c r="B1074" s="438">
        <f t="shared" si="15"/>
        <v>1022</v>
      </c>
      <c r="C1074" s="569"/>
      <c r="D1074" s="570"/>
      <c r="E1074" s="570"/>
      <c r="F1074" s="570"/>
      <c r="G1074" s="570"/>
      <c r="H1074" s="570"/>
      <c r="I1074" s="570"/>
      <c r="J1074" s="570"/>
      <c r="K1074" s="570"/>
      <c r="L1074" s="571"/>
      <c r="M1074" s="578"/>
      <c r="N1074" s="578"/>
      <c r="O1074" s="578"/>
      <c r="P1074" s="578"/>
      <c r="Q1074" s="578"/>
      <c r="R1074" s="575"/>
      <c r="S1074" s="576"/>
      <c r="T1074" s="576"/>
      <c r="U1074" s="576"/>
      <c r="V1074" s="577"/>
      <c r="W1074" s="74"/>
      <c r="X1074" s="4"/>
      <c r="Y1074" s="5"/>
    </row>
    <row r="1075" spans="2:25" ht="33.9" customHeight="1">
      <c r="B1075" s="438">
        <f t="shared" si="15"/>
        <v>1023</v>
      </c>
      <c r="C1075" s="569"/>
      <c r="D1075" s="570"/>
      <c r="E1075" s="570"/>
      <c r="F1075" s="570"/>
      <c r="G1075" s="570"/>
      <c r="H1075" s="570"/>
      <c r="I1075" s="570"/>
      <c r="J1075" s="570"/>
      <c r="K1075" s="570"/>
      <c r="L1075" s="571"/>
      <c r="M1075" s="578"/>
      <c r="N1075" s="578"/>
      <c r="O1075" s="578"/>
      <c r="P1075" s="578"/>
      <c r="Q1075" s="578"/>
      <c r="R1075" s="575"/>
      <c r="S1075" s="576"/>
      <c r="T1075" s="576"/>
      <c r="U1075" s="576"/>
      <c r="V1075" s="577"/>
      <c r="W1075" s="74"/>
      <c r="X1075" s="4"/>
      <c r="Y1075" s="5"/>
    </row>
    <row r="1076" spans="2:25" ht="33.9" customHeight="1">
      <c r="B1076" s="438">
        <f t="shared" si="15"/>
        <v>1024</v>
      </c>
      <c r="C1076" s="569"/>
      <c r="D1076" s="570"/>
      <c r="E1076" s="570"/>
      <c r="F1076" s="570"/>
      <c r="G1076" s="570"/>
      <c r="H1076" s="570"/>
      <c r="I1076" s="570"/>
      <c r="J1076" s="570"/>
      <c r="K1076" s="570"/>
      <c r="L1076" s="571"/>
      <c r="M1076" s="578"/>
      <c r="N1076" s="578"/>
      <c r="O1076" s="578"/>
      <c r="P1076" s="578"/>
      <c r="Q1076" s="578"/>
      <c r="R1076" s="575"/>
      <c r="S1076" s="576"/>
      <c r="T1076" s="576"/>
      <c r="U1076" s="576"/>
      <c r="V1076" s="577"/>
      <c r="W1076" s="74"/>
      <c r="X1076" s="4"/>
      <c r="Y1076" s="5"/>
    </row>
    <row r="1077" spans="2:25" ht="33.9" customHeight="1">
      <c r="B1077" s="438">
        <f t="shared" si="15"/>
        <v>1025</v>
      </c>
      <c r="C1077" s="569"/>
      <c r="D1077" s="570"/>
      <c r="E1077" s="570"/>
      <c r="F1077" s="570"/>
      <c r="G1077" s="570"/>
      <c r="H1077" s="570"/>
      <c r="I1077" s="570"/>
      <c r="J1077" s="570"/>
      <c r="K1077" s="570"/>
      <c r="L1077" s="571"/>
      <c r="M1077" s="578"/>
      <c r="N1077" s="578"/>
      <c r="O1077" s="578"/>
      <c r="P1077" s="578"/>
      <c r="Q1077" s="578"/>
      <c r="R1077" s="575"/>
      <c r="S1077" s="576"/>
      <c r="T1077" s="576"/>
      <c r="U1077" s="576"/>
      <c r="V1077" s="577"/>
      <c r="W1077" s="74"/>
      <c r="X1077" s="4"/>
      <c r="Y1077" s="5"/>
    </row>
    <row r="1078" spans="2:25" ht="33.9" customHeight="1">
      <c r="B1078" s="438">
        <f t="shared" si="15"/>
        <v>1026</v>
      </c>
      <c r="C1078" s="569"/>
      <c r="D1078" s="570"/>
      <c r="E1078" s="570"/>
      <c r="F1078" s="570"/>
      <c r="G1078" s="570"/>
      <c r="H1078" s="570"/>
      <c r="I1078" s="570"/>
      <c r="J1078" s="570"/>
      <c r="K1078" s="570"/>
      <c r="L1078" s="571"/>
      <c r="M1078" s="578"/>
      <c r="N1078" s="578"/>
      <c r="O1078" s="578"/>
      <c r="P1078" s="578"/>
      <c r="Q1078" s="578"/>
      <c r="R1078" s="575"/>
      <c r="S1078" s="576"/>
      <c r="T1078" s="576"/>
      <c r="U1078" s="576"/>
      <c r="V1078" s="577"/>
      <c r="W1078" s="74"/>
      <c r="X1078" s="4"/>
      <c r="Y1078" s="5"/>
    </row>
    <row r="1079" spans="2:25" ht="33.9" customHeight="1">
      <c r="B1079" s="438">
        <f t="shared" ref="B1079:B1142" si="16">B1078+1</f>
        <v>1027</v>
      </c>
      <c r="C1079" s="569"/>
      <c r="D1079" s="570"/>
      <c r="E1079" s="570"/>
      <c r="F1079" s="570"/>
      <c r="G1079" s="570"/>
      <c r="H1079" s="570"/>
      <c r="I1079" s="570"/>
      <c r="J1079" s="570"/>
      <c r="K1079" s="570"/>
      <c r="L1079" s="571"/>
      <c r="M1079" s="578"/>
      <c r="N1079" s="578"/>
      <c r="O1079" s="578"/>
      <c r="P1079" s="578"/>
      <c r="Q1079" s="578"/>
      <c r="R1079" s="575"/>
      <c r="S1079" s="576"/>
      <c r="T1079" s="576"/>
      <c r="U1079" s="576"/>
      <c r="V1079" s="577"/>
      <c r="W1079" s="74"/>
      <c r="X1079" s="4"/>
      <c r="Y1079" s="5"/>
    </row>
    <row r="1080" spans="2:25" ht="33.9" customHeight="1">
      <c r="B1080" s="438">
        <f t="shared" si="16"/>
        <v>1028</v>
      </c>
      <c r="C1080" s="569"/>
      <c r="D1080" s="570"/>
      <c r="E1080" s="570"/>
      <c r="F1080" s="570"/>
      <c r="G1080" s="570"/>
      <c r="H1080" s="570"/>
      <c r="I1080" s="570"/>
      <c r="J1080" s="570"/>
      <c r="K1080" s="570"/>
      <c r="L1080" s="571"/>
      <c r="M1080" s="578"/>
      <c r="N1080" s="578"/>
      <c r="O1080" s="578"/>
      <c r="P1080" s="578"/>
      <c r="Q1080" s="578"/>
      <c r="R1080" s="575"/>
      <c r="S1080" s="576"/>
      <c r="T1080" s="576"/>
      <c r="U1080" s="576"/>
      <c r="V1080" s="577"/>
      <c r="W1080" s="74"/>
      <c r="X1080" s="4"/>
      <c r="Y1080" s="5"/>
    </row>
    <row r="1081" spans="2:25" ht="33.9" customHeight="1">
      <c r="B1081" s="438">
        <f t="shared" si="16"/>
        <v>1029</v>
      </c>
      <c r="C1081" s="569"/>
      <c r="D1081" s="570"/>
      <c r="E1081" s="570"/>
      <c r="F1081" s="570"/>
      <c r="G1081" s="570"/>
      <c r="H1081" s="570"/>
      <c r="I1081" s="570"/>
      <c r="J1081" s="570"/>
      <c r="K1081" s="570"/>
      <c r="L1081" s="571"/>
      <c r="M1081" s="578"/>
      <c r="N1081" s="578"/>
      <c r="O1081" s="578"/>
      <c r="P1081" s="578"/>
      <c r="Q1081" s="578"/>
      <c r="R1081" s="575"/>
      <c r="S1081" s="576"/>
      <c r="T1081" s="576"/>
      <c r="U1081" s="576"/>
      <c r="V1081" s="577"/>
      <c r="W1081" s="74"/>
      <c r="X1081" s="4"/>
      <c r="Y1081" s="5"/>
    </row>
    <row r="1082" spans="2:25" ht="33.9" customHeight="1">
      <c r="B1082" s="438">
        <f t="shared" si="16"/>
        <v>1030</v>
      </c>
      <c r="C1082" s="569"/>
      <c r="D1082" s="570"/>
      <c r="E1082" s="570"/>
      <c r="F1082" s="570"/>
      <c r="G1082" s="570"/>
      <c r="H1082" s="570"/>
      <c r="I1082" s="570"/>
      <c r="J1082" s="570"/>
      <c r="K1082" s="570"/>
      <c r="L1082" s="571"/>
      <c r="M1082" s="578"/>
      <c r="N1082" s="578"/>
      <c r="O1082" s="578"/>
      <c r="P1082" s="578"/>
      <c r="Q1082" s="578"/>
      <c r="R1082" s="575"/>
      <c r="S1082" s="576"/>
      <c r="T1082" s="576"/>
      <c r="U1082" s="576"/>
      <c r="V1082" s="577"/>
      <c r="W1082" s="74"/>
      <c r="X1082" s="4"/>
      <c r="Y1082" s="5"/>
    </row>
    <row r="1083" spans="2:25" ht="33.9" customHeight="1">
      <c r="B1083" s="438">
        <f t="shared" si="16"/>
        <v>1031</v>
      </c>
      <c r="C1083" s="569"/>
      <c r="D1083" s="570"/>
      <c r="E1083" s="570"/>
      <c r="F1083" s="570"/>
      <c r="G1083" s="570"/>
      <c r="H1083" s="570"/>
      <c r="I1083" s="570"/>
      <c r="J1083" s="570"/>
      <c r="K1083" s="570"/>
      <c r="L1083" s="571"/>
      <c r="M1083" s="578"/>
      <c r="N1083" s="578"/>
      <c r="O1083" s="578"/>
      <c r="P1083" s="578"/>
      <c r="Q1083" s="578"/>
      <c r="R1083" s="575"/>
      <c r="S1083" s="576"/>
      <c r="T1083" s="576"/>
      <c r="U1083" s="576"/>
      <c r="V1083" s="577"/>
      <c r="W1083" s="74"/>
      <c r="X1083" s="4"/>
      <c r="Y1083" s="5"/>
    </row>
    <row r="1084" spans="2:25" ht="33.9" customHeight="1">
      <c r="B1084" s="438">
        <f t="shared" si="16"/>
        <v>1032</v>
      </c>
      <c r="C1084" s="569"/>
      <c r="D1084" s="570"/>
      <c r="E1084" s="570"/>
      <c r="F1084" s="570"/>
      <c r="G1084" s="570"/>
      <c r="H1084" s="570"/>
      <c r="I1084" s="570"/>
      <c r="J1084" s="570"/>
      <c r="K1084" s="570"/>
      <c r="L1084" s="571"/>
      <c r="M1084" s="578"/>
      <c r="N1084" s="578"/>
      <c r="O1084" s="578"/>
      <c r="P1084" s="578"/>
      <c r="Q1084" s="578"/>
      <c r="R1084" s="575"/>
      <c r="S1084" s="576"/>
      <c r="T1084" s="576"/>
      <c r="U1084" s="576"/>
      <c r="V1084" s="577"/>
      <c r="W1084" s="74"/>
      <c r="X1084" s="4"/>
      <c r="Y1084" s="5"/>
    </row>
    <row r="1085" spans="2:25" ht="33.9" customHeight="1">
      <c r="B1085" s="438">
        <f t="shared" si="16"/>
        <v>1033</v>
      </c>
      <c r="C1085" s="569"/>
      <c r="D1085" s="570"/>
      <c r="E1085" s="570"/>
      <c r="F1085" s="570"/>
      <c r="G1085" s="570"/>
      <c r="H1085" s="570"/>
      <c r="I1085" s="570"/>
      <c r="J1085" s="570"/>
      <c r="K1085" s="570"/>
      <c r="L1085" s="571"/>
      <c r="M1085" s="578"/>
      <c r="N1085" s="578"/>
      <c r="O1085" s="578"/>
      <c r="P1085" s="578"/>
      <c r="Q1085" s="578"/>
      <c r="R1085" s="575"/>
      <c r="S1085" s="576"/>
      <c r="T1085" s="576"/>
      <c r="U1085" s="576"/>
      <c r="V1085" s="577"/>
      <c r="W1085" s="74"/>
      <c r="X1085" s="4"/>
      <c r="Y1085" s="5"/>
    </row>
    <row r="1086" spans="2:25" ht="33.9" customHeight="1">
      <c r="B1086" s="438">
        <f t="shared" si="16"/>
        <v>1034</v>
      </c>
      <c r="C1086" s="569"/>
      <c r="D1086" s="570"/>
      <c r="E1086" s="570"/>
      <c r="F1086" s="570"/>
      <c r="G1086" s="570"/>
      <c r="H1086" s="570"/>
      <c r="I1086" s="570"/>
      <c r="J1086" s="570"/>
      <c r="K1086" s="570"/>
      <c r="L1086" s="571"/>
      <c r="M1086" s="578"/>
      <c r="N1086" s="578"/>
      <c r="O1086" s="578"/>
      <c r="P1086" s="578"/>
      <c r="Q1086" s="578"/>
      <c r="R1086" s="575"/>
      <c r="S1086" s="576"/>
      <c r="T1086" s="576"/>
      <c r="U1086" s="576"/>
      <c r="V1086" s="577"/>
      <c r="W1086" s="74"/>
      <c r="X1086" s="4"/>
      <c r="Y1086" s="5"/>
    </row>
    <row r="1087" spans="2:25" ht="33.9" customHeight="1">
      <c r="B1087" s="438">
        <f t="shared" si="16"/>
        <v>1035</v>
      </c>
      <c r="C1087" s="569"/>
      <c r="D1087" s="570"/>
      <c r="E1087" s="570"/>
      <c r="F1087" s="570"/>
      <c r="G1087" s="570"/>
      <c r="H1087" s="570"/>
      <c r="I1087" s="570"/>
      <c r="J1087" s="570"/>
      <c r="K1087" s="570"/>
      <c r="L1087" s="571"/>
      <c r="M1087" s="578"/>
      <c r="N1087" s="578"/>
      <c r="O1087" s="578"/>
      <c r="P1087" s="578"/>
      <c r="Q1087" s="578"/>
      <c r="R1087" s="575"/>
      <c r="S1087" s="576"/>
      <c r="T1087" s="576"/>
      <c r="U1087" s="576"/>
      <c r="V1087" s="577"/>
      <c r="W1087" s="74"/>
      <c r="X1087" s="4"/>
      <c r="Y1087" s="5"/>
    </row>
    <row r="1088" spans="2:25" ht="33.9" customHeight="1">
      <c r="B1088" s="438">
        <f t="shared" si="16"/>
        <v>1036</v>
      </c>
      <c r="C1088" s="569"/>
      <c r="D1088" s="570"/>
      <c r="E1088" s="570"/>
      <c r="F1088" s="570"/>
      <c r="G1088" s="570"/>
      <c r="H1088" s="570"/>
      <c r="I1088" s="570"/>
      <c r="J1088" s="570"/>
      <c r="K1088" s="570"/>
      <c r="L1088" s="571"/>
      <c r="M1088" s="578"/>
      <c r="N1088" s="578"/>
      <c r="O1088" s="578"/>
      <c r="P1088" s="578"/>
      <c r="Q1088" s="578"/>
      <c r="R1088" s="575"/>
      <c r="S1088" s="576"/>
      <c r="T1088" s="576"/>
      <c r="U1088" s="576"/>
      <c r="V1088" s="577"/>
      <c r="W1088" s="74"/>
      <c r="X1088" s="4"/>
      <c r="Y1088" s="5"/>
    </row>
    <row r="1089" spans="2:25" ht="33.9" customHeight="1">
      <c r="B1089" s="438">
        <f t="shared" si="16"/>
        <v>1037</v>
      </c>
      <c r="C1089" s="569"/>
      <c r="D1089" s="570"/>
      <c r="E1089" s="570"/>
      <c r="F1089" s="570"/>
      <c r="G1089" s="570"/>
      <c r="H1089" s="570"/>
      <c r="I1089" s="570"/>
      <c r="J1089" s="570"/>
      <c r="K1089" s="570"/>
      <c r="L1089" s="571"/>
      <c r="M1089" s="578"/>
      <c r="N1089" s="578"/>
      <c r="O1089" s="578"/>
      <c r="P1089" s="578"/>
      <c r="Q1089" s="578"/>
      <c r="R1089" s="575"/>
      <c r="S1089" s="576"/>
      <c r="T1089" s="576"/>
      <c r="U1089" s="576"/>
      <c r="V1089" s="577"/>
      <c r="W1089" s="74"/>
      <c r="X1089" s="4"/>
      <c r="Y1089" s="5"/>
    </row>
    <row r="1090" spans="2:25" ht="33.9" customHeight="1">
      <c r="B1090" s="438">
        <f t="shared" si="16"/>
        <v>1038</v>
      </c>
      <c r="C1090" s="569"/>
      <c r="D1090" s="570"/>
      <c r="E1090" s="570"/>
      <c r="F1090" s="570"/>
      <c r="G1090" s="570"/>
      <c r="H1090" s="570"/>
      <c r="I1090" s="570"/>
      <c r="J1090" s="570"/>
      <c r="K1090" s="570"/>
      <c r="L1090" s="571"/>
      <c r="M1090" s="578"/>
      <c r="N1090" s="578"/>
      <c r="O1090" s="578"/>
      <c r="P1090" s="578"/>
      <c r="Q1090" s="578"/>
      <c r="R1090" s="575"/>
      <c r="S1090" s="576"/>
      <c r="T1090" s="576"/>
      <c r="U1090" s="576"/>
      <c r="V1090" s="577"/>
      <c r="W1090" s="74"/>
      <c r="X1090" s="4"/>
      <c r="Y1090" s="5"/>
    </row>
    <row r="1091" spans="2:25" ht="33.9" customHeight="1">
      <c r="B1091" s="438">
        <f t="shared" si="16"/>
        <v>1039</v>
      </c>
      <c r="C1091" s="569"/>
      <c r="D1091" s="570"/>
      <c r="E1091" s="570"/>
      <c r="F1091" s="570"/>
      <c r="G1091" s="570"/>
      <c r="H1091" s="570"/>
      <c r="I1091" s="570"/>
      <c r="J1091" s="570"/>
      <c r="K1091" s="570"/>
      <c r="L1091" s="571"/>
      <c r="M1091" s="578"/>
      <c r="N1091" s="578"/>
      <c r="O1091" s="578"/>
      <c r="P1091" s="578"/>
      <c r="Q1091" s="578"/>
      <c r="R1091" s="575"/>
      <c r="S1091" s="576"/>
      <c r="T1091" s="576"/>
      <c r="U1091" s="576"/>
      <c r="V1091" s="577"/>
      <c r="W1091" s="74"/>
      <c r="X1091" s="4"/>
      <c r="Y1091" s="5"/>
    </row>
    <row r="1092" spans="2:25" ht="33.9" customHeight="1">
      <c r="B1092" s="438">
        <f t="shared" si="16"/>
        <v>1040</v>
      </c>
      <c r="C1092" s="569"/>
      <c r="D1092" s="570"/>
      <c r="E1092" s="570"/>
      <c r="F1092" s="570"/>
      <c r="G1092" s="570"/>
      <c r="H1092" s="570"/>
      <c r="I1092" s="570"/>
      <c r="J1092" s="570"/>
      <c r="K1092" s="570"/>
      <c r="L1092" s="571"/>
      <c r="M1092" s="578"/>
      <c r="N1092" s="578"/>
      <c r="O1092" s="578"/>
      <c r="P1092" s="578"/>
      <c r="Q1092" s="578"/>
      <c r="R1092" s="575"/>
      <c r="S1092" s="576"/>
      <c r="T1092" s="576"/>
      <c r="U1092" s="576"/>
      <c r="V1092" s="577"/>
      <c r="W1092" s="74"/>
      <c r="X1092" s="4"/>
      <c r="Y1092" s="5"/>
    </row>
    <row r="1093" spans="2:25" ht="33.9" customHeight="1">
      <c r="B1093" s="438">
        <f t="shared" si="16"/>
        <v>1041</v>
      </c>
      <c r="C1093" s="569"/>
      <c r="D1093" s="570"/>
      <c r="E1093" s="570"/>
      <c r="F1093" s="570"/>
      <c r="G1093" s="570"/>
      <c r="H1093" s="570"/>
      <c r="I1093" s="570"/>
      <c r="J1093" s="570"/>
      <c r="K1093" s="570"/>
      <c r="L1093" s="571"/>
      <c r="M1093" s="578"/>
      <c r="N1093" s="578"/>
      <c r="O1093" s="578"/>
      <c r="P1093" s="578"/>
      <c r="Q1093" s="578"/>
      <c r="R1093" s="575"/>
      <c r="S1093" s="576"/>
      <c r="T1093" s="576"/>
      <c r="U1093" s="576"/>
      <c r="V1093" s="577"/>
      <c r="W1093" s="74"/>
      <c r="X1093" s="4"/>
      <c r="Y1093" s="5"/>
    </row>
    <row r="1094" spans="2:25" ht="33.9" customHeight="1">
      <c r="B1094" s="438">
        <f t="shared" si="16"/>
        <v>1042</v>
      </c>
      <c r="C1094" s="569"/>
      <c r="D1094" s="570"/>
      <c r="E1094" s="570"/>
      <c r="F1094" s="570"/>
      <c r="G1094" s="570"/>
      <c r="H1094" s="570"/>
      <c r="I1094" s="570"/>
      <c r="J1094" s="570"/>
      <c r="K1094" s="570"/>
      <c r="L1094" s="571"/>
      <c r="M1094" s="578"/>
      <c r="N1094" s="578"/>
      <c r="O1094" s="578"/>
      <c r="P1094" s="578"/>
      <c r="Q1094" s="578"/>
      <c r="R1094" s="575"/>
      <c r="S1094" s="576"/>
      <c r="T1094" s="576"/>
      <c r="U1094" s="576"/>
      <c r="V1094" s="577"/>
      <c r="W1094" s="74"/>
      <c r="X1094" s="4"/>
      <c r="Y1094" s="5"/>
    </row>
    <row r="1095" spans="2:25" ht="33.9" customHeight="1">
      <c r="B1095" s="438">
        <f t="shared" si="16"/>
        <v>1043</v>
      </c>
      <c r="C1095" s="569"/>
      <c r="D1095" s="570"/>
      <c r="E1095" s="570"/>
      <c r="F1095" s="570"/>
      <c r="G1095" s="570"/>
      <c r="H1095" s="570"/>
      <c r="I1095" s="570"/>
      <c r="J1095" s="570"/>
      <c r="K1095" s="570"/>
      <c r="L1095" s="571"/>
      <c r="M1095" s="578"/>
      <c r="N1095" s="578"/>
      <c r="O1095" s="578"/>
      <c r="P1095" s="578"/>
      <c r="Q1095" s="578"/>
      <c r="R1095" s="575"/>
      <c r="S1095" s="576"/>
      <c r="T1095" s="576"/>
      <c r="U1095" s="576"/>
      <c r="V1095" s="577"/>
      <c r="W1095" s="74"/>
      <c r="X1095" s="4"/>
      <c r="Y1095" s="5"/>
    </row>
    <row r="1096" spans="2:25" ht="33.9" customHeight="1">
      <c r="B1096" s="438">
        <f t="shared" si="16"/>
        <v>1044</v>
      </c>
      <c r="C1096" s="569"/>
      <c r="D1096" s="570"/>
      <c r="E1096" s="570"/>
      <c r="F1096" s="570"/>
      <c r="G1096" s="570"/>
      <c r="H1096" s="570"/>
      <c r="I1096" s="570"/>
      <c r="J1096" s="570"/>
      <c r="K1096" s="570"/>
      <c r="L1096" s="571"/>
      <c r="M1096" s="578"/>
      <c r="N1096" s="578"/>
      <c r="O1096" s="578"/>
      <c r="P1096" s="578"/>
      <c r="Q1096" s="578"/>
      <c r="R1096" s="575"/>
      <c r="S1096" s="576"/>
      <c r="T1096" s="576"/>
      <c r="U1096" s="576"/>
      <c r="V1096" s="577"/>
      <c r="W1096" s="74"/>
      <c r="X1096" s="4"/>
      <c r="Y1096" s="5"/>
    </row>
    <row r="1097" spans="2:25" ht="33.9" customHeight="1">
      <c r="B1097" s="438">
        <f t="shared" si="16"/>
        <v>1045</v>
      </c>
      <c r="C1097" s="569"/>
      <c r="D1097" s="570"/>
      <c r="E1097" s="570"/>
      <c r="F1097" s="570"/>
      <c r="G1097" s="570"/>
      <c r="H1097" s="570"/>
      <c r="I1097" s="570"/>
      <c r="J1097" s="570"/>
      <c r="K1097" s="570"/>
      <c r="L1097" s="571"/>
      <c r="M1097" s="578"/>
      <c r="N1097" s="578"/>
      <c r="O1097" s="578"/>
      <c r="P1097" s="578"/>
      <c r="Q1097" s="578"/>
      <c r="R1097" s="575"/>
      <c r="S1097" s="576"/>
      <c r="T1097" s="576"/>
      <c r="U1097" s="576"/>
      <c r="V1097" s="577"/>
      <c r="W1097" s="74"/>
      <c r="X1097" s="4"/>
      <c r="Y1097" s="5"/>
    </row>
    <row r="1098" spans="2:25" ht="33.9" customHeight="1">
      <c r="B1098" s="438">
        <f t="shared" si="16"/>
        <v>1046</v>
      </c>
      <c r="C1098" s="569"/>
      <c r="D1098" s="570"/>
      <c r="E1098" s="570"/>
      <c r="F1098" s="570"/>
      <c r="G1098" s="570"/>
      <c r="H1098" s="570"/>
      <c r="I1098" s="570"/>
      <c r="J1098" s="570"/>
      <c r="K1098" s="570"/>
      <c r="L1098" s="571"/>
      <c r="M1098" s="578"/>
      <c r="N1098" s="578"/>
      <c r="O1098" s="578"/>
      <c r="P1098" s="578"/>
      <c r="Q1098" s="578"/>
      <c r="R1098" s="575"/>
      <c r="S1098" s="576"/>
      <c r="T1098" s="576"/>
      <c r="U1098" s="576"/>
      <c r="V1098" s="577"/>
      <c r="W1098" s="74"/>
      <c r="X1098" s="4"/>
      <c r="Y1098" s="5"/>
    </row>
    <row r="1099" spans="2:25" ht="33.9" customHeight="1">
      <c r="B1099" s="438">
        <f t="shared" si="16"/>
        <v>1047</v>
      </c>
      <c r="C1099" s="569"/>
      <c r="D1099" s="570"/>
      <c r="E1099" s="570"/>
      <c r="F1099" s="570"/>
      <c r="G1099" s="570"/>
      <c r="H1099" s="570"/>
      <c r="I1099" s="570"/>
      <c r="J1099" s="570"/>
      <c r="K1099" s="570"/>
      <c r="L1099" s="571"/>
      <c r="M1099" s="578"/>
      <c r="N1099" s="578"/>
      <c r="O1099" s="578"/>
      <c r="P1099" s="578"/>
      <c r="Q1099" s="578"/>
      <c r="R1099" s="575"/>
      <c r="S1099" s="576"/>
      <c r="T1099" s="576"/>
      <c r="U1099" s="576"/>
      <c r="V1099" s="577"/>
      <c r="W1099" s="74"/>
      <c r="X1099" s="4"/>
      <c r="Y1099" s="5"/>
    </row>
    <row r="1100" spans="2:25" ht="33.9" customHeight="1">
      <c r="B1100" s="438">
        <f t="shared" si="16"/>
        <v>1048</v>
      </c>
      <c r="C1100" s="569"/>
      <c r="D1100" s="570"/>
      <c r="E1100" s="570"/>
      <c r="F1100" s="570"/>
      <c r="G1100" s="570"/>
      <c r="H1100" s="570"/>
      <c r="I1100" s="570"/>
      <c r="J1100" s="570"/>
      <c r="K1100" s="570"/>
      <c r="L1100" s="571"/>
      <c r="M1100" s="578"/>
      <c r="N1100" s="578"/>
      <c r="O1100" s="578"/>
      <c r="P1100" s="578"/>
      <c r="Q1100" s="578"/>
      <c r="R1100" s="575"/>
      <c r="S1100" s="576"/>
      <c r="T1100" s="576"/>
      <c r="U1100" s="576"/>
      <c r="V1100" s="577"/>
      <c r="W1100" s="74"/>
      <c r="X1100" s="4"/>
      <c r="Y1100" s="5"/>
    </row>
    <row r="1101" spans="2:25" ht="33.9" customHeight="1">
      <c r="B1101" s="438">
        <f t="shared" si="16"/>
        <v>1049</v>
      </c>
      <c r="C1101" s="569"/>
      <c r="D1101" s="570"/>
      <c r="E1101" s="570"/>
      <c r="F1101" s="570"/>
      <c r="G1101" s="570"/>
      <c r="H1101" s="570"/>
      <c r="I1101" s="570"/>
      <c r="J1101" s="570"/>
      <c r="K1101" s="570"/>
      <c r="L1101" s="571"/>
      <c r="M1101" s="578"/>
      <c r="N1101" s="578"/>
      <c r="O1101" s="578"/>
      <c r="P1101" s="578"/>
      <c r="Q1101" s="578"/>
      <c r="R1101" s="575"/>
      <c r="S1101" s="576"/>
      <c r="T1101" s="576"/>
      <c r="U1101" s="576"/>
      <c r="V1101" s="577"/>
      <c r="W1101" s="74"/>
      <c r="X1101" s="4"/>
      <c r="Y1101" s="5"/>
    </row>
    <row r="1102" spans="2:25" ht="33.9" customHeight="1">
      <c r="B1102" s="438">
        <f t="shared" si="16"/>
        <v>1050</v>
      </c>
      <c r="C1102" s="569"/>
      <c r="D1102" s="570"/>
      <c r="E1102" s="570"/>
      <c r="F1102" s="570"/>
      <c r="G1102" s="570"/>
      <c r="H1102" s="570"/>
      <c r="I1102" s="570"/>
      <c r="J1102" s="570"/>
      <c r="K1102" s="570"/>
      <c r="L1102" s="571"/>
      <c r="M1102" s="578"/>
      <c r="N1102" s="578"/>
      <c r="O1102" s="578"/>
      <c r="P1102" s="578"/>
      <c r="Q1102" s="578"/>
      <c r="R1102" s="575"/>
      <c r="S1102" s="576"/>
      <c r="T1102" s="576"/>
      <c r="U1102" s="576"/>
      <c r="V1102" s="577"/>
      <c r="W1102" s="74"/>
      <c r="X1102" s="4"/>
      <c r="Y1102" s="5"/>
    </row>
    <row r="1103" spans="2:25" ht="33.9" customHeight="1">
      <c r="B1103" s="438">
        <f t="shared" si="16"/>
        <v>1051</v>
      </c>
      <c r="C1103" s="569"/>
      <c r="D1103" s="570"/>
      <c r="E1103" s="570"/>
      <c r="F1103" s="570"/>
      <c r="G1103" s="570"/>
      <c r="H1103" s="570"/>
      <c r="I1103" s="570"/>
      <c r="J1103" s="570"/>
      <c r="K1103" s="570"/>
      <c r="L1103" s="571"/>
      <c r="M1103" s="578"/>
      <c r="N1103" s="578"/>
      <c r="O1103" s="578"/>
      <c r="P1103" s="578"/>
      <c r="Q1103" s="578"/>
      <c r="R1103" s="575"/>
      <c r="S1103" s="576"/>
      <c r="T1103" s="576"/>
      <c r="U1103" s="576"/>
      <c r="V1103" s="577"/>
      <c r="W1103" s="74"/>
      <c r="X1103" s="4"/>
      <c r="Y1103" s="5"/>
    </row>
    <row r="1104" spans="2:25" ht="33.9" customHeight="1">
      <c r="B1104" s="438">
        <f t="shared" si="16"/>
        <v>1052</v>
      </c>
      <c r="C1104" s="569"/>
      <c r="D1104" s="570"/>
      <c r="E1104" s="570"/>
      <c r="F1104" s="570"/>
      <c r="G1104" s="570"/>
      <c r="H1104" s="570"/>
      <c r="I1104" s="570"/>
      <c r="J1104" s="570"/>
      <c r="K1104" s="570"/>
      <c r="L1104" s="571"/>
      <c r="M1104" s="578"/>
      <c r="N1104" s="578"/>
      <c r="O1104" s="578"/>
      <c r="P1104" s="578"/>
      <c r="Q1104" s="578"/>
      <c r="R1104" s="575"/>
      <c r="S1104" s="576"/>
      <c r="T1104" s="576"/>
      <c r="U1104" s="576"/>
      <c r="V1104" s="577"/>
      <c r="W1104" s="74"/>
      <c r="X1104" s="4"/>
      <c r="Y1104" s="5"/>
    </row>
    <row r="1105" spans="2:25" ht="33.9" customHeight="1">
      <c r="B1105" s="438">
        <f t="shared" si="16"/>
        <v>1053</v>
      </c>
      <c r="C1105" s="569"/>
      <c r="D1105" s="570"/>
      <c r="E1105" s="570"/>
      <c r="F1105" s="570"/>
      <c r="G1105" s="570"/>
      <c r="H1105" s="570"/>
      <c r="I1105" s="570"/>
      <c r="J1105" s="570"/>
      <c r="K1105" s="570"/>
      <c r="L1105" s="571"/>
      <c r="M1105" s="578"/>
      <c r="N1105" s="578"/>
      <c r="O1105" s="578"/>
      <c r="P1105" s="578"/>
      <c r="Q1105" s="578"/>
      <c r="R1105" s="575"/>
      <c r="S1105" s="576"/>
      <c r="T1105" s="576"/>
      <c r="U1105" s="576"/>
      <c r="V1105" s="577"/>
      <c r="W1105" s="74"/>
      <c r="X1105" s="4"/>
      <c r="Y1105" s="5"/>
    </row>
    <row r="1106" spans="2:25" ht="33.9" customHeight="1">
      <c r="B1106" s="438">
        <f t="shared" si="16"/>
        <v>1054</v>
      </c>
      <c r="C1106" s="569"/>
      <c r="D1106" s="570"/>
      <c r="E1106" s="570"/>
      <c r="F1106" s="570"/>
      <c r="G1106" s="570"/>
      <c r="H1106" s="570"/>
      <c r="I1106" s="570"/>
      <c r="J1106" s="570"/>
      <c r="K1106" s="570"/>
      <c r="L1106" s="571"/>
      <c r="M1106" s="578"/>
      <c r="N1106" s="578"/>
      <c r="O1106" s="578"/>
      <c r="P1106" s="578"/>
      <c r="Q1106" s="578"/>
      <c r="R1106" s="575"/>
      <c r="S1106" s="576"/>
      <c r="T1106" s="576"/>
      <c r="U1106" s="576"/>
      <c r="V1106" s="577"/>
      <c r="W1106" s="74"/>
      <c r="X1106" s="4"/>
      <c r="Y1106" s="5"/>
    </row>
    <row r="1107" spans="2:25" ht="33.9" customHeight="1">
      <c r="B1107" s="438">
        <f t="shared" si="16"/>
        <v>1055</v>
      </c>
      <c r="C1107" s="569"/>
      <c r="D1107" s="570"/>
      <c r="E1107" s="570"/>
      <c r="F1107" s="570"/>
      <c r="G1107" s="570"/>
      <c r="H1107" s="570"/>
      <c r="I1107" s="570"/>
      <c r="J1107" s="570"/>
      <c r="K1107" s="570"/>
      <c r="L1107" s="571"/>
      <c r="M1107" s="578"/>
      <c r="N1107" s="578"/>
      <c r="O1107" s="578"/>
      <c r="P1107" s="578"/>
      <c r="Q1107" s="578"/>
      <c r="R1107" s="575"/>
      <c r="S1107" s="576"/>
      <c r="T1107" s="576"/>
      <c r="U1107" s="576"/>
      <c r="V1107" s="577"/>
      <c r="W1107" s="74"/>
      <c r="X1107" s="4"/>
      <c r="Y1107" s="5"/>
    </row>
    <row r="1108" spans="2:25" ht="33.9" customHeight="1">
      <c r="B1108" s="438">
        <f t="shared" si="16"/>
        <v>1056</v>
      </c>
      <c r="C1108" s="569"/>
      <c r="D1108" s="570"/>
      <c r="E1108" s="570"/>
      <c r="F1108" s="570"/>
      <c r="G1108" s="570"/>
      <c r="H1108" s="570"/>
      <c r="I1108" s="570"/>
      <c r="J1108" s="570"/>
      <c r="K1108" s="570"/>
      <c r="L1108" s="571"/>
      <c r="M1108" s="578"/>
      <c r="N1108" s="578"/>
      <c r="O1108" s="578"/>
      <c r="P1108" s="578"/>
      <c r="Q1108" s="578"/>
      <c r="R1108" s="575"/>
      <c r="S1108" s="576"/>
      <c r="T1108" s="576"/>
      <c r="U1108" s="576"/>
      <c r="V1108" s="577"/>
      <c r="W1108" s="74"/>
      <c r="X1108" s="4"/>
      <c r="Y1108" s="5"/>
    </row>
    <row r="1109" spans="2:25" ht="33.9" customHeight="1">
      <c r="B1109" s="438">
        <f t="shared" si="16"/>
        <v>1057</v>
      </c>
      <c r="C1109" s="569"/>
      <c r="D1109" s="570"/>
      <c r="E1109" s="570"/>
      <c r="F1109" s="570"/>
      <c r="G1109" s="570"/>
      <c r="H1109" s="570"/>
      <c r="I1109" s="570"/>
      <c r="J1109" s="570"/>
      <c r="K1109" s="570"/>
      <c r="L1109" s="571"/>
      <c r="M1109" s="578"/>
      <c r="N1109" s="578"/>
      <c r="O1109" s="578"/>
      <c r="P1109" s="578"/>
      <c r="Q1109" s="578"/>
      <c r="R1109" s="575"/>
      <c r="S1109" s="576"/>
      <c r="T1109" s="576"/>
      <c r="U1109" s="576"/>
      <c r="V1109" s="577"/>
      <c r="W1109" s="74"/>
      <c r="X1109" s="4"/>
      <c r="Y1109" s="5"/>
    </row>
    <row r="1110" spans="2:25" ht="33.9" customHeight="1">
      <c r="B1110" s="438">
        <f t="shared" si="16"/>
        <v>1058</v>
      </c>
      <c r="C1110" s="569"/>
      <c r="D1110" s="570"/>
      <c r="E1110" s="570"/>
      <c r="F1110" s="570"/>
      <c r="G1110" s="570"/>
      <c r="H1110" s="570"/>
      <c r="I1110" s="570"/>
      <c r="J1110" s="570"/>
      <c r="K1110" s="570"/>
      <c r="L1110" s="571"/>
      <c r="M1110" s="578"/>
      <c r="N1110" s="578"/>
      <c r="O1110" s="578"/>
      <c r="P1110" s="578"/>
      <c r="Q1110" s="578"/>
      <c r="R1110" s="575"/>
      <c r="S1110" s="576"/>
      <c r="T1110" s="576"/>
      <c r="U1110" s="576"/>
      <c r="V1110" s="577"/>
      <c r="W1110" s="74"/>
      <c r="X1110" s="4"/>
      <c r="Y1110" s="5"/>
    </row>
    <row r="1111" spans="2:25" ht="33.9" customHeight="1">
      <c r="B1111" s="438">
        <f t="shared" si="16"/>
        <v>1059</v>
      </c>
      <c r="C1111" s="569"/>
      <c r="D1111" s="570"/>
      <c r="E1111" s="570"/>
      <c r="F1111" s="570"/>
      <c r="G1111" s="570"/>
      <c r="H1111" s="570"/>
      <c r="I1111" s="570"/>
      <c r="J1111" s="570"/>
      <c r="K1111" s="570"/>
      <c r="L1111" s="571"/>
      <c r="M1111" s="578"/>
      <c r="N1111" s="578"/>
      <c r="O1111" s="578"/>
      <c r="P1111" s="578"/>
      <c r="Q1111" s="578"/>
      <c r="R1111" s="575"/>
      <c r="S1111" s="576"/>
      <c r="T1111" s="576"/>
      <c r="U1111" s="576"/>
      <c r="V1111" s="577"/>
      <c r="W1111" s="74"/>
      <c r="X1111" s="4"/>
      <c r="Y1111" s="5"/>
    </row>
    <row r="1112" spans="2:25" ht="33.9" customHeight="1">
      <c r="B1112" s="438">
        <f t="shared" si="16"/>
        <v>1060</v>
      </c>
      <c r="C1112" s="569"/>
      <c r="D1112" s="570"/>
      <c r="E1112" s="570"/>
      <c r="F1112" s="570"/>
      <c r="G1112" s="570"/>
      <c r="H1112" s="570"/>
      <c r="I1112" s="570"/>
      <c r="J1112" s="570"/>
      <c r="K1112" s="570"/>
      <c r="L1112" s="571"/>
      <c r="M1112" s="578"/>
      <c r="N1112" s="578"/>
      <c r="O1112" s="578"/>
      <c r="P1112" s="578"/>
      <c r="Q1112" s="578"/>
      <c r="R1112" s="575"/>
      <c r="S1112" s="576"/>
      <c r="T1112" s="576"/>
      <c r="U1112" s="576"/>
      <c r="V1112" s="577"/>
      <c r="W1112" s="74"/>
      <c r="X1112" s="4"/>
      <c r="Y1112" s="5"/>
    </row>
    <row r="1113" spans="2:25" ht="33.9" customHeight="1">
      <c r="B1113" s="438">
        <f t="shared" si="16"/>
        <v>1061</v>
      </c>
      <c r="C1113" s="569"/>
      <c r="D1113" s="570"/>
      <c r="E1113" s="570"/>
      <c r="F1113" s="570"/>
      <c r="G1113" s="570"/>
      <c r="H1113" s="570"/>
      <c r="I1113" s="570"/>
      <c r="J1113" s="570"/>
      <c r="K1113" s="570"/>
      <c r="L1113" s="571"/>
      <c r="M1113" s="578"/>
      <c r="N1113" s="578"/>
      <c r="O1113" s="578"/>
      <c r="P1113" s="578"/>
      <c r="Q1113" s="578"/>
      <c r="R1113" s="575"/>
      <c r="S1113" s="576"/>
      <c r="T1113" s="576"/>
      <c r="U1113" s="576"/>
      <c r="V1113" s="577"/>
      <c r="W1113" s="74"/>
      <c r="X1113" s="4"/>
      <c r="Y1113" s="5"/>
    </row>
    <row r="1114" spans="2:25" ht="33.9" customHeight="1">
      <c r="B1114" s="438">
        <f t="shared" si="16"/>
        <v>1062</v>
      </c>
      <c r="C1114" s="569"/>
      <c r="D1114" s="570"/>
      <c r="E1114" s="570"/>
      <c r="F1114" s="570"/>
      <c r="G1114" s="570"/>
      <c r="H1114" s="570"/>
      <c r="I1114" s="570"/>
      <c r="J1114" s="570"/>
      <c r="K1114" s="570"/>
      <c r="L1114" s="571"/>
      <c r="M1114" s="578"/>
      <c r="N1114" s="578"/>
      <c r="O1114" s="578"/>
      <c r="P1114" s="578"/>
      <c r="Q1114" s="578"/>
      <c r="R1114" s="575"/>
      <c r="S1114" s="576"/>
      <c r="T1114" s="576"/>
      <c r="U1114" s="576"/>
      <c r="V1114" s="577"/>
      <c r="W1114" s="74"/>
      <c r="X1114" s="4"/>
      <c r="Y1114" s="5"/>
    </row>
    <row r="1115" spans="2:25" ht="33.9" customHeight="1">
      <c r="B1115" s="438">
        <f t="shared" si="16"/>
        <v>1063</v>
      </c>
      <c r="C1115" s="569"/>
      <c r="D1115" s="570"/>
      <c r="E1115" s="570"/>
      <c r="F1115" s="570"/>
      <c r="G1115" s="570"/>
      <c r="H1115" s="570"/>
      <c r="I1115" s="570"/>
      <c r="J1115" s="570"/>
      <c r="K1115" s="570"/>
      <c r="L1115" s="571"/>
      <c r="M1115" s="578"/>
      <c r="N1115" s="578"/>
      <c r="O1115" s="578"/>
      <c r="P1115" s="578"/>
      <c r="Q1115" s="578"/>
      <c r="R1115" s="575"/>
      <c r="S1115" s="576"/>
      <c r="T1115" s="576"/>
      <c r="U1115" s="576"/>
      <c r="V1115" s="577"/>
      <c r="W1115" s="74"/>
      <c r="X1115" s="4"/>
      <c r="Y1115" s="5"/>
    </row>
    <row r="1116" spans="2:25" ht="33.9" customHeight="1">
      <c r="B1116" s="438">
        <f t="shared" si="16"/>
        <v>1064</v>
      </c>
      <c r="C1116" s="569"/>
      <c r="D1116" s="570"/>
      <c r="E1116" s="570"/>
      <c r="F1116" s="570"/>
      <c r="G1116" s="570"/>
      <c r="H1116" s="570"/>
      <c r="I1116" s="570"/>
      <c r="J1116" s="570"/>
      <c r="K1116" s="570"/>
      <c r="L1116" s="571"/>
      <c r="M1116" s="578"/>
      <c r="N1116" s="578"/>
      <c r="O1116" s="578"/>
      <c r="P1116" s="578"/>
      <c r="Q1116" s="578"/>
      <c r="R1116" s="575"/>
      <c r="S1116" s="576"/>
      <c r="T1116" s="576"/>
      <c r="U1116" s="576"/>
      <c r="V1116" s="577"/>
      <c r="W1116" s="74"/>
      <c r="X1116" s="4"/>
      <c r="Y1116" s="5"/>
    </row>
    <row r="1117" spans="2:25" ht="33.9" customHeight="1">
      <c r="B1117" s="438">
        <f t="shared" si="16"/>
        <v>1065</v>
      </c>
      <c r="C1117" s="569"/>
      <c r="D1117" s="570"/>
      <c r="E1117" s="570"/>
      <c r="F1117" s="570"/>
      <c r="G1117" s="570"/>
      <c r="H1117" s="570"/>
      <c r="I1117" s="570"/>
      <c r="J1117" s="570"/>
      <c r="K1117" s="570"/>
      <c r="L1117" s="571"/>
      <c r="M1117" s="578"/>
      <c r="N1117" s="578"/>
      <c r="O1117" s="578"/>
      <c r="P1117" s="578"/>
      <c r="Q1117" s="578"/>
      <c r="R1117" s="575"/>
      <c r="S1117" s="576"/>
      <c r="T1117" s="576"/>
      <c r="U1117" s="576"/>
      <c r="V1117" s="577"/>
      <c r="W1117" s="74"/>
      <c r="X1117" s="4"/>
      <c r="Y1117" s="5"/>
    </row>
    <row r="1118" spans="2:25" ht="33.9" customHeight="1">
      <c r="B1118" s="438">
        <f t="shared" si="16"/>
        <v>1066</v>
      </c>
      <c r="C1118" s="569"/>
      <c r="D1118" s="570"/>
      <c r="E1118" s="570"/>
      <c r="F1118" s="570"/>
      <c r="G1118" s="570"/>
      <c r="H1118" s="570"/>
      <c r="I1118" s="570"/>
      <c r="J1118" s="570"/>
      <c r="K1118" s="570"/>
      <c r="L1118" s="571"/>
      <c r="M1118" s="578"/>
      <c r="N1118" s="578"/>
      <c r="O1118" s="578"/>
      <c r="P1118" s="578"/>
      <c r="Q1118" s="578"/>
      <c r="R1118" s="575"/>
      <c r="S1118" s="576"/>
      <c r="T1118" s="576"/>
      <c r="U1118" s="576"/>
      <c r="V1118" s="577"/>
      <c r="W1118" s="74"/>
      <c r="X1118" s="4"/>
      <c r="Y1118" s="5"/>
    </row>
    <row r="1119" spans="2:25" ht="33.9" customHeight="1">
      <c r="B1119" s="438">
        <f t="shared" si="16"/>
        <v>1067</v>
      </c>
      <c r="C1119" s="569"/>
      <c r="D1119" s="570"/>
      <c r="E1119" s="570"/>
      <c r="F1119" s="570"/>
      <c r="G1119" s="570"/>
      <c r="H1119" s="570"/>
      <c r="I1119" s="570"/>
      <c r="J1119" s="570"/>
      <c r="K1119" s="570"/>
      <c r="L1119" s="571"/>
      <c r="M1119" s="578"/>
      <c r="N1119" s="578"/>
      <c r="O1119" s="578"/>
      <c r="P1119" s="578"/>
      <c r="Q1119" s="578"/>
      <c r="R1119" s="575"/>
      <c r="S1119" s="576"/>
      <c r="T1119" s="576"/>
      <c r="U1119" s="576"/>
      <c r="V1119" s="577"/>
      <c r="W1119" s="74"/>
      <c r="X1119" s="4"/>
      <c r="Y1119" s="5"/>
    </row>
    <row r="1120" spans="2:25" ht="33.9" customHeight="1">
      <c r="B1120" s="438">
        <f t="shared" si="16"/>
        <v>1068</v>
      </c>
      <c r="C1120" s="569"/>
      <c r="D1120" s="570"/>
      <c r="E1120" s="570"/>
      <c r="F1120" s="570"/>
      <c r="G1120" s="570"/>
      <c r="H1120" s="570"/>
      <c r="I1120" s="570"/>
      <c r="J1120" s="570"/>
      <c r="K1120" s="570"/>
      <c r="L1120" s="571"/>
      <c r="M1120" s="578"/>
      <c r="N1120" s="578"/>
      <c r="O1120" s="578"/>
      <c r="P1120" s="578"/>
      <c r="Q1120" s="578"/>
      <c r="R1120" s="575"/>
      <c r="S1120" s="576"/>
      <c r="T1120" s="576"/>
      <c r="U1120" s="576"/>
      <c r="V1120" s="577"/>
      <c r="W1120" s="74"/>
      <c r="X1120" s="4"/>
      <c r="Y1120" s="5"/>
    </row>
    <row r="1121" spans="2:25" ht="33.9" customHeight="1">
      <c r="B1121" s="438">
        <f t="shared" si="16"/>
        <v>1069</v>
      </c>
      <c r="C1121" s="569"/>
      <c r="D1121" s="570"/>
      <c r="E1121" s="570"/>
      <c r="F1121" s="570"/>
      <c r="G1121" s="570"/>
      <c r="H1121" s="570"/>
      <c r="I1121" s="570"/>
      <c r="J1121" s="570"/>
      <c r="K1121" s="570"/>
      <c r="L1121" s="571"/>
      <c r="M1121" s="578"/>
      <c r="N1121" s="578"/>
      <c r="O1121" s="578"/>
      <c r="P1121" s="578"/>
      <c r="Q1121" s="578"/>
      <c r="R1121" s="575"/>
      <c r="S1121" s="576"/>
      <c r="T1121" s="576"/>
      <c r="U1121" s="576"/>
      <c r="V1121" s="577"/>
      <c r="W1121" s="74"/>
      <c r="X1121" s="4"/>
      <c r="Y1121" s="5"/>
    </row>
    <row r="1122" spans="2:25" ht="33.9" customHeight="1">
      <c r="B1122" s="438">
        <f t="shared" si="16"/>
        <v>1070</v>
      </c>
      <c r="C1122" s="569"/>
      <c r="D1122" s="570"/>
      <c r="E1122" s="570"/>
      <c r="F1122" s="570"/>
      <c r="G1122" s="570"/>
      <c r="H1122" s="570"/>
      <c r="I1122" s="570"/>
      <c r="J1122" s="570"/>
      <c r="K1122" s="570"/>
      <c r="L1122" s="571"/>
      <c r="M1122" s="578"/>
      <c r="N1122" s="578"/>
      <c r="O1122" s="578"/>
      <c r="P1122" s="578"/>
      <c r="Q1122" s="578"/>
      <c r="R1122" s="575"/>
      <c r="S1122" s="576"/>
      <c r="T1122" s="576"/>
      <c r="U1122" s="576"/>
      <c r="V1122" s="577"/>
      <c r="W1122" s="74"/>
      <c r="X1122" s="4"/>
      <c r="Y1122" s="5"/>
    </row>
    <row r="1123" spans="2:25" ht="33.9" customHeight="1">
      <c r="B1123" s="438">
        <f t="shared" si="16"/>
        <v>1071</v>
      </c>
      <c r="C1123" s="569"/>
      <c r="D1123" s="570"/>
      <c r="E1123" s="570"/>
      <c r="F1123" s="570"/>
      <c r="G1123" s="570"/>
      <c r="H1123" s="570"/>
      <c r="I1123" s="570"/>
      <c r="J1123" s="570"/>
      <c r="K1123" s="570"/>
      <c r="L1123" s="571"/>
      <c r="M1123" s="578"/>
      <c r="N1123" s="578"/>
      <c r="O1123" s="578"/>
      <c r="P1123" s="578"/>
      <c r="Q1123" s="578"/>
      <c r="R1123" s="575"/>
      <c r="S1123" s="576"/>
      <c r="T1123" s="576"/>
      <c r="U1123" s="576"/>
      <c r="V1123" s="577"/>
      <c r="W1123" s="74"/>
      <c r="X1123" s="4"/>
      <c r="Y1123" s="5"/>
    </row>
    <row r="1124" spans="2:25" ht="33.9" customHeight="1">
      <c r="B1124" s="438">
        <f t="shared" si="16"/>
        <v>1072</v>
      </c>
      <c r="C1124" s="569"/>
      <c r="D1124" s="570"/>
      <c r="E1124" s="570"/>
      <c r="F1124" s="570"/>
      <c r="G1124" s="570"/>
      <c r="H1124" s="570"/>
      <c r="I1124" s="570"/>
      <c r="J1124" s="570"/>
      <c r="K1124" s="570"/>
      <c r="L1124" s="571"/>
      <c r="M1124" s="578"/>
      <c r="N1124" s="578"/>
      <c r="O1124" s="578"/>
      <c r="P1124" s="578"/>
      <c r="Q1124" s="578"/>
      <c r="R1124" s="575"/>
      <c r="S1124" s="576"/>
      <c r="T1124" s="576"/>
      <c r="U1124" s="576"/>
      <c r="V1124" s="577"/>
      <c r="W1124" s="74"/>
      <c r="X1124" s="4"/>
      <c r="Y1124" s="5"/>
    </row>
    <row r="1125" spans="2:25" ht="33.9" customHeight="1">
      <c r="B1125" s="438">
        <f t="shared" si="16"/>
        <v>1073</v>
      </c>
      <c r="C1125" s="569"/>
      <c r="D1125" s="570"/>
      <c r="E1125" s="570"/>
      <c r="F1125" s="570"/>
      <c r="G1125" s="570"/>
      <c r="H1125" s="570"/>
      <c r="I1125" s="570"/>
      <c r="J1125" s="570"/>
      <c r="K1125" s="570"/>
      <c r="L1125" s="571"/>
      <c r="M1125" s="578"/>
      <c r="N1125" s="578"/>
      <c r="O1125" s="578"/>
      <c r="P1125" s="578"/>
      <c r="Q1125" s="578"/>
      <c r="R1125" s="575"/>
      <c r="S1125" s="576"/>
      <c r="T1125" s="576"/>
      <c r="U1125" s="576"/>
      <c r="V1125" s="577"/>
      <c r="W1125" s="74"/>
      <c r="X1125" s="4"/>
      <c r="Y1125" s="5"/>
    </row>
    <row r="1126" spans="2:25" ht="33.9" customHeight="1">
      <c r="B1126" s="438">
        <f t="shared" si="16"/>
        <v>1074</v>
      </c>
      <c r="C1126" s="569"/>
      <c r="D1126" s="570"/>
      <c r="E1126" s="570"/>
      <c r="F1126" s="570"/>
      <c r="G1126" s="570"/>
      <c r="H1126" s="570"/>
      <c r="I1126" s="570"/>
      <c r="J1126" s="570"/>
      <c r="K1126" s="570"/>
      <c r="L1126" s="571"/>
      <c r="M1126" s="578"/>
      <c r="N1126" s="578"/>
      <c r="O1126" s="578"/>
      <c r="P1126" s="578"/>
      <c r="Q1126" s="578"/>
      <c r="R1126" s="575"/>
      <c r="S1126" s="576"/>
      <c r="T1126" s="576"/>
      <c r="U1126" s="576"/>
      <c r="V1126" s="577"/>
      <c r="W1126" s="74"/>
      <c r="X1126" s="4"/>
      <c r="Y1126" s="5"/>
    </row>
    <row r="1127" spans="2:25" ht="33.9" customHeight="1">
      <c r="B1127" s="438">
        <f t="shared" si="16"/>
        <v>1075</v>
      </c>
      <c r="C1127" s="569"/>
      <c r="D1127" s="570"/>
      <c r="E1127" s="570"/>
      <c r="F1127" s="570"/>
      <c r="G1127" s="570"/>
      <c r="H1127" s="570"/>
      <c r="I1127" s="570"/>
      <c r="J1127" s="570"/>
      <c r="K1127" s="570"/>
      <c r="L1127" s="571"/>
      <c r="M1127" s="578"/>
      <c r="N1127" s="578"/>
      <c r="O1127" s="578"/>
      <c r="P1127" s="578"/>
      <c r="Q1127" s="578"/>
      <c r="R1127" s="575"/>
      <c r="S1127" s="576"/>
      <c r="T1127" s="576"/>
      <c r="U1127" s="576"/>
      <c r="V1127" s="577"/>
      <c r="W1127" s="74"/>
      <c r="X1127" s="4"/>
      <c r="Y1127" s="5"/>
    </row>
    <row r="1128" spans="2:25" ht="33.9" customHeight="1">
      <c r="B1128" s="438">
        <f t="shared" si="16"/>
        <v>1076</v>
      </c>
      <c r="C1128" s="569"/>
      <c r="D1128" s="570"/>
      <c r="E1128" s="570"/>
      <c r="F1128" s="570"/>
      <c r="G1128" s="570"/>
      <c r="H1128" s="570"/>
      <c r="I1128" s="570"/>
      <c r="J1128" s="570"/>
      <c r="K1128" s="570"/>
      <c r="L1128" s="571"/>
      <c r="M1128" s="578"/>
      <c r="N1128" s="578"/>
      <c r="O1128" s="578"/>
      <c r="P1128" s="578"/>
      <c r="Q1128" s="578"/>
      <c r="R1128" s="575"/>
      <c r="S1128" s="576"/>
      <c r="T1128" s="576"/>
      <c r="U1128" s="576"/>
      <c r="V1128" s="577"/>
      <c r="W1128" s="74"/>
      <c r="X1128" s="4"/>
      <c r="Y1128" s="5"/>
    </row>
    <row r="1129" spans="2:25" ht="33.9" customHeight="1">
      <c r="B1129" s="438">
        <f t="shared" si="16"/>
        <v>1077</v>
      </c>
      <c r="C1129" s="569"/>
      <c r="D1129" s="570"/>
      <c r="E1129" s="570"/>
      <c r="F1129" s="570"/>
      <c r="G1129" s="570"/>
      <c r="H1129" s="570"/>
      <c r="I1129" s="570"/>
      <c r="J1129" s="570"/>
      <c r="K1129" s="570"/>
      <c r="L1129" s="571"/>
      <c r="M1129" s="578"/>
      <c r="N1129" s="578"/>
      <c r="O1129" s="578"/>
      <c r="P1129" s="578"/>
      <c r="Q1129" s="578"/>
      <c r="R1129" s="575"/>
      <c r="S1129" s="576"/>
      <c r="T1129" s="576"/>
      <c r="U1129" s="576"/>
      <c r="V1129" s="577"/>
      <c r="W1129" s="74"/>
      <c r="X1129" s="4"/>
      <c r="Y1129" s="5"/>
    </row>
    <row r="1130" spans="2:25" ht="33.9" customHeight="1">
      <c r="B1130" s="438">
        <f t="shared" si="16"/>
        <v>1078</v>
      </c>
      <c r="C1130" s="569"/>
      <c r="D1130" s="570"/>
      <c r="E1130" s="570"/>
      <c r="F1130" s="570"/>
      <c r="G1130" s="570"/>
      <c r="H1130" s="570"/>
      <c r="I1130" s="570"/>
      <c r="J1130" s="570"/>
      <c r="K1130" s="570"/>
      <c r="L1130" s="571"/>
      <c r="M1130" s="578"/>
      <c r="N1130" s="578"/>
      <c r="O1130" s="578"/>
      <c r="P1130" s="578"/>
      <c r="Q1130" s="578"/>
      <c r="R1130" s="575"/>
      <c r="S1130" s="576"/>
      <c r="T1130" s="576"/>
      <c r="U1130" s="576"/>
      <c r="V1130" s="577"/>
      <c r="W1130" s="74"/>
      <c r="X1130" s="4"/>
      <c r="Y1130" s="5"/>
    </row>
    <row r="1131" spans="2:25" ht="33.9" customHeight="1">
      <c r="B1131" s="438">
        <f t="shared" si="16"/>
        <v>1079</v>
      </c>
      <c r="C1131" s="569"/>
      <c r="D1131" s="570"/>
      <c r="E1131" s="570"/>
      <c r="F1131" s="570"/>
      <c r="G1131" s="570"/>
      <c r="H1131" s="570"/>
      <c r="I1131" s="570"/>
      <c r="J1131" s="570"/>
      <c r="K1131" s="570"/>
      <c r="L1131" s="571"/>
      <c r="M1131" s="578"/>
      <c r="N1131" s="578"/>
      <c r="O1131" s="578"/>
      <c r="P1131" s="578"/>
      <c r="Q1131" s="578"/>
      <c r="R1131" s="575"/>
      <c r="S1131" s="576"/>
      <c r="T1131" s="576"/>
      <c r="U1131" s="576"/>
      <c r="V1131" s="577"/>
      <c r="W1131" s="74"/>
      <c r="X1131" s="4"/>
      <c r="Y1131" s="5"/>
    </row>
    <row r="1132" spans="2:25" ht="33.9" customHeight="1">
      <c r="B1132" s="438">
        <f t="shared" si="16"/>
        <v>1080</v>
      </c>
      <c r="C1132" s="569"/>
      <c r="D1132" s="570"/>
      <c r="E1132" s="570"/>
      <c r="F1132" s="570"/>
      <c r="G1132" s="570"/>
      <c r="H1132" s="570"/>
      <c r="I1132" s="570"/>
      <c r="J1132" s="570"/>
      <c r="K1132" s="570"/>
      <c r="L1132" s="571"/>
      <c r="M1132" s="578"/>
      <c r="N1132" s="578"/>
      <c r="O1132" s="578"/>
      <c r="P1132" s="578"/>
      <c r="Q1132" s="578"/>
      <c r="R1132" s="575"/>
      <c r="S1132" s="576"/>
      <c r="T1132" s="576"/>
      <c r="U1132" s="576"/>
      <c r="V1132" s="577"/>
      <c r="W1132" s="74"/>
      <c r="X1132" s="4"/>
      <c r="Y1132" s="5"/>
    </row>
    <row r="1133" spans="2:25" ht="33.9" customHeight="1">
      <c r="B1133" s="438">
        <f t="shared" si="16"/>
        <v>1081</v>
      </c>
      <c r="C1133" s="569"/>
      <c r="D1133" s="570"/>
      <c r="E1133" s="570"/>
      <c r="F1133" s="570"/>
      <c r="G1133" s="570"/>
      <c r="H1133" s="570"/>
      <c r="I1133" s="570"/>
      <c r="J1133" s="570"/>
      <c r="K1133" s="570"/>
      <c r="L1133" s="571"/>
      <c r="M1133" s="578"/>
      <c r="N1133" s="578"/>
      <c r="O1133" s="578"/>
      <c r="P1133" s="578"/>
      <c r="Q1133" s="578"/>
      <c r="R1133" s="575"/>
      <c r="S1133" s="576"/>
      <c r="T1133" s="576"/>
      <c r="U1133" s="576"/>
      <c r="V1133" s="577"/>
      <c r="W1133" s="74"/>
      <c r="X1133" s="4"/>
      <c r="Y1133" s="5"/>
    </row>
    <row r="1134" spans="2:25" ht="33.9" customHeight="1">
      <c r="B1134" s="438">
        <f t="shared" si="16"/>
        <v>1082</v>
      </c>
      <c r="C1134" s="569"/>
      <c r="D1134" s="570"/>
      <c r="E1134" s="570"/>
      <c r="F1134" s="570"/>
      <c r="G1134" s="570"/>
      <c r="H1134" s="570"/>
      <c r="I1134" s="570"/>
      <c r="J1134" s="570"/>
      <c r="K1134" s="570"/>
      <c r="L1134" s="571"/>
      <c r="M1134" s="578"/>
      <c r="N1134" s="578"/>
      <c r="O1134" s="578"/>
      <c r="P1134" s="578"/>
      <c r="Q1134" s="578"/>
      <c r="R1134" s="575"/>
      <c r="S1134" s="576"/>
      <c r="T1134" s="576"/>
      <c r="U1134" s="576"/>
      <c r="V1134" s="577"/>
      <c r="W1134" s="74"/>
      <c r="X1134" s="4"/>
      <c r="Y1134" s="5"/>
    </row>
    <row r="1135" spans="2:25" ht="33.9" customHeight="1">
      <c r="B1135" s="438">
        <f t="shared" si="16"/>
        <v>1083</v>
      </c>
      <c r="C1135" s="569"/>
      <c r="D1135" s="570"/>
      <c r="E1135" s="570"/>
      <c r="F1135" s="570"/>
      <c r="G1135" s="570"/>
      <c r="H1135" s="570"/>
      <c r="I1135" s="570"/>
      <c r="J1135" s="570"/>
      <c r="K1135" s="570"/>
      <c r="L1135" s="571"/>
      <c r="M1135" s="578"/>
      <c r="N1135" s="578"/>
      <c r="O1135" s="578"/>
      <c r="P1135" s="578"/>
      <c r="Q1135" s="578"/>
      <c r="R1135" s="575"/>
      <c r="S1135" s="576"/>
      <c r="T1135" s="576"/>
      <c r="U1135" s="576"/>
      <c r="V1135" s="577"/>
      <c r="W1135" s="74"/>
      <c r="X1135" s="4"/>
      <c r="Y1135" s="5"/>
    </row>
    <row r="1136" spans="2:25" ht="33.9" customHeight="1">
      <c r="B1136" s="438">
        <f t="shared" si="16"/>
        <v>1084</v>
      </c>
      <c r="C1136" s="569"/>
      <c r="D1136" s="570"/>
      <c r="E1136" s="570"/>
      <c r="F1136" s="570"/>
      <c r="G1136" s="570"/>
      <c r="H1136" s="570"/>
      <c r="I1136" s="570"/>
      <c r="J1136" s="570"/>
      <c r="K1136" s="570"/>
      <c r="L1136" s="571"/>
      <c r="M1136" s="578"/>
      <c r="N1136" s="578"/>
      <c r="O1136" s="578"/>
      <c r="P1136" s="578"/>
      <c r="Q1136" s="578"/>
      <c r="R1136" s="575"/>
      <c r="S1136" s="576"/>
      <c r="T1136" s="576"/>
      <c r="U1136" s="576"/>
      <c r="V1136" s="577"/>
      <c r="W1136" s="74"/>
      <c r="X1136" s="4"/>
      <c r="Y1136" s="5"/>
    </row>
    <row r="1137" spans="2:25" ht="33.9" customHeight="1">
      <c r="B1137" s="438">
        <f t="shared" si="16"/>
        <v>1085</v>
      </c>
      <c r="C1137" s="569"/>
      <c r="D1137" s="570"/>
      <c r="E1137" s="570"/>
      <c r="F1137" s="570"/>
      <c r="G1137" s="570"/>
      <c r="H1137" s="570"/>
      <c r="I1137" s="570"/>
      <c r="J1137" s="570"/>
      <c r="K1137" s="570"/>
      <c r="L1137" s="571"/>
      <c r="M1137" s="578"/>
      <c r="N1137" s="578"/>
      <c r="O1137" s="578"/>
      <c r="P1137" s="578"/>
      <c r="Q1137" s="578"/>
      <c r="R1137" s="575"/>
      <c r="S1137" s="576"/>
      <c r="T1137" s="576"/>
      <c r="U1137" s="576"/>
      <c r="V1137" s="577"/>
      <c r="W1137" s="74"/>
      <c r="X1137" s="4"/>
      <c r="Y1137" s="5"/>
    </row>
    <row r="1138" spans="2:25" ht="33.9" customHeight="1">
      <c r="B1138" s="438">
        <f t="shared" si="16"/>
        <v>1086</v>
      </c>
      <c r="C1138" s="569"/>
      <c r="D1138" s="570"/>
      <c r="E1138" s="570"/>
      <c r="F1138" s="570"/>
      <c r="G1138" s="570"/>
      <c r="H1138" s="570"/>
      <c r="I1138" s="570"/>
      <c r="J1138" s="570"/>
      <c r="K1138" s="570"/>
      <c r="L1138" s="571"/>
      <c r="M1138" s="578"/>
      <c r="N1138" s="578"/>
      <c r="O1138" s="578"/>
      <c r="P1138" s="578"/>
      <c r="Q1138" s="578"/>
      <c r="R1138" s="575"/>
      <c r="S1138" s="576"/>
      <c r="T1138" s="576"/>
      <c r="U1138" s="576"/>
      <c r="V1138" s="577"/>
      <c r="W1138" s="74"/>
      <c r="X1138" s="4"/>
      <c r="Y1138" s="5"/>
    </row>
    <row r="1139" spans="2:25" ht="33.9" customHeight="1">
      <c r="B1139" s="438">
        <f t="shared" si="16"/>
        <v>1087</v>
      </c>
      <c r="C1139" s="569"/>
      <c r="D1139" s="570"/>
      <c r="E1139" s="570"/>
      <c r="F1139" s="570"/>
      <c r="G1139" s="570"/>
      <c r="H1139" s="570"/>
      <c r="I1139" s="570"/>
      <c r="J1139" s="570"/>
      <c r="K1139" s="570"/>
      <c r="L1139" s="571"/>
      <c r="M1139" s="578"/>
      <c r="N1139" s="578"/>
      <c r="O1139" s="578"/>
      <c r="P1139" s="578"/>
      <c r="Q1139" s="578"/>
      <c r="R1139" s="575"/>
      <c r="S1139" s="576"/>
      <c r="T1139" s="576"/>
      <c r="U1139" s="576"/>
      <c r="V1139" s="577"/>
      <c r="W1139" s="74"/>
      <c r="X1139" s="4"/>
      <c r="Y1139" s="5"/>
    </row>
    <row r="1140" spans="2:25" ht="33.9" customHeight="1">
      <c r="B1140" s="438">
        <f t="shared" si="16"/>
        <v>1088</v>
      </c>
      <c r="C1140" s="569"/>
      <c r="D1140" s="570"/>
      <c r="E1140" s="570"/>
      <c r="F1140" s="570"/>
      <c r="G1140" s="570"/>
      <c r="H1140" s="570"/>
      <c r="I1140" s="570"/>
      <c r="J1140" s="570"/>
      <c r="K1140" s="570"/>
      <c r="L1140" s="571"/>
      <c r="M1140" s="578"/>
      <c r="N1140" s="578"/>
      <c r="O1140" s="578"/>
      <c r="P1140" s="578"/>
      <c r="Q1140" s="578"/>
      <c r="R1140" s="575"/>
      <c r="S1140" s="576"/>
      <c r="T1140" s="576"/>
      <c r="U1140" s="576"/>
      <c r="V1140" s="577"/>
      <c r="W1140" s="74"/>
      <c r="X1140" s="4"/>
      <c r="Y1140" s="5"/>
    </row>
    <row r="1141" spans="2:25" ht="33.9" customHeight="1">
      <c r="B1141" s="438">
        <f t="shared" si="16"/>
        <v>1089</v>
      </c>
      <c r="C1141" s="569"/>
      <c r="D1141" s="570"/>
      <c r="E1141" s="570"/>
      <c r="F1141" s="570"/>
      <c r="G1141" s="570"/>
      <c r="H1141" s="570"/>
      <c r="I1141" s="570"/>
      <c r="J1141" s="570"/>
      <c r="K1141" s="570"/>
      <c r="L1141" s="571"/>
      <c r="M1141" s="578"/>
      <c r="N1141" s="578"/>
      <c r="O1141" s="578"/>
      <c r="P1141" s="578"/>
      <c r="Q1141" s="578"/>
      <c r="R1141" s="575"/>
      <c r="S1141" s="576"/>
      <c r="T1141" s="576"/>
      <c r="U1141" s="576"/>
      <c r="V1141" s="577"/>
      <c r="W1141" s="74"/>
      <c r="X1141" s="4"/>
      <c r="Y1141" s="5"/>
    </row>
    <row r="1142" spans="2:25" ht="33.9" customHeight="1">
      <c r="B1142" s="438">
        <f t="shared" si="16"/>
        <v>1090</v>
      </c>
      <c r="C1142" s="569"/>
      <c r="D1142" s="570"/>
      <c r="E1142" s="570"/>
      <c r="F1142" s="570"/>
      <c r="G1142" s="570"/>
      <c r="H1142" s="570"/>
      <c r="I1142" s="570"/>
      <c r="J1142" s="570"/>
      <c r="K1142" s="570"/>
      <c r="L1142" s="571"/>
      <c r="M1142" s="578"/>
      <c r="N1142" s="578"/>
      <c r="O1142" s="578"/>
      <c r="P1142" s="578"/>
      <c r="Q1142" s="578"/>
      <c r="R1142" s="575"/>
      <c r="S1142" s="576"/>
      <c r="T1142" s="576"/>
      <c r="U1142" s="576"/>
      <c r="V1142" s="577"/>
      <c r="W1142" s="74"/>
      <c r="X1142" s="4"/>
      <c r="Y1142" s="5"/>
    </row>
    <row r="1143" spans="2:25" ht="33.9" customHeight="1">
      <c r="B1143" s="438">
        <f t="shared" ref="B1143:B1206" si="17">B1142+1</f>
        <v>1091</v>
      </c>
      <c r="C1143" s="569"/>
      <c r="D1143" s="570"/>
      <c r="E1143" s="570"/>
      <c r="F1143" s="570"/>
      <c r="G1143" s="570"/>
      <c r="H1143" s="570"/>
      <c r="I1143" s="570"/>
      <c r="J1143" s="570"/>
      <c r="K1143" s="570"/>
      <c r="L1143" s="571"/>
      <c r="M1143" s="578"/>
      <c r="N1143" s="578"/>
      <c r="O1143" s="578"/>
      <c r="P1143" s="578"/>
      <c r="Q1143" s="578"/>
      <c r="R1143" s="575"/>
      <c r="S1143" s="576"/>
      <c r="T1143" s="576"/>
      <c r="U1143" s="576"/>
      <c r="V1143" s="577"/>
      <c r="W1143" s="74"/>
      <c r="X1143" s="4"/>
      <c r="Y1143" s="5"/>
    </row>
    <row r="1144" spans="2:25" ht="33.9" customHeight="1">
      <c r="B1144" s="438">
        <f t="shared" si="17"/>
        <v>1092</v>
      </c>
      <c r="C1144" s="569"/>
      <c r="D1144" s="570"/>
      <c r="E1144" s="570"/>
      <c r="F1144" s="570"/>
      <c r="G1144" s="570"/>
      <c r="H1144" s="570"/>
      <c r="I1144" s="570"/>
      <c r="J1144" s="570"/>
      <c r="K1144" s="570"/>
      <c r="L1144" s="571"/>
      <c r="M1144" s="578"/>
      <c r="N1144" s="578"/>
      <c r="O1144" s="578"/>
      <c r="P1144" s="578"/>
      <c r="Q1144" s="578"/>
      <c r="R1144" s="575"/>
      <c r="S1144" s="576"/>
      <c r="T1144" s="576"/>
      <c r="U1144" s="576"/>
      <c r="V1144" s="577"/>
      <c r="W1144" s="74"/>
      <c r="X1144" s="4"/>
      <c r="Y1144" s="5"/>
    </row>
    <row r="1145" spans="2:25" ht="33.9" customHeight="1">
      <c r="B1145" s="438">
        <f t="shared" si="17"/>
        <v>1093</v>
      </c>
      <c r="C1145" s="569"/>
      <c r="D1145" s="570"/>
      <c r="E1145" s="570"/>
      <c r="F1145" s="570"/>
      <c r="G1145" s="570"/>
      <c r="H1145" s="570"/>
      <c r="I1145" s="570"/>
      <c r="J1145" s="570"/>
      <c r="K1145" s="570"/>
      <c r="L1145" s="571"/>
      <c r="M1145" s="578"/>
      <c r="N1145" s="578"/>
      <c r="O1145" s="578"/>
      <c r="P1145" s="578"/>
      <c r="Q1145" s="578"/>
      <c r="R1145" s="575"/>
      <c r="S1145" s="576"/>
      <c r="T1145" s="576"/>
      <c r="U1145" s="576"/>
      <c r="V1145" s="577"/>
      <c r="W1145" s="74"/>
      <c r="X1145" s="4"/>
      <c r="Y1145" s="5"/>
    </row>
    <row r="1146" spans="2:25" ht="33.9" customHeight="1">
      <c r="B1146" s="438">
        <f t="shared" si="17"/>
        <v>1094</v>
      </c>
      <c r="C1146" s="569"/>
      <c r="D1146" s="570"/>
      <c r="E1146" s="570"/>
      <c r="F1146" s="570"/>
      <c r="G1146" s="570"/>
      <c r="H1146" s="570"/>
      <c r="I1146" s="570"/>
      <c r="J1146" s="570"/>
      <c r="K1146" s="570"/>
      <c r="L1146" s="571"/>
      <c r="M1146" s="578"/>
      <c r="N1146" s="578"/>
      <c r="O1146" s="578"/>
      <c r="P1146" s="578"/>
      <c r="Q1146" s="578"/>
      <c r="R1146" s="575"/>
      <c r="S1146" s="576"/>
      <c r="T1146" s="576"/>
      <c r="U1146" s="576"/>
      <c r="V1146" s="577"/>
      <c r="W1146" s="74"/>
      <c r="X1146" s="4"/>
      <c r="Y1146" s="5"/>
    </row>
    <row r="1147" spans="2:25" ht="33.9" customHeight="1">
      <c r="B1147" s="438">
        <f t="shared" si="17"/>
        <v>1095</v>
      </c>
      <c r="C1147" s="569"/>
      <c r="D1147" s="570"/>
      <c r="E1147" s="570"/>
      <c r="F1147" s="570"/>
      <c r="G1147" s="570"/>
      <c r="H1147" s="570"/>
      <c r="I1147" s="570"/>
      <c r="J1147" s="570"/>
      <c r="K1147" s="570"/>
      <c r="L1147" s="571"/>
      <c r="M1147" s="578"/>
      <c r="N1147" s="578"/>
      <c r="O1147" s="578"/>
      <c r="P1147" s="578"/>
      <c r="Q1147" s="578"/>
      <c r="R1147" s="575"/>
      <c r="S1147" s="576"/>
      <c r="T1147" s="576"/>
      <c r="U1147" s="576"/>
      <c r="V1147" s="577"/>
      <c r="W1147" s="74"/>
      <c r="X1147" s="4"/>
      <c r="Y1147" s="5"/>
    </row>
    <row r="1148" spans="2:25" ht="33.9" customHeight="1">
      <c r="B1148" s="438">
        <f t="shared" si="17"/>
        <v>1096</v>
      </c>
      <c r="C1148" s="569"/>
      <c r="D1148" s="570"/>
      <c r="E1148" s="570"/>
      <c r="F1148" s="570"/>
      <c r="G1148" s="570"/>
      <c r="H1148" s="570"/>
      <c r="I1148" s="570"/>
      <c r="J1148" s="570"/>
      <c r="K1148" s="570"/>
      <c r="L1148" s="571"/>
      <c r="M1148" s="578"/>
      <c r="N1148" s="578"/>
      <c r="O1148" s="578"/>
      <c r="P1148" s="578"/>
      <c r="Q1148" s="578"/>
      <c r="R1148" s="575"/>
      <c r="S1148" s="576"/>
      <c r="T1148" s="576"/>
      <c r="U1148" s="576"/>
      <c r="V1148" s="577"/>
      <c r="W1148" s="74"/>
      <c r="X1148" s="4"/>
      <c r="Y1148" s="5"/>
    </row>
    <row r="1149" spans="2:25" ht="33.9" customHeight="1">
      <c r="B1149" s="438">
        <f t="shared" si="17"/>
        <v>1097</v>
      </c>
      <c r="C1149" s="569"/>
      <c r="D1149" s="570"/>
      <c r="E1149" s="570"/>
      <c r="F1149" s="570"/>
      <c r="G1149" s="570"/>
      <c r="H1149" s="570"/>
      <c r="I1149" s="570"/>
      <c r="J1149" s="570"/>
      <c r="K1149" s="570"/>
      <c r="L1149" s="571"/>
      <c r="M1149" s="578"/>
      <c r="N1149" s="578"/>
      <c r="O1149" s="578"/>
      <c r="P1149" s="578"/>
      <c r="Q1149" s="578"/>
      <c r="R1149" s="575"/>
      <c r="S1149" s="576"/>
      <c r="T1149" s="576"/>
      <c r="U1149" s="576"/>
      <c r="V1149" s="577"/>
      <c r="W1149" s="74"/>
      <c r="X1149" s="4"/>
      <c r="Y1149" s="5"/>
    </row>
    <row r="1150" spans="2:25" ht="33.9" customHeight="1">
      <c r="B1150" s="438">
        <f t="shared" si="17"/>
        <v>1098</v>
      </c>
      <c r="C1150" s="569"/>
      <c r="D1150" s="570"/>
      <c r="E1150" s="570"/>
      <c r="F1150" s="570"/>
      <c r="G1150" s="570"/>
      <c r="H1150" s="570"/>
      <c r="I1150" s="570"/>
      <c r="J1150" s="570"/>
      <c r="K1150" s="570"/>
      <c r="L1150" s="571"/>
      <c r="M1150" s="578"/>
      <c r="N1150" s="578"/>
      <c r="O1150" s="578"/>
      <c r="P1150" s="578"/>
      <c r="Q1150" s="578"/>
      <c r="R1150" s="575"/>
      <c r="S1150" s="576"/>
      <c r="T1150" s="576"/>
      <c r="U1150" s="576"/>
      <c r="V1150" s="577"/>
      <c r="W1150" s="74"/>
      <c r="X1150" s="4"/>
      <c r="Y1150" s="5"/>
    </row>
    <row r="1151" spans="2:25" ht="33.9" customHeight="1">
      <c r="B1151" s="438">
        <f t="shared" si="17"/>
        <v>1099</v>
      </c>
      <c r="C1151" s="569"/>
      <c r="D1151" s="570"/>
      <c r="E1151" s="570"/>
      <c r="F1151" s="570"/>
      <c r="G1151" s="570"/>
      <c r="H1151" s="570"/>
      <c r="I1151" s="570"/>
      <c r="J1151" s="570"/>
      <c r="K1151" s="570"/>
      <c r="L1151" s="571"/>
      <c r="M1151" s="578"/>
      <c r="N1151" s="578"/>
      <c r="O1151" s="578"/>
      <c r="P1151" s="578"/>
      <c r="Q1151" s="578"/>
      <c r="R1151" s="575"/>
      <c r="S1151" s="576"/>
      <c r="T1151" s="576"/>
      <c r="U1151" s="576"/>
      <c r="V1151" s="577"/>
      <c r="W1151" s="74"/>
      <c r="X1151" s="4"/>
      <c r="Y1151" s="5"/>
    </row>
    <row r="1152" spans="2:25" ht="33.9" customHeight="1">
      <c r="B1152" s="438">
        <f t="shared" si="17"/>
        <v>1100</v>
      </c>
      <c r="C1152" s="569"/>
      <c r="D1152" s="570"/>
      <c r="E1152" s="570"/>
      <c r="F1152" s="570"/>
      <c r="G1152" s="570"/>
      <c r="H1152" s="570"/>
      <c r="I1152" s="570"/>
      <c r="J1152" s="570"/>
      <c r="K1152" s="570"/>
      <c r="L1152" s="571"/>
      <c r="M1152" s="578"/>
      <c r="N1152" s="578"/>
      <c r="O1152" s="578"/>
      <c r="P1152" s="578"/>
      <c r="Q1152" s="578"/>
      <c r="R1152" s="575"/>
      <c r="S1152" s="576"/>
      <c r="T1152" s="576"/>
      <c r="U1152" s="576"/>
      <c r="V1152" s="577"/>
      <c r="W1152" s="74"/>
      <c r="X1152" s="4"/>
      <c r="Y1152" s="5"/>
    </row>
    <row r="1153" spans="2:25" ht="33.9" customHeight="1">
      <c r="B1153" s="438">
        <f t="shared" si="17"/>
        <v>1101</v>
      </c>
      <c r="C1153" s="569"/>
      <c r="D1153" s="570"/>
      <c r="E1153" s="570"/>
      <c r="F1153" s="570"/>
      <c r="G1153" s="570"/>
      <c r="H1153" s="570"/>
      <c r="I1153" s="570"/>
      <c r="J1153" s="570"/>
      <c r="K1153" s="570"/>
      <c r="L1153" s="571"/>
      <c r="M1153" s="578"/>
      <c r="N1153" s="578"/>
      <c r="O1153" s="578"/>
      <c r="P1153" s="578"/>
      <c r="Q1153" s="578"/>
      <c r="R1153" s="575"/>
      <c r="S1153" s="576"/>
      <c r="T1153" s="576"/>
      <c r="U1153" s="576"/>
      <c r="V1153" s="577"/>
      <c r="W1153" s="74"/>
      <c r="X1153" s="4"/>
      <c r="Y1153" s="5"/>
    </row>
    <row r="1154" spans="2:25" ht="33.9" customHeight="1">
      <c r="B1154" s="438">
        <f t="shared" si="17"/>
        <v>1102</v>
      </c>
      <c r="C1154" s="569"/>
      <c r="D1154" s="570"/>
      <c r="E1154" s="570"/>
      <c r="F1154" s="570"/>
      <c r="G1154" s="570"/>
      <c r="H1154" s="570"/>
      <c r="I1154" s="570"/>
      <c r="J1154" s="570"/>
      <c r="K1154" s="570"/>
      <c r="L1154" s="571"/>
      <c r="M1154" s="578"/>
      <c r="N1154" s="578"/>
      <c r="O1154" s="578"/>
      <c r="P1154" s="578"/>
      <c r="Q1154" s="578"/>
      <c r="R1154" s="575"/>
      <c r="S1154" s="576"/>
      <c r="T1154" s="576"/>
      <c r="U1154" s="576"/>
      <c r="V1154" s="577"/>
      <c r="W1154" s="74"/>
      <c r="X1154" s="4"/>
      <c r="Y1154" s="5"/>
    </row>
    <row r="1155" spans="2:25" ht="33.9" customHeight="1">
      <c r="B1155" s="438">
        <f t="shared" si="17"/>
        <v>1103</v>
      </c>
      <c r="C1155" s="569"/>
      <c r="D1155" s="570"/>
      <c r="E1155" s="570"/>
      <c r="F1155" s="570"/>
      <c r="G1155" s="570"/>
      <c r="H1155" s="570"/>
      <c r="I1155" s="570"/>
      <c r="J1155" s="570"/>
      <c r="K1155" s="570"/>
      <c r="L1155" s="571"/>
      <c r="M1155" s="578"/>
      <c r="N1155" s="578"/>
      <c r="O1155" s="578"/>
      <c r="P1155" s="578"/>
      <c r="Q1155" s="578"/>
      <c r="R1155" s="575"/>
      <c r="S1155" s="576"/>
      <c r="T1155" s="576"/>
      <c r="U1155" s="576"/>
      <c r="V1155" s="577"/>
      <c r="W1155" s="74"/>
      <c r="X1155" s="4"/>
      <c r="Y1155" s="5"/>
    </row>
    <row r="1156" spans="2:25" ht="33.9" customHeight="1">
      <c r="B1156" s="438">
        <f t="shared" si="17"/>
        <v>1104</v>
      </c>
      <c r="C1156" s="569"/>
      <c r="D1156" s="570"/>
      <c r="E1156" s="570"/>
      <c r="F1156" s="570"/>
      <c r="G1156" s="570"/>
      <c r="H1156" s="570"/>
      <c r="I1156" s="570"/>
      <c r="J1156" s="570"/>
      <c r="K1156" s="570"/>
      <c r="L1156" s="571"/>
      <c r="M1156" s="578"/>
      <c r="N1156" s="578"/>
      <c r="O1156" s="578"/>
      <c r="P1156" s="578"/>
      <c r="Q1156" s="578"/>
      <c r="R1156" s="575"/>
      <c r="S1156" s="576"/>
      <c r="T1156" s="576"/>
      <c r="U1156" s="576"/>
      <c r="V1156" s="577"/>
      <c r="W1156" s="74"/>
      <c r="X1156" s="4"/>
      <c r="Y1156" s="5"/>
    </row>
    <row r="1157" spans="2:25" ht="33.9" customHeight="1">
      <c r="B1157" s="438">
        <f t="shared" si="17"/>
        <v>1105</v>
      </c>
      <c r="C1157" s="569"/>
      <c r="D1157" s="570"/>
      <c r="E1157" s="570"/>
      <c r="F1157" s="570"/>
      <c r="G1157" s="570"/>
      <c r="H1157" s="570"/>
      <c r="I1157" s="570"/>
      <c r="J1157" s="570"/>
      <c r="K1157" s="570"/>
      <c r="L1157" s="571"/>
      <c r="M1157" s="578"/>
      <c r="N1157" s="578"/>
      <c r="O1157" s="578"/>
      <c r="P1157" s="578"/>
      <c r="Q1157" s="578"/>
      <c r="R1157" s="575"/>
      <c r="S1157" s="576"/>
      <c r="T1157" s="576"/>
      <c r="U1157" s="576"/>
      <c r="V1157" s="577"/>
      <c r="W1157" s="74"/>
      <c r="X1157" s="4"/>
      <c r="Y1157" s="5"/>
    </row>
    <row r="1158" spans="2:25" ht="33.9" customHeight="1">
      <c r="B1158" s="438">
        <f t="shared" si="17"/>
        <v>1106</v>
      </c>
      <c r="C1158" s="569"/>
      <c r="D1158" s="570"/>
      <c r="E1158" s="570"/>
      <c r="F1158" s="570"/>
      <c r="G1158" s="570"/>
      <c r="H1158" s="570"/>
      <c r="I1158" s="570"/>
      <c r="J1158" s="570"/>
      <c r="K1158" s="570"/>
      <c r="L1158" s="571"/>
      <c r="M1158" s="578"/>
      <c r="N1158" s="578"/>
      <c r="O1158" s="578"/>
      <c r="P1158" s="578"/>
      <c r="Q1158" s="578"/>
      <c r="R1158" s="575"/>
      <c r="S1158" s="576"/>
      <c r="T1158" s="576"/>
      <c r="U1158" s="576"/>
      <c r="V1158" s="577"/>
      <c r="W1158" s="74"/>
      <c r="X1158" s="4"/>
      <c r="Y1158" s="5"/>
    </row>
    <row r="1159" spans="2:25" ht="33.9" customHeight="1">
      <c r="B1159" s="438">
        <f t="shared" si="17"/>
        <v>1107</v>
      </c>
      <c r="C1159" s="569"/>
      <c r="D1159" s="570"/>
      <c r="E1159" s="570"/>
      <c r="F1159" s="570"/>
      <c r="G1159" s="570"/>
      <c r="H1159" s="570"/>
      <c r="I1159" s="570"/>
      <c r="J1159" s="570"/>
      <c r="K1159" s="570"/>
      <c r="L1159" s="571"/>
      <c r="M1159" s="578"/>
      <c r="N1159" s="578"/>
      <c r="O1159" s="578"/>
      <c r="P1159" s="578"/>
      <c r="Q1159" s="578"/>
      <c r="R1159" s="575"/>
      <c r="S1159" s="576"/>
      <c r="T1159" s="576"/>
      <c r="U1159" s="576"/>
      <c r="V1159" s="577"/>
      <c r="W1159" s="74"/>
      <c r="X1159" s="4"/>
      <c r="Y1159" s="5"/>
    </row>
    <row r="1160" spans="2:25" ht="33.9" customHeight="1">
      <c r="B1160" s="438">
        <f t="shared" si="17"/>
        <v>1108</v>
      </c>
      <c r="C1160" s="569"/>
      <c r="D1160" s="570"/>
      <c r="E1160" s="570"/>
      <c r="F1160" s="570"/>
      <c r="G1160" s="570"/>
      <c r="H1160" s="570"/>
      <c r="I1160" s="570"/>
      <c r="J1160" s="570"/>
      <c r="K1160" s="570"/>
      <c r="L1160" s="571"/>
      <c r="M1160" s="578"/>
      <c r="N1160" s="578"/>
      <c r="O1160" s="578"/>
      <c r="P1160" s="578"/>
      <c r="Q1160" s="578"/>
      <c r="R1160" s="575"/>
      <c r="S1160" s="576"/>
      <c r="T1160" s="576"/>
      <c r="U1160" s="576"/>
      <c r="V1160" s="577"/>
      <c r="W1160" s="74"/>
      <c r="X1160" s="4"/>
      <c r="Y1160" s="5"/>
    </row>
    <row r="1161" spans="2:25" ht="33.9" customHeight="1">
      <c r="B1161" s="438">
        <f t="shared" si="17"/>
        <v>1109</v>
      </c>
      <c r="C1161" s="569"/>
      <c r="D1161" s="570"/>
      <c r="E1161" s="570"/>
      <c r="F1161" s="570"/>
      <c r="G1161" s="570"/>
      <c r="H1161" s="570"/>
      <c r="I1161" s="570"/>
      <c r="J1161" s="570"/>
      <c r="K1161" s="570"/>
      <c r="L1161" s="571"/>
      <c r="M1161" s="578"/>
      <c r="N1161" s="578"/>
      <c r="O1161" s="578"/>
      <c r="P1161" s="578"/>
      <c r="Q1161" s="578"/>
      <c r="R1161" s="575"/>
      <c r="S1161" s="576"/>
      <c r="T1161" s="576"/>
      <c r="U1161" s="576"/>
      <c r="V1161" s="577"/>
      <c r="W1161" s="74"/>
      <c r="X1161" s="4"/>
      <c r="Y1161" s="5"/>
    </row>
    <row r="1162" spans="2:25" ht="33.9" customHeight="1">
      <c r="B1162" s="438">
        <f t="shared" si="17"/>
        <v>1110</v>
      </c>
      <c r="C1162" s="569"/>
      <c r="D1162" s="570"/>
      <c r="E1162" s="570"/>
      <c r="F1162" s="570"/>
      <c r="G1162" s="570"/>
      <c r="H1162" s="570"/>
      <c r="I1162" s="570"/>
      <c r="J1162" s="570"/>
      <c r="K1162" s="570"/>
      <c r="L1162" s="571"/>
      <c r="M1162" s="578"/>
      <c r="N1162" s="578"/>
      <c r="O1162" s="578"/>
      <c r="P1162" s="578"/>
      <c r="Q1162" s="578"/>
      <c r="R1162" s="575"/>
      <c r="S1162" s="576"/>
      <c r="T1162" s="576"/>
      <c r="U1162" s="576"/>
      <c r="V1162" s="577"/>
      <c r="W1162" s="74"/>
      <c r="X1162" s="4"/>
      <c r="Y1162" s="5"/>
    </row>
    <row r="1163" spans="2:25" ht="33.9" customHeight="1">
      <c r="B1163" s="438">
        <f t="shared" si="17"/>
        <v>1111</v>
      </c>
      <c r="C1163" s="569"/>
      <c r="D1163" s="570"/>
      <c r="E1163" s="570"/>
      <c r="F1163" s="570"/>
      <c r="G1163" s="570"/>
      <c r="H1163" s="570"/>
      <c r="I1163" s="570"/>
      <c r="J1163" s="570"/>
      <c r="K1163" s="570"/>
      <c r="L1163" s="571"/>
      <c r="M1163" s="578"/>
      <c r="N1163" s="578"/>
      <c r="O1163" s="578"/>
      <c r="P1163" s="578"/>
      <c r="Q1163" s="578"/>
      <c r="R1163" s="575"/>
      <c r="S1163" s="576"/>
      <c r="T1163" s="576"/>
      <c r="U1163" s="576"/>
      <c r="V1163" s="577"/>
      <c r="W1163" s="74"/>
      <c r="X1163" s="4"/>
      <c r="Y1163" s="5"/>
    </row>
    <row r="1164" spans="2:25" ht="33.9" customHeight="1">
      <c r="B1164" s="438">
        <f t="shared" si="17"/>
        <v>1112</v>
      </c>
      <c r="C1164" s="569"/>
      <c r="D1164" s="570"/>
      <c r="E1164" s="570"/>
      <c r="F1164" s="570"/>
      <c r="G1164" s="570"/>
      <c r="H1164" s="570"/>
      <c r="I1164" s="570"/>
      <c r="J1164" s="570"/>
      <c r="K1164" s="570"/>
      <c r="L1164" s="571"/>
      <c r="M1164" s="578"/>
      <c r="N1164" s="578"/>
      <c r="O1164" s="578"/>
      <c r="P1164" s="578"/>
      <c r="Q1164" s="578"/>
      <c r="R1164" s="575"/>
      <c r="S1164" s="576"/>
      <c r="T1164" s="576"/>
      <c r="U1164" s="576"/>
      <c r="V1164" s="577"/>
      <c r="W1164" s="74"/>
      <c r="X1164" s="4"/>
      <c r="Y1164" s="5"/>
    </row>
    <row r="1165" spans="2:25" ht="33.9" customHeight="1">
      <c r="B1165" s="438">
        <f t="shared" si="17"/>
        <v>1113</v>
      </c>
      <c r="C1165" s="569"/>
      <c r="D1165" s="570"/>
      <c r="E1165" s="570"/>
      <c r="F1165" s="570"/>
      <c r="G1165" s="570"/>
      <c r="H1165" s="570"/>
      <c r="I1165" s="570"/>
      <c r="J1165" s="570"/>
      <c r="K1165" s="570"/>
      <c r="L1165" s="571"/>
      <c r="M1165" s="578"/>
      <c r="N1165" s="578"/>
      <c r="O1165" s="578"/>
      <c r="P1165" s="578"/>
      <c r="Q1165" s="578"/>
      <c r="R1165" s="575"/>
      <c r="S1165" s="576"/>
      <c r="T1165" s="576"/>
      <c r="U1165" s="576"/>
      <c r="V1165" s="577"/>
      <c r="W1165" s="74"/>
      <c r="X1165" s="4"/>
      <c r="Y1165" s="5"/>
    </row>
    <row r="1166" spans="2:25" ht="33.9" customHeight="1">
      <c r="B1166" s="438">
        <f t="shared" si="17"/>
        <v>1114</v>
      </c>
      <c r="C1166" s="569"/>
      <c r="D1166" s="570"/>
      <c r="E1166" s="570"/>
      <c r="F1166" s="570"/>
      <c r="G1166" s="570"/>
      <c r="H1166" s="570"/>
      <c r="I1166" s="570"/>
      <c r="J1166" s="570"/>
      <c r="K1166" s="570"/>
      <c r="L1166" s="571"/>
      <c r="M1166" s="578"/>
      <c r="N1166" s="578"/>
      <c r="O1166" s="578"/>
      <c r="P1166" s="578"/>
      <c r="Q1166" s="578"/>
      <c r="R1166" s="575"/>
      <c r="S1166" s="576"/>
      <c r="T1166" s="576"/>
      <c r="U1166" s="576"/>
      <c r="V1166" s="577"/>
      <c r="W1166" s="74"/>
      <c r="X1166" s="4"/>
      <c r="Y1166" s="5"/>
    </row>
    <row r="1167" spans="2:25" ht="33.9" customHeight="1">
      <c r="B1167" s="438">
        <f t="shared" si="17"/>
        <v>1115</v>
      </c>
      <c r="C1167" s="569"/>
      <c r="D1167" s="570"/>
      <c r="E1167" s="570"/>
      <c r="F1167" s="570"/>
      <c r="G1167" s="570"/>
      <c r="H1167" s="570"/>
      <c r="I1167" s="570"/>
      <c r="J1167" s="570"/>
      <c r="K1167" s="570"/>
      <c r="L1167" s="571"/>
      <c r="M1167" s="578"/>
      <c r="N1167" s="578"/>
      <c r="O1167" s="578"/>
      <c r="P1167" s="578"/>
      <c r="Q1167" s="578"/>
      <c r="R1167" s="575"/>
      <c r="S1167" s="576"/>
      <c r="T1167" s="576"/>
      <c r="U1167" s="576"/>
      <c r="V1167" s="577"/>
      <c r="W1167" s="74"/>
      <c r="X1167" s="4"/>
      <c r="Y1167" s="5"/>
    </row>
    <row r="1168" spans="2:25" ht="33.9" customHeight="1">
      <c r="B1168" s="438">
        <f t="shared" si="17"/>
        <v>1116</v>
      </c>
      <c r="C1168" s="569"/>
      <c r="D1168" s="570"/>
      <c r="E1168" s="570"/>
      <c r="F1168" s="570"/>
      <c r="G1168" s="570"/>
      <c r="H1168" s="570"/>
      <c r="I1168" s="570"/>
      <c r="J1168" s="570"/>
      <c r="K1168" s="570"/>
      <c r="L1168" s="571"/>
      <c r="M1168" s="578"/>
      <c r="N1168" s="578"/>
      <c r="O1168" s="578"/>
      <c r="P1168" s="578"/>
      <c r="Q1168" s="578"/>
      <c r="R1168" s="575"/>
      <c r="S1168" s="576"/>
      <c r="T1168" s="576"/>
      <c r="U1168" s="576"/>
      <c r="V1168" s="577"/>
      <c r="W1168" s="74"/>
      <c r="X1168" s="4"/>
      <c r="Y1168" s="5"/>
    </row>
    <row r="1169" spans="2:25" ht="33.9" customHeight="1">
      <c r="B1169" s="438">
        <f t="shared" si="17"/>
        <v>1117</v>
      </c>
      <c r="C1169" s="569"/>
      <c r="D1169" s="570"/>
      <c r="E1169" s="570"/>
      <c r="F1169" s="570"/>
      <c r="G1169" s="570"/>
      <c r="H1169" s="570"/>
      <c r="I1169" s="570"/>
      <c r="J1169" s="570"/>
      <c r="K1169" s="570"/>
      <c r="L1169" s="571"/>
      <c r="M1169" s="578"/>
      <c r="N1169" s="578"/>
      <c r="O1169" s="578"/>
      <c r="P1169" s="578"/>
      <c r="Q1169" s="578"/>
      <c r="R1169" s="575"/>
      <c r="S1169" s="576"/>
      <c r="T1169" s="576"/>
      <c r="U1169" s="576"/>
      <c r="V1169" s="577"/>
      <c r="W1169" s="74"/>
      <c r="X1169" s="4"/>
      <c r="Y1169" s="5"/>
    </row>
    <row r="1170" spans="2:25" ht="33.9" customHeight="1">
      <c r="B1170" s="438">
        <f t="shared" si="17"/>
        <v>1118</v>
      </c>
      <c r="C1170" s="569"/>
      <c r="D1170" s="570"/>
      <c r="E1170" s="570"/>
      <c r="F1170" s="570"/>
      <c r="G1170" s="570"/>
      <c r="H1170" s="570"/>
      <c r="I1170" s="570"/>
      <c r="J1170" s="570"/>
      <c r="K1170" s="570"/>
      <c r="L1170" s="571"/>
      <c r="M1170" s="578"/>
      <c r="N1170" s="578"/>
      <c r="O1170" s="578"/>
      <c r="P1170" s="578"/>
      <c r="Q1170" s="578"/>
      <c r="R1170" s="575"/>
      <c r="S1170" s="576"/>
      <c r="T1170" s="576"/>
      <c r="U1170" s="576"/>
      <c r="V1170" s="577"/>
      <c r="W1170" s="74"/>
      <c r="X1170" s="4"/>
      <c r="Y1170" s="5"/>
    </row>
    <row r="1171" spans="2:25" ht="33.9" customHeight="1">
      <c r="B1171" s="438">
        <f t="shared" si="17"/>
        <v>1119</v>
      </c>
      <c r="C1171" s="569"/>
      <c r="D1171" s="570"/>
      <c r="E1171" s="570"/>
      <c r="F1171" s="570"/>
      <c r="G1171" s="570"/>
      <c r="H1171" s="570"/>
      <c r="I1171" s="570"/>
      <c r="J1171" s="570"/>
      <c r="K1171" s="570"/>
      <c r="L1171" s="571"/>
      <c r="M1171" s="578"/>
      <c r="N1171" s="578"/>
      <c r="O1171" s="578"/>
      <c r="P1171" s="578"/>
      <c r="Q1171" s="578"/>
      <c r="R1171" s="575"/>
      <c r="S1171" s="576"/>
      <c r="T1171" s="576"/>
      <c r="U1171" s="576"/>
      <c r="V1171" s="577"/>
      <c r="W1171" s="74"/>
      <c r="X1171" s="4"/>
      <c r="Y1171" s="5"/>
    </row>
    <row r="1172" spans="2:25" ht="33.9" customHeight="1">
      <c r="B1172" s="438">
        <f t="shared" si="17"/>
        <v>1120</v>
      </c>
      <c r="C1172" s="569"/>
      <c r="D1172" s="570"/>
      <c r="E1172" s="570"/>
      <c r="F1172" s="570"/>
      <c r="G1172" s="570"/>
      <c r="H1172" s="570"/>
      <c r="I1172" s="570"/>
      <c r="J1172" s="570"/>
      <c r="K1172" s="570"/>
      <c r="L1172" s="571"/>
      <c r="M1172" s="578"/>
      <c r="N1172" s="578"/>
      <c r="O1172" s="578"/>
      <c r="P1172" s="578"/>
      <c r="Q1172" s="578"/>
      <c r="R1172" s="575"/>
      <c r="S1172" s="576"/>
      <c r="T1172" s="576"/>
      <c r="U1172" s="576"/>
      <c r="V1172" s="577"/>
      <c r="W1172" s="74"/>
      <c r="X1172" s="4"/>
      <c r="Y1172" s="5"/>
    </row>
    <row r="1173" spans="2:25" ht="33.9" customHeight="1">
      <c r="B1173" s="438">
        <f t="shared" si="17"/>
        <v>1121</v>
      </c>
      <c r="C1173" s="569"/>
      <c r="D1173" s="570"/>
      <c r="E1173" s="570"/>
      <c r="F1173" s="570"/>
      <c r="G1173" s="570"/>
      <c r="H1173" s="570"/>
      <c r="I1173" s="570"/>
      <c r="J1173" s="570"/>
      <c r="K1173" s="570"/>
      <c r="L1173" s="571"/>
      <c r="M1173" s="578"/>
      <c r="N1173" s="578"/>
      <c r="O1173" s="578"/>
      <c r="P1173" s="578"/>
      <c r="Q1173" s="578"/>
      <c r="R1173" s="575"/>
      <c r="S1173" s="576"/>
      <c r="T1173" s="576"/>
      <c r="U1173" s="576"/>
      <c r="V1173" s="577"/>
      <c r="W1173" s="74"/>
      <c r="X1173" s="4"/>
      <c r="Y1173" s="5"/>
    </row>
    <row r="1174" spans="2:25" ht="33.9" customHeight="1">
      <c r="B1174" s="438">
        <f t="shared" si="17"/>
        <v>1122</v>
      </c>
      <c r="C1174" s="569"/>
      <c r="D1174" s="570"/>
      <c r="E1174" s="570"/>
      <c r="F1174" s="570"/>
      <c r="G1174" s="570"/>
      <c r="H1174" s="570"/>
      <c r="I1174" s="570"/>
      <c r="J1174" s="570"/>
      <c r="K1174" s="570"/>
      <c r="L1174" s="571"/>
      <c r="M1174" s="578"/>
      <c r="N1174" s="578"/>
      <c r="O1174" s="578"/>
      <c r="P1174" s="578"/>
      <c r="Q1174" s="578"/>
      <c r="R1174" s="575"/>
      <c r="S1174" s="576"/>
      <c r="T1174" s="576"/>
      <c r="U1174" s="576"/>
      <c r="V1174" s="577"/>
      <c r="W1174" s="74"/>
      <c r="X1174" s="4"/>
      <c r="Y1174" s="5"/>
    </row>
    <row r="1175" spans="2:25" ht="33.9" customHeight="1">
      <c r="B1175" s="438">
        <f t="shared" si="17"/>
        <v>1123</v>
      </c>
      <c r="C1175" s="569"/>
      <c r="D1175" s="570"/>
      <c r="E1175" s="570"/>
      <c r="F1175" s="570"/>
      <c r="G1175" s="570"/>
      <c r="H1175" s="570"/>
      <c r="I1175" s="570"/>
      <c r="J1175" s="570"/>
      <c r="K1175" s="570"/>
      <c r="L1175" s="571"/>
      <c r="M1175" s="578"/>
      <c r="N1175" s="578"/>
      <c r="O1175" s="578"/>
      <c r="P1175" s="578"/>
      <c r="Q1175" s="578"/>
      <c r="R1175" s="575"/>
      <c r="S1175" s="576"/>
      <c r="T1175" s="576"/>
      <c r="U1175" s="576"/>
      <c r="V1175" s="577"/>
      <c r="W1175" s="74"/>
      <c r="X1175" s="4"/>
      <c r="Y1175" s="5"/>
    </row>
    <row r="1176" spans="2:25" ht="33.9" customHeight="1">
      <c r="B1176" s="438">
        <f t="shared" si="17"/>
        <v>1124</v>
      </c>
      <c r="C1176" s="569"/>
      <c r="D1176" s="570"/>
      <c r="E1176" s="570"/>
      <c r="F1176" s="570"/>
      <c r="G1176" s="570"/>
      <c r="H1176" s="570"/>
      <c r="I1176" s="570"/>
      <c r="J1176" s="570"/>
      <c r="K1176" s="570"/>
      <c r="L1176" s="571"/>
      <c r="M1176" s="578"/>
      <c r="N1176" s="578"/>
      <c r="O1176" s="578"/>
      <c r="P1176" s="578"/>
      <c r="Q1176" s="578"/>
      <c r="R1176" s="575"/>
      <c r="S1176" s="576"/>
      <c r="T1176" s="576"/>
      <c r="U1176" s="576"/>
      <c r="V1176" s="577"/>
      <c r="W1176" s="74"/>
      <c r="X1176" s="4"/>
      <c r="Y1176" s="5"/>
    </row>
    <row r="1177" spans="2:25" ht="33.9" customHeight="1">
      <c r="B1177" s="438">
        <f t="shared" si="17"/>
        <v>1125</v>
      </c>
      <c r="C1177" s="569"/>
      <c r="D1177" s="570"/>
      <c r="E1177" s="570"/>
      <c r="F1177" s="570"/>
      <c r="G1177" s="570"/>
      <c r="H1177" s="570"/>
      <c r="I1177" s="570"/>
      <c r="J1177" s="570"/>
      <c r="K1177" s="570"/>
      <c r="L1177" s="571"/>
      <c r="M1177" s="578"/>
      <c r="N1177" s="578"/>
      <c r="O1177" s="578"/>
      <c r="P1177" s="578"/>
      <c r="Q1177" s="578"/>
      <c r="R1177" s="575"/>
      <c r="S1177" s="576"/>
      <c r="T1177" s="576"/>
      <c r="U1177" s="576"/>
      <c r="V1177" s="577"/>
      <c r="W1177" s="74"/>
      <c r="X1177" s="4"/>
      <c r="Y1177" s="5"/>
    </row>
    <row r="1178" spans="2:25" ht="33.9" customHeight="1">
      <c r="B1178" s="438">
        <f t="shared" si="17"/>
        <v>1126</v>
      </c>
      <c r="C1178" s="569"/>
      <c r="D1178" s="570"/>
      <c r="E1178" s="570"/>
      <c r="F1178" s="570"/>
      <c r="G1178" s="570"/>
      <c r="H1178" s="570"/>
      <c r="I1178" s="570"/>
      <c r="J1178" s="570"/>
      <c r="K1178" s="570"/>
      <c r="L1178" s="571"/>
      <c r="M1178" s="578"/>
      <c r="N1178" s="578"/>
      <c r="O1178" s="578"/>
      <c r="P1178" s="578"/>
      <c r="Q1178" s="578"/>
      <c r="R1178" s="575"/>
      <c r="S1178" s="576"/>
      <c r="T1178" s="576"/>
      <c r="U1178" s="576"/>
      <c r="V1178" s="577"/>
      <c r="W1178" s="74"/>
      <c r="X1178" s="4"/>
      <c r="Y1178" s="5"/>
    </row>
    <row r="1179" spans="2:25" ht="33.9" customHeight="1">
      <c r="B1179" s="438">
        <f t="shared" si="17"/>
        <v>1127</v>
      </c>
      <c r="C1179" s="569"/>
      <c r="D1179" s="570"/>
      <c r="E1179" s="570"/>
      <c r="F1179" s="570"/>
      <c r="G1179" s="570"/>
      <c r="H1179" s="570"/>
      <c r="I1179" s="570"/>
      <c r="J1179" s="570"/>
      <c r="K1179" s="570"/>
      <c r="L1179" s="571"/>
      <c r="M1179" s="578"/>
      <c r="N1179" s="578"/>
      <c r="O1179" s="578"/>
      <c r="P1179" s="578"/>
      <c r="Q1179" s="578"/>
      <c r="R1179" s="575"/>
      <c r="S1179" s="576"/>
      <c r="T1179" s="576"/>
      <c r="U1179" s="576"/>
      <c r="V1179" s="577"/>
      <c r="W1179" s="74"/>
      <c r="X1179" s="4"/>
      <c r="Y1179" s="5"/>
    </row>
    <row r="1180" spans="2:25" ht="33.9" customHeight="1">
      <c r="B1180" s="438">
        <f t="shared" si="17"/>
        <v>1128</v>
      </c>
      <c r="C1180" s="569"/>
      <c r="D1180" s="570"/>
      <c r="E1180" s="570"/>
      <c r="F1180" s="570"/>
      <c r="G1180" s="570"/>
      <c r="H1180" s="570"/>
      <c r="I1180" s="570"/>
      <c r="J1180" s="570"/>
      <c r="K1180" s="570"/>
      <c r="L1180" s="571"/>
      <c r="M1180" s="578"/>
      <c r="N1180" s="578"/>
      <c r="O1180" s="578"/>
      <c r="P1180" s="578"/>
      <c r="Q1180" s="578"/>
      <c r="R1180" s="575"/>
      <c r="S1180" s="576"/>
      <c r="T1180" s="576"/>
      <c r="U1180" s="576"/>
      <c r="V1180" s="577"/>
      <c r="W1180" s="74"/>
      <c r="X1180" s="4"/>
      <c r="Y1180" s="5"/>
    </row>
    <row r="1181" spans="2:25" ht="33.9" customHeight="1">
      <c r="B1181" s="438">
        <f t="shared" si="17"/>
        <v>1129</v>
      </c>
      <c r="C1181" s="569"/>
      <c r="D1181" s="570"/>
      <c r="E1181" s="570"/>
      <c r="F1181" s="570"/>
      <c r="G1181" s="570"/>
      <c r="H1181" s="570"/>
      <c r="I1181" s="570"/>
      <c r="J1181" s="570"/>
      <c r="K1181" s="570"/>
      <c r="L1181" s="571"/>
      <c r="M1181" s="578"/>
      <c r="N1181" s="578"/>
      <c r="O1181" s="578"/>
      <c r="P1181" s="578"/>
      <c r="Q1181" s="578"/>
      <c r="R1181" s="575"/>
      <c r="S1181" s="576"/>
      <c r="T1181" s="576"/>
      <c r="U1181" s="576"/>
      <c r="V1181" s="577"/>
      <c r="W1181" s="74"/>
      <c r="X1181" s="4"/>
      <c r="Y1181" s="5"/>
    </row>
    <row r="1182" spans="2:25" ht="33.9" customHeight="1">
      <c r="B1182" s="438">
        <f t="shared" si="17"/>
        <v>1130</v>
      </c>
      <c r="C1182" s="569"/>
      <c r="D1182" s="570"/>
      <c r="E1182" s="570"/>
      <c r="F1182" s="570"/>
      <c r="G1182" s="570"/>
      <c r="H1182" s="570"/>
      <c r="I1182" s="570"/>
      <c r="J1182" s="570"/>
      <c r="K1182" s="570"/>
      <c r="L1182" s="571"/>
      <c r="M1182" s="578"/>
      <c r="N1182" s="578"/>
      <c r="O1182" s="578"/>
      <c r="P1182" s="578"/>
      <c r="Q1182" s="578"/>
      <c r="R1182" s="575"/>
      <c r="S1182" s="576"/>
      <c r="T1182" s="576"/>
      <c r="U1182" s="576"/>
      <c r="V1182" s="577"/>
      <c r="W1182" s="74"/>
      <c r="X1182" s="4"/>
      <c r="Y1182" s="5"/>
    </row>
    <row r="1183" spans="2:25" ht="33.9" customHeight="1">
      <c r="B1183" s="438">
        <f t="shared" si="17"/>
        <v>1131</v>
      </c>
      <c r="C1183" s="569"/>
      <c r="D1183" s="570"/>
      <c r="E1183" s="570"/>
      <c r="F1183" s="570"/>
      <c r="G1183" s="570"/>
      <c r="H1183" s="570"/>
      <c r="I1183" s="570"/>
      <c r="J1183" s="570"/>
      <c r="K1183" s="570"/>
      <c r="L1183" s="571"/>
      <c r="M1183" s="578"/>
      <c r="N1183" s="578"/>
      <c r="O1183" s="578"/>
      <c r="P1183" s="578"/>
      <c r="Q1183" s="578"/>
      <c r="R1183" s="575"/>
      <c r="S1183" s="576"/>
      <c r="T1183" s="576"/>
      <c r="U1183" s="576"/>
      <c r="V1183" s="577"/>
      <c r="W1183" s="74"/>
      <c r="X1183" s="4"/>
      <c r="Y1183" s="5"/>
    </row>
    <row r="1184" spans="2:25" ht="33.9" customHeight="1">
      <c r="B1184" s="438">
        <f t="shared" si="17"/>
        <v>1132</v>
      </c>
      <c r="C1184" s="569"/>
      <c r="D1184" s="570"/>
      <c r="E1184" s="570"/>
      <c r="F1184" s="570"/>
      <c r="G1184" s="570"/>
      <c r="H1184" s="570"/>
      <c r="I1184" s="570"/>
      <c r="J1184" s="570"/>
      <c r="K1184" s="570"/>
      <c r="L1184" s="571"/>
      <c r="M1184" s="578"/>
      <c r="N1184" s="578"/>
      <c r="O1184" s="578"/>
      <c r="P1184" s="578"/>
      <c r="Q1184" s="578"/>
      <c r="R1184" s="575"/>
      <c r="S1184" s="576"/>
      <c r="T1184" s="576"/>
      <c r="U1184" s="576"/>
      <c r="V1184" s="577"/>
      <c r="W1184" s="74"/>
      <c r="X1184" s="4"/>
      <c r="Y1184" s="5"/>
    </row>
    <row r="1185" spans="2:25" ht="33.9" customHeight="1">
      <c r="B1185" s="438">
        <f t="shared" si="17"/>
        <v>1133</v>
      </c>
      <c r="C1185" s="569"/>
      <c r="D1185" s="570"/>
      <c r="E1185" s="570"/>
      <c r="F1185" s="570"/>
      <c r="G1185" s="570"/>
      <c r="H1185" s="570"/>
      <c r="I1185" s="570"/>
      <c r="J1185" s="570"/>
      <c r="K1185" s="570"/>
      <c r="L1185" s="571"/>
      <c r="M1185" s="578"/>
      <c r="N1185" s="578"/>
      <c r="O1185" s="578"/>
      <c r="P1185" s="578"/>
      <c r="Q1185" s="578"/>
      <c r="R1185" s="575"/>
      <c r="S1185" s="576"/>
      <c r="T1185" s="576"/>
      <c r="U1185" s="576"/>
      <c r="V1185" s="577"/>
      <c r="W1185" s="74"/>
      <c r="X1185" s="4"/>
      <c r="Y1185" s="5"/>
    </row>
    <row r="1186" spans="2:25" ht="33.9" customHeight="1">
      <c r="B1186" s="438">
        <f t="shared" si="17"/>
        <v>1134</v>
      </c>
      <c r="C1186" s="569"/>
      <c r="D1186" s="570"/>
      <c r="E1186" s="570"/>
      <c r="F1186" s="570"/>
      <c r="G1186" s="570"/>
      <c r="H1186" s="570"/>
      <c r="I1186" s="570"/>
      <c r="J1186" s="570"/>
      <c r="K1186" s="570"/>
      <c r="L1186" s="571"/>
      <c r="M1186" s="578"/>
      <c r="N1186" s="578"/>
      <c r="O1186" s="578"/>
      <c r="P1186" s="578"/>
      <c r="Q1186" s="578"/>
      <c r="R1186" s="575"/>
      <c r="S1186" s="576"/>
      <c r="T1186" s="576"/>
      <c r="U1186" s="576"/>
      <c r="V1186" s="577"/>
      <c r="W1186" s="74"/>
      <c r="X1186" s="4"/>
      <c r="Y1186" s="5"/>
    </row>
    <row r="1187" spans="2:25" ht="33.9" customHeight="1">
      <c r="B1187" s="438">
        <f t="shared" si="17"/>
        <v>1135</v>
      </c>
      <c r="C1187" s="569"/>
      <c r="D1187" s="570"/>
      <c r="E1187" s="570"/>
      <c r="F1187" s="570"/>
      <c r="G1187" s="570"/>
      <c r="H1187" s="570"/>
      <c r="I1187" s="570"/>
      <c r="J1187" s="570"/>
      <c r="K1187" s="570"/>
      <c r="L1187" s="571"/>
      <c r="M1187" s="578"/>
      <c r="N1187" s="578"/>
      <c r="O1187" s="578"/>
      <c r="P1187" s="578"/>
      <c r="Q1187" s="578"/>
      <c r="R1187" s="575"/>
      <c r="S1187" s="576"/>
      <c r="T1187" s="576"/>
      <c r="U1187" s="576"/>
      <c r="V1187" s="577"/>
      <c r="W1187" s="74"/>
      <c r="X1187" s="4"/>
      <c r="Y1187" s="5"/>
    </row>
    <row r="1188" spans="2:25" ht="33.9" customHeight="1">
      <c r="B1188" s="438">
        <f t="shared" si="17"/>
        <v>1136</v>
      </c>
      <c r="C1188" s="569"/>
      <c r="D1188" s="570"/>
      <c r="E1188" s="570"/>
      <c r="F1188" s="570"/>
      <c r="G1188" s="570"/>
      <c r="H1188" s="570"/>
      <c r="I1188" s="570"/>
      <c r="J1188" s="570"/>
      <c r="K1188" s="570"/>
      <c r="L1188" s="571"/>
      <c r="M1188" s="578"/>
      <c r="N1188" s="578"/>
      <c r="O1188" s="578"/>
      <c r="P1188" s="578"/>
      <c r="Q1188" s="578"/>
      <c r="R1188" s="575"/>
      <c r="S1188" s="576"/>
      <c r="T1188" s="576"/>
      <c r="U1188" s="576"/>
      <c r="V1188" s="577"/>
      <c r="W1188" s="74"/>
      <c r="X1188" s="4"/>
      <c r="Y1188" s="5"/>
    </row>
    <row r="1189" spans="2:25" ht="33.9" customHeight="1">
      <c r="B1189" s="438">
        <f t="shared" si="17"/>
        <v>1137</v>
      </c>
      <c r="C1189" s="569"/>
      <c r="D1189" s="570"/>
      <c r="E1189" s="570"/>
      <c r="F1189" s="570"/>
      <c r="G1189" s="570"/>
      <c r="H1189" s="570"/>
      <c r="I1189" s="570"/>
      <c r="J1189" s="570"/>
      <c r="K1189" s="570"/>
      <c r="L1189" s="571"/>
      <c r="M1189" s="578"/>
      <c r="N1189" s="578"/>
      <c r="O1189" s="578"/>
      <c r="P1189" s="578"/>
      <c r="Q1189" s="578"/>
      <c r="R1189" s="575"/>
      <c r="S1189" s="576"/>
      <c r="T1189" s="576"/>
      <c r="U1189" s="576"/>
      <c r="V1189" s="577"/>
      <c r="W1189" s="74"/>
      <c r="X1189" s="4"/>
      <c r="Y1189" s="5"/>
    </row>
    <row r="1190" spans="2:25" ht="33.9" customHeight="1">
      <c r="B1190" s="438">
        <f t="shared" si="17"/>
        <v>1138</v>
      </c>
      <c r="C1190" s="569"/>
      <c r="D1190" s="570"/>
      <c r="E1190" s="570"/>
      <c r="F1190" s="570"/>
      <c r="G1190" s="570"/>
      <c r="H1190" s="570"/>
      <c r="I1190" s="570"/>
      <c r="J1190" s="570"/>
      <c r="K1190" s="570"/>
      <c r="L1190" s="571"/>
      <c r="M1190" s="578"/>
      <c r="N1190" s="578"/>
      <c r="O1190" s="578"/>
      <c r="P1190" s="578"/>
      <c r="Q1190" s="578"/>
      <c r="R1190" s="575"/>
      <c r="S1190" s="576"/>
      <c r="T1190" s="576"/>
      <c r="U1190" s="576"/>
      <c r="V1190" s="577"/>
      <c r="W1190" s="74"/>
      <c r="X1190" s="4"/>
      <c r="Y1190" s="5"/>
    </row>
    <row r="1191" spans="2:25" ht="33.9" customHeight="1">
      <c r="B1191" s="438">
        <f t="shared" si="17"/>
        <v>1139</v>
      </c>
      <c r="C1191" s="569"/>
      <c r="D1191" s="570"/>
      <c r="E1191" s="570"/>
      <c r="F1191" s="570"/>
      <c r="G1191" s="570"/>
      <c r="H1191" s="570"/>
      <c r="I1191" s="570"/>
      <c r="J1191" s="570"/>
      <c r="K1191" s="570"/>
      <c r="L1191" s="571"/>
      <c r="M1191" s="578"/>
      <c r="N1191" s="578"/>
      <c r="O1191" s="578"/>
      <c r="P1191" s="578"/>
      <c r="Q1191" s="578"/>
      <c r="R1191" s="575"/>
      <c r="S1191" s="576"/>
      <c r="T1191" s="576"/>
      <c r="U1191" s="576"/>
      <c r="V1191" s="577"/>
      <c r="W1191" s="74"/>
      <c r="X1191" s="4"/>
      <c r="Y1191" s="5"/>
    </row>
    <row r="1192" spans="2:25" ht="33.9" customHeight="1">
      <c r="B1192" s="438">
        <f t="shared" si="17"/>
        <v>1140</v>
      </c>
      <c r="C1192" s="569"/>
      <c r="D1192" s="570"/>
      <c r="E1192" s="570"/>
      <c r="F1192" s="570"/>
      <c r="G1192" s="570"/>
      <c r="H1192" s="570"/>
      <c r="I1192" s="570"/>
      <c r="J1192" s="570"/>
      <c r="K1192" s="570"/>
      <c r="L1192" s="571"/>
      <c r="M1192" s="578"/>
      <c r="N1192" s="578"/>
      <c r="O1192" s="578"/>
      <c r="P1192" s="578"/>
      <c r="Q1192" s="578"/>
      <c r="R1192" s="575"/>
      <c r="S1192" s="576"/>
      <c r="T1192" s="576"/>
      <c r="U1192" s="576"/>
      <c r="V1192" s="577"/>
      <c r="W1192" s="74"/>
      <c r="X1192" s="4"/>
      <c r="Y1192" s="5"/>
    </row>
    <row r="1193" spans="2:25" ht="33.9" customHeight="1">
      <c r="B1193" s="438">
        <f t="shared" si="17"/>
        <v>1141</v>
      </c>
      <c r="C1193" s="569"/>
      <c r="D1193" s="570"/>
      <c r="E1193" s="570"/>
      <c r="F1193" s="570"/>
      <c r="G1193" s="570"/>
      <c r="H1193" s="570"/>
      <c r="I1193" s="570"/>
      <c r="J1193" s="570"/>
      <c r="K1193" s="570"/>
      <c r="L1193" s="571"/>
      <c r="M1193" s="578"/>
      <c r="N1193" s="578"/>
      <c r="O1193" s="578"/>
      <c r="P1193" s="578"/>
      <c r="Q1193" s="578"/>
      <c r="R1193" s="575"/>
      <c r="S1193" s="576"/>
      <c r="T1193" s="576"/>
      <c r="U1193" s="576"/>
      <c r="V1193" s="577"/>
      <c r="W1193" s="74"/>
      <c r="X1193" s="4"/>
      <c r="Y1193" s="5"/>
    </row>
    <row r="1194" spans="2:25" ht="33.9" customHeight="1">
      <c r="B1194" s="438">
        <f t="shared" si="17"/>
        <v>1142</v>
      </c>
      <c r="C1194" s="569"/>
      <c r="D1194" s="570"/>
      <c r="E1194" s="570"/>
      <c r="F1194" s="570"/>
      <c r="G1194" s="570"/>
      <c r="H1194" s="570"/>
      <c r="I1194" s="570"/>
      <c r="J1194" s="570"/>
      <c r="K1194" s="570"/>
      <c r="L1194" s="571"/>
      <c r="M1194" s="578"/>
      <c r="N1194" s="578"/>
      <c r="O1194" s="578"/>
      <c r="P1194" s="578"/>
      <c r="Q1194" s="578"/>
      <c r="R1194" s="575"/>
      <c r="S1194" s="576"/>
      <c r="T1194" s="576"/>
      <c r="U1194" s="576"/>
      <c r="V1194" s="577"/>
      <c r="W1194" s="74"/>
      <c r="X1194" s="4"/>
      <c r="Y1194" s="5"/>
    </row>
    <row r="1195" spans="2:25" ht="33.9" customHeight="1">
      <c r="B1195" s="438">
        <f t="shared" si="17"/>
        <v>1143</v>
      </c>
      <c r="C1195" s="569"/>
      <c r="D1195" s="570"/>
      <c r="E1195" s="570"/>
      <c r="F1195" s="570"/>
      <c r="G1195" s="570"/>
      <c r="H1195" s="570"/>
      <c r="I1195" s="570"/>
      <c r="J1195" s="570"/>
      <c r="K1195" s="570"/>
      <c r="L1195" s="571"/>
      <c r="M1195" s="578"/>
      <c r="N1195" s="578"/>
      <c r="O1195" s="578"/>
      <c r="P1195" s="578"/>
      <c r="Q1195" s="578"/>
      <c r="R1195" s="575"/>
      <c r="S1195" s="576"/>
      <c r="T1195" s="576"/>
      <c r="U1195" s="576"/>
      <c r="V1195" s="577"/>
      <c r="W1195" s="74"/>
      <c r="X1195" s="4"/>
      <c r="Y1195" s="5"/>
    </row>
    <row r="1196" spans="2:25" ht="33.9" customHeight="1">
      <c r="B1196" s="438">
        <f t="shared" si="17"/>
        <v>1144</v>
      </c>
      <c r="C1196" s="569"/>
      <c r="D1196" s="570"/>
      <c r="E1196" s="570"/>
      <c r="F1196" s="570"/>
      <c r="G1196" s="570"/>
      <c r="H1196" s="570"/>
      <c r="I1196" s="570"/>
      <c r="J1196" s="570"/>
      <c r="K1196" s="570"/>
      <c r="L1196" s="571"/>
      <c r="M1196" s="578"/>
      <c r="N1196" s="578"/>
      <c r="O1196" s="578"/>
      <c r="P1196" s="578"/>
      <c r="Q1196" s="578"/>
      <c r="R1196" s="575"/>
      <c r="S1196" s="576"/>
      <c r="T1196" s="576"/>
      <c r="U1196" s="576"/>
      <c r="V1196" s="577"/>
      <c r="W1196" s="74"/>
      <c r="X1196" s="4"/>
      <c r="Y1196" s="5"/>
    </row>
    <row r="1197" spans="2:25" ht="33.9" customHeight="1">
      <c r="B1197" s="438">
        <f t="shared" si="17"/>
        <v>1145</v>
      </c>
      <c r="C1197" s="569"/>
      <c r="D1197" s="570"/>
      <c r="E1197" s="570"/>
      <c r="F1197" s="570"/>
      <c r="G1197" s="570"/>
      <c r="H1197" s="570"/>
      <c r="I1197" s="570"/>
      <c r="J1197" s="570"/>
      <c r="K1197" s="570"/>
      <c r="L1197" s="571"/>
      <c r="M1197" s="578"/>
      <c r="N1197" s="578"/>
      <c r="O1197" s="578"/>
      <c r="P1197" s="578"/>
      <c r="Q1197" s="578"/>
      <c r="R1197" s="575"/>
      <c r="S1197" s="576"/>
      <c r="T1197" s="576"/>
      <c r="U1197" s="576"/>
      <c r="V1197" s="577"/>
      <c r="W1197" s="74"/>
      <c r="X1197" s="4"/>
      <c r="Y1197" s="5"/>
    </row>
    <row r="1198" spans="2:25" ht="33.9" customHeight="1">
      <c r="B1198" s="438">
        <f t="shared" si="17"/>
        <v>1146</v>
      </c>
      <c r="C1198" s="569"/>
      <c r="D1198" s="570"/>
      <c r="E1198" s="570"/>
      <c r="F1198" s="570"/>
      <c r="G1198" s="570"/>
      <c r="H1198" s="570"/>
      <c r="I1198" s="570"/>
      <c r="J1198" s="570"/>
      <c r="K1198" s="570"/>
      <c r="L1198" s="571"/>
      <c r="M1198" s="578"/>
      <c r="N1198" s="578"/>
      <c r="O1198" s="578"/>
      <c r="P1198" s="578"/>
      <c r="Q1198" s="578"/>
      <c r="R1198" s="575"/>
      <c r="S1198" s="576"/>
      <c r="T1198" s="576"/>
      <c r="U1198" s="576"/>
      <c r="V1198" s="577"/>
      <c r="W1198" s="74"/>
      <c r="X1198" s="4"/>
      <c r="Y1198" s="5"/>
    </row>
    <row r="1199" spans="2:25" ht="33.9" customHeight="1">
      <c r="B1199" s="438">
        <f t="shared" si="17"/>
        <v>1147</v>
      </c>
      <c r="C1199" s="569"/>
      <c r="D1199" s="570"/>
      <c r="E1199" s="570"/>
      <c r="F1199" s="570"/>
      <c r="G1199" s="570"/>
      <c r="H1199" s="570"/>
      <c r="I1199" s="570"/>
      <c r="J1199" s="570"/>
      <c r="K1199" s="570"/>
      <c r="L1199" s="571"/>
      <c r="M1199" s="578"/>
      <c r="N1199" s="578"/>
      <c r="O1199" s="578"/>
      <c r="P1199" s="578"/>
      <c r="Q1199" s="578"/>
      <c r="R1199" s="575"/>
      <c r="S1199" s="576"/>
      <c r="T1199" s="576"/>
      <c r="U1199" s="576"/>
      <c r="V1199" s="577"/>
      <c r="W1199" s="74"/>
      <c r="X1199" s="4"/>
      <c r="Y1199" s="5"/>
    </row>
    <row r="1200" spans="2:25" ht="33.9" customHeight="1">
      <c r="B1200" s="438">
        <f t="shared" si="17"/>
        <v>1148</v>
      </c>
      <c r="C1200" s="569"/>
      <c r="D1200" s="570"/>
      <c r="E1200" s="570"/>
      <c r="F1200" s="570"/>
      <c r="G1200" s="570"/>
      <c r="H1200" s="570"/>
      <c r="I1200" s="570"/>
      <c r="J1200" s="570"/>
      <c r="K1200" s="570"/>
      <c r="L1200" s="571"/>
      <c r="M1200" s="578"/>
      <c r="N1200" s="578"/>
      <c r="O1200" s="578"/>
      <c r="P1200" s="578"/>
      <c r="Q1200" s="578"/>
      <c r="R1200" s="575"/>
      <c r="S1200" s="576"/>
      <c r="T1200" s="576"/>
      <c r="U1200" s="576"/>
      <c r="V1200" s="577"/>
      <c r="W1200" s="74"/>
      <c r="X1200" s="4"/>
      <c r="Y1200" s="5"/>
    </row>
    <row r="1201" spans="2:25" ht="33.9" customHeight="1">
      <c r="B1201" s="438">
        <f t="shared" si="17"/>
        <v>1149</v>
      </c>
      <c r="C1201" s="569"/>
      <c r="D1201" s="570"/>
      <c r="E1201" s="570"/>
      <c r="F1201" s="570"/>
      <c r="G1201" s="570"/>
      <c r="H1201" s="570"/>
      <c r="I1201" s="570"/>
      <c r="J1201" s="570"/>
      <c r="K1201" s="570"/>
      <c r="L1201" s="571"/>
      <c r="M1201" s="578"/>
      <c r="N1201" s="578"/>
      <c r="O1201" s="578"/>
      <c r="P1201" s="578"/>
      <c r="Q1201" s="578"/>
      <c r="R1201" s="575"/>
      <c r="S1201" s="576"/>
      <c r="T1201" s="576"/>
      <c r="U1201" s="576"/>
      <c r="V1201" s="577"/>
      <c r="W1201" s="74"/>
      <c r="X1201" s="4"/>
      <c r="Y1201" s="5"/>
    </row>
    <row r="1202" spans="2:25" ht="33.9" customHeight="1">
      <c r="B1202" s="438">
        <f t="shared" si="17"/>
        <v>1150</v>
      </c>
      <c r="C1202" s="569"/>
      <c r="D1202" s="570"/>
      <c r="E1202" s="570"/>
      <c r="F1202" s="570"/>
      <c r="G1202" s="570"/>
      <c r="H1202" s="570"/>
      <c r="I1202" s="570"/>
      <c r="J1202" s="570"/>
      <c r="K1202" s="570"/>
      <c r="L1202" s="571"/>
      <c r="M1202" s="578"/>
      <c r="N1202" s="578"/>
      <c r="O1202" s="578"/>
      <c r="P1202" s="578"/>
      <c r="Q1202" s="578"/>
      <c r="R1202" s="575"/>
      <c r="S1202" s="576"/>
      <c r="T1202" s="576"/>
      <c r="U1202" s="576"/>
      <c r="V1202" s="577"/>
      <c r="W1202" s="74"/>
      <c r="X1202" s="4"/>
      <c r="Y1202" s="5"/>
    </row>
    <row r="1203" spans="2:25" ht="33.9" customHeight="1">
      <c r="B1203" s="438">
        <f t="shared" si="17"/>
        <v>1151</v>
      </c>
      <c r="C1203" s="569"/>
      <c r="D1203" s="570"/>
      <c r="E1203" s="570"/>
      <c r="F1203" s="570"/>
      <c r="G1203" s="570"/>
      <c r="H1203" s="570"/>
      <c r="I1203" s="570"/>
      <c r="J1203" s="570"/>
      <c r="K1203" s="570"/>
      <c r="L1203" s="571"/>
      <c r="M1203" s="578"/>
      <c r="N1203" s="578"/>
      <c r="O1203" s="578"/>
      <c r="P1203" s="578"/>
      <c r="Q1203" s="578"/>
      <c r="R1203" s="575"/>
      <c r="S1203" s="576"/>
      <c r="T1203" s="576"/>
      <c r="U1203" s="576"/>
      <c r="V1203" s="577"/>
      <c r="W1203" s="74"/>
      <c r="X1203" s="4"/>
      <c r="Y1203" s="5"/>
    </row>
    <row r="1204" spans="2:25" ht="33.9" customHeight="1">
      <c r="B1204" s="438">
        <f t="shared" si="17"/>
        <v>1152</v>
      </c>
      <c r="C1204" s="569"/>
      <c r="D1204" s="570"/>
      <c r="E1204" s="570"/>
      <c r="F1204" s="570"/>
      <c r="G1204" s="570"/>
      <c r="H1204" s="570"/>
      <c r="I1204" s="570"/>
      <c r="J1204" s="570"/>
      <c r="K1204" s="570"/>
      <c r="L1204" s="571"/>
      <c r="M1204" s="578"/>
      <c r="N1204" s="578"/>
      <c r="O1204" s="578"/>
      <c r="P1204" s="578"/>
      <c r="Q1204" s="578"/>
      <c r="R1204" s="575"/>
      <c r="S1204" s="576"/>
      <c r="T1204" s="576"/>
      <c r="U1204" s="576"/>
      <c r="V1204" s="577"/>
      <c r="W1204" s="74"/>
      <c r="X1204" s="4"/>
      <c r="Y1204" s="5"/>
    </row>
    <row r="1205" spans="2:25" ht="33.9" customHeight="1">
      <c r="B1205" s="438">
        <f t="shared" si="17"/>
        <v>1153</v>
      </c>
      <c r="C1205" s="569"/>
      <c r="D1205" s="570"/>
      <c r="E1205" s="570"/>
      <c r="F1205" s="570"/>
      <c r="G1205" s="570"/>
      <c r="H1205" s="570"/>
      <c r="I1205" s="570"/>
      <c r="J1205" s="570"/>
      <c r="K1205" s="570"/>
      <c r="L1205" s="571"/>
      <c r="M1205" s="578"/>
      <c r="N1205" s="578"/>
      <c r="O1205" s="578"/>
      <c r="P1205" s="578"/>
      <c r="Q1205" s="578"/>
      <c r="R1205" s="575"/>
      <c r="S1205" s="576"/>
      <c r="T1205" s="576"/>
      <c r="U1205" s="576"/>
      <c r="V1205" s="577"/>
      <c r="W1205" s="74"/>
      <c r="X1205" s="4"/>
      <c r="Y1205" s="5"/>
    </row>
    <row r="1206" spans="2:25" ht="33.9" customHeight="1">
      <c r="B1206" s="438">
        <f t="shared" si="17"/>
        <v>1154</v>
      </c>
      <c r="C1206" s="569"/>
      <c r="D1206" s="570"/>
      <c r="E1206" s="570"/>
      <c r="F1206" s="570"/>
      <c r="G1206" s="570"/>
      <c r="H1206" s="570"/>
      <c r="I1206" s="570"/>
      <c r="J1206" s="570"/>
      <c r="K1206" s="570"/>
      <c r="L1206" s="571"/>
      <c r="M1206" s="578"/>
      <c r="N1206" s="578"/>
      <c r="O1206" s="578"/>
      <c r="P1206" s="578"/>
      <c r="Q1206" s="578"/>
      <c r="R1206" s="575"/>
      <c r="S1206" s="576"/>
      <c r="T1206" s="576"/>
      <c r="U1206" s="576"/>
      <c r="V1206" s="577"/>
      <c r="W1206" s="74"/>
      <c r="X1206" s="4"/>
      <c r="Y1206" s="5"/>
    </row>
    <row r="1207" spans="2:25" ht="33.9" customHeight="1">
      <c r="B1207" s="438">
        <f t="shared" ref="B1207:B1252" si="18">B1206+1</f>
        <v>1155</v>
      </c>
      <c r="C1207" s="569"/>
      <c r="D1207" s="570"/>
      <c r="E1207" s="570"/>
      <c r="F1207" s="570"/>
      <c r="G1207" s="570"/>
      <c r="H1207" s="570"/>
      <c r="I1207" s="570"/>
      <c r="J1207" s="570"/>
      <c r="K1207" s="570"/>
      <c r="L1207" s="571"/>
      <c r="M1207" s="578"/>
      <c r="N1207" s="578"/>
      <c r="O1207" s="578"/>
      <c r="P1207" s="578"/>
      <c r="Q1207" s="578"/>
      <c r="R1207" s="575"/>
      <c r="S1207" s="576"/>
      <c r="T1207" s="576"/>
      <c r="U1207" s="576"/>
      <c r="V1207" s="577"/>
      <c r="W1207" s="74"/>
      <c r="X1207" s="4"/>
      <c r="Y1207" s="5"/>
    </row>
    <row r="1208" spans="2:25" ht="33.9" customHeight="1">
      <c r="B1208" s="438">
        <f t="shared" si="18"/>
        <v>1156</v>
      </c>
      <c r="C1208" s="569"/>
      <c r="D1208" s="570"/>
      <c r="E1208" s="570"/>
      <c r="F1208" s="570"/>
      <c r="G1208" s="570"/>
      <c r="H1208" s="570"/>
      <c r="I1208" s="570"/>
      <c r="J1208" s="570"/>
      <c r="K1208" s="570"/>
      <c r="L1208" s="571"/>
      <c r="M1208" s="578"/>
      <c r="N1208" s="578"/>
      <c r="O1208" s="578"/>
      <c r="P1208" s="578"/>
      <c r="Q1208" s="578"/>
      <c r="R1208" s="575"/>
      <c r="S1208" s="576"/>
      <c r="T1208" s="576"/>
      <c r="U1208" s="576"/>
      <c r="V1208" s="577"/>
      <c r="W1208" s="74"/>
      <c r="X1208" s="4"/>
      <c r="Y1208" s="5"/>
    </row>
    <row r="1209" spans="2:25" ht="33.9" customHeight="1">
      <c r="B1209" s="438">
        <f t="shared" si="18"/>
        <v>1157</v>
      </c>
      <c r="C1209" s="569"/>
      <c r="D1209" s="570"/>
      <c r="E1209" s="570"/>
      <c r="F1209" s="570"/>
      <c r="G1209" s="570"/>
      <c r="H1209" s="570"/>
      <c r="I1209" s="570"/>
      <c r="J1209" s="570"/>
      <c r="K1209" s="570"/>
      <c r="L1209" s="571"/>
      <c r="M1209" s="578"/>
      <c r="N1209" s="578"/>
      <c r="O1209" s="578"/>
      <c r="P1209" s="578"/>
      <c r="Q1209" s="578"/>
      <c r="R1209" s="575"/>
      <c r="S1209" s="576"/>
      <c r="T1209" s="576"/>
      <c r="U1209" s="576"/>
      <c r="V1209" s="577"/>
      <c r="W1209" s="74"/>
      <c r="X1209" s="4"/>
      <c r="Y1209" s="5"/>
    </row>
    <row r="1210" spans="2:25" ht="33.9" customHeight="1">
      <c r="B1210" s="438">
        <f t="shared" si="18"/>
        <v>1158</v>
      </c>
      <c r="C1210" s="569"/>
      <c r="D1210" s="570"/>
      <c r="E1210" s="570"/>
      <c r="F1210" s="570"/>
      <c r="G1210" s="570"/>
      <c r="H1210" s="570"/>
      <c r="I1210" s="570"/>
      <c r="J1210" s="570"/>
      <c r="K1210" s="570"/>
      <c r="L1210" s="571"/>
      <c r="M1210" s="578"/>
      <c r="N1210" s="578"/>
      <c r="O1210" s="578"/>
      <c r="P1210" s="578"/>
      <c r="Q1210" s="578"/>
      <c r="R1210" s="575"/>
      <c r="S1210" s="576"/>
      <c r="T1210" s="576"/>
      <c r="U1210" s="576"/>
      <c r="V1210" s="577"/>
      <c r="W1210" s="74"/>
      <c r="X1210" s="4"/>
      <c r="Y1210" s="5"/>
    </row>
    <row r="1211" spans="2:25" ht="33.9" customHeight="1">
      <c r="B1211" s="438">
        <f t="shared" si="18"/>
        <v>1159</v>
      </c>
      <c r="C1211" s="569"/>
      <c r="D1211" s="570"/>
      <c r="E1211" s="570"/>
      <c r="F1211" s="570"/>
      <c r="G1211" s="570"/>
      <c r="H1211" s="570"/>
      <c r="I1211" s="570"/>
      <c r="J1211" s="570"/>
      <c r="K1211" s="570"/>
      <c r="L1211" s="571"/>
      <c r="M1211" s="578"/>
      <c r="N1211" s="578"/>
      <c r="O1211" s="578"/>
      <c r="P1211" s="578"/>
      <c r="Q1211" s="578"/>
      <c r="R1211" s="575"/>
      <c r="S1211" s="576"/>
      <c r="T1211" s="576"/>
      <c r="U1211" s="576"/>
      <c r="V1211" s="577"/>
      <c r="W1211" s="74"/>
      <c r="X1211" s="4"/>
      <c r="Y1211" s="5"/>
    </row>
    <row r="1212" spans="2:25" ht="33.9" customHeight="1">
      <c r="B1212" s="438">
        <f t="shared" si="18"/>
        <v>1160</v>
      </c>
      <c r="C1212" s="569"/>
      <c r="D1212" s="570"/>
      <c r="E1212" s="570"/>
      <c r="F1212" s="570"/>
      <c r="G1212" s="570"/>
      <c r="H1212" s="570"/>
      <c r="I1212" s="570"/>
      <c r="J1212" s="570"/>
      <c r="K1212" s="570"/>
      <c r="L1212" s="571"/>
      <c r="M1212" s="578"/>
      <c r="N1212" s="578"/>
      <c r="O1212" s="578"/>
      <c r="P1212" s="578"/>
      <c r="Q1212" s="578"/>
      <c r="R1212" s="575"/>
      <c r="S1212" s="576"/>
      <c r="T1212" s="576"/>
      <c r="U1212" s="576"/>
      <c r="V1212" s="577"/>
      <c r="W1212" s="74"/>
      <c r="X1212" s="4"/>
      <c r="Y1212" s="5"/>
    </row>
    <row r="1213" spans="2:25" ht="33.9" customHeight="1">
      <c r="B1213" s="438">
        <f t="shared" si="18"/>
        <v>1161</v>
      </c>
      <c r="C1213" s="569"/>
      <c r="D1213" s="570"/>
      <c r="E1213" s="570"/>
      <c r="F1213" s="570"/>
      <c r="G1213" s="570"/>
      <c r="H1213" s="570"/>
      <c r="I1213" s="570"/>
      <c r="J1213" s="570"/>
      <c r="K1213" s="570"/>
      <c r="L1213" s="571"/>
      <c r="M1213" s="578"/>
      <c r="N1213" s="578"/>
      <c r="O1213" s="578"/>
      <c r="P1213" s="578"/>
      <c r="Q1213" s="578"/>
      <c r="R1213" s="575"/>
      <c r="S1213" s="576"/>
      <c r="T1213" s="576"/>
      <c r="U1213" s="576"/>
      <c r="V1213" s="577"/>
      <c r="W1213" s="74"/>
      <c r="X1213" s="4"/>
      <c r="Y1213" s="5"/>
    </row>
    <row r="1214" spans="2:25" ht="33.9" customHeight="1">
      <c r="B1214" s="438">
        <f t="shared" si="18"/>
        <v>1162</v>
      </c>
      <c r="C1214" s="569"/>
      <c r="D1214" s="570"/>
      <c r="E1214" s="570"/>
      <c r="F1214" s="570"/>
      <c r="G1214" s="570"/>
      <c r="H1214" s="570"/>
      <c r="I1214" s="570"/>
      <c r="J1214" s="570"/>
      <c r="K1214" s="570"/>
      <c r="L1214" s="571"/>
      <c r="M1214" s="578"/>
      <c r="N1214" s="578"/>
      <c r="O1214" s="578"/>
      <c r="P1214" s="578"/>
      <c r="Q1214" s="578"/>
      <c r="R1214" s="575"/>
      <c r="S1214" s="576"/>
      <c r="T1214" s="576"/>
      <c r="U1214" s="576"/>
      <c r="V1214" s="577"/>
      <c r="W1214" s="74"/>
      <c r="X1214" s="4"/>
      <c r="Y1214" s="5"/>
    </row>
    <row r="1215" spans="2:25" ht="33.9" customHeight="1">
      <c r="B1215" s="438">
        <f t="shared" si="18"/>
        <v>1163</v>
      </c>
      <c r="C1215" s="569"/>
      <c r="D1215" s="570"/>
      <c r="E1215" s="570"/>
      <c r="F1215" s="570"/>
      <c r="G1215" s="570"/>
      <c r="H1215" s="570"/>
      <c r="I1215" s="570"/>
      <c r="J1215" s="570"/>
      <c r="K1215" s="570"/>
      <c r="L1215" s="571"/>
      <c r="M1215" s="578"/>
      <c r="N1215" s="578"/>
      <c r="O1215" s="578"/>
      <c r="P1215" s="578"/>
      <c r="Q1215" s="578"/>
      <c r="R1215" s="575"/>
      <c r="S1215" s="576"/>
      <c r="T1215" s="576"/>
      <c r="U1215" s="576"/>
      <c r="V1215" s="577"/>
      <c r="W1215" s="74"/>
      <c r="X1215" s="4"/>
      <c r="Y1215" s="5"/>
    </row>
    <row r="1216" spans="2:25" ht="33.9" customHeight="1">
      <c r="B1216" s="438">
        <f t="shared" si="18"/>
        <v>1164</v>
      </c>
      <c r="C1216" s="569"/>
      <c r="D1216" s="570"/>
      <c r="E1216" s="570"/>
      <c r="F1216" s="570"/>
      <c r="G1216" s="570"/>
      <c r="H1216" s="570"/>
      <c r="I1216" s="570"/>
      <c r="J1216" s="570"/>
      <c r="K1216" s="570"/>
      <c r="L1216" s="571"/>
      <c r="M1216" s="578"/>
      <c r="N1216" s="578"/>
      <c r="O1216" s="578"/>
      <c r="P1216" s="578"/>
      <c r="Q1216" s="578"/>
      <c r="R1216" s="575"/>
      <c r="S1216" s="576"/>
      <c r="T1216" s="576"/>
      <c r="U1216" s="576"/>
      <c r="V1216" s="577"/>
      <c r="W1216" s="74"/>
      <c r="X1216" s="4"/>
      <c r="Y1216" s="5"/>
    </row>
    <row r="1217" spans="2:25" ht="33.9" customHeight="1">
      <c r="B1217" s="438">
        <f t="shared" si="18"/>
        <v>1165</v>
      </c>
      <c r="C1217" s="569"/>
      <c r="D1217" s="570"/>
      <c r="E1217" s="570"/>
      <c r="F1217" s="570"/>
      <c r="G1217" s="570"/>
      <c r="H1217" s="570"/>
      <c r="I1217" s="570"/>
      <c r="J1217" s="570"/>
      <c r="K1217" s="570"/>
      <c r="L1217" s="571"/>
      <c r="M1217" s="578"/>
      <c r="N1217" s="578"/>
      <c r="O1217" s="578"/>
      <c r="P1217" s="578"/>
      <c r="Q1217" s="578"/>
      <c r="R1217" s="575"/>
      <c r="S1217" s="576"/>
      <c r="T1217" s="576"/>
      <c r="U1217" s="576"/>
      <c r="V1217" s="577"/>
      <c r="W1217" s="74"/>
      <c r="X1217" s="4"/>
      <c r="Y1217" s="5"/>
    </row>
    <row r="1218" spans="2:25" ht="33.9" customHeight="1">
      <c r="B1218" s="438">
        <f t="shared" si="18"/>
        <v>1166</v>
      </c>
      <c r="C1218" s="569"/>
      <c r="D1218" s="570"/>
      <c r="E1218" s="570"/>
      <c r="F1218" s="570"/>
      <c r="G1218" s="570"/>
      <c r="H1218" s="570"/>
      <c r="I1218" s="570"/>
      <c r="J1218" s="570"/>
      <c r="K1218" s="570"/>
      <c r="L1218" s="571"/>
      <c r="M1218" s="578"/>
      <c r="N1218" s="578"/>
      <c r="O1218" s="578"/>
      <c r="P1218" s="578"/>
      <c r="Q1218" s="578"/>
      <c r="R1218" s="575"/>
      <c r="S1218" s="576"/>
      <c r="T1218" s="576"/>
      <c r="U1218" s="576"/>
      <c r="V1218" s="577"/>
      <c r="W1218" s="74"/>
      <c r="X1218" s="4"/>
      <c r="Y1218" s="5"/>
    </row>
    <row r="1219" spans="2:25" ht="33.9" customHeight="1">
      <c r="B1219" s="438">
        <f t="shared" si="18"/>
        <v>1167</v>
      </c>
      <c r="C1219" s="569"/>
      <c r="D1219" s="570"/>
      <c r="E1219" s="570"/>
      <c r="F1219" s="570"/>
      <c r="G1219" s="570"/>
      <c r="H1219" s="570"/>
      <c r="I1219" s="570"/>
      <c r="J1219" s="570"/>
      <c r="K1219" s="570"/>
      <c r="L1219" s="571"/>
      <c r="M1219" s="578"/>
      <c r="N1219" s="578"/>
      <c r="O1219" s="578"/>
      <c r="P1219" s="578"/>
      <c r="Q1219" s="578"/>
      <c r="R1219" s="575"/>
      <c r="S1219" s="576"/>
      <c r="T1219" s="576"/>
      <c r="U1219" s="576"/>
      <c r="V1219" s="577"/>
      <c r="W1219" s="74"/>
      <c r="X1219" s="4"/>
      <c r="Y1219" s="5"/>
    </row>
    <row r="1220" spans="2:25" ht="33.9" customHeight="1">
      <c r="B1220" s="438">
        <f t="shared" si="18"/>
        <v>1168</v>
      </c>
      <c r="C1220" s="569"/>
      <c r="D1220" s="570"/>
      <c r="E1220" s="570"/>
      <c r="F1220" s="570"/>
      <c r="G1220" s="570"/>
      <c r="H1220" s="570"/>
      <c r="I1220" s="570"/>
      <c r="J1220" s="570"/>
      <c r="K1220" s="570"/>
      <c r="L1220" s="571"/>
      <c r="M1220" s="578"/>
      <c r="N1220" s="578"/>
      <c r="O1220" s="578"/>
      <c r="P1220" s="578"/>
      <c r="Q1220" s="578"/>
      <c r="R1220" s="575"/>
      <c r="S1220" s="576"/>
      <c r="T1220" s="576"/>
      <c r="U1220" s="576"/>
      <c r="V1220" s="577"/>
      <c r="W1220" s="74"/>
      <c r="X1220" s="4"/>
      <c r="Y1220" s="5"/>
    </row>
    <row r="1221" spans="2:25" ht="33.9" customHeight="1">
      <c r="B1221" s="438">
        <f t="shared" si="18"/>
        <v>1169</v>
      </c>
      <c r="C1221" s="569"/>
      <c r="D1221" s="570"/>
      <c r="E1221" s="570"/>
      <c r="F1221" s="570"/>
      <c r="G1221" s="570"/>
      <c r="H1221" s="570"/>
      <c r="I1221" s="570"/>
      <c r="J1221" s="570"/>
      <c r="K1221" s="570"/>
      <c r="L1221" s="571"/>
      <c r="M1221" s="578"/>
      <c r="N1221" s="578"/>
      <c r="O1221" s="578"/>
      <c r="P1221" s="578"/>
      <c r="Q1221" s="578"/>
      <c r="R1221" s="575"/>
      <c r="S1221" s="576"/>
      <c r="T1221" s="576"/>
      <c r="U1221" s="576"/>
      <c r="V1221" s="577"/>
      <c r="W1221" s="74"/>
      <c r="X1221" s="4"/>
      <c r="Y1221" s="5"/>
    </row>
    <row r="1222" spans="2:25" ht="33.9" customHeight="1">
      <c r="B1222" s="438">
        <f t="shared" si="18"/>
        <v>1170</v>
      </c>
      <c r="C1222" s="569"/>
      <c r="D1222" s="570"/>
      <c r="E1222" s="570"/>
      <c r="F1222" s="570"/>
      <c r="G1222" s="570"/>
      <c r="H1222" s="570"/>
      <c r="I1222" s="570"/>
      <c r="J1222" s="570"/>
      <c r="K1222" s="570"/>
      <c r="L1222" s="571"/>
      <c r="M1222" s="578"/>
      <c r="N1222" s="578"/>
      <c r="O1222" s="578"/>
      <c r="P1222" s="578"/>
      <c r="Q1222" s="578"/>
      <c r="R1222" s="575"/>
      <c r="S1222" s="576"/>
      <c r="T1222" s="576"/>
      <c r="U1222" s="576"/>
      <c r="V1222" s="577"/>
      <c r="W1222" s="74"/>
      <c r="X1222" s="4"/>
      <c r="Y1222" s="5"/>
    </row>
    <row r="1223" spans="2:25" ht="33.9" customHeight="1">
      <c r="B1223" s="438">
        <f t="shared" si="18"/>
        <v>1171</v>
      </c>
      <c r="C1223" s="569"/>
      <c r="D1223" s="570"/>
      <c r="E1223" s="570"/>
      <c r="F1223" s="570"/>
      <c r="G1223" s="570"/>
      <c r="H1223" s="570"/>
      <c r="I1223" s="570"/>
      <c r="J1223" s="570"/>
      <c r="K1223" s="570"/>
      <c r="L1223" s="571"/>
      <c r="M1223" s="578"/>
      <c r="N1223" s="578"/>
      <c r="O1223" s="578"/>
      <c r="P1223" s="578"/>
      <c r="Q1223" s="578"/>
      <c r="R1223" s="575"/>
      <c r="S1223" s="576"/>
      <c r="T1223" s="576"/>
      <c r="U1223" s="576"/>
      <c r="V1223" s="577"/>
      <c r="W1223" s="74"/>
      <c r="X1223" s="4"/>
      <c r="Y1223" s="5"/>
    </row>
    <row r="1224" spans="2:25" ht="33.9" customHeight="1">
      <c r="B1224" s="438">
        <f t="shared" si="18"/>
        <v>1172</v>
      </c>
      <c r="C1224" s="569"/>
      <c r="D1224" s="570"/>
      <c r="E1224" s="570"/>
      <c r="F1224" s="570"/>
      <c r="G1224" s="570"/>
      <c r="H1224" s="570"/>
      <c r="I1224" s="570"/>
      <c r="J1224" s="570"/>
      <c r="K1224" s="570"/>
      <c r="L1224" s="571"/>
      <c r="M1224" s="578"/>
      <c r="N1224" s="578"/>
      <c r="O1224" s="578"/>
      <c r="P1224" s="578"/>
      <c r="Q1224" s="578"/>
      <c r="R1224" s="575"/>
      <c r="S1224" s="576"/>
      <c r="T1224" s="576"/>
      <c r="U1224" s="576"/>
      <c r="V1224" s="577"/>
      <c r="W1224" s="74"/>
      <c r="X1224" s="4"/>
      <c r="Y1224" s="5"/>
    </row>
    <row r="1225" spans="2:25" ht="33.9" customHeight="1">
      <c r="B1225" s="438">
        <f t="shared" si="18"/>
        <v>1173</v>
      </c>
      <c r="C1225" s="569"/>
      <c r="D1225" s="570"/>
      <c r="E1225" s="570"/>
      <c r="F1225" s="570"/>
      <c r="G1225" s="570"/>
      <c r="H1225" s="570"/>
      <c r="I1225" s="570"/>
      <c r="J1225" s="570"/>
      <c r="K1225" s="570"/>
      <c r="L1225" s="571"/>
      <c r="M1225" s="578"/>
      <c r="N1225" s="578"/>
      <c r="O1225" s="578"/>
      <c r="P1225" s="578"/>
      <c r="Q1225" s="578"/>
      <c r="R1225" s="575"/>
      <c r="S1225" s="576"/>
      <c r="T1225" s="576"/>
      <c r="U1225" s="576"/>
      <c r="V1225" s="577"/>
      <c r="W1225" s="74"/>
      <c r="X1225" s="4"/>
      <c r="Y1225" s="5"/>
    </row>
    <row r="1226" spans="2:25" ht="33.9" customHeight="1">
      <c r="B1226" s="438">
        <f t="shared" si="18"/>
        <v>1174</v>
      </c>
      <c r="C1226" s="569"/>
      <c r="D1226" s="570"/>
      <c r="E1226" s="570"/>
      <c r="F1226" s="570"/>
      <c r="G1226" s="570"/>
      <c r="H1226" s="570"/>
      <c r="I1226" s="570"/>
      <c r="J1226" s="570"/>
      <c r="K1226" s="570"/>
      <c r="L1226" s="571"/>
      <c r="M1226" s="578"/>
      <c r="N1226" s="578"/>
      <c r="O1226" s="578"/>
      <c r="P1226" s="578"/>
      <c r="Q1226" s="578"/>
      <c r="R1226" s="575"/>
      <c r="S1226" s="576"/>
      <c r="T1226" s="576"/>
      <c r="U1226" s="576"/>
      <c r="V1226" s="577"/>
      <c r="W1226" s="74"/>
      <c r="X1226" s="4"/>
      <c r="Y1226" s="5"/>
    </row>
    <row r="1227" spans="2:25" ht="33.9" customHeight="1">
      <c r="B1227" s="438">
        <f t="shared" si="18"/>
        <v>1175</v>
      </c>
      <c r="C1227" s="569"/>
      <c r="D1227" s="570"/>
      <c r="E1227" s="570"/>
      <c r="F1227" s="570"/>
      <c r="G1227" s="570"/>
      <c r="H1227" s="570"/>
      <c r="I1227" s="570"/>
      <c r="J1227" s="570"/>
      <c r="K1227" s="570"/>
      <c r="L1227" s="571"/>
      <c r="M1227" s="578"/>
      <c r="N1227" s="578"/>
      <c r="O1227" s="578"/>
      <c r="P1227" s="578"/>
      <c r="Q1227" s="578"/>
      <c r="R1227" s="575"/>
      <c r="S1227" s="576"/>
      <c r="T1227" s="576"/>
      <c r="U1227" s="576"/>
      <c r="V1227" s="577"/>
      <c r="W1227" s="74"/>
      <c r="X1227" s="4"/>
      <c r="Y1227" s="5"/>
    </row>
    <row r="1228" spans="2:25" ht="33.9" customHeight="1">
      <c r="B1228" s="438">
        <f t="shared" si="18"/>
        <v>1176</v>
      </c>
      <c r="C1228" s="569"/>
      <c r="D1228" s="570"/>
      <c r="E1228" s="570"/>
      <c r="F1228" s="570"/>
      <c r="G1228" s="570"/>
      <c r="H1228" s="570"/>
      <c r="I1228" s="570"/>
      <c r="J1228" s="570"/>
      <c r="K1228" s="570"/>
      <c r="L1228" s="571"/>
      <c r="M1228" s="578"/>
      <c r="N1228" s="578"/>
      <c r="O1228" s="578"/>
      <c r="P1228" s="578"/>
      <c r="Q1228" s="578"/>
      <c r="R1228" s="575"/>
      <c r="S1228" s="576"/>
      <c r="T1228" s="576"/>
      <c r="U1228" s="576"/>
      <c r="V1228" s="577"/>
      <c r="W1228" s="74"/>
      <c r="X1228" s="4"/>
      <c r="Y1228" s="5"/>
    </row>
    <row r="1229" spans="2:25" ht="33.9" customHeight="1">
      <c r="B1229" s="438">
        <f t="shared" si="18"/>
        <v>1177</v>
      </c>
      <c r="C1229" s="569"/>
      <c r="D1229" s="570"/>
      <c r="E1229" s="570"/>
      <c r="F1229" s="570"/>
      <c r="G1229" s="570"/>
      <c r="H1229" s="570"/>
      <c r="I1229" s="570"/>
      <c r="J1229" s="570"/>
      <c r="K1229" s="570"/>
      <c r="L1229" s="571"/>
      <c r="M1229" s="578"/>
      <c r="N1229" s="578"/>
      <c r="O1229" s="578"/>
      <c r="P1229" s="578"/>
      <c r="Q1229" s="578"/>
      <c r="R1229" s="575"/>
      <c r="S1229" s="576"/>
      <c r="T1229" s="576"/>
      <c r="U1229" s="576"/>
      <c r="V1229" s="577"/>
      <c r="W1229" s="74"/>
      <c r="X1229" s="4"/>
      <c r="Y1229" s="5"/>
    </row>
    <row r="1230" spans="2:25" ht="33.9" customHeight="1">
      <c r="B1230" s="438">
        <f t="shared" si="18"/>
        <v>1178</v>
      </c>
      <c r="C1230" s="569"/>
      <c r="D1230" s="570"/>
      <c r="E1230" s="570"/>
      <c r="F1230" s="570"/>
      <c r="G1230" s="570"/>
      <c r="H1230" s="570"/>
      <c r="I1230" s="570"/>
      <c r="J1230" s="570"/>
      <c r="K1230" s="570"/>
      <c r="L1230" s="571"/>
      <c r="M1230" s="578"/>
      <c r="N1230" s="578"/>
      <c r="O1230" s="578"/>
      <c r="P1230" s="578"/>
      <c r="Q1230" s="578"/>
      <c r="R1230" s="575"/>
      <c r="S1230" s="576"/>
      <c r="T1230" s="576"/>
      <c r="U1230" s="576"/>
      <c r="V1230" s="577"/>
      <c r="W1230" s="74"/>
      <c r="X1230" s="4"/>
      <c r="Y1230" s="5"/>
    </row>
    <row r="1231" spans="2:25" ht="33.9" customHeight="1">
      <c r="B1231" s="438">
        <f t="shared" si="18"/>
        <v>1179</v>
      </c>
      <c r="C1231" s="569"/>
      <c r="D1231" s="570"/>
      <c r="E1231" s="570"/>
      <c r="F1231" s="570"/>
      <c r="G1231" s="570"/>
      <c r="H1231" s="570"/>
      <c r="I1231" s="570"/>
      <c r="J1231" s="570"/>
      <c r="K1231" s="570"/>
      <c r="L1231" s="571"/>
      <c r="M1231" s="578"/>
      <c r="N1231" s="578"/>
      <c r="O1231" s="578"/>
      <c r="P1231" s="578"/>
      <c r="Q1231" s="578"/>
      <c r="R1231" s="575"/>
      <c r="S1231" s="576"/>
      <c r="T1231" s="576"/>
      <c r="U1231" s="576"/>
      <c r="V1231" s="577"/>
      <c r="W1231" s="74"/>
      <c r="X1231" s="4"/>
      <c r="Y1231" s="5"/>
    </row>
    <row r="1232" spans="2:25" ht="33.9" customHeight="1">
      <c r="B1232" s="438">
        <f t="shared" si="18"/>
        <v>1180</v>
      </c>
      <c r="C1232" s="569"/>
      <c r="D1232" s="570"/>
      <c r="E1232" s="570"/>
      <c r="F1232" s="570"/>
      <c r="G1232" s="570"/>
      <c r="H1232" s="570"/>
      <c r="I1232" s="570"/>
      <c r="J1232" s="570"/>
      <c r="K1232" s="570"/>
      <c r="L1232" s="571"/>
      <c r="M1232" s="578"/>
      <c r="N1232" s="578"/>
      <c r="O1232" s="578"/>
      <c r="P1232" s="578"/>
      <c r="Q1232" s="578"/>
      <c r="R1232" s="575"/>
      <c r="S1232" s="576"/>
      <c r="T1232" s="576"/>
      <c r="U1232" s="576"/>
      <c r="V1232" s="577"/>
      <c r="W1232" s="74"/>
      <c r="X1232" s="4"/>
      <c r="Y1232" s="5"/>
    </row>
    <row r="1233" spans="2:25" ht="33.9" customHeight="1">
      <c r="B1233" s="438">
        <f t="shared" si="18"/>
        <v>1181</v>
      </c>
      <c r="C1233" s="569"/>
      <c r="D1233" s="570"/>
      <c r="E1233" s="570"/>
      <c r="F1233" s="570"/>
      <c r="G1233" s="570"/>
      <c r="H1233" s="570"/>
      <c r="I1233" s="570"/>
      <c r="J1233" s="570"/>
      <c r="K1233" s="570"/>
      <c r="L1233" s="571"/>
      <c r="M1233" s="578"/>
      <c r="N1233" s="578"/>
      <c r="O1233" s="578"/>
      <c r="P1233" s="578"/>
      <c r="Q1233" s="578"/>
      <c r="R1233" s="575"/>
      <c r="S1233" s="576"/>
      <c r="T1233" s="576"/>
      <c r="U1233" s="576"/>
      <c r="V1233" s="577"/>
      <c r="W1233" s="74"/>
      <c r="X1233" s="4"/>
      <c r="Y1233" s="5"/>
    </row>
    <row r="1234" spans="2:25" ht="33.9" customHeight="1">
      <c r="B1234" s="438">
        <f t="shared" si="18"/>
        <v>1182</v>
      </c>
      <c r="C1234" s="569"/>
      <c r="D1234" s="570"/>
      <c r="E1234" s="570"/>
      <c r="F1234" s="570"/>
      <c r="G1234" s="570"/>
      <c r="H1234" s="570"/>
      <c r="I1234" s="570"/>
      <c r="J1234" s="570"/>
      <c r="K1234" s="570"/>
      <c r="L1234" s="571"/>
      <c r="M1234" s="578"/>
      <c r="N1234" s="578"/>
      <c r="O1234" s="578"/>
      <c r="P1234" s="578"/>
      <c r="Q1234" s="578"/>
      <c r="R1234" s="575"/>
      <c r="S1234" s="576"/>
      <c r="T1234" s="576"/>
      <c r="U1234" s="576"/>
      <c r="V1234" s="577"/>
      <c r="W1234" s="74"/>
      <c r="X1234" s="4"/>
      <c r="Y1234" s="5"/>
    </row>
    <row r="1235" spans="2:25" ht="33.9" customHeight="1">
      <c r="B1235" s="438">
        <f t="shared" si="18"/>
        <v>1183</v>
      </c>
      <c r="C1235" s="569"/>
      <c r="D1235" s="570"/>
      <c r="E1235" s="570"/>
      <c r="F1235" s="570"/>
      <c r="G1235" s="570"/>
      <c r="H1235" s="570"/>
      <c r="I1235" s="570"/>
      <c r="J1235" s="570"/>
      <c r="K1235" s="570"/>
      <c r="L1235" s="571"/>
      <c r="M1235" s="578"/>
      <c r="N1235" s="578"/>
      <c r="O1235" s="578"/>
      <c r="P1235" s="578"/>
      <c r="Q1235" s="578"/>
      <c r="R1235" s="575"/>
      <c r="S1235" s="576"/>
      <c r="T1235" s="576"/>
      <c r="U1235" s="576"/>
      <c r="V1235" s="577"/>
      <c r="W1235" s="74"/>
      <c r="X1235" s="4"/>
      <c r="Y1235" s="5"/>
    </row>
    <row r="1236" spans="2:25" ht="33.9" customHeight="1">
      <c r="B1236" s="438">
        <f t="shared" si="18"/>
        <v>1184</v>
      </c>
      <c r="C1236" s="569"/>
      <c r="D1236" s="570"/>
      <c r="E1236" s="570"/>
      <c r="F1236" s="570"/>
      <c r="G1236" s="570"/>
      <c r="H1236" s="570"/>
      <c r="I1236" s="570"/>
      <c r="J1236" s="570"/>
      <c r="K1236" s="570"/>
      <c r="L1236" s="571"/>
      <c r="M1236" s="578"/>
      <c r="N1236" s="578"/>
      <c r="O1236" s="578"/>
      <c r="P1236" s="578"/>
      <c r="Q1236" s="578"/>
      <c r="R1236" s="575"/>
      <c r="S1236" s="576"/>
      <c r="T1236" s="576"/>
      <c r="U1236" s="576"/>
      <c r="V1236" s="577"/>
      <c r="W1236" s="74"/>
      <c r="X1236" s="4"/>
      <c r="Y1236" s="5"/>
    </row>
    <row r="1237" spans="2:25" ht="33.9" customHeight="1">
      <c r="B1237" s="438">
        <f t="shared" si="18"/>
        <v>1185</v>
      </c>
      <c r="C1237" s="569"/>
      <c r="D1237" s="570"/>
      <c r="E1237" s="570"/>
      <c r="F1237" s="570"/>
      <c r="G1237" s="570"/>
      <c r="H1237" s="570"/>
      <c r="I1237" s="570"/>
      <c r="J1237" s="570"/>
      <c r="K1237" s="570"/>
      <c r="L1237" s="571"/>
      <c r="M1237" s="578"/>
      <c r="N1237" s="578"/>
      <c r="O1237" s="578"/>
      <c r="P1237" s="578"/>
      <c r="Q1237" s="578"/>
      <c r="R1237" s="575"/>
      <c r="S1237" s="576"/>
      <c r="T1237" s="576"/>
      <c r="U1237" s="576"/>
      <c r="V1237" s="577"/>
      <c r="W1237" s="74"/>
      <c r="X1237" s="4"/>
      <c r="Y1237" s="5"/>
    </row>
    <row r="1238" spans="2:25" ht="33.9" customHeight="1">
      <c r="B1238" s="438">
        <f t="shared" si="18"/>
        <v>1186</v>
      </c>
      <c r="C1238" s="569"/>
      <c r="D1238" s="570"/>
      <c r="E1238" s="570"/>
      <c r="F1238" s="570"/>
      <c r="G1238" s="570"/>
      <c r="H1238" s="570"/>
      <c r="I1238" s="570"/>
      <c r="J1238" s="570"/>
      <c r="K1238" s="570"/>
      <c r="L1238" s="571"/>
      <c r="M1238" s="578"/>
      <c r="N1238" s="578"/>
      <c r="O1238" s="578"/>
      <c r="P1238" s="578"/>
      <c r="Q1238" s="578"/>
      <c r="R1238" s="575"/>
      <c r="S1238" s="576"/>
      <c r="T1238" s="576"/>
      <c r="U1238" s="576"/>
      <c r="V1238" s="577"/>
      <c r="W1238" s="74"/>
      <c r="X1238" s="4"/>
      <c r="Y1238" s="5"/>
    </row>
    <row r="1239" spans="2:25" ht="33.9" customHeight="1">
      <c r="B1239" s="438">
        <f t="shared" si="18"/>
        <v>1187</v>
      </c>
      <c r="C1239" s="569"/>
      <c r="D1239" s="570"/>
      <c r="E1239" s="570"/>
      <c r="F1239" s="570"/>
      <c r="G1239" s="570"/>
      <c r="H1239" s="570"/>
      <c r="I1239" s="570"/>
      <c r="J1239" s="570"/>
      <c r="K1239" s="570"/>
      <c r="L1239" s="571"/>
      <c r="M1239" s="578"/>
      <c r="N1239" s="578"/>
      <c r="O1239" s="578"/>
      <c r="P1239" s="578"/>
      <c r="Q1239" s="578"/>
      <c r="R1239" s="575"/>
      <c r="S1239" s="576"/>
      <c r="T1239" s="576"/>
      <c r="U1239" s="576"/>
      <c r="V1239" s="577"/>
      <c r="W1239" s="74"/>
      <c r="X1239" s="4"/>
      <c r="Y1239" s="5"/>
    </row>
    <row r="1240" spans="2:25" ht="33.9" customHeight="1">
      <c r="B1240" s="438">
        <f t="shared" si="18"/>
        <v>1188</v>
      </c>
      <c r="C1240" s="569"/>
      <c r="D1240" s="570"/>
      <c r="E1240" s="570"/>
      <c r="F1240" s="570"/>
      <c r="G1240" s="570"/>
      <c r="H1240" s="570"/>
      <c r="I1240" s="570"/>
      <c r="J1240" s="570"/>
      <c r="K1240" s="570"/>
      <c r="L1240" s="571"/>
      <c r="M1240" s="578"/>
      <c r="N1240" s="578"/>
      <c r="O1240" s="578"/>
      <c r="P1240" s="578"/>
      <c r="Q1240" s="578"/>
      <c r="R1240" s="575"/>
      <c r="S1240" s="576"/>
      <c r="T1240" s="576"/>
      <c r="U1240" s="576"/>
      <c r="V1240" s="577"/>
      <c r="W1240" s="74"/>
      <c r="X1240" s="4"/>
      <c r="Y1240" s="5"/>
    </row>
    <row r="1241" spans="2:25" ht="33.9" customHeight="1">
      <c r="B1241" s="438">
        <f t="shared" si="18"/>
        <v>1189</v>
      </c>
      <c r="C1241" s="569"/>
      <c r="D1241" s="570"/>
      <c r="E1241" s="570"/>
      <c r="F1241" s="570"/>
      <c r="G1241" s="570"/>
      <c r="H1241" s="570"/>
      <c r="I1241" s="570"/>
      <c r="J1241" s="570"/>
      <c r="K1241" s="570"/>
      <c r="L1241" s="571"/>
      <c r="M1241" s="578"/>
      <c r="N1241" s="578"/>
      <c r="O1241" s="578"/>
      <c r="P1241" s="578"/>
      <c r="Q1241" s="578"/>
      <c r="R1241" s="575"/>
      <c r="S1241" s="576"/>
      <c r="T1241" s="576"/>
      <c r="U1241" s="576"/>
      <c r="V1241" s="577"/>
      <c r="W1241" s="74"/>
      <c r="X1241" s="4"/>
      <c r="Y1241" s="5"/>
    </row>
    <row r="1242" spans="2:25" ht="33.9" customHeight="1">
      <c r="B1242" s="438">
        <f t="shared" si="18"/>
        <v>1190</v>
      </c>
      <c r="C1242" s="569"/>
      <c r="D1242" s="570"/>
      <c r="E1242" s="570"/>
      <c r="F1242" s="570"/>
      <c r="G1242" s="570"/>
      <c r="H1242" s="570"/>
      <c r="I1242" s="570"/>
      <c r="J1242" s="570"/>
      <c r="K1242" s="570"/>
      <c r="L1242" s="571"/>
      <c r="M1242" s="578"/>
      <c r="N1242" s="578"/>
      <c r="O1242" s="578"/>
      <c r="P1242" s="578"/>
      <c r="Q1242" s="578"/>
      <c r="R1242" s="575"/>
      <c r="S1242" s="576"/>
      <c r="T1242" s="576"/>
      <c r="U1242" s="576"/>
      <c r="V1242" s="577"/>
      <c r="W1242" s="74"/>
      <c r="X1242" s="4"/>
      <c r="Y1242" s="5"/>
    </row>
    <row r="1243" spans="2:25" ht="33.9" customHeight="1">
      <c r="B1243" s="438">
        <f t="shared" si="18"/>
        <v>1191</v>
      </c>
      <c r="C1243" s="569"/>
      <c r="D1243" s="570"/>
      <c r="E1243" s="570"/>
      <c r="F1243" s="570"/>
      <c r="G1243" s="570"/>
      <c r="H1243" s="570"/>
      <c r="I1243" s="570"/>
      <c r="J1243" s="570"/>
      <c r="K1243" s="570"/>
      <c r="L1243" s="571"/>
      <c r="M1243" s="578"/>
      <c r="N1243" s="578"/>
      <c r="O1243" s="578"/>
      <c r="P1243" s="578"/>
      <c r="Q1243" s="578"/>
      <c r="R1243" s="575"/>
      <c r="S1243" s="576"/>
      <c r="T1243" s="576"/>
      <c r="U1243" s="576"/>
      <c r="V1243" s="577"/>
      <c r="W1243" s="74"/>
      <c r="X1243" s="4"/>
      <c r="Y1243" s="5"/>
    </row>
    <row r="1244" spans="2:25" ht="33.9" customHeight="1">
      <c r="B1244" s="438">
        <f t="shared" si="18"/>
        <v>1192</v>
      </c>
      <c r="C1244" s="569"/>
      <c r="D1244" s="570"/>
      <c r="E1244" s="570"/>
      <c r="F1244" s="570"/>
      <c r="G1244" s="570"/>
      <c r="H1244" s="570"/>
      <c r="I1244" s="570"/>
      <c r="J1244" s="570"/>
      <c r="K1244" s="570"/>
      <c r="L1244" s="571"/>
      <c r="M1244" s="578"/>
      <c r="N1244" s="578"/>
      <c r="O1244" s="578"/>
      <c r="P1244" s="578"/>
      <c r="Q1244" s="578"/>
      <c r="R1244" s="575"/>
      <c r="S1244" s="576"/>
      <c r="T1244" s="576"/>
      <c r="U1244" s="576"/>
      <c r="V1244" s="577"/>
      <c r="W1244" s="74"/>
      <c r="X1244" s="4"/>
      <c r="Y1244" s="5"/>
    </row>
    <row r="1245" spans="2:25" ht="33.9" customHeight="1">
      <c r="B1245" s="438">
        <f t="shared" si="18"/>
        <v>1193</v>
      </c>
      <c r="C1245" s="569"/>
      <c r="D1245" s="570"/>
      <c r="E1245" s="570"/>
      <c r="F1245" s="570"/>
      <c r="G1245" s="570"/>
      <c r="H1245" s="570"/>
      <c r="I1245" s="570"/>
      <c r="J1245" s="570"/>
      <c r="K1245" s="570"/>
      <c r="L1245" s="571"/>
      <c r="M1245" s="578"/>
      <c r="N1245" s="578"/>
      <c r="O1245" s="578"/>
      <c r="P1245" s="578"/>
      <c r="Q1245" s="578"/>
      <c r="R1245" s="575"/>
      <c r="S1245" s="576"/>
      <c r="T1245" s="576"/>
      <c r="U1245" s="576"/>
      <c r="V1245" s="577"/>
      <c r="W1245" s="74"/>
      <c r="X1245" s="4"/>
      <c r="Y1245" s="5"/>
    </row>
    <row r="1246" spans="2:25" ht="33.9" customHeight="1">
      <c r="B1246" s="438">
        <f t="shared" si="18"/>
        <v>1194</v>
      </c>
      <c r="C1246" s="569"/>
      <c r="D1246" s="570"/>
      <c r="E1246" s="570"/>
      <c r="F1246" s="570"/>
      <c r="G1246" s="570"/>
      <c r="H1246" s="570"/>
      <c r="I1246" s="570"/>
      <c r="J1246" s="570"/>
      <c r="K1246" s="570"/>
      <c r="L1246" s="571"/>
      <c r="M1246" s="578"/>
      <c r="N1246" s="578"/>
      <c r="O1246" s="578"/>
      <c r="P1246" s="578"/>
      <c r="Q1246" s="578"/>
      <c r="R1246" s="575"/>
      <c r="S1246" s="576"/>
      <c r="T1246" s="576"/>
      <c r="U1246" s="576"/>
      <c r="V1246" s="577"/>
      <c r="W1246" s="74"/>
      <c r="X1246" s="4"/>
      <c r="Y1246" s="5"/>
    </row>
    <row r="1247" spans="2:25" ht="33.9" customHeight="1">
      <c r="B1247" s="438">
        <f t="shared" si="18"/>
        <v>1195</v>
      </c>
      <c r="C1247" s="569"/>
      <c r="D1247" s="570"/>
      <c r="E1247" s="570"/>
      <c r="F1247" s="570"/>
      <c r="G1247" s="570"/>
      <c r="H1247" s="570"/>
      <c r="I1247" s="570"/>
      <c r="J1247" s="570"/>
      <c r="K1247" s="570"/>
      <c r="L1247" s="571"/>
      <c r="M1247" s="578"/>
      <c r="N1247" s="578"/>
      <c r="O1247" s="578"/>
      <c r="P1247" s="578"/>
      <c r="Q1247" s="578"/>
      <c r="R1247" s="575"/>
      <c r="S1247" s="576"/>
      <c r="T1247" s="576"/>
      <c r="U1247" s="576"/>
      <c r="V1247" s="577"/>
      <c r="W1247" s="74"/>
      <c r="X1247" s="4"/>
      <c r="Y1247" s="5"/>
    </row>
    <row r="1248" spans="2:25" ht="33.9" customHeight="1">
      <c r="B1248" s="438">
        <f t="shared" si="18"/>
        <v>1196</v>
      </c>
      <c r="C1248" s="569"/>
      <c r="D1248" s="570"/>
      <c r="E1248" s="570"/>
      <c r="F1248" s="570"/>
      <c r="G1248" s="570"/>
      <c r="H1248" s="570"/>
      <c r="I1248" s="570"/>
      <c r="J1248" s="570"/>
      <c r="K1248" s="570"/>
      <c r="L1248" s="571"/>
      <c r="M1248" s="578"/>
      <c r="N1248" s="578"/>
      <c r="O1248" s="578"/>
      <c r="P1248" s="578"/>
      <c r="Q1248" s="578"/>
      <c r="R1248" s="575"/>
      <c r="S1248" s="576"/>
      <c r="T1248" s="576"/>
      <c r="U1248" s="576"/>
      <c r="V1248" s="577"/>
      <c r="W1248" s="74"/>
      <c r="X1248" s="4"/>
      <c r="Y1248" s="5"/>
    </row>
    <row r="1249" spans="2:25" ht="33.9" customHeight="1">
      <c r="B1249" s="438">
        <f t="shared" si="18"/>
        <v>1197</v>
      </c>
      <c r="C1249" s="569"/>
      <c r="D1249" s="570"/>
      <c r="E1249" s="570"/>
      <c r="F1249" s="570"/>
      <c r="G1249" s="570"/>
      <c r="H1249" s="570"/>
      <c r="I1249" s="570"/>
      <c r="J1249" s="570"/>
      <c r="K1249" s="570"/>
      <c r="L1249" s="571"/>
      <c r="M1249" s="578"/>
      <c r="N1249" s="578"/>
      <c r="O1249" s="578"/>
      <c r="P1249" s="578"/>
      <c r="Q1249" s="578"/>
      <c r="R1249" s="575"/>
      <c r="S1249" s="576"/>
      <c r="T1249" s="576"/>
      <c r="U1249" s="576"/>
      <c r="V1249" s="577"/>
      <c r="W1249" s="74"/>
      <c r="X1249" s="4"/>
      <c r="Y1249" s="5"/>
    </row>
    <row r="1250" spans="2:25" ht="33.9" customHeight="1">
      <c r="B1250" s="438">
        <f t="shared" si="18"/>
        <v>1198</v>
      </c>
      <c r="C1250" s="569"/>
      <c r="D1250" s="570"/>
      <c r="E1250" s="570"/>
      <c r="F1250" s="570"/>
      <c r="G1250" s="570"/>
      <c r="H1250" s="570"/>
      <c r="I1250" s="570"/>
      <c r="J1250" s="570"/>
      <c r="K1250" s="570"/>
      <c r="L1250" s="571"/>
      <c r="M1250" s="578"/>
      <c r="N1250" s="578"/>
      <c r="O1250" s="578"/>
      <c r="P1250" s="578"/>
      <c r="Q1250" s="578"/>
      <c r="R1250" s="575"/>
      <c r="S1250" s="576"/>
      <c r="T1250" s="576"/>
      <c r="U1250" s="576"/>
      <c r="V1250" s="577"/>
      <c r="W1250" s="74"/>
      <c r="X1250" s="4"/>
      <c r="Y1250" s="5"/>
    </row>
    <row r="1251" spans="2:25" ht="33.9" customHeight="1">
      <c r="B1251" s="438">
        <f t="shared" si="18"/>
        <v>1199</v>
      </c>
      <c r="C1251" s="569"/>
      <c r="D1251" s="570"/>
      <c r="E1251" s="570"/>
      <c r="F1251" s="570"/>
      <c r="G1251" s="570"/>
      <c r="H1251" s="570"/>
      <c r="I1251" s="570"/>
      <c r="J1251" s="570"/>
      <c r="K1251" s="570"/>
      <c r="L1251" s="571"/>
      <c r="M1251" s="578"/>
      <c r="N1251" s="578"/>
      <c r="O1251" s="578"/>
      <c r="P1251" s="578"/>
      <c r="Q1251" s="578"/>
      <c r="R1251" s="575"/>
      <c r="S1251" s="576"/>
      <c r="T1251" s="576"/>
      <c r="U1251" s="576"/>
      <c r="V1251" s="577"/>
      <c r="W1251" s="74"/>
      <c r="X1251" s="4"/>
      <c r="Y1251" s="5"/>
    </row>
    <row r="1252" spans="2:25" ht="33.9" customHeight="1" thickBot="1">
      <c r="B1252" s="438">
        <f t="shared" si="18"/>
        <v>1200</v>
      </c>
      <c r="C1252" s="596"/>
      <c r="D1252" s="597"/>
      <c r="E1252" s="597"/>
      <c r="F1252" s="597"/>
      <c r="G1252" s="597"/>
      <c r="H1252" s="597"/>
      <c r="I1252" s="597"/>
      <c r="J1252" s="597"/>
      <c r="K1252" s="597"/>
      <c r="L1252" s="598"/>
      <c r="M1252" s="599"/>
      <c r="N1252" s="599"/>
      <c r="O1252" s="599"/>
      <c r="P1252" s="599"/>
      <c r="Q1252" s="599"/>
      <c r="R1252" s="600"/>
      <c r="S1252" s="601"/>
      <c r="T1252" s="601"/>
      <c r="U1252" s="601"/>
      <c r="V1252" s="602"/>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election activeCell="AM36" sqref="AM36:BA40"/>
    </sheetView>
  </sheetViews>
  <sheetFormatPr defaultColWidth="9" defaultRowHeight="13.2"/>
  <cols>
    <col min="1" max="1" width="2.44140625" style="151" customWidth="1"/>
    <col min="2" max="2" width="2.88671875" style="151" customWidth="1"/>
    <col min="3" max="7" width="2.6640625" style="151" customWidth="1"/>
    <col min="8" max="20" width="2.44140625" style="151" customWidth="1"/>
    <col min="21" max="21" width="3.88671875" style="151" customWidth="1"/>
    <col min="22" max="37" width="2.44140625" style="151" customWidth="1"/>
    <col min="38" max="38" width="2.6640625" style="151" customWidth="1"/>
    <col min="39" max="53" width="6.33203125" style="151" customWidth="1"/>
    <col min="54" max="54" width="2.44140625" style="151" customWidth="1"/>
    <col min="55" max="61" width="6.3320312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5" t="s">
        <v>22</v>
      </c>
      <c r="AA1" s="825"/>
      <c r="AB1" s="825"/>
      <c r="AC1" s="825"/>
      <c r="AD1" s="825" t="str">
        <f>IF(基本情報入力シート!C32="","",基本情報入力シート!C32)</f>
        <v/>
      </c>
      <c r="AE1" s="825"/>
      <c r="AF1" s="825"/>
      <c r="AG1" s="825"/>
      <c r="AH1" s="825"/>
      <c r="AI1" s="825"/>
      <c r="AJ1" s="825"/>
      <c r="AK1" s="825"/>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7" t="s">
        <v>1947</v>
      </c>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57"/>
      <c r="AC3" s="857"/>
      <c r="AD3" s="857"/>
      <c r="AE3" s="857"/>
      <c r="AF3" s="857"/>
      <c r="AG3" s="857"/>
      <c r="AH3" s="857"/>
      <c r="AI3" s="857"/>
      <c r="AJ3" s="857"/>
      <c r="AK3" s="857"/>
      <c r="AL3" s="857"/>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7" t="s">
        <v>29</v>
      </c>
      <c r="C6" s="848"/>
      <c r="D6" s="848"/>
      <c r="E6" s="848"/>
      <c r="F6" s="848"/>
      <c r="G6" s="848"/>
      <c r="H6" s="844" t="str">
        <f>IF(基本情報入力シート!M36="","",基本情報入力シート!M36)</f>
        <v/>
      </c>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6"/>
      <c r="AL6" s="154"/>
    </row>
    <row r="7" spans="1:50" s="155" customFormat="1" ht="22.5" customHeight="1">
      <c r="A7" s="154"/>
      <c r="B7" s="835" t="s">
        <v>28</v>
      </c>
      <c r="C7" s="836"/>
      <c r="D7" s="836"/>
      <c r="E7" s="836"/>
      <c r="F7" s="836"/>
      <c r="G7" s="836"/>
      <c r="H7" s="849" t="str">
        <f>IF(基本情報入力シート!M37="","",基本情報入力シート!M37)</f>
        <v/>
      </c>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1"/>
      <c r="AL7" s="154"/>
    </row>
    <row r="8" spans="1:50" s="155" customFormat="1" ht="12.75" customHeight="1">
      <c r="A8" s="154"/>
      <c r="B8" s="829" t="s">
        <v>24</v>
      </c>
      <c r="C8" s="830"/>
      <c r="D8" s="830"/>
      <c r="E8" s="830"/>
      <c r="F8" s="830"/>
      <c r="G8" s="830"/>
      <c r="H8" s="156" t="s">
        <v>1</v>
      </c>
      <c r="I8" s="837" t="str">
        <f>IF(基本情報入力シート!AC38="－","",基本情報入力シート!AC38)</f>
        <v/>
      </c>
      <c r="J8" s="837"/>
      <c r="K8" s="837"/>
      <c r="L8" s="837"/>
      <c r="M8" s="837"/>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31"/>
      <c r="C9" s="832"/>
      <c r="D9" s="832"/>
      <c r="E9" s="832"/>
      <c r="F9" s="832"/>
      <c r="G9" s="832"/>
      <c r="H9" s="852" t="str">
        <f>IF(基本情報入力シート!M39="","",基本情報入力シート!M39)</f>
        <v/>
      </c>
      <c r="I9" s="853"/>
      <c r="J9" s="853"/>
      <c r="K9" s="853"/>
      <c r="L9" s="853"/>
      <c r="M9" s="853"/>
      <c r="N9" s="853"/>
      <c r="O9" s="853"/>
      <c r="P9" s="853"/>
      <c r="Q9" s="853"/>
      <c r="R9" s="853"/>
      <c r="S9" s="853"/>
      <c r="T9" s="853"/>
      <c r="U9" s="853"/>
      <c r="V9" s="853"/>
      <c r="W9" s="853"/>
      <c r="X9" s="853"/>
      <c r="Y9" s="853"/>
      <c r="Z9" s="853"/>
      <c r="AA9" s="853"/>
      <c r="AB9" s="853"/>
      <c r="AC9" s="853"/>
      <c r="AD9" s="853"/>
      <c r="AE9" s="853"/>
      <c r="AF9" s="853"/>
      <c r="AG9" s="853"/>
      <c r="AH9" s="853"/>
      <c r="AI9" s="853"/>
      <c r="AJ9" s="853"/>
      <c r="AK9" s="854"/>
      <c r="AL9" s="154"/>
    </row>
    <row r="10" spans="1:50" s="155" customFormat="1" ht="12" customHeight="1">
      <c r="A10" s="154"/>
      <c r="B10" s="833"/>
      <c r="C10" s="834"/>
      <c r="D10" s="834"/>
      <c r="E10" s="834"/>
      <c r="F10" s="834"/>
      <c r="G10" s="834"/>
      <c r="H10" s="826" t="str">
        <f>IF(基本情報入力シート!M40="","",基本情報入力シート!M40)</f>
        <v/>
      </c>
      <c r="I10" s="827"/>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8"/>
      <c r="AL10" s="154"/>
    </row>
    <row r="11" spans="1:50" s="155" customFormat="1" ht="15" customHeight="1">
      <c r="A11" s="154"/>
      <c r="B11" s="842" t="s">
        <v>0</v>
      </c>
      <c r="C11" s="843"/>
      <c r="D11" s="843"/>
      <c r="E11" s="843"/>
      <c r="F11" s="843"/>
      <c r="G11" s="843"/>
      <c r="H11" s="844" t="str">
        <f>IF(基本情報入力シート!M43="","",基本情報入力シート!M43)</f>
        <v/>
      </c>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6"/>
      <c r="AL11" s="154"/>
      <c r="AT11" s="160"/>
      <c r="AU11" s="160"/>
      <c r="AV11" s="160"/>
      <c r="AW11" s="160"/>
      <c r="AX11" s="160"/>
    </row>
    <row r="12" spans="1:50" s="155" customFormat="1" ht="22.5" customHeight="1">
      <c r="A12" s="154"/>
      <c r="B12" s="831" t="s">
        <v>25</v>
      </c>
      <c r="C12" s="832"/>
      <c r="D12" s="832"/>
      <c r="E12" s="832"/>
      <c r="F12" s="832"/>
      <c r="G12" s="832"/>
      <c r="H12" s="826" t="str">
        <f>IF(基本情報入力シート!M44="","",基本情報入力シート!M44)</f>
        <v/>
      </c>
      <c r="I12" s="827"/>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8"/>
      <c r="AL12" s="154"/>
      <c r="AT12" s="160"/>
      <c r="AU12" s="160"/>
      <c r="AV12" s="160"/>
      <c r="AW12" s="160"/>
      <c r="AX12" s="160"/>
    </row>
    <row r="13" spans="1:50" s="155" customFormat="1" ht="17.25" customHeight="1">
      <c r="A13" s="154"/>
      <c r="B13" s="855" t="s">
        <v>26</v>
      </c>
      <c r="C13" s="855"/>
      <c r="D13" s="855"/>
      <c r="E13" s="855"/>
      <c r="F13" s="855"/>
      <c r="G13" s="855"/>
      <c r="H13" s="841" t="s">
        <v>14</v>
      </c>
      <c r="I13" s="841"/>
      <c r="J13" s="841"/>
      <c r="K13" s="835"/>
      <c r="L13" s="856" t="str">
        <f>IF(基本情報入力シート!M45="","",基本情報入力シート!M45)</f>
        <v/>
      </c>
      <c r="M13" s="856"/>
      <c r="N13" s="856"/>
      <c r="O13" s="856"/>
      <c r="P13" s="856"/>
      <c r="Q13" s="856"/>
      <c r="R13" s="856"/>
      <c r="S13" s="856"/>
      <c r="T13" s="856"/>
      <c r="U13" s="856"/>
      <c r="V13" s="855" t="s">
        <v>27</v>
      </c>
      <c r="W13" s="855"/>
      <c r="X13" s="855"/>
      <c r="Y13" s="855"/>
      <c r="Z13" s="856" t="str">
        <f>IF(基本情報入力シート!M46="","",基本情報入力シート!M46)</f>
        <v/>
      </c>
      <c r="AA13" s="856"/>
      <c r="AB13" s="856"/>
      <c r="AC13" s="856"/>
      <c r="AD13" s="856"/>
      <c r="AE13" s="856"/>
      <c r="AF13" s="856"/>
      <c r="AG13" s="856"/>
      <c r="AH13" s="856"/>
      <c r="AI13" s="856"/>
      <c r="AJ13" s="856"/>
      <c r="AK13" s="856"/>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8" t="s">
        <v>2011</v>
      </c>
      <c r="C17" s="859"/>
      <c r="D17" s="859"/>
      <c r="E17" s="859"/>
      <c r="F17" s="859"/>
      <c r="G17" s="859"/>
      <c r="H17" s="859"/>
      <c r="I17" s="859"/>
      <c r="J17" s="859"/>
      <c r="K17" s="859"/>
      <c r="L17" s="859"/>
      <c r="M17" s="859"/>
      <c r="N17" s="859"/>
      <c r="O17" s="859"/>
      <c r="P17" s="859"/>
      <c r="Q17" s="859"/>
      <c r="R17" s="859"/>
      <c r="S17" s="859"/>
      <c r="T17" s="859"/>
      <c r="U17" s="859"/>
      <c r="V17" s="859"/>
      <c r="W17" s="860"/>
      <c r="X17" s="154"/>
      <c r="Y17" s="154"/>
      <c r="Z17" s="154"/>
      <c r="AA17" s="154"/>
      <c r="AB17" s="154"/>
      <c r="AC17" s="154"/>
      <c r="AD17" s="154"/>
      <c r="AE17" s="154"/>
      <c r="AF17" s="154"/>
      <c r="AG17" s="154"/>
      <c r="AH17" s="174"/>
      <c r="AI17" s="154"/>
      <c r="AJ17" s="154"/>
      <c r="AK17" s="154"/>
      <c r="AL17" s="154"/>
    </row>
    <row r="18" spans="1:53" ht="19.5" customHeight="1">
      <c r="A18" s="149"/>
      <c r="B18" s="175" t="s">
        <v>16</v>
      </c>
      <c r="C18" s="861" t="s">
        <v>164</v>
      </c>
      <c r="D18" s="861"/>
      <c r="E18" s="861"/>
      <c r="F18" s="861"/>
      <c r="G18" s="861"/>
      <c r="H18" s="861"/>
      <c r="I18" s="861"/>
      <c r="J18" s="861"/>
      <c r="K18" s="861"/>
      <c r="L18" s="861"/>
      <c r="M18" s="861"/>
      <c r="N18" s="861"/>
      <c r="O18" s="861"/>
      <c r="P18" s="862"/>
      <c r="Q18" s="838">
        <f>SUM('別紙様式3-2（４・５月）'!N5,'別紙様式3-2（４・５月）'!N6,'別紙様式3-2（４・５月）'!N7,'別紙様式3-3（６月以降分）'!N5)</f>
        <v>0</v>
      </c>
      <c r="R18" s="839"/>
      <c r="S18" s="839"/>
      <c r="T18" s="839"/>
      <c r="U18" s="839"/>
      <c r="V18" s="840"/>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671" t="s">
        <v>2231</v>
      </c>
      <c r="E19" s="671"/>
      <c r="F19" s="671"/>
      <c r="G19" s="671"/>
      <c r="H19" s="671"/>
      <c r="I19" s="671"/>
      <c r="J19" s="671"/>
      <c r="K19" s="671"/>
      <c r="L19" s="671"/>
      <c r="M19" s="671"/>
      <c r="N19" s="671"/>
      <c r="O19" s="671"/>
      <c r="P19" s="672"/>
      <c r="Q19" s="838">
        <f>SUM('別紙様式3-2（４・５月）'!N9,'別紙様式3-3（６月以降分）'!N7)</f>
        <v>0</v>
      </c>
      <c r="R19" s="839"/>
      <c r="S19" s="839"/>
      <c r="T19" s="839"/>
      <c r="U19" s="839"/>
      <c r="V19" s="840"/>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671" t="s">
        <v>2232</v>
      </c>
      <c r="F20" s="671"/>
      <c r="G20" s="671"/>
      <c r="H20" s="671"/>
      <c r="I20" s="671"/>
      <c r="J20" s="671"/>
      <c r="K20" s="671"/>
      <c r="L20" s="671"/>
      <c r="M20" s="671"/>
      <c r="N20" s="671"/>
      <c r="O20" s="671"/>
      <c r="P20" s="922"/>
      <c r="Q20" s="673"/>
      <c r="R20" s="674"/>
      <c r="S20" s="674"/>
      <c r="T20" s="674"/>
      <c r="U20" s="674"/>
      <c r="V20" s="675"/>
      <c r="W20" s="183" t="s">
        <v>4</v>
      </c>
      <c r="X20" s="150" t="s">
        <v>98</v>
      </c>
      <c r="Y20" s="184" t="str">
        <f>IF(Q20&gt;Q19,"×","")</f>
        <v/>
      </c>
      <c r="Z20" s="149"/>
      <c r="AA20" s="149"/>
      <c r="AB20" s="149"/>
      <c r="AC20" s="149"/>
      <c r="AD20" s="149"/>
      <c r="AE20" s="149"/>
      <c r="AF20" s="149"/>
      <c r="AG20" s="149"/>
      <c r="AH20" s="149"/>
      <c r="AI20" s="149"/>
      <c r="AJ20" s="149"/>
      <c r="AK20" s="149"/>
      <c r="AL20" s="149"/>
      <c r="AM20" s="605" t="s">
        <v>2273</v>
      </c>
      <c r="AN20" s="606"/>
      <c r="AO20" s="606"/>
      <c r="AP20" s="606"/>
      <c r="AQ20" s="606"/>
      <c r="AR20" s="606"/>
      <c r="AS20" s="606"/>
      <c r="AT20" s="606"/>
      <c r="AU20" s="606"/>
      <c r="AV20" s="606"/>
      <c r="AW20" s="606"/>
      <c r="AX20" s="606"/>
      <c r="AY20" s="606"/>
      <c r="AZ20" s="606"/>
      <c r="BA20" s="607"/>
    </row>
    <row r="21" spans="1:53" ht="21.75" customHeight="1" thickBot="1">
      <c r="A21" s="149"/>
      <c r="B21" s="185" t="s">
        <v>17</v>
      </c>
      <c r="C21" s="671" t="s">
        <v>2251</v>
      </c>
      <c r="D21" s="861"/>
      <c r="E21" s="861"/>
      <c r="F21" s="861"/>
      <c r="G21" s="861"/>
      <c r="H21" s="861"/>
      <c r="I21" s="861"/>
      <c r="J21" s="861"/>
      <c r="K21" s="861"/>
      <c r="L21" s="861"/>
      <c r="M21" s="861"/>
      <c r="N21" s="861"/>
      <c r="O21" s="861"/>
      <c r="P21" s="861"/>
      <c r="Q21" s="838">
        <f>Q18-Q20</f>
        <v>0</v>
      </c>
      <c r="R21" s="839"/>
      <c r="S21" s="839"/>
      <c r="T21" s="839"/>
      <c r="U21" s="839"/>
      <c r="V21" s="840"/>
      <c r="W21" s="176" t="s">
        <v>4</v>
      </c>
      <c r="X21" s="150" t="s">
        <v>165</v>
      </c>
      <c r="Y21" s="620" t="str">
        <f>IFERROR(IF(Q22&gt;=Q21,"○","×"),"")</f>
        <v>○</v>
      </c>
      <c r="Z21" s="149"/>
      <c r="AA21" s="149"/>
      <c r="AB21" s="149"/>
      <c r="AC21" s="149"/>
      <c r="AD21" s="149"/>
      <c r="AE21" s="149"/>
      <c r="AF21" s="149"/>
      <c r="AG21" s="149"/>
      <c r="AH21" s="149"/>
      <c r="AI21" s="149"/>
      <c r="AJ21" s="149"/>
      <c r="AK21" s="149"/>
      <c r="AL21" s="149"/>
      <c r="AM21" s="965" t="s">
        <v>2272</v>
      </c>
      <c r="AN21" s="622"/>
      <c r="AO21" s="622"/>
      <c r="AP21" s="622"/>
      <c r="AQ21" s="622"/>
      <c r="AR21" s="622"/>
      <c r="AS21" s="622"/>
      <c r="AT21" s="622"/>
      <c r="AU21" s="622"/>
      <c r="AV21" s="622"/>
      <c r="AW21" s="622"/>
      <c r="AX21" s="622"/>
      <c r="AY21" s="622"/>
      <c r="AZ21" s="622"/>
      <c r="BA21" s="623"/>
    </row>
    <row r="22" spans="1:53" ht="24.75" customHeight="1" thickBot="1">
      <c r="A22" s="149"/>
      <c r="B22" s="185" t="s">
        <v>1972</v>
      </c>
      <c r="C22" s="671" t="s">
        <v>2265</v>
      </c>
      <c r="D22" s="671"/>
      <c r="E22" s="671"/>
      <c r="F22" s="671"/>
      <c r="G22" s="671"/>
      <c r="H22" s="671"/>
      <c r="I22" s="671"/>
      <c r="J22" s="671"/>
      <c r="K22" s="671"/>
      <c r="L22" s="671"/>
      <c r="M22" s="671"/>
      <c r="N22" s="671"/>
      <c r="O22" s="671"/>
      <c r="P22" s="671"/>
      <c r="Q22" s="673"/>
      <c r="R22" s="674"/>
      <c r="S22" s="674"/>
      <c r="T22" s="674"/>
      <c r="U22" s="674"/>
      <c r="V22" s="675"/>
      <c r="W22" s="186" t="s">
        <v>4</v>
      </c>
      <c r="X22" s="150" t="s">
        <v>165</v>
      </c>
      <c r="Y22" s="621"/>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97" t="s">
        <v>2214</v>
      </c>
      <c r="C24" s="898"/>
      <c r="D24" s="898"/>
      <c r="E24" s="898"/>
      <c r="F24" s="898"/>
      <c r="G24" s="898"/>
      <c r="H24" s="898"/>
      <c r="I24" s="898"/>
      <c r="J24" s="898"/>
      <c r="K24" s="898"/>
      <c r="L24" s="898"/>
      <c r="M24" s="898"/>
      <c r="N24" s="898"/>
      <c r="O24" s="898"/>
      <c r="P24" s="898"/>
      <c r="Q24" s="899"/>
      <c r="R24" s="899"/>
      <c r="S24" s="899"/>
      <c r="T24" s="899"/>
      <c r="U24" s="899"/>
      <c r="V24" s="899"/>
      <c r="W24" s="90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671" t="s">
        <v>2250</v>
      </c>
      <c r="D25" s="671"/>
      <c r="E25" s="671"/>
      <c r="F25" s="671"/>
      <c r="G25" s="671"/>
      <c r="H25" s="671"/>
      <c r="I25" s="671"/>
      <c r="J25" s="671"/>
      <c r="K25" s="671"/>
      <c r="L25" s="671"/>
      <c r="M25" s="671"/>
      <c r="N25" s="671"/>
      <c r="O25" s="671"/>
      <c r="P25" s="672"/>
      <c r="Q25" s="667">
        <f>Q19-Q20</f>
        <v>0</v>
      </c>
      <c r="R25" s="668"/>
      <c r="S25" s="668"/>
      <c r="T25" s="668"/>
      <c r="U25" s="668"/>
      <c r="V25" s="668"/>
      <c r="W25" s="179" t="s">
        <v>4</v>
      </c>
      <c r="X25" s="150" t="s">
        <v>98</v>
      </c>
      <c r="Y25" s="669" t="str">
        <f>IFERROR(IF(Q25&lt;=0,"",IF(Q26&gt;=Q25,"○","△")),"")</f>
        <v/>
      </c>
      <c r="Z25" s="150" t="s">
        <v>98</v>
      </c>
      <c r="AA25" s="620" t="str">
        <f>IFERROR(IF(Y25="△",IF(Q28&gt;=Q25,"○","×"),""),"")</f>
        <v/>
      </c>
      <c r="AB25" s="149"/>
      <c r="AC25" s="149"/>
      <c r="AD25" s="149"/>
      <c r="AE25" s="149"/>
      <c r="AF25" s="149"/>
      <c r="AG25" s="149"/>
      <c r="AH25" s="149"/>
      <c r="AI25" s="149"/>
      <c r="AJ25" s="149"/>
      <c r="AK25" s="149"/>
      <c r="AL25" s="149"/>
    </row>
    <row r="26" spans="1:53" ht="39.75" customHeight="1" thickBot="1">
      <c r="A26" s="149"/>
      <c r="B26" s="185" t="s">
        <v>2216</v>
      </c>
      <c r="C26" s="671" t="s">
        <v>2247</v>
      </c>
      <c r="D26" s="671"/>
      <c r="E26" s="671"/>
      <c r="F26" s="671"/>
      <c r="G26" s="671"/>
      <c r="H26" s="671"/>
      <c r="I26" s="671"/>
      <c r="J26" s="671"/>
      <c r="K26" s="671"/>
      <c r="L26" s="671"/>
      <c r="M26" s="671"/>
      <c r="N26" s="671"/>
      <c r="O26" s="671"/>
      <c r="P26" s="672"/>
      <c r="Q26" s="673"/>
      <c r="R26" s="674"/>
      <c r="S26" s="674"/>
      <c r="T26" s="674"/>
      <c r="U26" s="674"/>
      <c r="V26" s="675"/>
      <c r="W26" s="179" t="s">
        <v>4</v>
      </c>
      <c r="X26" s="150" t="s">
        <v>98</v>
      </c>
      <c r="Y26" s="670"/>
      <c r="Z26" s="150"/>
      <c r="AA26" s="901"/>
      <c r="AB26" s="149"/>
      <c r="AC26" s="149"/>
      <c r="AD26" s="149"/>
      <c r="AE26" s="149"/>
      <c r="AF26" s="149"/>
      <c r="AG26" s="149"/>
      <c r="AH26" s="149"/>
      <c r="AI26" s="149"/>
      <c r="AJ26" s="149"/>
      <c r="AK26" s="149"/>
      <c r="AL26" s="149"/>
    </row>
    <row r="27" spans="1:53" ht="27.75" customHeight="1" thickBot="1">
      <c r="A27" s="149"/>
      <c r="B27" s="185" t="s">
        <v>2217</v>
      </c>
      <c r="C27" s="671" t="s">
        <v>2245</v>
      </c>
      <c r="D27" s="671"/>
      <c r="E27" s="671"/>
      <c r="F27" s="671"/>
      <c r="G27" s="671"/>
      <c r="H27" s="671"/>
      <c r="I27" s="671"/>
      <c r="J27" s="671"/>
      <c r="K27" s="671"/>
      <c r="L27" s="671"/>
      <c r="M27" s="671"/>
      <c r="N27" s="671"/>
      <c r="O27" s="671"/>
      <c r="P27" s="672"/>
      <c r="Q27" s="673"/>
      <c r="R27" s="674"/>
      <c r="S27" s="674"/>
      <c r="T27" s="674"/>
      <c r="U27" s="674"/>
      <c r="V27" s="675"/>
      <c r="W27" s="179" t="s">
        <v>4</v>
      </c>
      <c r="X27" s="149"/>
      <c r="Y27" s="149"/>
      <c r="Z27" s="150"/>
      <c r="AA27" s="901"/>
      <c r="AB27" s="149"/>
      <c r="AC27" s="149"/>
      <c r="AD27" s="149"/>
      <c r="AE27" s="149"/>
      <c r="AF27" s="149"/>
      <c r="AG27" s="149"/>
      <c r="AH27" s="149"/>
      <c r="AI27" s="149"/>
      <c r="AJ27" s="149"/>
      <c r="AK27" s="149"/>
      <c r="AL27" s="149"/>
      <c r="AM27" s="624" t="s">
        <v>2271</v>
      </c>
      <c r="AN27" s="625"/>
      <c r="AO27" s="625"/>
      <c r="AP27" s="625"/>
      <c r="AQ27" s="625"/>
      <c r="AR27" s="625"/>
      <c r="AS27" s="625"/>
      <c r="AT27" s="625"/>
      <c r="AU27" s="625"/>
      <c r="AV27" s="625"/>
      <c r="AW27" s="625"/>
      <c r="AX27" s="625"/>
      <c r="AY27" s="625"/>
      <c r="AZ27" s="625"/>
      <c r="BA27" s="626"/>
    </row>
    <row r="28" spans="1:53" ht="18" customHeight="1" thickBot="1">
      <c r="A28" s="149"/>
      <c r="B28" s="185" t="s">
        <v>2233</v>
      </c>
      <c r="C28" s="671" t="s">
        <v>2249</v>
      </c>
      <c r="D28" s="671"/>
      <c r="E28" s="671"/>
      <c r="F28" s="671"/>
      <c r="G28" s="671"/>
      <c r="H28" s="671"/>
      <c r="I28" s="671"/>
      <c r="J28" s="671"/>
      <c r="K28" s="671"/>
      <c r="L28" s="671"/>
      <c r="M28" s="671"/>
      <c r="N28" s="671"/>
      <c r="O28" s="671"/>
      <c r="P28" s="672"/>
      <c r="Q28" s="939">
        <f>Q26+Q27</f>
        <v>0</v>
      </c>
      <c r="R28" s="940"/>
      <c r="S28" s="940"/>
      <c r="T28" s="940"/>
      <c r="U28" s="940"/>
      <c r="V28" s="941"/>
      <c r="W28" s="179" t="s">
        <v>4</v>
      </c>
      <c r="X28" s="149"/>
      <c r="Y28" s="149"/>
      <c r="Z28" s="149" t="s">
        <v>98</v>
      </c>
      <c r="AA28" s="621"/>
      <c r="AB28" s="149"/>
      <c r="AC28" s="149"/>
      <c r="AD28" s="149"/>
      <c r="AE28" s="149"/>
      <c r="AF28" s="149"/>
      <c r="AG28" s="149"/>
      <c r="AH28" s="149"/>
      <c r="AI28" s="149"/>
      <c r="AJ28" s="149"/>
      <c r="AK28" s="184" t="str">
        <f>IFERROR(IF(OR(AND(AM29=TRUE,O29&lt;&gt;""),AND(AM30=TRUE,U29&lt;&gt;"")),"○","×"),"")</f>
        <v>×</v>
      </c>
      <c r="AL28" s="149"/>
      <c r="AM28" s="608" t="s">
        <v>2283</v>
      </c>
      <c r="AN28" s="609"/>
      <c r="AO28" s="609"/>
      <c r="AP28" s="609"/>
      <c r="AQ28" s="609"/>
      <c r="AR28" s="609"/>
      <c r="AS28" s="609"/>
      <c r="AT28" s="609"/>
      <c r="AU28" s="609"/>
      <c r="AV28" s="609"/>
      <c r="AW28" s="609"/>
      <c r="AX28" s="609"/>
      <c r="AY28" s="609"/>
      <c r="AZ28" s="609"/>
      <c r="BA28" s="610"/>
    </row>
    <row r="29" spans="1:53" ht="18" customHeight="1">
      <c r="A29" s="149"/>
      <c r="B29" s="942" t="s">
        <v>2246</v>
      </c>
      <c r="C29" s="889" t="s">
        <v>1984</v>
      </c>
      <c r="D29" s="889"/>
      <c r="E29" s="890"/>
      <c r="F29" s="188"/>
      <c r="G29" s="894" t="s">
        <v>1976</v>
      </c>
      <c r="H29" s="895"/>
      <c r="I29" s="895"/>
      <c r="J29" s="896"/>
      <c r="K29" s="875" t="s">
        <v>1977</v>
      </c>
      <c r="L29" s="875"/>
      <c r="M29" s="875"/>
      <c r="N29" s="875"/>
      <c r="O29" s="877"/>
      <c r="P29" s="878"/>
      <c r="Q29" s="881" t="s">
        <v>1978</v>
      </c>
      <c r="R29" s="881"/>
      <c r="S29" s="881"/>
      <c r="T29" s="881"/>
      <c r="U29" s="883"/>
      <c r="V29" s="884"/>
      <c r="W29" s="884"/>
      <c r="X29" s="884"/>
      <c r="Y29" s="884"/>
      <c r="Z29" s="884"/>
      <c r="AA29" s="884"/>
      <c r="AB29" s="884"/>
      <c r="AC29" s="884"/>
      <c r="AD29" s="884"/>
      <c r="AE29" s="884"/>
      <c r="AF29" s="884"/>
      <c r="AG29" s="884"/>
      <c r="AH29" s="884"/>
      <c r="AI29" s="884"/>
      <c r="AJ29" s="884"/>
      <c r="AK29" s="885"/>
      <c r="AL29" s="189"/>
      <c r="AM29" s="147" t="b">
        <v>0</v>
      </c>
    </row>
    <row r="30" spans="1:53" ht="18" customHeight="1" thickBot="1">
      <c r="A30" s="149"/>
      <c r="B30" s="943"/>
      <c r="C30" s="891"/>
      <c r="D30" s="891"/>
      <c r="E30" s="892"/>
      <c r="F30" s="190"/>
      <c r="G30" s="927" t="s">
        <v>1979</v>
      </c>
      <c r="H30" s="928"/>
      <c r="I30" s="928"/>
      <c r="J30" s="929"/>
      <c r="K30" s="876"/>
      <c r="L30" s="876"/>
      <c r="M30" s="876"/>
      <c r="N30" s="876"/>
      <c r="O30" s="879"/>
      <c r="P30" s="880"/>
      <c r="Q30" s="882"/>
      <c r="R30" s="882"/>
      <c r="S30" s="882"/>
      <c r="T30" s="882"/>
      <c r="U30" s="886"/>
      <c r="V30" s="887"/>
      <c r="W30" s="887"/>
      <c r="X30" s="887"/>
      <c r="Y30" s="887"/>
      <c r="Z30" s="887"/>
      <c r="AA30" s="887"/>
      <c r="AB30" s="887"/>
      <c r="AC30" s="887"/>
      <c r="AD30" s="887"/>
      <c r="AE30" s="887"/>
      <c r="AF30" s="887"/>
      <c r="AG30" s="887"/>
      <c r="AH30" s="887"/>
      <c r="AI30" s="887"/>
      <c r="AJ30" s="887"/>
      <c r="AK30" s="888"/>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893" t="s">
        <v>2261</v>
      </c>
      <c r="D32" s="893"/>
      <c r="E32" s="893"/>
      <c r="F32" s="893"/>
      <c r="G32" s="893"/>
      <c r="H32" s="893"/>
      <c r="I32" s="893"/>
      <c r="J32" s="893"/>
      <c r="K32" s="893"/>
      <c r="L32" s="893"/>
      <c r="M32" s="893"/>
      <c r="N32" s="893"/>
      <c r="O32" s="893"/>
      <c r="P32" s="893"/>
      <c r="Q32" s="893"/>
      <c r="R32" s="893"/>
      <c r="S32" s="893"/>
      <c r="T32" s="893"/>
      <c r="U32" s="893"/>
      <c r="V32" s="893"/>
      <c r="W32" s="893"/>
      <c r="X32" s="893"/>
      <c r="Y32" s="893"/>
      <c r="Z32" s="893"/>
      <c r="AA32" s="893"/>
      <c r="AB32" s="893"/>
      <c r="AC32" s="893"/>
      <c r="AD32" s="893"/>
      <c r="AE32" s="893"/>
      <c r="AF32" s="893"/>
      <c r="AG32" s="893"/>
      <c r="AH32" s="893"/>
      <c r="AI32" s="893"/>
      <c r="AJ32" s="893"/>
      <c r="AK32" s="893"/>
      <c r="AL32" s="197"/>
      <c r="AM32" s="191"/>
      <c r="AN32" s="191"/>
    </row>
    <row r="33" spans="1:53" ht="23.25" customHeight="1">
      <c r="A33" s="149"/>
      <c r="B33" s="198" t="s">
        <v>91</v>
      </c>
      <c r="C33" s="893" t="s">
        <v>2267</v>
      </c>
      <c r="D33" s="893"/>
      <c r="E33" s="893"/>
      <c r="F33" s="893"/>
      <c r="G33" s="893"/>
      <c r="H33" s="893"/>
      <c r="I33" s="893"/>
      <c r="J33" s="893"/>
      <c r="K33" s="893"/>
      <c r="L33" s="893"/>
      <c r="M33" s="893"/>
      <c r="N33" s="893"/>
      <c r="O33" s="893"/>
      <c r="P33" s="893"/>
      <c r="Q33" s="893"/>
      <c r="R33" s="893"/>
      <c r="S33" s="893"/>
      <c r="T33" s="893"/>
      <c r="U33" s="893"/>
      <c r="V33" s="893"/>
      <c r="W33" s="893"/>
      <c r="X33" s="893"/>
      <c r="Y33" s="893"/>
      <c r="Z33" s="893"/>
      <c r="AA33" s="893"/>
      <c r="AB33" s="893"/>
      <c r="AC33" s="893"/>
      <c r="AD33" s="893"/>
      <c r="AE33" s="893"/>
      <c r="AF33" s="893"/>
      <c r="AG33" s="893"/>
      <c r="AH33" s="893"/>
      <c r="AI33" s="893"/>
      <c r="AJ33" s="893"/>
      <c r="AK33" s="893"/>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914" t="s">
        <v>112</v>
      </c>
      <c r="D36" s="914"/>
      <c r="E36" s="914"/>
      <c r="F36" s="914"/>
      <c r="G36" s="914"/>
      <c r="H36" s="914"/>
      <c r="I36" s="914"/>
      <c r="J36" s="914"/>
      <c r="K36" s="914"/>
      <c r="L36" s="914"/>
      <c r="M36" s="914"/>
      <c r="N36" s="914"/>
      <c r="O36" s="914"/>
      <c r="P36" s="915"/>
      <c r="Q36" s="863">
        <f>Q37-Q38</f>
        <v>0</v>
      </c>
      <c r="R36" s="864"/>
      <c r="S36" s="864"/>
      <c r="T36" s="864"/>
      <c r="U36" s="864"/>
      <c r="V36" s="865"/>
      <c r="W36" s="207" t="s">
        <v>4</v>
      </c>
      <c r="X36" s="208" t="s">
        <v>99</v>
      </c>
      <c r="Y36" s="620" t="str">
        <f>IF(Q40="","",IF(Q36="","",IF(Q36&gt;=Q40,"○","×")))</f>
        <v>○</v>
      </c>
      <c r="Z36" s="209"/>
      <c r="AA36" s="203"/>
      <c r="AB36" s="203"/>
      <c r="AC36" s="203"/>
      <c r="AD36" s="205"/>
      <c r="AE36" s="205"/>
      <c r="AF36" s="205"/>
      <c r="AG36" s="205"/>
      <c r="AH36" s="205"/>
      <c r="AI36" s="205"/>
      <c r="AJ36" s="205"/>
      <c r="AK36" s="205"/>
      <c r="AL36" s="149"/>
      <c r="AM36" s="972" t="s">
        <v>2289</v>
      </c>
      <c r="AN36" s="973"/>
      <c r="AO36" s="973"/>
      <c r="AP36" s="973"/>
      <c r="AQ36" s="973"/>
      <c r="AR36" s="973"/>
      <c r="AS36" s="973"/>
      <c r="AT36" s="973"/>
      <c r="AU36" s="973"/>
      <c r="AV36" s="973"/>
      <c r="AW36" s="973"/>
      <c r="AX36" s="973"/>
      <c r="AY36" s="973"/>
      <c r="AZ36" s="973"/>
      <c r="BA36" s="974"/>
    </row>
    <row r="37" spans="1:53" ht="18.75" customHeight="1" thickBot="1">
      <c r="A37" s="149"/>
      <c r="B37" s="937"/>
      <c r="C37" s="868" t="s">
        <v>113</v>
      </c>
      <c r="D37" s="868"/>
      <c r="E37" s="868"/>
      <c r="F37" s="868"/>
      <c r="G37" s="868"/>
      <c r="H37" s="868"/>
      <c r="I37" s="868"/>
      <c r="J37" s="868"/>
      <c r="K37" s="868"/>
      <c r="L37" s="868"/>
      <c r="M37" s="868"/>
      <c r="N37" s="868"/>
      <c r="O37" s="868"/>
      <c r="P37" s="869"/>
      <c r="Q37" s="872"/>
      <c r="R37" s="873"/>
      <c r="S37" s="873"/>
      <c r="T37" s="873"/>
      <c r="U37" s="873"/>
      <c r="V37" s="874"/>
      <c r="W37" s="207" t="s">
        <v>4</v>
      </c>
      <c r="X37" s="208"/>
      <c r="Y37" s="901"/>
      <c r="Z37" s="209"/>
      <c r="AA37" s="203"/>
      <c r="AB37" s="203"/>
      <c r="AC37" s="203"/>
      <c r="AD37" s="205"/>
      <c r="AE37" s="203"/>
      <c r="AF37" s="203"/>
      <c r="AG37" s="203"/>
      <c r="AH37" s="203"/>
      <c r="AI37" s="203"/>
      <c r="AJ37" s="203"/>
      <c r="AK37" s="205"/>
      <c r="AL37" s="149"/>
      <c r="AM37" s="975"/>
      <c r="AN37" s="976"/>
      <c r="AO37" s="976"/>
      <c r="AP37" s="976"/>
      <c r="AQ37" s="976"/>
      <c r="AR37" s="976"/>
      <c r="AS37" s="976"/>
      <c r="AT37" s="976"/>
      <c r="AU37" s="976"/>
      <c r="AV37" s="976"/>
      <c r="AW37" s="976"/>
      <c r="AX37" s="976"/>
      <c r="AY37" s="976"/>
      <c r="AZ37" s="976"/>
      <c r="BA37" s="977"/>
    </row>
    <row r="38" spans="1:53" ht="18.75" customHeight="1" thickBot="1">
      <c r="A38" s="149"/>
      <c r="B38" s="937"/>
      <c r="C38" s="870" t="s">
        <v>2266</v>
      </c>
      <c r="D38" s="870"/>
      <c r="E38" s="870"/>
      <c r="F38" s="870"/>
      <c r="G38" s="870"/>
      <c r="H38" s="870"/>
      <c r="I38" s="870"/>
      <c r="J38" s="870"/>
      <c r="K38" s="870"/>
      <c r="L38" s="870"/>
      <c r="M38" s="870"/>
      <c r="N38" s="870"/>
      <c r="O38" s="870"/>
      <c r="P38" s="871"/>
      <c r="Q38" s="863">
        <f>Q22</f>
        <v>0</v>
      </c>
      <c r="R38" s="864"/>
      <c r="S38" s="864"/>
      <c r="T38" s="864"/>
      <c r="U38" s="864"/>
      <c r="V38" s="865"/>
      <c r="W38" s="207" t="s">
        <v>4</v>
      </c>
      <c r="X38" s="208"/>
      <c r="Y38" s="901"/>
      <c r="Z38" s="209"/>
      <c r="AA38" s="203"/>
      <c r="AB38" s="203"/>
      <c r="AC38" s="203"/>
      <c r="AD38" s="205"/>
      <c r="AE38" s="203"/>
      <c r="AF38" s="203"/>
      <c r="AG38" s="203"/>
      <c r="AH38" s="203"/>
      <c r="AI38" s="203"/>
      <c r="AJ38" s="203"/>
      <c r="AK38" s="205"/>
      <c r="AL38" s="149"/>
      <c r="AM38" s="975"/>
      <c r="AN38" s="976"/>
      <c r="AO38" s="976"/>
      <c r="AP38" s="976"/>
      <c r="AQ38" s="976"/>
      <c r="AR38" s="976"/>
      <c r="AS38" s="976"/>
      <c r="AT38" s="976"/>
      <c r="AU38" s="976"/>
      <c r="AV38" s="976"/>
      <c r="AW38" s="976"/>
      <c r="AX38" s="976"/>
      <c r="AY38" s="976"/>
      <c r="AZ38" s="976"/>
      <c r="BA38" s="977"/>
    </row>
    <row r="39" spans="1:53" ht="27" customHeight="1" thickBot="1">
      <c r="A39" s="149"/>
      <c r="B39" s="519"/>
      <c r="C39" s="920" t="s">
        <v>2285</v>
      </c>
      <c r="D39" s="920"/>
      <c r="E39" s="920"/>
      <c r="F39" s="920"/>
      <c r="G39" s="920"/>
      <c r="H39" s="920"/>
      <c r="I39" s="920"/>
      <c r="J39" s="920"/>
      <c r="K39" s="920"/>
      <c r="L39" s="920"/>
      <c r="M39" s="920"/>
      <c r="N39" s="920"/>
      <c r="O39" s="920"/>
      <c r="P39" s="921"/>
      <c r="Q39" s="872"/>
      <c r="R39" s="873"/>
      <c r="S39" s="873"/>
      <c r="T39" s="873"/>
      <c r="U39" s="873"/>
      <c r="V39" s="874"/>
      <c r="W39" s="520" t="s">
        <v>4</v>
      </c>
      <c r="X39" s="208"/>
      <c r="Y39" s="901"/>
      <c r="Z39" s="209"/>
      <c r="AA39" s="203"/>
      <c r="AB39" s="203"/>
      <c r="AC39" s="203"/>
      <c r="AD39" s="205"/>
      <c r="AE39" s="203"/>
      <c r="AF39" s="203"/>
      <c r="AG39" s="203"/>
      <c r="AH39" s="203"/>
      <c r="AI39" s="203"/>
      <c r="AJ39" s="203"/>
      <c r="AK39" s="205"/>
      <c r="AL39" s="149"/>
      <c r="AM39" s="975"/>
      <c r="AN39" s="976"/>
      <c r="AO39" s="976"/>
      <c r="AP39" s="976"/>
      <c r="AQ39" s="976"/>
      <c r="AR39" s="976"/>
      <c r="AS39" s="976"/>
      <c r="AT39" s="976"/>
      <c r="AU39" s="976"/>
      <c r="AV39" s="976"/>
      <c r="AW39" s="976"/>
      <c r="AX39" s="976"/>
      <c r="AY39" s="976"/>
      <c r="AZ39" s="976"/>
      <c r="BA39" s="977"/>
    </row>
    <row r="40" spans="1:53" ht="30.75" customHeight="1" thickBot="1">
      <c r="A40" s="149"/>
      <c r="B40" s="206" t="s">
        <v>17</v>
      </c>
      <c r="C40" s="866" t="s">
        <v>1985</v>
      </c>
      <c r="D40" s="867"/>
      <c r="E40" s="867"/>
      <c r="F40" s="867"/>
      <c r="G40" s="867"/>
      <c r="H40" s="867"/>
      <c r="I40" s="867"/>
      <c r="J40" s="867"/>
      <c r="K40" s="867"/>
      <c r="L40" s="867"/>
      <c r="M40" s="867"/>
      <c r="N40" s="867"/>
      <c r="O40" s="867"/>
      <c r="P40" s="867"/>
      <c r="Q40" s="863">
        <f>Q41-Q42-Q43-Q44-Q45-Q46</f>
        <v>0</v>
      </c>
      <c r="R40" s="864"/>
      <c r="S40" s="864"/>
      <c r="T40" s="864"/>
      <c r="U40" s="864"/>
      <c r="V40" s="865"/>
      <c r="W40" s="210" t="s">
        <v>4</v>
      </c>
      <c r="X40" s="208" t="s">
        <v>99</v>
      </c>
      <c r="Y40" s="621"/>
      <c r="Z40" s="209"/>
      <c r="AA40" s="203"/>
      <c r="AB40" s="203"/>
      <c r="AC40" s="203"/>
      <c r="AD40" s="205"/>
      <c r="AE40" s="203"/>
      <c r="AF40" s="203"/>
      <c r="AG40" s="203"/>
      <c r="AH40" s="203"/>
      <c r="AI40" s="203"/>
      <c r="AJ40" s="203"/>
      <c r="AK40" s="205"/>
      <c r="AL40" s="149"/>
      <c r="AM40" s="978"/>
      <c r="AN40" s="979"/>
      <c r="AO40" s="979"/>
      <c r="AP40" s="979"/>
      <c r="AQ40" s="979"/>
      <c r="AR40" s="979"/>
      <c r="AS40" s="979"/>
      <c r="AT40" s="979"/>
      <c r="AU40" s="980"/>
      <c r="AV40" s="980"/>
      <c r="AW40" s="980"/>
      <c r="AX40" s="980"/>
      <c r="AY40" s="979"/>
      <c r="AZ40" s="979"/>
      <c r="BA40" s="981"/>
    </row>
    <row r="41" spans="1:53" ht="18.75" customHeight="1" thickBot="1">
      <c r="A41" s="149"/>
      <c r="B41" s="949"/>
      <c r="C41" s="869" t="s">
        <v>114</v>
      </c>
      <c r="D41" s="918"/>
      <c r="E41" s="918"/>
      <c r="F41" s="918"/>
      <c r="G41" s="918"/>
      <c r="H41" s="918"/>
      <c r="I41" s="918"/>
      <c r="J41" s="918"/>
      <c r="K41" s="918"/>
      <c r="L41" s="918"/>
      <c r="M41" s="918"/>
      <c r="N41" s="918"/>
      <c r="O41" s="918"/>
      <c r="P41" s="919"/>
      <c r="Q41" s="905"/>
      <c r="R41" s="906"/>
      <c r="S41" s="906"/>
      <c r="T41" s="906"/>
      <c r="U41" s="906"/>
      <c r="V41" s="907"/>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949"/>
      <c r="C42" s="869" t="s">
        <v>1981</v>
      </c>
      <c r="D42" s="918"/>
      <c r="E42" s="918"/>
      <c r="F42" s="918"/>
      <c r="G42" s="918"/>
      <c r="H42" s="918"/>
      <c r="I42" s="918"/>
      <c r="J42" s="918"/>
      <c r="K42" s="918"/>
      <c r="L42" s="918"/>
      <c r="M42" s="918"/>
      <c r="N42" s="918"/>
      <c r="O42" s="918"/>
      <c r="P42" s="919"/>
      <c r="Q42" s="905"/>
      <c r="R42" s="906"/>
      <c r="S42" s="906"/>
      <c r="T42" s="906"/>
      <c r="U42" s="906"/>
      <c r="V42" s="907"/>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949"/>
      <c r="C43" s="869" t="s">
        <v>1982</v>
      </c>
      <c r="D43" s="918"/>
      <c r="E43" s="918"/>
      <c r="F43" s="918"/>
      <c r="G43" s="918"/>
      <c r="H43" s="918"/>
      <c r="I43" s="918"/>
      <c r="J43" s="918"/>
      <c r="K43" s="918"/>
      <c r="L43" s="918"/>
      <c r="M43" s="918"/>
      <c r="N43" s="918"/>
      <c r="O43" s="918"/>
      <c r="P43" s="919"/>
      <c r="Q43" s="905"/>
      <c r="R43" s="906"/>
      <c r="S43" s="906"/>
      <c r="T43" s="906"/>
      <c r="U43" s="906"/>
      <c r="V43" s="907"/>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949"/>
      <c r="C44" s="908" t="s">
        <v>1983</v>
      </c>
      <c r="D44" s="909"/>
      <c r="E44" s="909"/>
      <c r="F44" s="909"/>
      <c r="G44" s="909"/>
      <c r="H44" s="909"/>
      <c r="I44" s="909"/>
      <c r="J44" s="909"/>
      <c r="K44" s="909"/>
      <c r="L44" s="909"/>
      <c r="M44" s="909"/>
      <c r="N44" s="909"/>
      <c r="O44" s="909"/>
      <c r="P44" s="910"/>
      <c r="Q44" s="905"/>
      <c r="R44" s="906"/>
      <c r="S44" s="906"/>
      <c r="T44" s="906"/>
      <c r="U44" s="906"/>
      <c r="V44" s="907"/>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949"/>
      <c r="C45" s="908" t="s">
        <v>2244</v>
      </c>
      <c r="D45" s="909"/>
      <c r="E45" s="909"/>
      <c r="F45" s="909"/>
      <c r="G45" s="909"/>
      <c r="H45" s="909"/>
      <c r="I45" s="909"/>
      <c r="J45" s="909"/>
      <c r="K45" s="909"/>
      <c r="L45" s="909"/>
      <c r="M45" s="909"/>
      <c r="N45" s="909"/>
      <c r="O45" s="909"/>
      <c r="P45" s="910"/>
      <c r="Q45" s="905"/>
      <c r="R45" s="906"/>
      <c r="S45" s="906"/>
      <c r="T45" s="906"/>
      <c r="U45" s="906"/>
      <c r="V45" s="907"/>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950"/>
      <c r="C46" s="902" t="s">
        <v>2052</v>
      </c>
      <c r="D46" s="903"/>
      <c r="E46" s="903"/>
      <c r="F46" s="903"/>
      <c r="G46" s="903"/>
      <c r="H46" s="903"/>
      <c r="I46" s="903"/>
      <c r="J46" s="903"/>
      <c r="K46" s="903"/>
      <c r="L46" s="903"/>
      <c r="M46" s="903"/>
      <c r="N46" s="903"/>
      <c r="O46" s="903"/>
      <c r="P46" s="904"/>
      <c r="Q46" s="905"/>
      <c r="R46" s="906"/>
      <c r="S46" s="906"/>
      <c r="T46" s="906"/>
      <c r="U46" s="906"/>
      <c r="V46" s="907"/>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916" t="s">
        <v>2286</v>
      </c>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917" t="s">
        <v>2287</v>
      </c>
      <c r="D50" s="917"/>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916" t="s">
        <v>2288</v>
      </c>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04" t="s">
        <v>2274</v>
      </c>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938" t="s">
        <v>2269</v>
      </c>
      <c r="D54" s="938"/>
      <c r="E54" s="938"/>
      <c r="F54" s="938"/>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223"/>
      <c r="AM54" s="211"/>
      <c r="AN54" s="211"/>
      <c r="AO54" s="211"/>
      <c r="AP54" s="211"/>
      <c r="AQ54" s="211"/>
      <c r="AR54" s="211"/>
      <c r="AS54" s="211"/>
      <c r="AT54" s="221"/>
      <c r="AU54" s="221"/>
      <c r="AV54" s="221"/>
      <c r="AW54" s="221"/>
      <c r="AX54" s="221"/>
      <c r="AY54" s="211"/>
      <c r="AZ54" s="211"/>
      <c r="BA54" s="211"/>
    </row>
    <row r="55" spans="1:53" ht="51.75" customHeight="1">
      <c r="A55" s="149"/>
      <c r="B55" s="931" t="s">
        <v>93</v>
      </c>
      <c r="C55" s="932"/>
      <c r="D55" s="932"/>
      <c r="E55" s="933"/>
      <c r="F55" s="911"/>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3"/>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931" t="s">
        <v>94</v>
      </c>
      <c r="C56" s="932"/>
      <c r="D56" s="932"/>
      <c r="E56" s="933"/>
      <c r="F56" s="934"/>
      <c r="G56" s="935"/>
      <c r="H56" s="935"/>
      <c r="I56" s="935"/>
      <c r="J56" s="935"/>
      <c r="K56" s="935"/>
      <c r="L56" s="935"/>
      <c r="M56" s="935"/>
      <c r="N56" s="935"/>
      <c r="O56" s="935"/>
      <c r="P56" s="935"/>
      <c r="Q56" s="935"/>
      <c r="R56" s="935"/>
      <c r="S56" s="935"/>
      <c r="T56" s="935"/>
      <c r="U56" s="935"/>
      <c r="V56" s="935"/>
      <c r="W56" s="935"/>
      <c r="X56" s="935"/>
      <c r="Y56" s="935"/>
      <c r="Z56" s="935"/>
      <c r="AA56" s="935"/>
      <c r="AB56" s="935"/>
      <c r="AC56" s="935"/>
      <c r="AD56" s="935"/>
      <c r="AE56" s="935"/>
      <c r="AF56" s="935"/>
      <c r="AG56" s="935"/>
      <c r="AH56" s="935"/>
      <c r="AI56" s="935"/>
      <c r="AJ56" s="935"/>
      <c r="AK56" s="936"/>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930" t="s">
        <v>166</v>
      </c>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776" t="s">
        <v>2268</v>
      </c>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630" t="s">
        <v>1974</v>
      </c>
      <c r="C60" s="631"/>
      <c r="D60" s="631"/>
      <c r="E60" s="631"/>
      <c r="F60" s="631"/>
      <c r="G60" s="631"/>
      <c r="H60" s="631"/>
      <c r="I60" s="631"/>
      <c r="J60" s="631"/>
      <c r="K60" s="631"/>
      <c r="L60" s="631"/>
      <c r="M60" s="631"/>
      <c r="N60" s="631"/>
      <c r="O60" s="631"/>
      <c r="P60" s="631"/>
      <c r="Q60" s="631"/>
      <c r="R60" s="631"/>
      <c r="S60" s="632"/>
      <c r="T60" s="823">
        <f>'別紙様式3-3（６月以降分）'!N6</f>
        <v>0</v>
      </c>
      <c r="U60" s="824"/>
      <c r="V60" s="824"/>
      <c r="W60" s="824"/>
      <c r="X60" s="824"/>
      <c r="Y60" s="230" t="s">
        <v>4</v>
      </c>
      <c r="Z60" s="231" t="s">
        <v>2236</v>
      </c>
      <c r="AA60" s="192"/>
      <c r="AB60" s="232"/>
      <c r="AC60" s="232"/>
      <c r="AD60" s="232"/>
      <c r="AE60" s="232"/>
      <c r="AF60" s="232"/>
      <c r="AG60" s="149" t="s">
        <v>98</v>
      </c>
      <c r="AH60" s="233" t="str">
        <f>IF(T61&lt;T60,"×","")</f>
        <v/>
      </c>
      <c r="AI60" s="149"/>
      <c r="AJ60" s="149"/>
      <c r="AK60" s="149"/>
      <c r="AL60" s="149"/>
      <c r="AM60" s="608" t="s">
        <v>2275</v>
      </c>
      <c r="AN60" s="609"/>
      <c r="AO60" s="609"/>
      <c r="AP60" s="609"/>
      <c r="AQ60" s="609"/>
      <c r="AR60" s="609"/>
      <c r="AS60" s="609"/>
      <c r="AT60" s="609"/>
      <c r="AU60" s="609"/>
      <c r="AV60" s="609"/>
      <c r="AW60" s="609"/>
      <c r="AX60" s="609"/>
      <c r="AY60" s="609"/>
      <c r="AZ60" s="609"/>
      <c r="BA60" s="610"/>
    </row>
    <row r="61" spans="1:53" ht="23.25" customHeight="1" thickBot="1">
      <c r="A61" s="149"/>
      <c r="B61" s="944" t="s">
        <v>1975</v>
      </c>
      <c r="C61" s="945"/>
      <c r="D61" s="945"/>
      <c r="E61" s="945"/>
      <c r="F61" s="945"/>
      <c r="G61" s="945"/>
      <c r="H61" s="945"/>
      <c r="I61" s="945"/>
      <c r="J61" s="945"/>
      <c r="K61" s="945"/>
      <c r="L61" s="945"/>
      <c r="M61" s="945"/>
      <c r="N61" s="945"/>
      <c r="O61" s="945"/>
      <c r="P61" s="945"/>
      <c r="Q61" s="945"/>
      <c r="R61" s="945"/>
      <c r="S61" s="945"/>
      <c r="T61" s="946"/>
      <c r="U61" s="947"/>
      <c r="V61" s="947"/>
      <c r="W61" s="947"/>
      <c r="X61" s="948"/>
      <c r="Y61" s="234" t="s">
        <v>4</v>
      </c>
      <c r="Z61" s="149"/>
      <c r="AA61" s="235" t="s">
        <v>18</v>
      </c>
      <c r="AB61" s="923">
        <f>IFERROR(T62/T60*100,0)</f>
        <v>0</v>
      </c>
      <c r="AC61" s="924"/>
      <c r="AD61" s="925"/>
      <c r="AE61" s="236" t="s">
        <v>19</v>
      </c>
      <c r="AF61" s="237" t="s">
        <v>89</v>
      </c>
      <c r="AG61" s="149" t="s">
        <v>98</v>
      </c>
      <c r="AH61" s="184" t="str">
        <f>IF(T60=0,"",(IF(AB61&gt;=200/3,"○","×")))</f>
        <v/>
      </c>
      <c r="AI61" s="238"/>
      <c r="AJ61" s="238"/>
      <c r="AK61" s="238"/>
      <c r="AL61" s="238"/>
      <c r="AM61" s="608" t="s">
        <v>2276</v>
      </c>
      <c r="AN61" s="609"/>
      <c r="AO61" s="609"/>
      <c r="AP61" s="609"/>
      <c r="AQ61" s="609"/>
      <c r="AR61" s="609"/>
      <c r="AS61" s="609"/>
      <c r="AT61" s="609"/>
      <c r="AU61" s="609"/>
      <c r="AV61" s="609"/>
      <c r="AW61" s="609"/>
      <c r="AX61" s="609"/>
      <c r="AY61" s="609"/>
      <c r="AZ61" s="609"/>
      <c r="BA61" s="610"/>
    </row>
    <row r="62" spans="1:53" ht="26.25" customHeight="1" thickBot="1">
      <c r="A62" s="149"/>
      <c r="B62" s="239"/>
      <c r="C62" s="748" t="s">
        <v>1986</v>
      </c>
      <c r="D62" s="749"/>
      <c r="E62" s="749"/>
      <c r="F62" s="749"/>
      <c r="G62" s="749"/>
      <c r="H62" s="749"/>
      <c r="I62" s="749"/>
      <c r="J62" s="749"/>
      <c r="K62" s="749"/>
      <c r="L62" s="749"/>
      <c r="M62" s="749"/>
      <c r="N62" s="749"/>
      <c r="O62" s="749"/>
      <c r="P62" s="749"/>
      <c r="Q62" s="749"/>
      <c r="R62" s="749"/>
      <c r="S62" s="749"/>
      <c r="T62" s="744"/>
      <c r="U62" s="745"/>
      <c r="V62" s="745"/>
      <c r="W62" s="745"/>
      <c r="X62" s="746"/>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747" t="s">
        <v>1987</v>
      </c>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7"/>
      <c r="AD64" s="747"/>
      <c r="AE64" s="747"/>
      <c r="AF64" s="747"/>
      <c r="AG64" s="747"/>
      <c r="AH64" s="747"/>
      <c r="AI64" s="747"/>
      <c r="AJ64" s="747"/>
      <c r="AK64" s="747"/>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627" t="s">
        <v>176</v>
      </c>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628"/>
      <c r="D67" s="629"/>
      <c r="E67" s="781" t="s">
        <v>175</v>
      </c>
      <c r="F67" s="781"/>
      <c r="G67" s="781"/>
      <c r="H67" s="781"/>
      <c r="I67" s="781"/>
      <c r="J67" s="781"/>
      <c r="K67" s="781"/>
      <c r="L67" s="781"/>
      <c r="M67" s="781"/>
      <c r="N67" s="781"/>
      <c r="O67" s="781"/>
      <c r="P67" s="781"/>
      <c r="Q67" s="781"/>
      <c r="R67" s="781"/>
      <c r="S67" s="781"/>
      <c r="T67" s="781"/>
      <c r="U67" s="781"/>
      <c r="V67" s="781"/>
      <c r="W67" s="781"/>
      <c r="X67" s="781"/>
      <c r="Y67" s="781"/>
      <c r="Z67" s="782"/>
      <c r="AA67" s="150" t="s">
        <v>98</v>
      </c>
      <c r="AB67" s="184" t="str">
        <f>IF('別紙様式3-2（４・５月）'!AF6="継続ベア加算なし","",IF(AM66=TRUE,"○","×"))</f>
        <v>×</v>
      </c>
      <c r="AC67" s="214"/>
      <c r="AD67" s="215"/>
      <c r="AE67" s="215"/>
      <c r="AF67" s="215"/>
      <c r="AG67" s="215"/>
      <c r="AH67" s="215"/>
      <c r="AI67" s="215"/>
      <c r="AJ67" s="215"/>
      <c r="AK67" s="215"/>
      <c r="AL67" s="215"/>
      <c r="AM67" s="614" t="s">
        <v>2278</v>
      </c>
      <c r="AN67" s="615"/>
      <c r="AO67" s="615"/>
      <c r="AP67" s="615"/>
      <c r="AQ67" s="615"/>
      <c r="AR67" s="615"/>
      <c r="AS67" s="615"/>
      <c r="AT67" s="615"/>
      <c r="AU67" s="615"/>
      <c r="AV67" s="615"/>
      <c r="AW67" s="615"/>
      <c r="AX67" s="615"/>
      <c r="AY67" s="615"/>
      <c r="AZ67" s="615"/>
      <c r="BA67" s="616"/>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617"/>
      <c r="AN68" s="618"/>
      <c r="AO68" s="618"/>
      <c r="AP68" s="618"/>
      <c r="AQ68" s="618"/>
      <c r="AR68" s="618"/>
      <c r="AS68" s="618"/>
      <c r="AT68" s="618"/>
      <c r="AU68" s="618"/>
      <c r="AV68" s="618"/>
      <c r="AW68" s="618"/>
      <c r="AX68" s="618"/>
      <c r="AY68" s="618"/>
      <c r="AZ68" s="618"/>
      <c r="BA68" s="619"/>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4">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627" t="s">
        <v>177</v>
      </c>
      <c r="E70" s="627"/>
      <c r="F70" s="627"/>
      <c r="G70" s="627"/>
      <c r="H70" s="627"/>
      <c r="I70" s="627"/>
      <c r="J70" s="627"/>
      <c r="K70" s="627"/>
      <c r="L70" s="627"/>
      <c r="M70" s="627"/>
      <c r="N70" s="627"/>
      <c r="O70" s="627"/>
      <c r="P70" s="627"/>
      <c r="Q70" s="627"/>
      <c r="R70" s="627"/>
      <c r="S70" s="627"/>
      <c r="T70" s="627"/>
      <c r="U70" s="627"/>
      <c r="V70" s="627"/>
      <c r="W70" s="627"/>
      <c r="X70" s="627"/>
      <c r="Y70" s="627"/>
      <c r="Z70" s="627"/>
      <c r="AA70" s="627"/>
      <c r="AB70" s="627"/>
      <c r="AC70" s="627"/>
      <c r="AD70" s="627"/>
      <c r="AE70" s="627"/>
      <c r="AF70" s="627"/>
      <c r="AG70" s="627"/>
      <c r="AH70" s="627"/>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630" t="s">
        <v>2048</v>
      </c>
      <c r="D71" s="631"/>
      <c r="E71" s="631"/>
      <c r="F71" s="631"/>
      <c r="G71" s="631"/>
      <c r="H71" s="631"/>
      <c r="I71" s="631"/>
      <c r="J71" s="631"/>
      <c r="K71" s="631"/>
      <c r="L71" s="631"/>
      <c r="M71" s="631"/>
      <c r="N71" s="631"/>
      <c r="O71" s="631"/>
      <c r="P71" s="631"/>
      <c r="Q71" s="631"/>
      <c r="R71" s="631"/>
      <c r="S71" s="631"/>
      <c r="T71" s="632"/>
      <c r="U71" s="633">
        <f>'別紙様式3-2（４・５月）'!N8</f>
        <v>0</v>
      </c>
      <c r="V71" s="634"/>
      <c r="W71" s="634"/>
      <c r="X71" s="634"/>
      <c r="Y71" s="634"/>
      <c r="Z71" s="234" t="s">
        <v>4</v>
      </c>
      <c r="AA71" s="254"/>
      <c r="AB71" s="257" t="s">
        <v>98</v>
      </c>
      <c r="AC71" s="620"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635" t="s">
        <v>2047</v>
      </c>
      <c r="D72" s="636"/>
      <c r="E72" s="636"/>
      <c r="F72" s="636"/>
      <c r="G72" s="636"/>
      <c r="H72" s="636"/>
      <c r="I72" s="636"/>
      <c r="J72" s="636"/>
      <c r="K72" s="636"/>
      <c r="L72" s="636"/>
      <c r="M72" s="636"/>
      <c r="N72" s="636"/>
      <c r="O72" s="636"/>
      <c r="P72" s="636"/>
      <c r="Q72" s="636"/>
      <c r="R72" s="636"/>
      <c r="S72" s="636"/>
      <c r="T72" s="637"/>
      <c r="U72" s="633">
        <f>U73+U77</f>
        <v>0</v>
      </c>
      <c r="V72" s="634"/>
      <c r="W72" s="634"/>
      <c r="X72" s="634"/>
      <c r="Y72" s="634"/>
      <c r="Z72" s="234" t="s">
        <v>4</v>
      </c>
      <c r="AA72" s="149"/>
      <c r="AB72" s="257" t="s">
        <v>165</v>
      </c>
      <c r="AC72" s="621"/>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 customHeight="1" thickBot="1">
      <c r="A73" s="149"/>
      <c r="B73" s="149"/>
      <c r="C73" s="638" t="s">
        <v>96</v>
      </c>
      <c r="D73" s="639"/>
      <c r="E73" s="801" t="s">
        <v>2049</v>
      </c>
      <c r="F73" s="802"/>
      <c r="G73" s="802"/>
      <c r="H73" s="802"/>
      <c r="I73" s="802"/>
      <c r="J73" s="802"/>
      <c r="K73" s="802"/>
      <c r="L73" s="802"/>
      <c r="M73" s="802"/>
      <c r="N73" s="802"/>
      <c r="O73" s="802"/>
      <c r="P73" s="802"/>
      <c r="Q73" s="802"/>
      <c r="R73" s="802"/>
      <c r="S73" s="802"/>
      <c r="T73" s="803"/>
      <c r="U73" s="783"/>
      <c r="V73" s="784"/>
      <c r="W73" s="784"/>
      <c r="X73" s="784"/>
      <c r="Y73" s="785"/>
      <c r="Z73" s="807"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 customHeight="1">
      <c r="A74" s="149"/>
      <c r="B74" s="149"/>
      <c r="C74" s="638"/>
      <c r="D74" s="639"/>
      <c r="E74" s="804"/>
      <c r="F74" s="805"/>
      <c r="G74" s="805"/>
      <c r="H74" s="805"/>
      <c r="I74" s="805"/>
      <c r="J74" s="805"/>
      <c r="K74" s="805"/>
      <c r="L74" s="805"/>
      <c r="M74" s="805"/>
      <c r="N74" s="805"/>
      <c r="O74" s="805"/>
      <c r="P74" s="805"/>
      <c r="Q74" s="805"/>
      <c r="R74" s="805"/>
      <c r="S74" s="805"/>
      <c r="T74" s="806"/>
      <c r="U74" s="786"/>
      <c r="V74" s="787"/>
      <c r="W74" s="787"/>
      <c r="X74" s="787"/>
      <c r="Y74" s="788"/>
      <c r="Z74" s="807"/>
      <c r="AA74" s="149" t="s">
        <v>98</v>
      </c>
      <c r="AB74" s="759" t="s">
        <v>18</v>
      </c>
      <c r="AC74" s="808">
        <f>IFERROR(U75/U73*100,0)</f>
        <v>0</v>
      </c>
      <c r="AD74" s="809"/>
      <c r="AE74" s="810"/>
      <c r="AF74" s="759" t="s">
        <v>19</v>
      </c>
      <c r="AG74" s="759" t="s">
        <v>89</v>
      </c>
      <c r="AH74" s="760" t="s">
        <v>98</v>
      </c>
      <c r="AI74" s="620" t="str">
        <f>IF('別紙様式3-2（４・５月）'!AF5="","",IF(AND(AC74&gt;=200/3,AC74&lt;100),"○","×"))</f>
        <v/>
      </c>
      <c r="AJ74" s="238"/>
      <c r="AK74" s="149"/>
      <c r="AL74" s="238"/>
      <c r="AM74" s="966" t="s">
        <v>2253</v>
      </c>
      <c r="AN74" s="967"/>
      <c r="AO74" s="967"/>
      <c r="AP74" s="967"/>
      <c r="AQ74" s="967"/>
      <c r="AR74" s="967"/>
      <c r="AS74" s="967"/>
      <c r="AT74" s="967"/>
      <c r="AU74" s="967"/>
      <c r="AV74" s="967"/>
      <c r="AW74" s="967"/>
      <c r="AX74" s="967"/>
      <c r="AY74" s="967"/>
      <c r="AZ74" s="967"/>
      <c r="BA74" s="968"/>
    </row>
    <row r="75" spans="1:82" ht="12.9" customHeight="1" thickBot="1">
      <c r="A75" s="149"/>
      <c r="B75" s="149"/>
      <c r="C75" s="638"/>
      <c r="D75" s="639"/>
      <c r="E75" s="260"/>
      <c r="F75" s="795" t="s">
        <v>2051</v>
      </c>
      <c r="G75" s="796"/>
      <c r="H75" s="796"/>
      <c r="I75" s="796"/>
      <c r="J75" s="796"/>
      <c r="K75" s="796"/>
      <c r="L75" s="796"/>
      <c r="M75" s="796"/>
      <c r="N75" s="796"/>
      <c r="O75" s="796"/>
      <c r="P75" s="796"/>
      <c r="Q75" s="796"/>
      <c r="R75" s="796"/>
      <c r="S75" s="796"/>
      <c r="T75" s="797"/>
      <c r="U75" s="789"/>
      <c r="V75" s="790"/>
      <c r="W75" s="790"/>
      <c r="X75" s="790"/>
      <c r="Y75" s="791"/>
      <c r="Z75" s="807" t="s">
        <v>4</v>
      </c>
      <c r="AA75" s="149" t="s">
        <v>98</v>
      </c>
      <c r="AB75" s="759"/>
      <c r="AC75" s="811"/>
      <c r="AD75" s="812"/>
      <c r="AE75" s="813"/>
      <c r="AF75" s="759"/>
      <c r="AG75" s="759"/>
      <c r="AH75" s="760"/>
      <c r="AI75" s="621"/>
      <c r="AJ75" s="238"/>
      <c r="AK75" s="149"/>
      <c r="AL75" s="238"/>
      <c r="AM75" s="969"/>
      <c r="AN75" s="970"/>
      <c r="AO75" s="970"/>
      <c r="AP75" s="970"/>
      <c r="AQ75" s="970"/>
      <c r="AR75" s="970"/>
      <c r="AS75" s="970"/>
      <c r="AT75" s="970"/>
      <c r="AU75" s="970"/>
      <c r="AV75" s="970"/>
      <c r="AW75" s="970"/>
      <c r="AX75" s="970"/>
      <c r="AY75" s="970"/>
      <c r="AZ75" s="970"/>
      <c r="BA75" s="971"/>
    </row>
    <row r="76" spans="1:82" ht="12.9" customHeight="1" thickBot="1">
      <c r="A76" s="149"/>
      <c r="B76" s="149"/>
      <c r="C76" s="638"/>
      <c r="D76" s="639"/>
      <c r="E76" s="261"/>
      <c r="F76" s="798"/>
      <c r="G76" s="799"/>
      <c r="H76" s="799"/>
      <c r="I76" s="799"/>
      <c r="J76" s="799"/>
      <c r="K76" s="799"/>
      <c r="L76" s="799"/>
      <c r="M76" s="799"/>
      <c r="N76" s="799"/>
      <c r="O76" s="799"/>
      <c r="P76" s="799"/>
      <c r="Q76" s="799"/>
      <c r="R76" s="799"/>
      <c r="S76" s="799"/>
      <c r="T76" s="800"/>
      <c r="U76" s="792"/>
      <c r="V76" s="793"/>
      <c r="W76" s="793"/>
      <c r="X76" s="793"/>
      <c r="Y76" s="794"/>
      <c r="Z76" s="807"/>
      <c r="AA76" s="149"/>
      <c r="AB76" s="232"/>
      <c r="AC76" s="232"/>
      <c r="AD76" s="232"/>
      <c r="AE76" s="232"/>
      <c r="AF76" s="232"/>
      <c r="AG76" s="232"/>
      <c r="AH76" s="149"/>
      <c r="AI76" s="149"/>
      <c r="AJ76" s="238"/>
      <c r="AK76" s="238"/>
      <c r="AL76" s="238"/>
    </row>
    <row r="77" spans="1:82" ht="12.9" customHeight="1" thickBot="1">
      <c r="A77" s="149"/>
      <c r="B77" s="149"/>
      <c r="C77" s="814" t="s">
        <v>2050</v>
      </c>
      <c r="D77" s="815"/>
      <c r="E77" s="801" t="s">
        <v>2252</v>
      </c>
      <c r="F77" s="802"/>
      <c r="G77" s="802"/>
      <c r="H77" s="802"/>
      <c r="I77" s="802"/>
      <c r="J77" s="802"/>
      <c r="K77" s="802"/>
      <c r="L77" s="802"/>
      <c r="M77" s="802"/>
      <c r="N77" s="802"/>
      <c r="O77" s="802"/>
      <c r="P77" s="802"/>
      <c r="Q77" s="802"/>
      <c r="R77" s="802"/>
      <c r="S77" s="802"/>
      <c r="T77" s="803"/>
      <c r="U77" s="783"/>
      <c r="V77" s="784"/>
      <c r="W77" s="784"/>
      <c r="X77" s="784"/>
      <c r="Y77" s="785"/>
      <c r="Z77" s="807"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 customHeight="1">
      <c r="A78" s="149"/>
      <c r="B78" s="149"/>
      <c r="C78" s="816"/>
      <c r="D78" s="639"/>
      <c r="E78" s="804"/>
      <c r="F78" s="805"/>
      <c r="G78" s="805"/>
      <c r="H78" s="805"/>
      <c r="I78" s="805"/>
      <c r="J78" s="805"/>
      <c r="K78" s="805"/>
      <c r="L78" s="805"/>
      <c r="M78" s="805"/>
      <c r="N78" s="805"/>
      <c r="O78" s="805"/>
      <c r="P78" s="805"/>
      <c r="Q78" s="805"/>
      <c r="R78" s="805"/>
      <c r="S78" s="805"/>
      <c r="T78" s="806"/>
      <c r="U78" s="786"/>
      <c r="V78" s="787"/>
      <c r="W78" s="787"/>
      <c r="X78" s="787"/>
      <c r="Y78" s="788"/>
      <c r="Z78" s="807"/>
      <c r="AA78" s="149" t="s">
        <v>98</v>
      </c>
      <c r="AB78" s="759" t="s">
        <v>18</v>
      </c>
      <c r="AC78" s="808">
        <f>IFERROR(U79/U77*100,0)</f>
        <v>0</v>
      </c>
      <c r="AD78" s="809"/>
      <c r="AE78" s="810"/>
      <c r="AF78" s="759" t="s">
        <v>19</v>
      </c>
      <c r="AG78" s="759" t="s">
        <v>89</v>
      </c>
      <c r="AH78" s="760" t="s">
        <v>98</v>
      </c>
      <c r="AI78" s="620" t="str">
        <f>IF('別紙様式3-2（４・５月）'!AF5="","",IF(AND(AC78&gt;=200/3,AC78&lt;100),"○","×"))</f>
        <v/>
      </c>
      <c r="AJ78" s="238"/>
      <c r="AK78" s="238"/>
      <c r="AL78" s="238"/>
      <c r="AM78" s="954" t="s">
        <v>2254</v>
      </c>
      <c r="AN78" s="955"/>
      <c r="AO78" s="955"/>
      <c r="AP78" s="955"/>
      <c r="AQ78" s="955"/>
      <c r="AR78" s="955"/>
      <c r="AS78" s="955"/>
      <c r="AT78" s="955"/>
      <c r="AU78" s="955"/>
      <c r="AV78" s="955"/>
      <c r="AW78" s="955"/>
      <c r="AX78" s="955"/>
      <c r="AY78" s="955"/>
      <c r="AZ78" s="955"/>
      <c r="BA78" s="956"/>
    </row>
    <row r="79" spans="1:82" ht="12.9" customHeight="1" thickBot="1">
      <c r="A79" s="149"/>
      <c r="B79" s="149"/>
      <c r="C79" s="816"/>
      <c r="D79" s="639"/>
      <c r="E79" s="260"/>
      <c r="F79" s="795" t="s">
        <v>2051</v>
      </c>
      <c r="G79" s="796"/>
      <c r="H79" s="796"/>
      <c r="I79" s="796"/>
      <c r="J79" s="796"/>
      <c r="K79" s="796"/>
      <c r="L79" s="796"/>
      <c r="M79" s="796"/>
      <c r="N79" s="796"/>
      <c r="O79" s="796"/>
      <c r="P79" s="796"/>
      <c r="Q79" s="796"/>
      <c r="R79" s="796"/>
      <c r="S79" s="796"/>
      <c r="T79" s="797"/>
      <c r="U79" s="789"/>
      <c r="V79" s="790"/>
      <c r="W79" s="790"/>
      <c r="X79" s="790"/>
      <c r="Y79" s="791"/>
      <c r="Z79" s="807" t="s">
        <v>4</v>
      </c>
      <c r="AA79" s="149" t="s">
        <v>98</v>
      </c>
      <c r="AB79" s="759"/>
      <c r="AC79" s="811"/>
      <c r="AD79" s="812"/>
      <c r="AE79" s="813"/>
      <c r="AF79" s="759"/>
      <c r="AG79" s="759"/>
      <c r="AH79" s="760"/>
      <c r="AI79" s="621"/>
      <c r="AJ79" s="238"/>
      <c r="AK79" s="238"/>
      <c r="AL79" s="238"/>
      <c r="AM79" s="957"/>
      <c r="AN79" s="958"/>
      <c r="AO79" s="958"/>
      <c r="AP79" s="958"/>
      <c r="AQ79" s="958"/>
      <c r="AR79" s="958"/>
      <c r="AS79" s="958"/>
      <c r="AT79" s="958"/>
      <c r="AU79" s="958"/>
      <c r="AV79" s="958"/>
      <c r="AW79" s="958"/>
      <c r="AX79" s="958"/>
      <c r="AY79" s="958"/>
      <c r="AZ79" s="958"/>
      <c r="BA79" s="959"/>
    </row>
    <row r="80" spans="1:82" ht="12.9" customHeight="1" thickBot="1">
      <c r="A80" s="149"/>
      <c r="B80" s="149"/>
      <c r="C80" s="817"/>
      <c r="D80" s="818"/>
      <c r="E80" s="262"/>
      <c r="F80" s="798"/>
      <c r="G80" s="799"/>
      <c r="H80" s="799"/>
      <c r="I80" s="799"/>
      <c r="J80" s="799"/>
      <c r="K80" s="799"/>
      <c r="L80" s="799"/>
      <c r="M80" s="799"/>
      <c r="N80" s="799"/>
      <c r="O80" s="799"/>
      <c r="P80" s="799"/>
      <c r="Q80" s="799"/>
      <c r="R80" s="799"/>
      <c r="S80" s="799"/>
      <c r="T80" s="800"/>
      <c r="U80" s="792"/>
      <c r="V80" s="793"/>
      <c r="W80" s="793"/>
      <c r="X80" s="793"/>
      <c r="Y80" s="794"/>
      <c r="Z80" s="807"/>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754"/>
      <c r="N82" s="755"/>
      <c r="O82" s="777" t="s">
        <v>2028</v>
      </c>
      <c r="P82" s="777"/>
      <c r="Q82" s="777"/>
      <c r="R82" s="777"/>
      <c r="S82" s="777"/>
      <c r="T82" s="777"/>
      <c r="U82" s="777"/>
      <c r="V82" s="777"/>
      <c r="W82" s="777"/>
      <c r="X82" s="777"/>
      <c r="Y82" s="777"/>
      <c r="Z82" s="777"/>
      <c r="AA82" s="777"/>
      <c r="AB82" s="777"/>
      <c r="AC82" s="777"/>
      <c r="AD82" s="777"/>
      <c r="AE82" s="777"/>
      <c r="AF82" s="777"/>
      <c r="AG82" s="777"/>
      <c r="AH82" s="777"/>
      <c r="AI82" s="777"/>
      <c r="AJ82" s="777"/>
      <c r="AK82" s="778"/>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682" t="str">
        <f>IF(OR('別紙様式3-2（４・５月）'!AE5="処遇加算Ⅰ・Ⅱあり",'別紙様式3-3（６月以降分）'!AF5="旧処遇加算Ⅰ・Ⅱ相当あり"),"該当","")</f>
        <v/>
      </c>
      <c r="AJ84" s="683"/>
      <c r="AK84" s="684"/>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682" t="str">
        <f>IF(AND('別紙様式3-2（４・５月）'!AE5="処遇加算Ⅰ・Ⅱなし",'別紙様式3-3（６月以降分）'!AF5="旧処遇加算Ⅰ・Ⅱ相当なし"),"該当","")</f>
        <v>該当</v>
      </c>
      <c r="AJ86" s="683"/>
      <c r="AK86" s="684"/>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758" t="s">
        <v>1951</v>
      </c>
      <c r="D88" s="758"/>
      <c r="E88" s="758"/>
      <c r="F88" s="758"/>
      <c r="G88" s="758"/>
      <c r="H88" s="758"/>
      <c r="I88" s="758"/>
      <c r="J88" s="758"/>
      <c r="K88" s="758"/>
      <c r="L88" s="758"/>
      <c r="M88" s="758"/>
      <c r="N88" s="758"/>
      <c r="O88" s="758"/>
      <c r="P88" s="758"/>
      <c r="Q88" s="758"/>
      <c r="R88" s="758"/>
      <c r="S88" s="758"/>
      <c r="T88" s="758"/>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754"/>
      <c r="D89" s="755"/>
      <c r="E89" s="689" t="s">
        <v>1952</v>
      </c>
      <c r="F89" s="689"/>
      <c r="G89" s="689"/>
      <c r="H89" s="689"/>
      <c r="I89" s="689"/>
      <c r="J89" s="689"/>
      <c r="K89" s="689"/>
      <c r="L89" s="689"/>
      <c r="M89" s="689"/>
      <c r="N89" s="689"/>
      <c r="O89" s="689"/>
      <c r="P89" s="689"/>
      <c r="Q89" s="689"/>
      <c r="R89" s="690"/>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758" t="s">
        <v>1959</v>
      </c>
      <c r="D94" s="758"/>
      <c r="E94" s="758"/>
      <c r="F94" s="758"/>
      <c r="G94" s="758"/>
      <c r="H94" s="758"/>
      <c r="I94" s="758"/>
      <c r="J94" s="758"/>
      <c r="K94" s="758"/>
      <c r="L94" s="758"/>
      <c r="M94" s="758"/>
      <c r="N94" s="758"/>
      <c r="O94" s="758"/>
      <c r="P94" s="758"/>
      <c r="Q94" s="758"/>
      <c r="R94" s="758"/>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754"/>
      <c r="D95" s="755"/>
      <c r="E95" s="689" t="s">
        <v>1960</v>
      </c>
      <c r="F95" s="689"/>
      <c r="G95" s="689"/>
      <c r="H95" s="689"/>
      <c r="I95" s="689"/>
      <c r="J95" s="689"/>
      <c r="K95" s="689"/>
      <c r="L95" s="689"/>
      <c r="M95" s="689"/>
      <c r="N95" s="689"/>
      <c r="O95" s="689"/>
      <c r="P95" s="689"/>
      <c r="Q95" s="689"/>
      <c r="R95" s="690"/>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677"/>
      <c r="C96" s="276" t="s">
        <v>1953</v>
      </c>
      <c r="D96" s="819" t="s">
        <v>1961</v>
      </c>
      <c r="E96" s="820"/>
      <c r="F96" s="820"/>
      <c r="G96" s="820"/>
      <c r="H96" s="821"/>
      <c r="I96" s="821"/>
      <c r="J96" s="821"/>
      <c r="K96" s="821"/>
      <c r="L96" s="821"/>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2"/>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677"/>
      <c r="C97" s="650"/>
      <c r="D97" s="652" t="s">
        <v>1962</v>
      </c>
      <c r="E97" s="653"/>
      <c r="F97" s="653"/>
      <c r="G97" s="653"/>
      <c r="H97" s="750"/>
      <c r="I97" s="752" t="s">
        <v>16</v>
      </c>
      <c r="J97" s="761" t="s">
        <v>1963</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3"/>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677"/>
      <c r="C98" s="650"/>
      <c r="D98" s="654"/>
      <c r="E98" s="655"/>
      <c r="F98" s="655"/>
      <c r="G98" s="655"/>
      <c r="H98" s="751"/>
      <c r="I98" s="753"/>
      <c r="J98" s="764"/>
      <c r="K98" s="765"/>
      <c r="L98" s="765"/>
      <c r="M98" s="765"/>
      <c r="N98" s="765"/>
      <c r="O98" s="765"/>
      <c r="P98" s="765"/>
      <c r="Q98" s="765"/>
      <c r="R98" s="765"/>
      <c r="S98" s="765"/>
      <c r="T98" s="765"/>
      <c r="U98" s="765"/>
      <c r="V98" s="765"/>
      <c r="W98" s="765"/>
      <c r="X98" s="765"/>
      <c r="Y98" s="765"/>
      <c r="Z98" s="765"/>
      <c r="AA98" s="765"/>
      <c r="AB98" s="765"/>
      <c r="AC98" s="765"/>
      <c r="AD98" s="765"/>
      <c r="AE98" s="765"/>
      <c r="AF98" s="765"/>
      <c r="AG98" s="765"/>
      <c r="AH98" s="765"/>
      <c r="AI98" s="765"/>
      <c r="AJ98" s="765"/>
      <c r="AK98" s="766"/>
      <c r="AL98" s="154"/>
      <c r="AM98" s="608" t="s">
        <v>2255</v>
      </c>
      <c r="AN98" s="609"/>
      <c r="AO98" s="609"/>
      <c r="AP98" s="609"/>
      <c r="AQ98" s="609"/>
      <c r="AR98" s="609"/>
      <c r="AS98" s="609"/>
      <c r="AT98" s="609"/>
      <c r="AU98" s="609"/>
      <c r="AV98" s="609"/>
      <c r="AW98" s="609"/>
      <c r="AX98" s="609"/>
      <c r="AY98" s="609"/>
      <c r="AZ98" s="609"/>
      <c r="BA98" s="610"/>
    </row>
    <row r="99" spans="1:53" ht="15" customHeight="1" thickBot="1">
      <c r="A99" s="149"/>
      <c r="B99" s="677"/>
      <c r="C99" s="650"/>
      <c r="D99" s="654"/>
      <c r="E99" s="655"/>
      <c r="F99" s="655"/>
      <c r="G99" s="655"/>
      <c r="H99" s="767"/>
      <c r="I99" s="769" t="s">
        <v>17</v>
      </c>
      <c r="J99" s="299" t="s">
        <v>1964</v>
      </c>
      <c r="K99" s="300"/>
      <c r="L99" s="300"/>
      <c r="M99" s="300"/>
      <c r="N99" s="300"/>
      <c r="O99" s="300"/>
      <c r="P99" s="300"/>
      <c r="Q99" s="300"/>
      <c r="R99" s="300"/>
      <c r="S99" s="771" t="s">
        <v>1965</v>
      </c>
      <c r="T99" s="771"/>
      <c r="U99" s="771"/>
      <c r="V99" s="771"/>
      <c r="W99" s="771"/>
      <c r="X99" s="771"/>
      <c r="Y99" s="771"/>
      <c r="Z99" s="771"/>
      <c r="AA99" s="771"/>
      <c r="AB99" s="771"/>
      <c r="AC99" s="771"/>
      <c r="AD99" s="771"/>
      <c r="AE99" s="771"/>
      <c r="AF99" s="771"/>
      <c r="AG99" s="771"/>
      <c r="AH99" s="771"/>
      <c r="AI99" s="771"/>
      <c r="AJ99" s="771"/>
      <c r="AK99" s="772"/>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677"/>
      <c r="C100" s="651"/>
      <c r="D100" s="656"/>
      <c r="E100" s="657"/>
      <c r="F100" s="657"/>
      <c r="G100" s="657"/>
      <c r="H100" s="768"/>
      <c r="I100" s="770"/>
      <c r="J100" s="773"/>
      <c r="K100" s="774"/>
      <c r="L100" s="774"/>
      <c r="M100" s="774"/>
      <c r="N100" s="774"/>
      <c r="O100" s="774"/>
      <c r="P100" s="774"/>
      <c r="Q100" s="774"/>
      <c r="R100" s="774"/>
      <c r="S100" s="774"/>
      <c r="T100" s="774"/>
      <c r="U100" s="774"/>
      <c r="V100" s="774"/>
      <c r="W100" s="774"/>
      <c r="X100" s="774"/>
      <c r="Y100" s="774"/>
      <c r="Z100" s="774"/>
      <c r="AA100" s="774"/>
      <c r="AB100" s="774"/>
      <c r="AC100" s="774"/>
      <c r="AD100" s="774"/>
      <c r="AE100" s="774"/>
      <c r="AF100" s="774"/>
      <c r="AG100" s="774"/>
      <c r="AH100" s="774"/>
      <c r="AI100" s="774"/>
      <c r="AJ100" s="774"/>
      <c r="AK100" s="775"/>
      <c r="AL100" s="154"/>
      <c r="AM100" s="608" t="s">
        <v>2255</v>
      </c>
      <c r="AN100" s="609"/>
      <c r="AO100" s="609"/>
      <c r="AP100" s="609"/>
      <c r="AQ100" s="609"/>
      <c r="AR100" s="609"/>
      <c r="AS100" s="609"/>
      <c r="AT100" s="609"/>
      <c r="AU100" s="609"/>
      <c r="AV100" s="609"/>
      <c r="AW100" s="609"/>
      <c r="AX100" s="609"/>
      <c r="AY100" s="609"/>
      <c r="AZ100" s="609"/>
      <c r="BA100" s="610"/>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754"/>
      <c r="N103" s="755"/>
      <c r="O103" s="779" t="s">
        <v>2028</v>
      </c>
      <c r="P103" s="779"/>
      <c r="Q103" s="779"/>
      <c r="R103" s="779"/>
      <c r="S103" s="779"/>
      <c r="T103" s="779"/>
      <c r="U103" s="779"/>
      <c r="V103" s="779"/>
      <c r="W103" s="779"/>
      <c r="X103" s="779"/>
      <c r="Y103" s="779"/>
      <c r="Z103" s="779"/>
      <c r="AA103" s="779"/>
      <c r="AB103" s="779"/>
      <c r="AC103" s="779"/>
      <c r="AD103" s="779"/>
      <c r="AE103" s="779"/>
      <c r="AF103" s="779"/>
      <c r="AG103" s="779"/>
      <c r="AH103" s="779"/>
      <c r="AI103" s="779"/>
      <c r="AJ103" s="779"/>
      <c r="AK103" s="780"/>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754"/>
      <c r="C107" s="755"/>
      <c r="D107" s="756" t="s">
        <v>1960</v>
      </c>
      <c r="E107" s="756"/>
      <c r="F107" s="756"/>
      <c r="G107" s="756"/>
      <c r="H107" s="756"/>
      <c r="I107" s="756"/>
      <c r="J107" s="756"/>
      <c r="K107" s="756"/>
      <c r="L107" s="756"/>
      <c r="M107" s="756"/>
      <c r="N107" s="756"/>
      <c r="O107" s="756"/>
      <c r="P107" s="756"/>
      <c r="Q107" s="757"/>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646" t="s">
        <v>1968</v>
      </c>
      <c r="D108" s="647"/>
      <c r="E108" s="647"/>
      <c r="F108" s="647"/>
      <c r="G108" s="647"/>
      <c r="H108" s="647"/>
      <c r="I108" s="647"/>
      <c r="J108" s="647"/>
      <c r="K108" s="647"/>
      <c r="L108" s="647"/>
      <c r="M108" s="647"/>
      <c r="N108" s="647"/>
      <c r="O108" s="647"/>
      <c r="P108" s="647"/>
      <c r="Q108" s="647"/>
      <c r="R108" s="647"/>
      <c r="S108" s="648"/>
      <c r="T108" s="647"/>
      <c r="U108" s="647"/>
      <c r="V108" s="647"/>
      <c r="W108" s="647"/>
      <c r="X108" s="647"/>
      <c r="Y108" s="647"/>
      <c r="Z108" s="647"/>
      <c r="AA108" s="647"/>
      <c r="AB108" s="647"/>
      <c r="AC108" s="647"/>
      <c r="AD108" s="647"/>
      <c r="AE108" s="647"/>
      <c r="AF108" s="647"/>
      <c r="AG108" s="647"/>
      <c r="AH108" s="647"/>
      <c r="AI108" s="647"/>
      <c r="AJ108" s="647"/>
      <c r="AK108" s="649"/>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650"/>
      <c r="C109" s="652" t="s">
        <v>1969</v>
      </c>
      <c r="D109" s="653"/>
      <c r="E109" s="653"/>
      <c r="F109" s="653"/>
      <c r="G109" s="314"/>
      <c r="H109" s="315" t="s">
        <v>16</v>
      </c>
      <c r="I109" s="658" t="s">
        <v>1970</v>
      </c>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60"/>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650"/>
      <c r="C110" s="654"/>
      <c r="D110" s="655"/>
      <c r="E110" s="655"/>
      <c r="F110" s="655"/>
      <c r="G110" s="316"/>
      <c r="H110" s="317" t="s">
        <v>17</v>
      </c>
      <c r="I110" s="661" t="s">
        <v>1971</v>
      </c>
      <c r="J110" s="662"/>
      <c r="K110" s="662"/>
      <c r="L110" s="662"/>
      <c r="M110" s="662"/>
      <c r="N110" s="662"/>
      <c r="O110" s="662"/>
      <c r="P110" s="662"/>
      <c r="Q110" s="662"/>
      <c r="R110" s="662"/>
      <c r="S110" s="662"/>
      <c r="T110" s="662"/>
      <c r="U110" s="662"/>
      <c r="V110" s="662"/>
      <c r="W110" s="662"/>
      <c r="X110" s="662"/>
      <c r="Y110" s="662"/>
      <c r="Z110" s="662"/>
      <c r="AA110" s="662"/>
      <c r="AB110" s="662"/>
      <c r="AC110" s="662"/>
      <c r="AD110" s="662"/>
      <c r="AE110" s="662"/>
      <c r="AF110" s="662"/>
      <c r="AG110" s="662"/>
      <c r="AH110" s="662"/>
      <c r="AI110" s="662"/>
      <c r="AJ110" s="662"/>
      <c r="AK110" s="663"/>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651"/>
      <c r="C111" s="656"/>
      <c r="D111" s="657"/>
      <c r="E111" s="657"/>
      <c r="F111" s="657"/>
      <c r="G111" s="318"/>
      <c r="H111" s="319" t="s">
        <v>1972</v>
      </c>
      <c r="I111" s="664" t="s">
        <v>1973</v>
      </c>
      <c r="J111" s="665"/>
      <c r="K111" s="665"/>
      <c r="L111" s="665"/>
      <c r="M111" s="665"/>
      <c r="N111" s="665"/>
      <c r="O111" s="665"/>
      <c r="P111" s="665"/>
      <c r="Q111" s="665"/>
      <c r="R111" s="665"/>
      <c r="S111" s="665"/>
      <c r="T111" s="665"/>
      <c r="U111" s="665"/>
      <c r="V111" s="665"/>
      <c r="W111" s="665"/>
      <c r="X111" s="665"/>
      <c r="Y111" s="665"/>
      <c r="Z111" s="665"/>
      <c r="AA111" s="665"/>
      <c r="AB111" s="665"/>
      <c r="AC111" s="665"/>
      <c r="AD111" s="665"/>
      <c r="AE111" s="665"/>
      <c r="AF111" s="665"/>
      <c r="AG111" s="665"/>
      <c r="AH111" s="665"/>
      <c r="AI111" s="665"/>
      <c r="AJ111" s="665"/>
      <c r="AK111" s="666"/>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685" t="s">
        <v>1966</v>
      </c>
      <c r="D112" s="686"/>
      <c r="E112" s="686"/>
      <c r="F112" s="686"/>
      <c r="G112" s="686"/>
      <c r="H112" s="686"/>
      <c r="I112" s="686"/>
      <c r="J112" s="686"/>
      <c r="K112" s="686"/>
      <c r="L112" s="686"/>
      <c r="M112" s="686"/>
      <c r="N112" s="686"/>
      <c r="O112" s="686"/>
      <c r="P112" s="686"/>
      <c r="Q112" s="686"/>
      <c r="R112" s="686"/>
      <c r="S112" s="686"/>
      <c r="T112" s="686"/>
      <c r="U112" s="686"/>
      <c r="V112" s="686"/>
      <c r="W112" s="686"/>
      <c r="X112" s="686"/>
      <c r="Y112" s="686"/>
      <c r="Z112" s="686"/>
      <c r="AA112" s="686"/>
      <c r="AB112" s="686"/>
      <c r="AC112" s="686"/>
      <c r="AD112" s="686"/>
      <c r="AE112" s="686"/>
      <c r="AF112" s="686"/>
      <c r="AG112" s="686"/>
      <c r="AH112" s="686"/>
      <c r="AI112" s="686"/>
      <c r="AJ112" s="686"/>
      <c r="AK112" s="687"/>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04" t="s">
        <v>2040</v>
      </c>
      <c r="C114" s="704"/>
      <c r="D114" s="704"/>
      <c r="E114" s="704"/>
      <c r="F114" s="704"/>
      <c r="G114" s="704"/>
      <c r="H114" s="704"/>
      <c r="I114" s="704"/>
      <c r="J114" s="704"/>
      <c r="K114" s="704"/>
      <c r="L114" s="704"/>
      <c r="M114" s="704"/>
      <c r="N114" s="704"/>
      <c r="O114" s="704"/>
      <c r="P114" s="704"/>
      <c r="Q114" s="704"/>
      <c r="R114" s="704"/>
      <c r="S114" s="704"/>
      <c r="T114" s="704"/>
      <c r="U114" s="704"/>
      <c r="V114" s="704"/>
      <c r="W114" s="704"/>
      <c r="X114" s="704"/>
      <c r="Y114" s="704"/>
      <c r="Z114" s="704"/>
      <c r="AA114" s="704"/>
      <c r="AB114" s="704"/>
      <c r="AC114" s="704"/>
      <c r="AD114" s="704"/>
      <c r="AE114" s="704"/>
      <c r="AF114" s="704"/>
      <c r="AG114" s="704"/>
      <c r="AH114" s="704"/>
      <c r="AI114" s="704"/>
      <c r="AJ114" s="704"/>
      <c r="AK114" s="704"/>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688" t="s">
        <v>2000</v>
      </c>
      <c r="C117" s="689"/>
      <c r="D117" s="689"/>
      <c r="E117" s="689"/>
      <c r="F117" s="689"/>
      <c r="G117" s="689"/>
      <c r="H117" s="689"/>
      <c r="I117" s="689"/>
      <c r="J117" s="689"/>
      <c r="K117" s="689"/>
      <c r="L117" s="689"/>
      <c r="M117" s="689"/>
      <c r="N117" s="689"/>
      <c r="O117" s="689"/>
      <c r="P117" s="689"/>
      <c r="Q117" s="690"/>
      <c r="R117" s="324" t="s">
        <v>173</v>
      </c>
      <c r="S117" s="325" t="str">
        <f>'別紙様式3-2（４・５月）'!W8</f>
        <v/>
      </c>
      <c r="T117" s="644" t="s">
        <v>2003</v>
      </c>
      <c r="U117" s="644"/>
      <c r="V117" s="644"/>
      <c r="W117" s="644"/>
      <c r="X117" s="644"/>
      <c r="Y117" s="644"/>
      <c r="Z117" s="644"/>
      <c r="AA117" s="644"/>
      <c r="AB117" s="644"/>
      <c r="AC117" s="644"/>
      <c r="AD117" s="644"/>
      <c r="AE117" s="644"/>
      <c r="AF117" s="645"/>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640" t="s">
        <v>2053</v>
      </c>
      <c r="C118" s="641"/>
      <c r="D118" s="641"/>
      <c r="E118" s="641"/>
      <c r="F118" s="641"/>
      <c r="G118" s="641"/>
      <c r="H118" s="641"/>
      <c r="I118" s="641"/>
      <c r="J118" s="641"/>
      <c r="K118" s="641"/>
      <c r="L118" s="641"/>
      <c r="M118" s="641"/>
      <c r="N118" s="641"/>
      <c r="O118" s="641"/>
      <c r="P118" s="641"/>
      <c r="Q118" s="642"/>
      <c r="R118" s="324" t="s">
        <v>173</v>
      </c>
      <c r="S118" s="327" t="str">
        <f>'別紙様式3-3（６月以降分）'!Z5</f>
        <v/>
      </c>
      <c r="T118" s="643" t="s">
        <v>2237</v>
      </c>
      <c r="U118" s="644"/>
      <c r="V118" s="644"/>
      <c r="W118" s="644"/>
      <c r="X118" s="644"/>
      <c r="Y118" s="644"/>
      <c r="Z118" s="644"/>
      <c r="AA118" s="644"/>
      <c r="AB118" s="644"/>
      <c r="AC118" s="644"/>
      <c r="AD118" s="644"/>
      <c r="AE118" s="644"/>
      <c r="AF118" s="645"/>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640" t="s">
        <v>2238</v>
      </c>
      <c r="C119" s="641"/>
      <c r="D119" s="641"/>
      <c r="E119" s="641"/>
      <c r="F119" s="641"/>
      <c r="G119" s="641"/>
      <c r="H119" s="641"/>
      <c r="I119" s="641"/>
      <c r="J119" s="641"/>
      <c r="K119" s="641"/>
      <c r="L119" s="641"/>
      <c r="M119" s="641"/>
      <c r="N119" s="641"/>
      <c r="O119" s="641"/>
      <c r="P119" s="641"/>
      <c r="Q119" s="642"/>
      <c r="R119" s="324" t="s">
        <v>173</v>
      </c>
      <c r="S119" s="328" t="str">
        <f>'別紙様式3-3（６月以降分）'!Z7</f>
        <v/>
      </c>
      <c r="T119" s="643" t="s">
        <v>2237</v>
      </c>
      <c r="U119" s="644"/>
      <c r="V119" s="644"/>
      <c r="W119" s="644"/>
      <c r="X119" s="644"/>
      <c r="Y119" s="644"/>
      <c r="Z119" s="644"/>
      <c r="AA119" s="644"/>
      <c r="AB119" s="644"/>
      <c r="AC119" s="644"/>
      <c r="AD119" s="644"/>
      <c r="AE119" s="644"/>
      <c r="AF119" s="645"/>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3.8"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08" t="s">
        <v>2279</v>
      </c>
      <c r="AN121" s="622"/>
      <c r="AO121" s="622"/>
      <c r="AP121" s="622"/>
      <c r="AQ121" s="622"/>
      <c r="AR121" s="622"/>
      <c r="AS121" s="622"/>
      <c r="AT121" s="622"/>
      <c r="AU121" s="622"/>
      <c r="AV121" s="622"/>
      <c r="AW121" s="622"/>
      <c r="AX121" s="622"/>
      <c r="AY121" s="622"/>
      <c r="AZ121" s="622"/>
      <c r="BA121" s="623"/>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703" t="s">
        <v>170</v>
      </c>
      <c r="E125" s="703"/>
      <c r="F125" s="703"/>
      <c r="G125" s="703"/>
      <c r="H125" s="703"/>
      <c r="I125" s="703"/>
      <c r="J125" s="703"/>
      <c r="K125" s="703"/>
      <c r="L125" s="703"/>
      <c r="M125" s="703"/>
      <c r="N125" s="703"/>
      <c r="O125" s="703"/>
      <c r="P125" s="703"/>
      <c r="Q125" s="703"/>
      <c r="R125" s="703"/>
      <c r="S125" s="703"/>
      <c r="T125" s="703"/>
      <c r="U125" s="703"/>
      <c r="V125" s="703"/>
      <c r="W125" s="703"/>
      <c r="X125" s="703"/>
      <c r="Y125" s="703"/>
      <c r="Z125" s="703"/>
      <c r="AA125" s="703"/>
      <c r="AB125" s="703"/>
      <c r="AC125" s="703"/>
      <c r="AD125" s="703"/>
      <c r="AE125" s="703"/>
      <c r="AF125" s="703"/>
      <c r="AG125" s="703"/>
      <c r="AH125" s="703"/>
      <c r="AI125" s="703"/>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681"/>
      <c r="G126" s="681"/>
      <c r="H126" s="681"/>
      <c r="I126" s="681"/>
      <c r="J126" s="681"/>
      <c r="K126" s="681"/>
      <c r="L126" s="681"/>
      <c r="M126" s="681"/>
      <c r="N126" s="681"/>
      <c r="O126" s="681"/>
      <c r="P126" s="681"/>
      <c r="Q126" s="681"/>
      <c r="R126" s="681"/>
      <c r="S126" s="681"/>
      <c r="T126" s="681"/>
      <c r="U126" s="681"/>
      <c r="V126" s="681"/>
      <c r="W126" s="681"/>
      <c r="X126" s="681"/>
      <c r="Y126" s="681"/>
      <c r="Z126" s="681"/>
      <c r="AA126" s="681"/>
      <c r="AB126" s="681"/>
      <c r="AC126" s="681"/>
      <c r="AD126" s="681"/>
      <c r="AE126" s="681"/>
      <c r="AF126" s="681"/>
      <c r="AG126" s="681"/>
      <c r="AH126" s="681"/>
      <c r="AI126" s="681"/>
      <c r="AJ126" s="681"/>
      <c r="AK126" s="352" t="s">
        <v>19</v>
      </c>
      <c r="AL126" s="154"/>
      <c r="AM126" s="147" t="b">
        <v>0</v>
      </c>
      <c r="AN126" s="611" t="s">
        <v>2277</v>
      </c>
      <c r="AO126" s="612"/>
      <c r="AP126" s="612"/>
      <c r="AQ126" s="612"/>
      <c r="AR126" s="612"/>
      <c r="AS126" s="612"/>
      <c r="AT126" s="612"/>
      <c r="AU126" s="612"/>
      <c r="AV126" s="612"/>
      <c r="AW126" s="612"/>
      <c r="AX126" s="612"/>
      <c r="AY126" s="612"/>
      <c r="AZ126" s="612"/>
      <c r="BA126" s="613"/>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3.8"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682" t="str">
        <f>IF(AND('別紙様式3-2（４・５月）'!AE7="特定加算なし",'別紙様式3-3（６月以降分）'!AG5="旧特定加算相当なし"),"該当","")</f>
        <v>該当</v>
      </c>
      <c r="AJ129" s="683"/>
      <c r="AK129" s="684"/>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676" t="s">
        <v>2005</v>
      </c>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3.8"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682" t="str">
        <f>IF(OR('別紙様式3-2（４・５月）'!AE7="特定加算あり",'別紙様式3-3（６月以降分）'!AG5="旧特定加算相当あり"),"該当","")</f>
        <v/>
      </c>
      <c r="AJ132" s="683"/>
      <c r="AK132" s="684"/>
      <c r="AL132" s="149"/>
      <c r="AT132" s="161"/>
      <c r="AU132" s="161"/>
      <c r="AV132" s="161"/>
      <c r="AW132" s="161"/>
      <c r="AX132" s="161"/>
    </row>
    <row r="133" spans="1:54" ht="38.25" customHeight="1">
      <c r="A133" s="149"/>
      <c r="B133" s="256" t="s">
        <v>173</v>
      </c>
      <c r="C133" s="706" t="s">
        <v>2060</v>
      </c>
      <c r="D133" s="706"/>
      <c r="E133" s="706"/>
      <c r="F133" s="706"/>
      <c r="G133" s="706"/>
      <c r="H133" s="706"/>
      <c r="I133" s="706"/>
      <c r="J133" s="706"/>
      <c r="K133" s="706"/>
      <c r="L133" s="706"/>
      <c r="M133" s="706"/>
      <c r="N133" s="706"/>
      <c r="O133" s="706"/>
      <c r="P133" s="706"/>
      <c r="Q133" s="706"/>
      <c r="R133" s="706"/>
      <c r="S133" s="706"/>
      <c r="T133" s="706"/>
      <c r="U133" s="706"/>
      <c r="V133" s="706"/>
      <c r="W133" s="706"/>
      <c r="X133" s="706"/>
      <c r="Y133" s="706"/>
      <c r="Z133" s="706"/>
      <c r="AA133" s="706"/>
      <c r="AB133" s="706"/>
      <c r="AC133" s="706"/>
      <c r="AD133" s="706"/>
      <c r="AE133" s="706"/>
      <c r="AF133" s="706"/>
      <c r="AG133" s="706"/>
      <c r="AH133" s="706"/>
      <c r="AI133" s="706"/>
      <c r="AJ133" s="706"/>
      <c r="AK133" s="706"/>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707" t="s">
        <v>85</v>
      </c>
      <c r="C135" s="708"/>
      <c r="D135" s="708"/>
      <c r="E135" s="709"/>
      <c r="F135" s="960" t="s">
        <v>54</v>
      </c>
      <c r="G135" s="961"/>
      <c r="H135" s="961"/>
      <c r="I135" s="961"/>
      <c r="J135" s="961"/>
      <c r="K135" s="961"/>
      <c r="L135" s="961"/>
      <c r="M135" s="961"/>
      <c r="N135" s="961"/>
      <c r="O135" s="961"/>
      <c r="P135" s="961"/>
      <c r="Q135" s="961"/>
      <c r="R135" s="961"/>
      <c r="S135" s="961"/>
      <c r="T135" s="961"/>
      <c r="U135" s="961"/>
      <c r="V135" s="961"/>
      <c r="W135" s="961"/>
      <c r="X135" s="961"/>
      <c r="Y135" s="961"/>
      <c r="Z135" s="961"/>
      <c r="AA135" s="961"/>
      <c r="AB135" s="961"/>
      <c r="AC135" s="961"/>
      <c r="AD135" s="961"/>
      <c r="AE135" s="961"/>
      <c r="AF135" s="961"/>
      <c r="AG135" s="961"/>
      <c r="AH135" s="961"/>
      <c r="AI135" s="961"/>
      <c r="AJ135" s="961"/>
      <c r="AK135" s="362" t="str">
        <f>IF(AI132="該当",IF(AND(COUNTIF(AM136:AM139,TRUE)&gt;=1,COUNTIF(AM140:AM143,TRUE)&gt;=1,COUNTIF(AM144:AM147,TRUE)&gt;=1,COUNTIF(AM148:AM151,TRUE)&gt;=1,COUNTIF(AM152:AM155,TRUE)&gt;=1,COUNTIF(AM156:AM159,TRUE)&gt;=1),"○","×"),IF(COUNTIF(AM136:AM159,TRUE)&gt;=1,"○","×"))</f>
        <v>×</v>
      </c>
      <c r="AL135" s="361"/>
      <c r="AM135" s="516" t="s">
        <v>2257</v>
      </c>
      <c r="AN135" s="608" t="s">
        <v>2256</v>
      </c>
      <c r="AO135" s="609"/>
      <c r="AP135" s="609"/>
      <c r="AQ135" s="609"/>
      <c r="AR135" s="609"/>
      <c r="AS135" s="609"/>
      <c r="AT135" s="609"/>
      <c r="AU135" s="609"/>
      <c r="AV135" s="609"/>
      <c r="AW135" s="609"/>
      <c r="AX135" s="609"/>
      <c r="AY135" s="609"/>
      <c r="AZ135" s="609"/>
      <c r="BA135" s="610"/>
      <c r="BB135" s="155"/>
    </row>
    <row r="136" spans="1:54" s="363" customFormat="1" ht="14.25" customHeight="1" thickBot="1">
      <c r="A136" s="361"/>
      <c r="B136" s="694" t="s">
        <v>55</v>
      </c>
      <c r="C136" s="647"/>
      <c r="D136" s="647"/>
      <c r="E136" s="695"/>
      <c r="F136" s="314"/>
      <c r="G136" s="962" t="s">
        <v>56</v>
      </c>
      <c r="H136" s="962"/>
      <c r="I136" s="962"/>
      <c r="J136" s="962"/>
      <c r="K136" s="962"/>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3"/>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696"/>
      <c r="C137" s="648"/>
      <c r="D137" s="648"/>
      <c r="E137" s="697"/>
      <c r="F137" s="364"/>
      <c r="G137" s="702" t="s">
        <v>57</v>
      </c>
      <c r="H137" s="702"/>
      <c r="I137" s="702"/>
      <c r="J137" s="702"/>
      <c r="K137" s="702"/>
      <c r="L137" s="702"/>
      <c r="M137" s="702"/>
      <c r="N137" s="702"/>
      <c r="O137" s="702"/>
      <c r="P137" s="702"/>
      <c r="Q137" s="702"/>
      <c r="R137" s="702"/>
      <c r="S137" s="702"/>
      <c r="T137" s="702"/>
      <c r="U137" s="702"/>
      <c r="V137" s="702"/>
      <c r="W137" s="702"/>
      <c r="X137" s="702"/>
      <c r="Y137" s="702"/>
      <c r="Z137" s="702"/>
      <c r="AA137" s="702"/>
      <c r="AB137" s="702"/>
      <c r="AC137" s="702"/>
      <c r="AD137" s="702"/>
      <c r="AE137" s="702"/>
      <c r="AF137" s="702"/>
      <c r="AG137" s="702"/>
      <c r="AH137" s="702"/>
      <c r="AI137" s="702"/>
      <c r="AJ137" s="702"/>
      <c r="AK137" s="365"/>
      <c r="AL137" s="154"/>
      <c r="AM137" s="148" t="b">
        <v>0</v>
      </c>
      <c r="AN137" s="624" t="s">
        <v>2258</v>
      </c>
      <c r="AO137" s="625"/>
      <c r="AP137" s="625"/>
      <c r="AQ137" s="625"/>
      <c r="AR137" s="625"/>
      <c r="AS137" s="625"/>
      <c r="AT137" s="625"/>
      <c r="AU137" s="625"/>
      <c r="AV137" s="625"/>
      <c r="AW137" s="625"/>
      <c r="AX137" s="625"/>
      <c r="AY137" s="625"/>
      <c r="AZ137" s="625"/>
      <c r="BA137" s="626"/>
      <c r="BB137" s="155"/>
    </row>
    <row r="138" spans="1:54" s="363" customFormat="1" ht="13.5" customHeight="1" thickBot="1">
      <c r="A138" s="361"/>
      <c r="B138" s="696"/>
      <c r="C138" s="648"/>
      <c r="D138" s="648"/>
      <c r="E138" s="697"/>
      <c r="F138" s="364"/>
      <c r="G138" s="702" t="s">
        <v>58</v>
      </c>
      <c r="H138" s="702"/>
      <c r="I138" s="702"/>
      <c r="J138" s="702"/>
      <c r="K138" s="702"/>
      <c r="L138" s="702"/>
      <c r="M138" s="702"/>
      <c r="N138" s="702"/>
      <c r="O138" s="702"/>
      <c r="P138" s="702"/>
      <c r="Q138" s="702"/>
      <c r="R138" s="702"/>
      <c r="S138" s="702"/>
      <c r="T138" s="702"/>
      <c r="U138" s="702"/>
      <c r="V138" s="702"/>
      <c r="W138" s="702"/>
      <c r="X138" s="702"/>
      <c r="Y138" s="702"/>
      <c r="Z138" s="702"/>
      <c r="AA138" s="702"/>
      <c r="AB138" s="702"/>
      <c r="AC138" s="702"/>
      <c r="AD138" s="702"/>
      <c r="AE138" s="702"/>
      <c r="AF138" s="702"/>
      <c r="AG138" s="702"/>
      <c r="AH138" s="702"/>
      <c r="AI138" s="702"/>
      <c r="AJ138" s="702"/>
      <c r="AK138" s="365"/>
      <c r="AL138" s="154"/>
      <c r="AM138" s="148" t="b">
        <v>0</v>
      </c>
      <c r="AN138" s="951"/>
      <c r="AO138" s="952"/>
      <c r="AP138" s="952"/>
      <c r="AQ138" s="952"/>
      <c r="AR138" s="952"/>
      <c r="AS138" s="952"/>
      <c r="AT138" s="952"/>
      <c r="AU138" s="952"/>
      <c r="AV138" s="952"/>
      <c r="AW138" s="952"/>
      <c r="AX138" s="952"/>
      <c r="AY138" s="952"/>
      <c r="AZ138" s="952"/>
      <c r="BA138" s="953"/>
      <c r="BB138" s="155"/>
    </row>
    <row r="139" spans="1:54" s="363" customFormat="1" ht="13.5" customHeight="1">
      <c r="A139" s="361"/>
      <c r="B139" s="698"/>
      <c r="C139" s="699"/>
      <c r="D139" s="699"/>
      <c r="E139" s="700"/>
      <c r="F139" s="316"/>
      <c r="G139" s="964" t="s">
        <v>59</v>
      </c>
      <c r="H139" s="964"/>
      <c r="I139" s="964"/>
      <c r="J139" s="964"/>
      <c r="K139" s="964"/>
      <c r="L139" s="964"/>
      <c r="M139" s="964"/>
      <c r="N139" s="964"/>
      <c r="O139" s="964"/>
      <c r="P139" s="964"/>
      <c r="Q139" s="964"/>
      <c r="R139" s="964"/>
      <c r="S139" s="964"/>
      <c r="T139" s="964"/>
      <c r="U139" s="964"/>
      <c r="V139" s="964"/>
      <c r="W139" s="964"/>
      <c r="X139" s="964"/>
      <c r="Y139" s="964"/>
      <c r="Z139" s="964"/>
      <c r="AA139" s="964"/>
      <c r="AB139" s="964"/>
      <c r="AC139" s="964"/>
      <c r="AD139" s="964"/>
      <c r="AE139" s="964"/>
      <c r="AF139" s="964"/>
      <c r="AG139" s="964"/>
      <c r="AH139" s="964"/>
      <c r="AI139" s="964"/>
      <c r="AJ139" s="964"/>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694" t="s">
        <v>60</v>
      </c>
      <c r="C140" s="647"/>
      <c r="D140" s="647"/>
      <c r="E140" s="695"/>
      <c r="F140" s="367"/>
      <c r="G140" s="710" t="s">
        <v>61</v>
      </c>
      <c r="H140" s="710"/>
      <c r="I140" s="710"/>
      <c r="J140" s="710"/>
      <c r="K140" s="710"/>
      <c r="L140" s="710"/>
      <c r="M140" s="710"/>
      <c r="N140" s="710"/>
      <c r="O140" s="710"/>
      <c r="P140" s="710"/>
      <c r="Q140" s="710"/>
      <c r="R140" s="710"/>
      <c r="S140" s="710"/>
      <c r="T140" s="710"/>
      <c r="U140" s="710"/>
      <c r="V140" s="710"/>
      <c r="W140" s="710"/>
      <c r="X140" s="710"/>
      <c r="Y140" s="710"/>
      <c r="Z140" s="710"/>
      <c r="AA140" s="710"/>
      <c r="AB140" s="710"/>
      <c r="AC140" s="710"/>
      <c r="AD140" s="710"/>
      <c r="AE140" s="710"/>
      <c r="AF140" s="710"/>
      <c r="AG140" s="710"/>
      <c r="AH140" s="710"/>
      <c r="AI140" s="710"/>
      <c r="AJ140" s="710"/>
      <c r="AK140" s="712"/>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696"/>
      <c r="C141" s="648"/>
      <c r="D141" s="648"/>
      <c r="E141" s="697"/>
      <c r="F141" s="364"/>
      <c r="G141" s="702" t="s">
        <v>62</v>
      </c>
      <c r="H141" s="702"/>
      <c r="I141" s="702"/>
      <c r="J141" s="702"/>
      <c r="K141" s="702"/>
      <c r="L141" s="702"/>
      <c r="M141" s="702"/>
      <c r="N141" s="702"/>
      <c r="O141" s="702"/>
      <c r="P141" s="702"/>
      <c r="Q141" s="702"/>
      <c r="R141" s="702"/>
      <c r="S141" s="702"/>
      <c r="T141" s="702"/>
      <c r="U141" s="702"/>
      <c r="V141" s="702"/>
      <c r="W141" s="702"/>
      <c r="X141" s="702"/>
      <c r="Y141" s="702"/>
      <c r="Z141" s="702"/>
      <c r="AA141" s="702"/>
      <c r="AB141" s="702"/>
      <c r="AC141" s="702"/>
      <c r="AD141" s="702"/>
      <c r="AE141" s="702"/>
      <c r="AF141" s="702"/>
      <c r="AG141" s="702"/>
      <c r="AH141" s="702"/>
      <c r="AI141" s="702"/>
      <c r="AJ141" s="702"/>
      <c r="AK141" s="368"/>
      <c r="AL141" s="154"/>
      <c r="AM141" s="148" t="b">
        <v>0</v>
      </c>
      <c r="AN141" s="624" t="s">
        <v>2258</v>
      </c>
      <c r="AO141" s="625"/>
      <c r="AP141" s="625"/>
      <c r="AQ141" s="625"/>
      <c r="AR141" s="625"/>
      <c r="AS141" s="625"/>
      <c r="AT141" s="625"/>
      <c r="AU141" s="625"/>
      <c r="AV141" s="625"/>
      <c r="AW141" s="625"/>
      <c r="AX141" s="625"/>
      <c r="AY141" s="625"/>
      <c r="AZ141" s="625"/>
      <c r="BA141" s="626"/>
    </row>
    <row r="142" spans="1:54" s="155" customFormat="1" ht="13.5" customHeight="1" thickBot="1">
      <c r="A142" s="154"/>
      <c r="B142" s="696"/>
      <c r="C142" s="648"/>
      <c r="D142" s="648"/>
      <c r="E142" s="697"/>
      <c r="F142" s="364"/>
      <c r="G142" s="702" t="s">
        <v>63</v>
      </c>
      <c r="H142" s="702"/>
      <c r="I142" s="702"/>
      <c r="J142" s="702"/>
      <c r="K142" s="702"/>
      <c r="L142" s="702"/>
      <c r="M142" s="702"/>
      <c r="N142" s="702"/>
      <c r="O142" s="702"/>
      <c r="P142" s="702"/>
      <c r="Q142" s="702"/>
      <c r="R142" s="702"/>
      <c r="S142" s="702"/>
      <c r="T142" s="702"/>
      <c r="U142" s="702"/>
      <c r="V142" s="702"/>
      <c r="W142" s="702"/>
      <c r="X142" s="702"/>
      <c r="Y142" s="702"/>
      <c r="Z142" s="702"/>
      <c r="AA142" s="702"/>
      <c r="AB142" s="702"/>
      <c r="AC142" s="702"/>
      <c r="AD142" s="702"/>
      <c r="AE142" s="702"/>
      <c r="AF142" s="702"/>
      <c r="AG142" s="702"/>
      <c r="AH142" s="702"/>
      <c r="AI142" s="702"/>
      <c r="AJ142" s="702"/>
      <c r="AK142" s="365"/>
      <c r="AL142" s="154"/>
      <c r="AM142" s="148" t="b">
        <v>0</v>
      </c>
      <c r="AN142" s="951"/>
      <c r="AO142" s="952"/>
      <c r="AP142" s="952"/>
      <c r="AQ142" s="952"/>
      <c r="AR142" s="952"/>
      <c r="AS142" s="952"/>
      <c r="AT142" s="952"/>
      <c r="AU142" s="952"/>
      <c r="AV142" s="952"/>
      <c r="AW142" s="952"/>
      <c r="AX142" s="952"/>
      <c r="AY142" s="952"/>
      <c r="AZ142" s="952"/>
      <c r="BA142" s="953"/>
    </row>
    <row r="143" spans="1:54" s="155" customFormat="1" ht="15.75" customHeight="1">
      <c r="A143" s="154"/>
      <c r="B143" s="698"/>
      <c r="C143" s="699"/>
      <c r="D143" s="699"/>
      <c r="E143" s="700"/>
      <c r="F143" s="369"/>
      <c r="G143" s="701" t="s">
        <v>64</v>
      </c>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40"/>
      <c r="AL143" s="154"/>
      <c r="AM143" s="148" t="b">
        <v>0</v>
      </c>
    </row>
    <row r="144" spans="1:54" s="155" customFormat="1" ht="13.5" customHeight="1" thickBot="1">
      <c r="A144" s="154"/>
      <c r="B144" s="694" t="s">
        <v>65</v>
      </c>
      <c r="C144" s="647"/>
      <c r="D144" s="647"/>
      <c r="E144" s="695"/>
      <c r="F144" s="370"/>
      <c r="G144" s="693" t="s">
        <v>66</v>
      </c>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c r="AJ144" s="693"/>
      <c r="AK144" s="368"/>
      <c r="AL144" s="154"/>
      <c r="AM144" s="148" t="b">
        <v>0</v>
      </c>
    </row>
    <row r="145" spans="1:54" s="155" customFormat="1" ht="22.5" customHeight="1">
      <c r="A145" s="154"/>
      <c r="B145" s="696"/>
      <c r="C145" s="648"/>
      <c r="D145" s="648"/>
      <c r="E145" s="697"/>
      <c r="F145" s="364"/>
      <c r="G145" s="692" t="s">
        <v>67</v>
      </c>
      <c r="H145" s="692"/>
      <c r="I145" s="692"/>
      <c r="J145" s="692"/>
      <c r="K145" s="692"/>
      <c r="L145" s="692"/>
      <c r="M145" s="692"/>
      <c r="N145" s="692"/>
      <c r="O145" s="692"/>
      <c r="P145" s="692"/>
      <c r="Q145" s="692"/>
      <c r="R145" s="692"/>
      <c r="S145" s="692"/>
      <c r="T145" s="692"/>
      <c r="U145" s="692"/>
      <c r="V145" s="692"/>
      <c r="W145" s="692"/>
      <c r="X145" s="692"/>
      <c r="Y145" s="692"/>
      <c r="Z145" s="692"/>
      <c r="AA145" s="692"/>
      <c r="AB145" s="692"/>
      <c r="AC145" s="692"/>
      <c r="AD145" s="692"/>
      <c r="AE145" s="692"/>
      <c r="AF145" s="692"/>
      <c r="AG145" s="692"/>
      <c r="AH145" s="692"/>
      <c r="AI145" s="692"/>
      <c r="AJ145" s="692"/>
      <c r="AK145" s="741"/>
      <c r="AL145" s="154"/>
      <c r="AM145" s="148" t="b">
        <v>0</v>
      </c>
      <c r="AN145" s="624" t="s">
        <v>2258</v>
      </c>
      <c r="AO145" s="625"/>
      <c r="AP145" s="625"/>
      <c r="AQ145" s="625"/>
      <c r="AR145" s="625"/>
      <c r="AS145" s="625"/>
      <c r="AT145" s="625"/>
      <c r="AU145" s="625"/>
      <c r="AV145" s="625"/>
      <c r="AW145" s="625"/>
      <c r="AX145" s="625"/>
      <c r="AY145" s="625"/>
      <c r="AZ145" s="625"/>
      <c r="BA145" s="626"/>
    </row>
    <row r="146" spans="1:54" s="155" customFormat="1" ht="13.5" customHeight="1" thickBot="1">
      <c r="A146" s="154"/>
      <c r="B146" s="696"/>
      <c r="C146" s="648"/>
      <c r="D146" s="648"/>
      <c r="E146" s="697"/>
      <c r="F146" s="364"/>
      <c r="G146" s="702" t="s">
        <v>68</v>
      </c>
      <c r="H146" s="702"/>
      <c r="I146" s="702"/>
      <c r="J146" s="702"/>
      <c r="K146" s="702"/>
      <c r="L146" s="702"/>
      <c r="M146" s="702"/>
      <c r="N146" s="702"/>
      <c r="O146" s="702"/>
      <c r="P146" s="702"/>
      <c r="Q146" s="702"/>
      <c r="R146" s="702"/>
      <c r="S146" s="702"/>
      <c r="T146" s="702"/>
      <c r="U146" s="702"/>
      <c r="V146" s="702"/>
      <c r="W146" s="702"/>
      <c r="X146" s="702"/>
      <c r="Y146" s="702"/>
      <c r="Z146" s="702"/>
      <c r="AA146" s="702"/>
      <c r="AB146" s="702"/>
      <c r="AC146" s="702"/>
      <c r="AD146" s="702"/>
      <c r="AE146" s="702"/>
      <c r="AF146" s="702"/>
      <c r="AG146" s="702"/>
      <c r="AH146" s="702"/>
      <c r="AI146" s="702"/>
      <c r="AJ146" s="702"/>
      <c r="AK146" s="365"/>
      <c r="AL146" s="154"/>
      <c r="AM146" s="148" t="b">
        <v>0</v>
      </c>
      <c r="AN146" s="951"/>
      <c r="AO146" s="952"/>
      <c r="AP146" s="952"/>
      <c r="AQ146" s="952"/>
      <c r="AR146" s="952"/>
      <c r="AS146" s="952"/>
      <c r="AT146" s="952"/>
      <c r="AU146" s="952"/>
      <c r="AV146" s="952"/>
      <c r="AW146" s="952"/>
      <c r="AX146" s="952"/>
      <c r="AY146" s="952"/>
      <c r="AZ146" s="952"/>
      <c r="BA146" s="953"/>
    </row>
    <row r="147" spans="1:54" s="155" customFormat="1" ht="13.5" customHeight="1">
      <c r="A147" s="154"/>
      <c r="B147" s="698"/>
      <c r="C147" s="699"/>
      <c r="D147" s="699"/>
      <c r="E147" s="700"/>
      <c r="F147" s="316" t="b">
        <v>0</v>
      </c>
      <c r="G147" s="701" t="s">
        <v>69</v>
      </c>
      <c r="H147" s="701"/>
      <c r="I147" s="701"/>
      <c r="J147" s="701" t="b">
        <v>0</v>
      </c>
      <c r="K147" s="701"/>
      <c r="L147" s="701"/>
      <c r="M147" s="701"/>
      <c r="N147" s="701"/>
      <c r="O147" s="701"/>
      <c r="P147" s="701" t="b">
        <v>1</v>
      </c>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371"/>
      <c r="AL147" s="154"/>
      <c r="AM147" s="148" t="b">
        <v>0</v>
      </c>
    </row>
    <row r="148" spans="1:54" s="155" customFormat="1" ht="22.5" customHeight="1" thickBot="1">
      <c r="A148" s="154"/>
      <c r="B148" s="694" t="s">
        <v>70</v>
      </c>
      <c r="C148" s="647"/>
      <c r="D148" s="647"/>
      <c r="E148" s="695"/>
      <c r="F148" s="367"/>
      <c r="G148" s="710" t="s">
        <v>71</v>
      </c>
      <c r="H148" s="710"/>
      <c r="I148" s="710"/>
      <c r="J148" s="710"/>
      <c r="K148" s="710"/>
      <c r="L148" s="710"/>
      <c r="M148" s="710"/>
      <c r="N148" s="710"/>
      <c r="O148" s="710"/>
      <c r="P148" s="710"/>
      <c r="Q148" s="710"/>
      <c r="R148" s="710"/>
      <c r="S148" s="710"/>
      <c r="T148" s="710"/>
      <c r="U148" s="710"/>
      <c r="V148" s="710"/>
      <c r="W148" s="710"/>
      <c r="X148" s="710"/>
      <c r="Y148" s="710"/>
      <c r="Z148" s="710"/>
      <c r="AA148" s="710"/>
      <c r="AB148" s="710"/>
      <c r="AC148" s="710"/>
      <c r="AD148" s="710"/>
      <c r="AE148" s="710"/>
      <c r="AF148" s="710"/>
      <c r="AG148" s="710"/>
      <c r="AH148" s="710"/>
      <c r="AI148" s="710"/>
      <c r="AJ148" s="710"/>
      <c r="AK148" s="712"/>
      <c r="AL148" s="154"/>
      <c r="AM148" s="148" t="b">
        <v>0</v>
      </c>
    </row>
    <row r="149" spans="1:54" s="155" customFormat="1" ht="15" customHeight="1">
      <c r="A149" s="154"/>
      <c r="B149" s="696"/>
      <c r="C149" s="648"/>
      <c r="D149" s="648"/>
      <c r="E149" s="697"/>
      <c r="F149" s="364"/>
      <c r="G149" s="692" t="s">
        <v>72</v>
      </c>
      <c r="H149" s="692"/>
      <c r="I149" s="692"/>
      <c r="J149" s="692"/>
      <c r="K149" s="692"/>
      <c r="L149" s="692"/>
      <c r="M149" s="692"/>
      <c r="N149" s="692"/>
      <c r="O149" s="692"/>
      <c r="P149" s="692"/>
      <c r="Q149" s="692"/>
      <c r="R149" s="692"/>
      <c r="S149" s="692"/>
      <c r="T149" s="692"/>
      <c r="U149" s="692"/>
      <c r="V149" s="692"/>
      <c r="W149" s="692"/>
      <c r="X149" s="692"/>
      <c r="Y149" s="692"/>
      <c r="Z149" s="692"/>
      <c r="AA149" s="692"/>
      <c r="AB149" s="692"/>
      <c r="AC149" s="692"/>
      <c r="AD149" s="692"/>
      <c r="AE149" s="692"/>
      <c r="AF149" s="692"/>
      <c r="AG149" s="692"/>
      <c r="AH149" s="692"/>
      <c r="AI149" s="692"/>
      <c r="AJ149" s="692"/>
      <c r="AK149" s="372"/>
      <c r="AL149" s="149"/>
      <c r="AM149" s="148" t="b">
        <v>0</v>
      </c>
      <c r="AN149" s="624" t="s">
        <v>2258</v>
      </c>
      <c r="AO149" s="625"/>
      <c r="AP149" s="625"/>
      <c r="AQ149" s="625"/>
      <c r="AR149" s="625"/>
      <c r="AS149" s="625"/>
      <c r="AT149" s="625"/>
      <c r="AU149" s="625"/>
      <c r="AV149" s="625"/>
      <c r="AW149" s="625"/>
      <c r="AX149" s="625"/>
      <c r="AY149" s="625"/>
      <c r="AZ149" s="625"/>
      <c r="BA149" s="626"/>
    </row>
    <row r="150" spans="1:54" s="155" customFormat="1" ht="13.5" customHeight="1" thickBot="1">
      <c r="A150" s="154"/>
      <c r="B150" s="696"/>
      <c r="C150" s="648"/>
      <c r="D150" s="648"/>
      <c r="E150" s="697"/>
      <c r="F150" s="364"/>
      <c r="G150" s="692" t="s">
        <v>73</v>
      </c>
      <c r="H150" s="692"/>
      <c r="I150" s="692"/>
      <c r="J150" s="692"/>
      <c r="K150" s="692"/>
      <c r="L150" s="692"/>
      <c r="M150" s="692"/>
      <c r="N150" s="692"/>
      <c r="O150" s="692"/>
      <c r="P150" s="692"/>
      <c r="Q150" s="692"/>
      <c r="R150" s="692"/>
      <c r="S150" s="692"/>
      <c r="T150" s="692"/>
      <c r="U150" s="692"/>
      <c r="V150" s="692"/>
      <c r="W150" s="692"/>
      <c r="X150" s="692"/>
      <c r="Y150" s="692"/>
      <c r="Z150" s="692"/>
      <c r="AA150" s="692"/>
      <c r="AB150" s="692"/>
      <c r="AC150" s="692"/>
      <c r="AD150" s="692"/>
      <c r="AE150" s="692"/>
      <c r="AF150" s="692"/>
      <c r="AG150" s="692"/>
      <c r="AH150" s="692"/>
      <c r="AI150" s="692"/>
      <c r="AJ150" s="692"/>
      <c r="AK150" s="373"/>
      <c r="AL150" s="154"/>
      <c r="AM150" s="148" t="b">
        <v>0</v>
      </c>
      <c r="AN150" s="951"/>
      <c r="AO150" s="952"/>
      <c r="AP150" s="952"/>
      <c r="AQ150" s="952"/>
      <c r="AR150" s="952"/>
      <c r="AS150" s="952"/>
      <c r="AT150" s="952"/>
      <c r="AU150" s="952"/>
      <c r="AV150" s="952"/>
      <c r="AW150" s="952"/>
      <c r="AX150" s="952"/>
      <c r="AY150" s="952"/>
      <c r="AZ150" s="952"/>
      <c r="BA150" s="953"/>
    </row>
    <row r="151" spans="1:54" s="155" customFormat="1" ht="15.75" customHeight="1">
      <c r="A151" s="154"/>
      <c r="B151" s="698"/>
      <c r="C151" s="699"/>
      <c r="D151" s="699"/>
      <c r="E151" s="700"/>
      <c r="F151" s="369"/>
      <c r="G151" s="701" t="s">
        <v>74</v>
      </c>
      <c r="H151" s="701"/>
      <c r="I151" s="701"/>
      <c r="J151" s="701"/>
      <c r="K151" s="7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40"/>
      <c r="AL151" s="154"/>
      <c r="AM151" s="148" t="b">
        <v>0</v>
      </c>
    </row>
    <row r="152" spans="1:54" s="155" customFormat="1" ht="13.5" customHeight="1" thickBot="1">
      <c r="A152" s="154"/>
      <c r="B152" s="694" t="s">
        <v>75</v>
      </c>
      <c r="C152" s="647"/>
      <c r="D152" s="647"/>
      <c r="E152" s="695"/>
      <c r="F152" s="370"/>
      <c r="G152" s="710" t="s">
        <v>76</v>
      </c>
      <c r="H152" s="710"/>
      <c r="I152" s="710"/>
      <c r="J152" s="710"/>
      <c r="K152" s="710"/>
      <c r="L152" s="710"/>
      <c r="M152" s="710"/>
      <c r="N152" s="710"/>
      <c r="O152" s="710"/>
      <c r="P152" s="710"/>
      <c r="Q152" s="710"/>
      <c r="R152" s="710"/>
      <c r="S152" s="710"/>
      <c r="T152" s="710"/>
      <c r="U152" s="710"/>
      <c r="V152" s="710"/>
      <c r="W152" s="710"/>
      <c r="X152" s="710"/>
      <c r="Y152" s="710"/>
      <c r="Z152" s="710"/>
      <c r="AA152" s="710"/>
      <c r="AB152" s="710"/>
      <c r="AC152" s="710"/>
      <c r="AD152" s="710"/>
      <c r="AE152" s="710"/>
      <c r="AF152" s="710"/>
      <c r="AG152" s="710"/>
      <c r="AH152" s="710"/>
      <c r="AI152" s="710"/>
      <c r="AJ152" s="710"/>
      <c r="AK152" s="368"/>
      <c r="AL152" s="154"/>
      <c r="AM152" s="148" t="b">
        <v>0</v>
      </c>
    </row>
    <row r="153" spans="1:54" s="155" customFormat="1" ht="21" customHeight="1">
      <c r="A153" s="154"/>
      <c r="B153" s="696"/>
      <c r="C153" s="648"/>
      <c r="D153" s="648"/>
      <c r="E153" s="697"/>
      <c r="F153" s="364"/>
      <c r="G153" s="692" t="s">
        <v>77</v>
      </c>
      <c r="H153" s="692"/>
      <c r="I153" s="692"/>
      <c r="J153" s="692"/>
      <c r="K153" s="692"/>
      <c r="L153" s="692"/>
      <c r="M153" s="692"/>
      <c r="N153" s="692"/>
      <c r="O153" s="692"/>
      <c r="P153" s="692"/>
      <c r="Q153" s="692"/>
      <c r="R153" s="692"/>
      <c r="S153" s="692"/>
      <c r="T153" s="692"/>
      <c r="U153" s="692"/>
      <c r="V153" s="692"/>
      <c r="W153" s="692"/>
      <c r="X153" s="692"/>
      <c r="Y153" s="692"/>
      <c r="Z153" s="692"/>
      <c r="AA153" s="692"/>
      <c r="AB153" s="692"/>
      <c r="AC153" s="692"/>
      <c r="AD153" s="692"/>
      <c r="AE153" s="692"/>
      <c r="AF153" s="692"/>
      <c r="AG153" s="692"/>
      <c r="AH153" s="692"/>
      <c r="AI153" s="692"/>
      <c r="AJ153" s="692"/>
      <c r="AK153" s="741"/>
      <c r="AL153" s="154"/>
      <c r="AM153" s="148" t="b">
        <v>0</v>
      </c>
      <c r="AN153" s="624" t="s">
        <v>2258</v>
      </c>
      <c r="AO153" s="625"/>
      <c r="AP153" s="625"/>
      <c r="AQ153" s="625"/>
      <c r="AR153" s="625"/>
      <c r="AS153" s="625"/>
      <c r="AT153" s="625"/>
      <c r="AU153" s="625"/>
      <c r="AV153" s="625"/>
      <c r="AW153" s="625"/>
      <c r="AX153" s="625"/>
      <c r="AY153" s="625"/>
      <c r="AZ153" s="625"/>
      <c r="BA153" s="626"/>
    </row>
    <row r="154" spans="1:54" s="155" customFormat="1" ht="13.5" customHeight="1" thickBot="1">
      <c r="A154" s="154"/>
      <c r="B154" s="696"/>
      <c r="C154" s="648"/>
      <c r="D154" s="648"/>
      <c r="E154" s="697"/>
      <c r="F154" s="364"/>
      <c r="G154" s="692" t="s">
        <v>78</v>
      </c>
      <c r="H154" s="692"/>
      <c r="I154" s="692"/>
      <c r="J154" s="692"/>
      <c r="K154" s="692"/>
      <c r="L154" s="692"/>
      <c r="M154" s="692"/>
      <c r="N154" s="692"/>
      <c r="O154" s="692"/>
      <c r="P154" s="692"/>
      <c r="Q154" s="692"/>
      <c r="R154" s="692"/>
      <c r="S154" s="692"/>
      <c r="T154" s="692"/>
      <c r="U154" s="692"/>
      <c r="V154" s="692"/>
      <c r="W154" s="692"/>
      <c r="X154" s="692"/>
      <c r="Y154" s="692"/>
      <c r="Z154" s="692"/>
      <c r="AA154" s="692"/>
      <c r="AB154" s="692"/>
      <c r="AC154" s="692"/>
      <c r="AD154" s="692"/>
      <c r="AE154" s="692"/>
      <c r="AF154" s="692"/>
      <c r="AG154" s="692"/>
      <c r="AH154" s="692"/>
      <c r="AI154" s="692"/>
      <c r="AJ154" s="692"/>
      <c r="AK154" s="365"/>
      <c r="AL154" s="154"/>
      <c r="AM154" s="148" t="b">
        <v>0</v>
      </c>
      <c r="AN154" s="951"/>
      <c r="AO154" s="952"/>
      <c r="AP154" s="952"/>
      <c r="AQ154" s="952"/>
      <c r="AR154" s="952"/>
      <c r="AS154" s="952"/>
      <c r="AT154" s="952"/>
      <c r="AU154" s="952"/>
      <c r="AV154" s="952"/>
      <c r="AW154" s="952"/>
      <c r="AX154" s="952"/>
      <c r="AY154" s="952"/>
      <c r="AZ154" s="952"/>
      <c r="BA154" s="953"/>
    </row>
    <row r="155" spans="1:54" s="155" customFormat="1" ht="13.5" customHeight="1">
      <c r="A155" s="154"/>
      <c r="B155" s="698"/>
      <c r="C155" s="699"/>
      <c r="D155" s="699"/>
      <c r="E155" s="700"/>
      <c r="F155" s="369"/>
      <c r="G155" s="701" t="s">
        <v>79</v>
      </c>
      <c r="H155" s="701"/>
      <c r="I155" s="701"/>
      <c r="J155" s="701"/>
      <c r="K155" s="7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374"/>
      <c r="AL155" s="154"/>
      <c r="AM155" s="148" t="b">
        <v>0</v>
      </c>
    </row>
    <row r="156" spans="1:54" s="155" customFormat="1" ht="13.5" customHeight="1" thickBot="1">
      <c r="A156" s="154"/>
      <c r="B156" s="694" t="s">
        <v>80</v>
      </c>
      <c r="C156" s="647"/>
      <c r="D156" s="647"/>
      <c r="E156" s="695"/>
      <c r="F156" s="370"/>
      <c r="G156" s="710" t="s">
        <v>81</v>
      </c>
      <c r="H156" s="710"/>
      <c r="I156" s="710"/>
      <c r="J156" s="710"/>
      <c r="K156" s="710"/>
      <c r="L156" s="710"/>
      <c r="M156" s="710"/>
      <c r="N156" s="710"/>
      <c r="O156" s="710"/>
      <c r="P156" s="710"/>
      <c r="Q156" s="710"/>
      <c r="R156" s="710"/>
      <c r="S156" s="710"/>
      <c r="T156" s="710"/>
      <c r="U156" s="710"/>
      <c r="V156" s="710"/>
      <c r="W156" s="710"/>
      <c r="X156" s="710"/>
      <c r="Y156" s="710"/>
      <c r="Z156" s="710"/>
      <c r="AA156" s="710"/>
      <c r="AB156" s="710"/>
      <c r="AC156" s="710"/>
      <c r="AD156" s="710"/>
      <c r="AE156" s="710"/>
      <c r="AF156" s="710"/>
      <c r="AG156" s="710"/>
      <c r="AH156" s="710"/>
      <c r="AI156" s="710"/>
      <c r="AJ156" s="710"/>
      <c r="AK156" s="712"/>
      <c r="AL156" s="154"/>
      <c r="AM156" s="148" t="b">
        <v>0</v>
      </c>
      <c r="AN156" s="151"/>
      <c r="AO156" s="151"/>
    </row>
    <row r="157" spans="1:54" s="155" customFormat="1" ht="13.5" customHeight="1">
      <c r="A157" s="154"/>
      <c r="B157" s="696"/>
      <c r="C157" s="648"/>
      <c r="D157" s="648"/>
      <c r="E157" s="697"/>
      <c r="F157" s="364"/>
      <c r="G157" s="692" t="s">
        <v>82</v>
      </c>
      <c r="H157" s="692"/>
      <c r="I157" s="692"/>
      <c r="J157" s="692"/>
      <c r="K157" s="692"/>
      <c r="L157" s="692"/>
      <c r="M157" s="692"/>
      <c r="N157" s="692"/>
      <c r="O157" s="692"/>
      <c r="P157" s="692"/>
      <c r="Q157" s="692"/>
      <c r="R157" s="692"/>
      <c r="S157" s="692"/>
      <c r="T157" s="692"/>
      <c r="U157" s="692"/>
      <c r="V157" s="692"/>
      <c r="W157" s="692"/>
      <c r="X157" s="692"/>
      <c r="Y157" s="692"/>
      <c r="Z157" s="692"/>
      <c r="AA157" s="692"/>
      <c r="AB157" s="692"/>
      <c r="AC157" s="692"/>
      <c r="AD157" s="692"/>
      <c r="AE157" s="692"/>
      <c r="AF157" s="692"/>
      <c r="AG157" s="692"/>
      <c r="AH157" s="692"/>
      <c r="AI157" s="692"/>
      <c r="AJ157" s="692"/>
      <c r="AK157" s="365"/>
      <c r="AL157" s="154"/>
      <c r="AM157" s="148" t="b">
        <v>0</v>
      </c>
      <c r="AN157" s="624" t="s">
        <v>2258</v>
      </c>
      <c r="AO157" s="625"/>
      <c r="AP157" s="625"/>
      <c r="AQ157" s="625"/>
      <c r="AR157" s="625"/>
      <c r="AS157" s="625"/>
      <c r="AT157" s="625"/>
      <c r="AU157" s="625"/>
      <c r="AV157" s="625"/>
      <c r="AW157" s="625"/>
      <c r="AX157" s="625"/>
      <c r="AY157" s="625"/>
      <c r="AZ157" s="625"/>
      <c r="BA157" s="626"/>
      <c r="BB157" s="151"/>
    </row>
    <row r="158" spans="1:54" s="155" customFormat="1" ht="13.5" customHeight="1" thickBot="1">
      <c r="A158" s="154"/>
      <c r="B158" s="696"/>
      <c r="C158" s="648"/>
      <c r="D158" s="648"/>
      <c r="E158" s="697"/>
      <c r="F158" s="364"/>
      <c r="G158" s="692" t="s">
        <v>83</v>
      </c>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365"/>
      <c r="AL158" s="154"/>
      <c r="AM158" s="148" t="b">
        <v>0</v>
      </c>
      <c r="AN158" s="951"/>
      <c r="AO158" s="952"/>
      <c r="AP158" s="952"/>
      <c r="AQ158" s="952"/>
      <c r="AR158" s="952"/>
      <c r="AS158" s="952"/>
      <c r="AT158" s="952"/>
      <c r="AU158" s="952"/>
      <c r="AV158" s="952"/>
      <c r="AW158" s="952"/>
      <c r="AX158" s="952"/>
      <c r="AY158" s="952"/>
      <c r="AZ158" s="952"/>
      <c r="BA158" s="953"/>
      <c r="BB158" s="151"/>
    </row>
    <row r="159" spans="1:54" s="155" customFormat="1" ht="13.5" customHeight="1" thickBot="1">
      <c r="A159" s="154"/>
      <c r="B159" s="698"/>
      <c r="C159" s="699"/>
      <c r="D159" s="699"/>
      <c r="E159" s="700"/>
      <c r="F159" s="318"/>
      <c r="G159" s="711" t="s">
        <v>84</v>
      </c>
      <c r="H159" s="711"/>
      <c r="I159" s="711"/>
      <c r="J159" s="711"/>
      <c r="K159" s="711"/>
      <c r="L159" s="711"/>
      <c r="M159" s="711"/>
      <c r="N159" s="711"/>
      <c r="O159" s="711"/>
      <c r="P159" s="711"/>
      <c r="Q159" s="711"/>
      <c r="R159" s="711"/>
      <c r="S159" s="711"/>
      <c r="T159" s="711"/>
      <c r="U159" s="711"/>
      <c r="V159" s="711"/>
      <c r="W159" s="711"/>
      <c r="X159" s="711"/>
      <c r="Y159" s="711"/>
      <c r="Z159" s="711"/>
      <c r="AA159" s="711"/>
      <c r="AB159" s="711"/>
      <c r="AC159" s="711"/>
      <c r="AD159" s="711"/>
      <c r="AE159" s="711"/>
      <c r="AF159" s="711"/>
      <c r="AG159" s="711"/>
      <c r="AH159" s="711"/>
      <c r="AI159" s="711"/>
      <c r="AJ159" s="711"/>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719"/>
      <c r="C162" s="720"/>
      <c r="D162" s="720"/>
      <c r="E162" s="720"/>
      <c r="F162" s="720"/>
      <c r="G162" s="720"/>
      <c r="H162" s="720"/>
      <c r="I162" s="720"/>
      <c r="J162" s="720"/>
      <c r="K162" s="720"/>
      <c r="L162" s="720"/>
      <c r="M162" s="720"/>
      <c r="N162" s="720"/>
      <c r="O162" s="720"/>
      <c r="P162" s="720"/>
      <c r="Q162" s="720"/>
      <c r="R162" s="720"/>
      <c r="S162" s="720"/>
      <c r="T162" s="720"/>
      <c r="U162" s="720"/>
      <c r="V162" s="720"/>
      <c r="W162" s="720"/>
      <c r="X162" s="720"/>
      <c r="Y162" s="720"/>
      <c r="Z162" s="720"/>
      <c r="AA162" s="720"/>
      <c r="AB162" s="720"/>
      <c r="AC162" s="720"/>
      <c r="AD162" s="720"/>
      <c r="AE162" s="720"/>
      <c r="AF162" s="720"/>
      <c r="AG162" s="720"/>
      <c r="AH162" s="720"/>
      <c r="AI162" s="720"/>
      <c r="AJ162" s="720"/>
      <c r="AK162" s="721"/>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676" t="s">
        <v>2260</v>
      </c>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739" t="s">
        <v>2234</v>
      </c>
      <c r="D168" s="739"/>
      <c r="E168" s="739"/>
      <c r="F168" s="739"/>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733"/>
      <c r="F170" s="734"/>
      <c r="G170" s="394" t="s">
        <v>2</v>
      </c>
      <c r="H170" s="733"/>
      <c r="I170" s="734"/>
      <c r="J170" s="394" t="s">
        <v>3</v>
      </c>
      <c r="K170" s="733"/>
      <c r="L170" s="734"/>
      <c r="M170" s="394" t="s">
        <v>5</v>
      </c>
      <c r="N170" s="391"/>
      <c r="O170" s="735" t="s">
        <v>28</v>
      </c>
      <c r="P170" s="735"/>
      <c r="Q170" s="735"/>
      <c r="R170" s="726" t="str">
        <f>IF(H7="","",H7)</f>
        <v/>
      </c>
      <c r="S170" s="726"/>
      <c r="T170" s="726"/>
      <c r="U170" s="726"/>
      <c r="V170" s="726"/>
      <c r="W170" s="726"/>
      <c r="X170" s="726"/>
      <c r="Y170" s="726"/>
      <c r="Z170" s="726"/>
      <c r="AA170" s="726"/>
      <c r="AB170" s="726"/>
      <c r="AC170" s="726"/>
      <c r="AD170" s="726"/>
      <c r="AE170" s="726"/>
      <c r="AF170" s="726"/>
      <c r="AG170" s="726"/>
      <c r="AH170" s="726"/>
      <c r="AI170" s="726"/>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742" t="s">
        <v>97</v>
      </c>
      <c r="P171" s="742"/>
      <c r="Q171" s="742"/>
      <c r="R171" s="743" t="s">
        <v>38</v>
      </c>
      <c r="S171" s="743"/>
      <c r="T171" s="732"/>
      <c r="U171" s="732"/>
      <c r="V171" s="732"/>
      <c r="W171" s="732"/>
      <c r="X171" s="732"/>
      <c r="Y171" s="731" t="s">
        <v>39</v>
      </c>
      <c r="Z171" s="731"/>
      <c r="AA171" s="732"/>
      <c r="AB171" s="732"/>
      <c r="AC171" s="732"/>
      <c r="AD171" s="732"/>
      <c r="AE171" s="732"/>
      <c r="AF171" s="732"/>
      <c r="AG171" s="732"/>
      <c r="AH171" s="732"/>
      <c r="AI171" s="732"/>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4">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705" t="s">
        <v>2008</v>
      </c>
      <c r="C178" s="705"/>
      <c r="D178" s="705"/>
      <c r="E178" s="705"/>
      <c r="F178" s="705"/>
      <c r="G178" s="705"/>
      <c r="H178" s="705"/>
      <c r="I178" s="705"/>
      <c r="J178" s="705"/>
      <c r="K178" s="705"/>
      <c r="L178" s="705"/>
      <c r="M178" s="705"/>
      <c r="N178" s="705"/>
      <c r="O178" s="705"/>
      <c r="P178" s="705"/>
      <c r="Q178" s="705"/>
      <c r="R178" s="705"/>
      <c r="S178" s="705"/>
      <c r="T178" s="705"/>
      <c r="U178" s="705"/>
      <c r="V178" s="705"/>
      <c r="W178" s="705"/>
      <c r="X178" s="705"/>
      <c r="Y178" s="705"/>
      <c r="Z178" s="705"/>
      <c r="AA178" s="705"/>
      <c r="AB178" s="705"/>
      <c r="AC178" s="705"/>
      <c r="AD178" s="705"/>
      <c r="AE178" s="705"/>
      <c r="AF178" s="705"/>
      <c r="AG178" s="705"/>
      <c r="AH178" s="705"/>
      <c r="AI178" s="705"/>
      <c r="AJ178" s="705"/>
      <c r="AK178" s="705"/>
      <c r="AL178" s="149"/>
    </row>
    <row r="179" spans="1:39">
      <c r="A179" s="149"/>
      <c r="B179" s="722" t="s">
        <v>108</v>
      </c>
      <c r="C179" s="713" t="s">
        <v>2012</v>
      </c>
      <c r="D179" s="714"/>
      <c r="E179" s="714"/>
      <c r="F179" s="714"/>
      <c r="G179" s="714"/>
      <c r="H179" s="714"/>
      <c r="I179" s="714"/>
      <c r="J179" s="714"/>
      <c r="K179" s="714"/>
      <c r="L179" s="714"/>
      <c r="M179" s="714"/>
      <c r="N179" s="714"/>
      <c r="O179" s="714"/>
      <c r="P179" s="714"/>
      <c r="Q179" s="714"/>
      <c r="R179" s="714"/>
      <c r="S179" s="714"/>
      <c r="T179" s="714"/>
      <c r="U179" s="714"/>
      <c r="V179" s="714"/>
      <c r="W179" s="714"/>
      <c r="X179" s="714"/>
      <c r="Y179" s="714"/>
      <c r="Z179" s="714"/>
      <c r="AA179" s="714"/>
      <c r="AB179" s="714"/>
      <c r="AC179" s="714"/>
      <c r="AD179" s="714"/>
      <c r="AE179" s="714"/>
      <c r="AF179" s="714"/>
      <c r="AG179" s="714"/>
      <c r="AH179" s="714"/>
      <c r="AI179" s="714"/>
      <c r="AJ179" s="715"/>
      <c r="AK179" s="407" t="str">
        <f>Y21</f>
        <v>○</v>
      </c>
      <c r="AL179" s="149"/>
    </row>
    <row r="180" spans="1:39">
      <c r="A180" s="149"/>
      <c r="B180" s="723"/>
      <c r="C180" s="736" t="s">
        <v>2225</v>
      </c>
      <c r="D180" s="737"/>
      <c r="E180" s="737"/>
      <c r="F180" s="737"/>
      <c r="G180" s="737"/>
      <c r="H180" s="737"/>
      <c r="I180" s="737"/>
      <c r="J180" s="737"/>
      <c r="K180" s="737"/>
      <c r="L180" s="737"/>
      <c r="M180" s="737"/>
      <c r="N180" s="737"/>
      <c r="O180" s="737"/>
      <c r="P180" s="737"/>
      <c r="Q180" s="737"/>
      <c r="R180" s="737"/>
      <c r="S180" s="737"/>
      <c r="T180" s="737"/>
      <c r="U180" s="737"/>
      <c r="V180" s="737"/>
      <c r="W180" s="737"/>
      <c r="X180" s="737"/>
      <c r="Y180" s="737"/>
      <c r="Z180" s="737"/>
      <c r="AA180" s="737"/>
      <c r="AB180" s="737"/>
      <c r="AC180" s="737"/>
      <c r="AD180" s="737"/>
      <c r="AE180" s="737"/>
      <c r="AF180" s="737"/>
      <c r="AG180" s="737"/>
      <c r="AH180" s="737"/>
      <c r="AI180" s="737"/>
      <c r="AJ180" s="738"/>
      <c r="AK180" s="407" t="str">
        <f>IF(Y25="○","○",IF(AA25="○","○",""))</f>
        <v/>
      </c>
      <c r="AL180" s="149"/>
    </row>
    <row r="181" spans="1:39">
      <c r="A181" s="149"/>
      <c r="B181" s="408" t="s">
        <v>107</v>
      </c>
      <c r="C181" s="716" t="s">
        <v>2013</v>
      </c>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c r="AC181" s="717"/>
      <c r="AD181" s="717"/>
      <c r="AE181" s="717"/>
      <c r="AF181" s="717"/>
      <c r="AG181" s="717"/>
      <c r="AH181" s="717"/>
      <c r="AI181" s="717"/>
      <c r="AJ181" s="718"/>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705" t="s">
        <v>2009</v>
      </c>
      <c r="C183" s="705"/>
      <c r="D183" s="705"/>
      <c r="E183" s="705"/>
      <c r="F183" s="705"/>
      <c r="G183" s="705"/>
      <c r="H183" s="705"/>
      <c r="I183" s="705"/>
      <c r="J183" s="705"/>
      <c r="K183" s="705"/>
      <c r="L183" s="705"/>
      <c r="M183" s="705"/>
      <c r="N183" s="705"/>
      <c r="O183" s="705"/>
      <c r="P183" s="705"/>
      <c r="Q183" s="705"/>
      <c r="R183" s="705"/>
      <c r="S183" s="705"/>
      <c r="T183" s="705"/>
      <c r="U183" s="705"/>
      <c r="V183" s="705"/>
      <c r="W183" s="705"/>
      <c r="X183" s="705"/>
      <c r="Y183" s="705"/>
      <c r="Z183" s="705"/>
      <c r="AA183" s="705"/>
      <c r="AB183" s="705"/>
      <c r="AC183" s="705"/>
      <c r="AD183" s="705"/>
      <c r="AE183" s="705"/>
      <c r="AF183" s="705"/>
      <c r="AG183" s="705"/>
      <c r="AH183" s="705"/>
      <c r="AI183" s="705"/>
      <c r="AJ183" s="705"/>
      <c r="AK183" s="705"/>
      <c r="AL183" s="149"/>
    </row>
    <row r="184" spans="1:39" ht="13.5" customHeight="1">
      <c r="A184" s="149"/>
      <c r="B184" s="409" t="s">
        <v>108</v>
      </c>
      <c r="C184" s="713" t="s">
        <v>2014</v>
      </c>
      <c r="D184" s="714"/>
      <c r="E184" s="714"/>
      <c r="F184" s="714"/>
      <c r="G184" s="714"/>
      <c r="H184" s="714"/>
      <c r="I184" s="926"/>
      <c r="J184" s="727" t="s">
        <v>2023</v>
      </c>
      <c r="K184" s="727"/>
      <c r="L184" s="727"/>
      <c r="M184" s="727"/>
      <c r="N184" s="727"/>
      <c r="O184" s="727"/>
      <c r="P184" s="727"/>
      <c r="Q184" s="727"/>
      <c r="R184" s="727"/>
      <c r="S184" s="727"/>
      <c r="T184" s="727"/>
      <c r="U184" s="727"/>
      <c r="V184" s="727"/>
      <c r="W184" s="727"/>
      <c r="X184" s="727"/>
      <c r="Y184" s="727"/>
      <c r="Z184" s="727"/>
      <c r="AA184" s="727"/>
      <c r="AB184" s="727"/>
      <c r="AC184" s="727"/>
      <c r="AD184" s="727"/>
      <c r="AE184" s="727"/>
      <c r="AF184" s="727"/>
      <c r="AG184" s="727"/>
      <c r="AH184" s="727"/>
      <c r="AI184" s="727"/>
      <c r="AJ184" s="728"/>
      <c r="AK184" s="407" t="str">
        <f>AH61</f>
        <v/>
      </c>
      <c r="AL184" s="149"/>
    </row>
    <row r="185" spans="1:39" ht="27.75" customHeight="1">
      <c r="A185" s="149"/>
      <c r="B185" s="691" t="s">
        <v>107</v>
      </c>
      <c r="C185" s="727" t="s">
        <v>2015</v>
      </c>
      <c r="D185" s="727"/>
      <c r="E185" s="727"/>
      <c r="F185" s="727"/>
      <c r="G185" s="727"/>
      <c r="H185" s="727"/>
      <c r="I185" s="727"/>
      <c r="J185" s="729" t="s">
        <v>2016</v>
      </c>
      <c r="K185" s="729"/>
      <c r="L185" s="729"/>
      <c r="M185" s="729"/>
      <c r="N185" s="729"/>
      <c r="O185" s="729"/>
      <c r="P185" s="729"/>
      <c r="Q185" s="729"/>
      <c r="R185" s="729"/>
      <c r="S185" s="729"/>
      <c r="T185" s="729"/>
      <c r="U185" s="729"/>
      <c r="V185" s="729"/>
      <c r="W185" s="729"/>
      <c r="X185" s="729"/>
      <c r="Y185" s="729"/>
      <c r="Z185" s="729"/>
      <c r="AA185" s="729"/>
      <c r="AB185" s="729"/>
      <c r="AC185" s="729"/>
      <c r="AD185" s="729"/>
      <c r="AE185" s="729"/>
      <c r="AF185" s="729"/>
      <c r="AG185" s="729"/>
      <c r="AH185" s="729"/>
      <c r="AI185" s="729"/>
      <c r="AJ185" s="730"/>
      <c r="AK185" s="407" t="str">
        <f>AB67</f>
        <v>×</v>
      </c>
      <c r="AL185" s="149"/>
    </row>
    <row r="186" spans="1:39" ht="27" customHeight="1">
      <c r="A186" s="149"/>
      <c r="B186" s="691"/>
      <c r="C186" s="727"/>
      <c r="D186" s="727"/>
      <c r="E186" s="727"/>
      <c r="F186" s="727"/>
      <c r="G186" s="727"/>
      <c r="H186" s="727"/>
      <c r="I186" s="727"/>
      <c r="J186" s="729" t="s">
        <v>2024</v>
      </c>
      <c r="K186" s="729"/>
      <c r="L186" s="729"/>
      <c r="M186" s="729"/>
      <c r="N186" s="729"/>
      <c r="O186" s="729"/>
      <c r="P186" s="729"/>
      <c r="Q186" s="729"/>
      <c r="R186" s="729"/>
      <c r="S186" s="729"/>
      <c r="T186" s="729"/>
      <c r="U186" s="729"/>
      <c r="V186" s="729"/>
      <c r="W186" s="729"/>
      <c r="X186" s="729"/>
      <c r="Y186" s="729"/>
      <c r="Z186" s="729"/>
      <c r="AA186" s="729"/>
      <c r="AB186" s="729"/>
      <c r="AC186" s="729"/>
      <c r="AD186" s="729"/>
      <c r="AE186" s="729"/>
      <c r="AF186" s="729"/>
      <c r="AG186" s="729"/>
      <c r="AH186" s="729"/>
      <c r="AI186" s="729"/>
      <c r="AJ186" s="730"/>
      <c r="AK186" s="407" t="str">
        <f>AC71</f>
        <v>○</v>
      </c>
      <c r="AL186" s="149"/>
    </row>
    <row r="187" spans="1:39">
      <c r="A187" s="149"/>
      <c r="B187" s="691"/>
      <c r="C187" s="727"/>
      <c r="D187" s="727"/>
      <c r="E187" s="727"/>
      <c r="F187" s="727"/>
      <c r="G187" s="727"/>
      <c r="H187" s="727"/>
      <c r="I187" s="727"/>
      <c r="J187" s="727" t="s">
        <v>2025</v>
      </c>
      <c r="K187" s="727"/>
      <c r="L187" s="727"/>
      <c r="M187" s="727"/>
      <c r="N187" s="727"/>
      <c r="O187" s="727"/>
      <c r="P187" s="727"/>
      <c r="Q187" s="727"/>
      <c r="R187" s="727"/>
      <c r="S187" s="727"/>
      <c r="T187" s="727"/>
      <c r="U187" s="727"/>
      <c r="V187" s="727"/>
      <c r="W187" s="727"/>
      <c r="X187" s="727"/>
      <c r="Y187" s="727"/>
      <c r="Z187" s="727"/>
      <c r="AA187" s="727"/>
      <c r="AB187" s="727"/>
      <c r="AC187" s="727"/>
      <c r="AD187" s="727"/>
      <c r="AE187" s="727"/>
      <c r="AF187" s="727"/>
      <c r="AG187" s="727"/>
      <c r="AH187" s="727"/>
      <c r="AI187" s="727"/>
      <c r="AJ187" s="728"/>
      <c r="AK187" s="407" t="str">
        <f>AI74</f>
        <v/>
      </c>
      <c r="AL187" s="149"/>
    </row>
    <row r="188" spans="1:39">
      <c r="A188" s="149"/>
      <c r="B188" s="691"/>
      <c r="C188" s="727"/>
      <c r="D188" s="727"/>
      <c r="E188" s="727"/>
      <c r="F188" s="727"/>
      <c r="G188" s="727"/>
      <c r="H188" s="727"/>
      <c r="I188" s="727"/>
      <c r="J188" s="729" t="s">
        <v>2026</v>
      </c>
      <c r="K188" s="729"/>
      <c r="L188" s="729"/>
      <c r="M188" s="729"/>
      <c r="N188" s="729"/>
      <c r="O188" s="729"/>
      <c r="P188" s="729"/>
      <c r="Q188" s="729"/>
      <c r="R188" s="729"/>
      <c r="S188" s="729"/>
      <c r="T188" s="729"/>
      <c r="U188" s="729"/>
      <c r="V188" s="729"/>
      <c r="W188" s="729"/>
      <c r="X188" s="729"/>
      <c r="Y188" s="729"/>
      <c r="Z188" s="729"/>
      <c r="AA188" s="729"/>
      <c r="AB188" s="729"/>
      <c r="AC188" s="729"/>
      <c r="AD188" s="729"/>
      <c r="AE188" s="729"/>
      <c r="AF188" s="729"/>
      <c r="AG188" s="729"/>
      <c r="AH188" s="729"/>
      <c r="AI188" s="729"/>
      <c r="AJ188" s="730"/>
      <c r="AK188" s="407" t="str">
        <f>AI78</f>
        <v/>
      </c>
      <c r="AL188" s="149"/>
    </row>
    <row r="189" spans="1:39" ht="25.5" customHeight="1">
      <c r="A189" s="149"/>
      <c r="B189" s="691" t="s">
        <v>2036</v>
      </c>
      <c r="C189" s="678" t="s">
        <v>2018</v>
      </c>
      <c r="D189" s="678"/>
      <c r="E189" s="678"/>
      <c r="F189" s="678"/>
      <c r="G189" s="678"/>
      <c r="H189" s="678"/>
      <c r="I189" s="678"/>
      <c r="J189" s="679" t="s">
        <v>2034</v>
      </c>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80"/>
      <c r="AK189" s="407" t="str">
        <f>IF(AM82=TRUE,"",IF(AI84="該当",IF(AND(T89="○",T95="○"),"○","×"),""))</f>
        <v/>
      </c>
      <c r="AL189" s="149"/>
      <c r="AM189" s="410"/>
    </row>
    <row r="190" spans="1:39" ht="25.5" customHeight="1">
      <c r="A190" s="149"/>
      <c r="B190" s="691"/>
      <c r="C190" s="678"/>
      <c r="D190" s="678"/>
      <c r="E190" s="678"/>
      <c r="F190" s="678"/>
      <c r="G190" s="678"/>
      <c r="H190" s="678"/>
      <c r="I190" s="678"/>
      <c r="J190" s="679" t="s">
        <v>2035</v>
      </c>
      <c r="K190" s="679"/>
      <c r="L190" s="679"/>
      <c r="M190" s="679"/>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80"/>
      <c r="AK190" s="407" t="str">
        <f>IF(AM82=TRUE,"",IF(AI86="該当",IF(OR(T89="○",T95="○"),"○","×"),""))</f>
        <v/>
      </c>
      <c r="AL190" s="149"/>
    </row>
    <row r="191" spans="1:39" ht="15" customHeight="1">
      <c r="A191" s="149"/>
      <c r="B191" s="411" t="s">
        <v>2017</v>
      </c>
      <c r="C191" s="678" t="s">
        <v>2019</v>
      </c>
      <c r="D191" s="678"/>
      <c r="E191" s="678"/>
      <c r="F191" s="678"/>
      <c r="G191" s="678"/>
      <c r="H191" s="678"/>
      <c r="I191" s="678"/>
      <c r="J191" s="679" t="s">
        <v>2032</v>
      </c>
      <c r="K191" s="679"/>
      <c r="L191" s="679"/>
      <c r="M191" s="679"/>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80"/>
      <c r="AK191" s="407" t="str">
        <f>S107</f>
        <v/>
      </c>
      <c r="AL191" s="149"/>
    </row>
    <row r="192" spans="1:39" ht="37.5" customHeight="1">
      <c r="A192" s="149"/>
      <c r="B192" s="411" t="s">
        <v>2037</v>
      </c>
      <c r="C192" s="678" t="s">
        <v>2020</v>
      </c>
      <c r="D192" s="678"/>
      <c r="E192" s="678"/>
      <c r="F192" s="678"/>
      <c r="G192" s="678"/>
      <c r="H192" s="678"/>
      <c r="I192" s="678"/>
      <c r="J192" s="679" t="s">
        <v>2033</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80"/>
      <c r="AK192" s="407" t="str">
        <f>IF(OR(AND(S117&lt;&gt;"×",S118&lt;&gt;"×",S119&lt;&gt;"×"),AK121="○"),"○","×")</f>
        <v>○</v>
      </c>
      <c r="AL192" s="149"/>
    </row>
    <row r="193" spans="1:38">
      <c r="A193" s="149"/>
      <c r="B193" s="412" t="s">
        <v>2038</v>
      </c>
      <c r="C193" s="724" t="s">
        <v>2021</v>
      </c>
      <c r="D193" s="724"/>
      <c r="E193" s="724"/>
      <c r="F193" s="724"/>
      <c r="G193" s="724"/>
      <c r="H193" s="724"/>
      <c r="I193" s="724"/>
      <c r="J193" s="724" t="s">
        <v>2022</v>
      </c>
      <c r="K193" s="724"/>
      <c r="L193" s="724"/>
      <c r="M193" s="724"/>
      <c r="N193" s="724"/>
      <c r="O193" s="724"/>
      <c r="P193" s="724"/>
      <c r="Q193" s="724"/>
      <c r="R193" s="724"/>
      <c r="S193" s="724"/>
      <c r="T193" s="724"/>
      <c r="U193" s="724"/>
      <c r="V193" s="724"/>
      <c r="W193" s="724"/>
      <c r="X193" s="724"/>
      <c r="Y193" s="724"/>
      <c r="Z193" s="724"/>
      <c r="AA193" s="724"/>
      <c r="AB193" s="724"/>
      <c r="AC193" s="724"/>
      <c r="AD193" s="724"/>
      <c r="AE193" s="724"/>
      <c r="AF193" s="724"/>
      <c r="AG193" s="724"/>
      <c r="AH193" s="724"/>
      <c r="AI193" s="724"/>
      <c r="AJ193" s="725"/>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7oXM1zVUWOCYiULbWS98dXuBAIDWkZbEGIgtRmjGvEmjw132F1i6MzIDFipU+8VERV+COu1rkUbbDRkqFf2tEg==" saltValue="G6OTb1vEbPHLfJINrw7Vm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style="151" customWidth="1"/>
    <col min="2" max="9" width="1.44140625" style="151" customWidth="1"/>
    <col min="10" max="10" width="17.88671875" style="151" customWidth="1"/>
    <col min="11" max="11" width="8.77734375" style="151" customWidth="1"/>
    <col min="12" max="12" width="10.109375" style="151" customWidth="1"/>
    <col min="13" max="13" width="20" style="151" customWidth="1"/>
    <col min="14" max="14" width="19.44140625" style="151" customWidth="1"/>
    <col min="15" max="15" width="10.109375" style="151" customWidth="1"/>
    <col min="16" max="16" width="12.109375" style="151" customWidth="1"/>
    <col min="17" max="17" width="10.109375" style="151" customWidth="1"/>
    <col min="18" max="18" width="10" style="151" customWidth="1"/>
    <col min="19" max="19" width="11.109375" style="151" customWidth="1"/>
    <col min="20" max="20" width="11.109375" style="211" customWidth="1"/>
    <col min="21" max="21" width="12.44140625" style="151" customWidth="1"/>
    <col min="22" max="22" width="11.109375" style="151" customWidth="1"/>
    <col min="23" max="23" width="10.21875" style="151" customWidth="1"/>
    <col min="24" max="24" width="4.88671875" style="211" customWidth="1"/>
    <col min="25" max="25" width="5.33203125" style="211" customWidth="1"/>
    <col min="26" max="26" width="11" style="151" customWidth="1"/>
    <col min="27" max="27" width="11.88671875" style="151" customWidth="1"/>
    <col min="28" max="28" width="10.88671875" style="151" customWidth="1"/>
    <col min="29" max="29" width="7.33203125" style="149" customWidth="1"/>
    <col min="30" max="30" width="0.109375" style="444" customWidth="1"/>
    <col min="31" max="32" width="22.77734375" style="444" hidden="1" customWidth="1"/>
    <col min="33" max="33" width="21.4414062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27" t="str">
        <f>IF(基本情報入力シート!C32="","",基本情報入力シート!C32)</f>
        <v/>
      </c>
      <c r="AC1" s="1027"/>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58" t="s">
        <v>1990</v>
      </c>
      <c r="C5" s="1058"/>
      <c r="D5" s="1058"/>
      <c r="E5" s="1058"/>
      <c r="F5" s="1058"/>
      <c r="G5" s="1058"/>
      <c r="H5" s="1058"/>
      <c r="I5" s="1058"/>
      <c r="J5" s="1058"/>
      <c r="K5" s="1058"/>
      <c r="L5" s="1058"/>
      <c r="M5" s="1059"/>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58" t="s">
        <v>1989</v>
      </c>
      <c r="C6" s="1058"/>
      <c r="D6" s="1058"/>
      <c r="E6" s="1058"/>
      <c r="F6" s="1058"/>
      <c r="G6" s="1058"/>
      <c r="H6" s="1058"/>
      <c r="I6" s="1058"/>
      <c r="J6" s="1058"/>
      <c r="K6" s="1058"/>
      <c r="L6" s="1058"/>
      <c r="M6" s="1059"/>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57" t="s">
        <v>1988</v>
      </c>
      <c r="C7" s="1057"/>
      <c r="D7" s="1033"/>
      <c r="E7" s="1033"/>
      <c r="F7" s="1033"/>
      <c r="G7" s="1033"/>
      <c r="H7" s="1033"/>
      <c r="I7" s="1033"/>
      <c r="J7" s="1033"/>
      <c r="K7" s="1033"/>
      <c r="L7" s="1033"/>
      <c r="M7" s="1034"/>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35"/>
      <c r="C8" s="1036"/>
      <c r="D8" s="1033" t="s">
        <v>2055</v>
      </c>
      <c r="E8" s="1033"/>
      <c r="F8" s="1033"/>
      <c r="G8" s="1033"/>
      <c r="H8" s="1033"/>
      <c r="I8" s="1033"/>
      <c r="J8" s="1033"/>
      <c r="K8" s="1033"/>
      <c r="L8" s="1033"/>
      <c r="M8" s="1034"/>
      <c r="N8" s="452">
        <f>IFERROR(SUMIFS(AB:AB,Q:Q,"ベア加算なし",Z:Z,"ベア加算"),"")</f>
        <v>0</v>
      </c>
      <c r="O8" s="449" t="s">
        <v>4</v>
      </c>
      <c r="P8" s="150"/>
      <c r="Q8" s="150"/>
      <c r="R8" s="1008" t="s">
        <v>2067</v>
      </c>
      <c r="S8" s="1008" t="s">
        <v>1998</v>
      </c>
      <c r="T8" s="1008"/>
      <c r="U8" s="1009"/>
      <c r="V8" s="453">
        <f>SUM(W$16:W$1215)</f>
        <v>0</v>
      </c>
      <c r="W8" s="1002" t="str">
        <f>IF(AE7="特定加算なし","",IF(V8&gt;=V9,"○","×"))</f>
        <v/>
      </c>
      <c r="X8" s="992" t="s">
        <v>1999</v>
      </c>
      <c r="Y8" s="993"/>
      <c r="Z8" s="993"/>
      <c r="AA8" s="993"/>
      <c r="AB8" s="993"/>
      <c r="AF8" s="454"/>
      <c r="AG8" s="445"/>
    </row>
    <row r="9" spans="1:33" ht="25.5" customHeight="1" thickBot="1">
      <c r="A9" s="150"/>
      <c r="B9" s="1034" t="s">
        <v>2226</v>
      </c>
      <c r="C9" s="1060"/>
      <c r="D9" s="1060"/>
      <c r="E9" s="1060"/>
      <c r="F9" s="1060"/>
      <c r="G9" s="1060"/>
      <c r="H9" s="1060"/>
      <c r="I9" s="1060"/>
      <c r="J9" s="1060"/>
      <c r="K9" s="1060"/>
      <c r="L9" s="1060"/>
      <c r="M9" s="1061"/>
      <c r="N9" s="455">
        <f>IFERROR(SUM(AB$16:AB$1215,T$16:T$1215,X$16:Y$1215),"")</f>
        <v>0</v>
      </c>
      <c r="O9" s="449" t="s">
        <v>4</v>
      </c>
      <c r="P9" s="150"/>
      <c r="Q9" s="150"/>
      <c r="R9" s="1008"/>
      <c r="S9" s="1008" t="s">
        <v>2070</v>
      </c>
      <c r="T9" s="1008"/>
      <c r="U9" s="1009"/>
      <c r="V9" s="456">
        <f>SUM(AD$16:AD$1215)</f>
        <v>0</v>
      </c>
      <c r="W9" s="1003"/>
      <c r="X9" s="992"/>
      <c r="Y9" s="993"/>
      <c r="Z9" s="993"/>
      <c r="AA9" s="993"/>
      <c r="AB9" s="993"/>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15" t="s">
        <v>2248</v>
      </c>
      <c r="C11" s="1015"/>
      <c r="D11" s="1015"/>
      <c r="E11" s="1015"/>
      <c r="F11" s="1015"/>
      <c r="G11" s="1015"/>
      <c r="H11" s="1015"/>
      <c r="I11" s="1015"/>
      <c r="J11" s="1015"/>
      <c r="K11" s="1015"/>
      <c r="L11" s="1015"/>
      <c r="M11" s="1015"/>
      <c r="N11" s="1015"/>
      <c r="O11" s="1015"/>
      <c r="P11" s="1015"/>
      <c r="Q11" s="1015"/>
      <c r="R11" s="1015"/>
      <c r="S11" s="1015"/>
      <c r="T11" s="1015"/>
      <c r="U11" s="1015"/>
      <c r="V11" s="1015"/>
      <c r="W11" s="1015"/>
      <c r="X11" s="1015"/>
      <c r="Y11" s="459"/>
      <c r="Z11" s="459"/>
      <c r="AA11" s="459"/>
      <c r="AB11" s="459"/>
      <c r="AC11" s="459"/>
    </row>
    <row r="12" spans="1:33" ht="24" customHeight="1" thickBot="1">
      <c r="A12" s="1045"/>
      <c r="B12" s="1048" t="s">
        <v>2054</v>
      </c>
      <c r="C12" s="1049"/>
      <c r="D12" s="1049"/>
      <c r="E12" s="1049"/>
      <c r="F12" s="1049"/>
      <c r="G12" s="1049"/>
      <c r="H12" s="1049"/>
      <c r="I12" s="1050"/>
      <c r="J12" s="1037" t="s">
        <v>48</v>
      </c>
      <c r="K12" s="1062" t="s">
        <v>95</v>
      </c>
      <c r="L12" s="1063"/>
      <c r="M12" s="1039" t="s">
        <v>49</v>
      </c>
      <c r="N12" s="1042" t="s">
        <v>6</v>
      </c>
      <c r="O12" s="1072" t="s">
        <v>2075</v>
      </c>
      <c r="P12" s="1073"/>
      <c r="Q12" s="1074"/>
      <c r="R12" s="1019" t="s">
        <v>2074</v>
      </c>
      <c r="S12" s="1020"/>
      <c r="T12" s="1020"/>
      <c r="U12" s="1020"/>
      <c r="V12" s="1020"/>
      <c r="W12" s="1020"/>
      <c r="X12" s="1020"/>
      <c r="Y12" s="1020"/>
      <c r="Z12" s="1020"/>
      <c r="AA12" s="1020"/>
      <c r="AB12" s="1020"/>
      <c r="AC12" s="1021"/>
      <c r="AD12" s="1071" t="s">
        <v>2221</v>
      </c>
      <c r="AE12" s="1026" t="s">
        <v>2218</v>
      </c>
      <c r="AF12" s="1026" t="s">
        <v>2219</v>
      </c>
      <c r="AG12" s="1026" t="s">
        <v>2220</v>
      </c>
    </row>
    <row r="13" spans="1:33" ht="21.75" customHeight="1">
      <c r="A13" s="1046"/>
      <c r="B13" s="1051"/>
      <c r="C13" s="1052"/>
      <c r="D13" s="1052"/>
      <c r="E13" s="1052"/>
      <c r="F13" s="1052"/>
      <c r="G13" s="1052"/>
      <c r="H13" s="1052"/>
      <c r="I13" s="1053"/>
      <c r="J13" s="1038"/>
      <c r="K13" s="1064"/>
      <c r="L13" s="1065"/>
      <c r="M13" s="1040"/>
      <c r="N13" s="1043"/>
      <c r="O13" s="1075" t="s">
        <v>2076</v>
      </c>
      <c r="P13" s="1038" t="s">
        <v>2077</v>
      </c>
      <c r="Q13" s="1076" t="s">
        <v>2078</v>
      </c>
      <c r="R13" s="998" t="s">
        <v>2105</v>
      </c>
      <c r="S13" s="999"/>
      <c r="T13" s="999"/>
      <c r="U13" s="1010" t="s">
        <v>1948</v>
      </c>
      <c r="V13" s="1011"/>
      <c r="W13" s="1011"/>
      <c r="X13" s="1011"/>
      <c r="Y13" s="1012"/>
      <c r="Z13" s="1028" t="s">
        <v>2078</v>
      </c>
      <c r="AA13" s="1029"/>
      <c r="AB13" s="1029"/>
      <c r="AC13" s="1030"/>
      <c r="AD13" s="1071"/>
      <c r="AE13" s="1026"/>
      <c r="AF13" s="1026"/>
      <c r="AG13" s="1026"/>
    </row>
    <row r="14" spans="1:33" ht="51" customHeight="1">
      <c r="A14" s="1046"/>
      <c r="B14" s="1051"/>
      <c r="C14" s="1052"/>
      <c r="D14" s="1052"/>
      <c r="E14" s="1052"/>
      <c r="F14" s="1052"/>
      <c r="G14" s="1052"/>
      <c r="H14" s="1052"/>
      <c r="I14" s="1053"/>
      <c r="J14" s="1038"/>
      <c r="K14" s="1066"/>
      <c r="L14" s="1067"/>
      <c r="M14" s="1040"/>
      <c r="N14" s="1043"/>
      <c r="O14" s="1075"/>
      <c r="P14" s="1038"/>
      <c r="Q14" s="1076"/>
      <c r="R14" s="994" t="s">
        <v>178</v>
      </c>
      <c r="S14" s="996" t="s">
        <v>179</v>
      </c>
      <c r="T14" s="1000" t="s">
        <v>2103</v>
      </c>
      <c r="U14" s="994" t="s">
        <v>178</v>
      </c>
      <c r="V14" s="996" t="s">
        <v>179</v>
      </c>
      <c r="W14" s="460" t="s">
        <v>2063</v>
      </c>
      <c r="X14" s="1000" t="s">
        <v>2103</v>
      </c>
      <c r="Y14" s="1013"/>
      <c r="Z14" s="994" t="s">
        <v>178</v>
      </c>
      <c r="AA14" s="996" t="s">
        <v>179</v>
      </c>
      <c r="AB14" s="1004" t="s">
        <v>2103</v>
      </c>
      <c r="AC14" s="1006" t="s">
        <v>2064</v>
      </c>
      <c r="AD14" s="1071"/>
      <c r="AE14" s="1026"/>
      <c r="AF14" s="1026"/>
      <c r="AG14" s="1026"/>
    </row>
    <row r="15" spans="1:33" ht="72" customHeight="1" thickBot="1">
      <c r="A15" s="1047"/>
      <c r="B15" s="1054"/>
      <c r="C15" s="1055"/>
      <c r="D15" s="1055"/>
      <c r="E15" s="1055"/>
      <c r="F15" s="1055"/>
      <c r="G15" s="1055"/>
      <c r="H15" s="1055"/>
      <c r="I15" s="1056"/>
      <c r="J15" s="997"/>
      <c r="K15" s="461" t="s">
        <v>51</v>
      </c>
      <c r="L15" s="461" t="s">
        <v>52</v>
      </c>
      <c r="M15" s="1041"/>
      <c r="N15" s="1044"/>
      <c r="O15" s="995"/>
      <c r="P15" s="997"/>
      <c r="Q15" s="1007"/>
      <c r="R15" s="995"/>
      <c r="S15" s="997"/>
      <c r="T15" s="1001"/>
      <c r="U15" s="995"/>
      <c r="V15" s="997"/>
      <c r="W15" s="462" t="s">
        <v>2106</v>
      </c>
      <c r="X15" s="1001"/>
      <c r="Y15" s="1014"/>
      <c r="Z15" s="995"/>
      <c r="AA15" s="997"/>
      <c r="AB15" s="1005"/>
      <c r="AC15" s="1007"/>
      <c r="AD15" s="463" t="s">
        <v>2067</v>
      </c>
      <c r="AE15" s="1026"/>
      <c r="AF15" s="1026"/>
      <c r="AG15" s="1026"/>
    </row>
    <row r="16" spans="1:33" s="472" customFormat="1" ht="24.9" customHeight="1">
      <c r="A16" s="464" t="s">
        <v>7</v>
      </c>
      <c r="B16" s="1016" t="str">
        <f>IF(基本情報入力シート!C53="","",基本情報入力シート!C53)</f>
        <v/>
      </c>
      <c r="C16" s="1017"/>
      <c r="D16" s="1017"/>
      <c r="E16" s="1017"/>
      <c r="F16" s="1017"/>
      <c r="G16" s="1017"/>
      <c r="H16" s="1017"/>
      <c r="I16" s="1018"/>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22" t="str">
        <f>IFERROR(V16*VLOOKUP(AF16,【参考】数式用3!$AD$15:$BA$23,MATCH(N16,【参考】数式用3!$AD$2:$BA$2,0)),"")</f>
        <v/>
      </c>
      <c r="Y16" s="1023"/>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 customHeight="1">
      <c r="A17" s="473">
        <v>2</v>
      </c>
      <c r="B17" s="982" t="str">
        <f>IF(基本情報入力シート!C54="","",基本情報入力シート!C54)</f>
        <v/>
      </c>
      <c r="C17" s="983"/>
      <c r="D17" s="983"/>
      <c r="E17" s="983"/>
      <c r="F17" s="983"/>
      <c r="G17" s="983"/>
      <c r="H17" s="983"/>
      <c r="I17" s="98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24" t="str">
        <f>IFERROR(V17*VLOOKUP(AF17,【参考】数式用3!$AD$15:$BA$23,MATCH(N17,【参考】数式用3!$AD$2:$BA$2,0)),"")</f>
        <v/>
      </c>
      <c r="Y17" s="1025"/>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 customHeight="1">
      <c r="A18" s="473">
        <v>3</v>
      </c>
      <c r="B18" s="982" t="str">
        <f>IF(基本情報入力シート!C55="","",基本情報入力シート!C55)</f>
        <v/>
      </c>
      <c r="C18" s="983"/>
      <c r="D18" s="983"/>
      <c r="E18" s="983"/>
      <c r="F18" s="983"/>
      <c r="G18" s="983"/>
      <c r="H18" s="983"/>
      <c r="I18" s="98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985" t="str">
        <f>IFERROR(V18*VLOOKUP(AF18,【参考】数式用3!$AD$15:$BA$23,MATCH(N18,【参考】数式用3!$AD$2:$BA$2,0)),"")</f>
        <v/>
      </c>
      <c r="Y18" s="986"/>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 customHeight="1">
      <c r="A19" s="473">
        <v>4</v>
      </c>
      <c r="B19" s="982" t="str">
        <f>IF(基本情報入力シート!C56="","",基本情報入力シート!C56)</f>
        <v/>
      </c>
      <c r="C19" s="983"/>
      <c r="D19" s="983"/>
      <c r="E19" s="983"/>
      <c r="F19" s="983"/>
      <c r="G19" s="983"/>
      <c r="H19" s="983"/>
      <c r="I19" s="98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985" t="str">
        <f>IFERROR(V19*VLOOKUP(AF19,【参考】数式用3!$AD$15:$BA$23,MATCH(N19,【参考】数式用3!$AD$2:$BA$2,0)),"")</f>
        <v/>
      </c>
      <c r="Y19" s="986"/>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 customHeight="1">
      <c r="A20" s="473">
        <v>5</v>
      </c>
      <c r="B20" s="982" t="str">
        <f>IF(基本情報入力シート!C57="","",基本情報入力シート!C57)</f>
        <v/>
      </c>
      <c r="C20" s="983"/>
      <c r="D20" s="983"/>
      <c r="E20" s="983"/>
      <c r="F20" s="983"/>
      <c r="G20" s="983"/>
      <c r="H20" s="983"/>
      <c r="I20" s="98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985" t="str">
        <f>IFERROR(V20*VLOOKUP(AF20,【参考】数式用3!$AD$15:$BA$23,MATCH(N20,【参考】数式用3!$AD$2:$BA$2,0)),"")</f>
        <v/>
      </c>
      <c r="Y20" s="986"/>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 customHeight="1">
      <c r="A21" s="473">
        <v>6</v>
      </c>
      <c r="B21" s="982" t="str">
        <f>IF(基本情報入力シート!C58="","",基本情報入力シート!C58)</f>
        <v/>
      </c>
      <c r="C21" s="983"/>
      <c r="D21" s="983"/>
      <c r="E21" s="983"/>
      <c r="F21" s="983"/>
      <c r="G21" s="983"/>
      <c r="H21" s="983"/>
      <c r="I21" s="98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985" t="str">
        <f>IFERROR(V21*VLOOKUP(AF21,【参考】数式用3!$AD$15:$BA$23,MATCH(N21,【参考】数式用3!$AD$2:$BA$2,0)),"")</f>
        <v/>
      </c>
      <c r="Y21" s="986"/>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 customHeight="1">
      <c r="A22" s="473">
        <v>7</v>
      </c>
      <c r="B22" s="982" t="str">
        <f>IF(基本情報入力シート!C59="","",基本情報入力シート!C59)</f>
        <v/>
      </c>
      <c r="C22" s="983"/>
      <c r="D22" s="983"/>
      <c r="E22" s="983"/>
      <c r="F22" s="983"/>
      <c r="G22" s="983"/>
      <c r="H22" s="983"/>
      <c r="I22" s="98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985" t="str">
        <f>IFERROR(V22*VLOOKUP(AF22,【参考】数式用3!$AD$15:$BA$23,MATCH(N22,【参考】数式用3!$AD$2:$BA$2,0)),"")</f>
        <v/>
      </c>
      <c r="Y22" s="986"/>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 customHeight="1">
      <c r="A23" s="473">
        <v>8</v>
      </c>
      <c r="B23" s="982" t="str">
        <f>IF(基本情報入力シート!C60="","",基本情報入力シート!C60)</f>
        <v/>
      </c>
      <c r="C23" s="983"/>
      <c r="D23" s="983"/>
      <c r="E23" s="983"/>
      <c r="F23" s="983"/>
      <c r="G23" s="983"/>
      <c r="H23" s="983"/>
      <c r="I23" s="98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985" t="str">
        <f>IFERROR(V23*VLOOKUP(AF23,【参考】数式用3!$AD$15:$BA$23,MATCH(N23,【参考】数式用3!$AD$2:$BA$2,0)),"")</f>
        <v/>
      </c>
      <c r="Y23" s="986"/>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 customHeight="1">
      <c r="A24" s="473">
        <v>9</v>
      </c>
      <c r="B24" s="982" t="str">
        <f>IF(基本情報入力シート!C61="","",基本情報入力シート!C61)</f>
        <v/>
      </c>
      <c r="C24" s="983"/>
      <c r="D24" s="983"/>
      <c r="E24" s="983"/>
      <c r="F24" s="983"/>
      <c r="G24" s="983"/>
      <c r="H24" s="983"/>
      <c r="I24" s="98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985" t="str">
        <f>IFERROR(V24*VLOOKUP(AF24,【参考】数式用3!$AD$15:$BA$23,MATCH(N24,【参考】数式用3!$AD$2:$BA$2,0)),"")</f>
        <v/>
      </c>
      <c r="Y24" s="986"/>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 customHeight="1">
      <c r="A25" s="473">
        <v>10</v>
      </c>
      <c r="B25" s="982" t="str">
        <f>IF(基本情報入力シート!C62="","",基本情報入力シート!C62)</f>
        <v/>
      </c>
      <c r="C25" s="983"/>
      <c r="D25" s="983"/>
      <c r="E25" s="983"/>
      <c r="F25" s="983"/>
      <c r="G25" s="983"/>
      <c r="H25" s="983"/>
      <c r="I25" s="98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985" t="str">
        <f>IFERROR(V25*VLOOKUP(AF25,【参考】数式用3!$AD$15:$BA$23,MATCH(N25,【参考】数式用3!$AD$2:$BA$2,0)),"")</f>
        <v/>
      </c>
      <c r="Y25" s="986"/>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 customHeight="1">
      <c r="A26" s="473">
        <v>11</v>
      </c>
      <c r="B26" s="982" t="str">
        <f>IF(基本情報入力シート!C63="","",基本情報入力シート!C63)</f>
        <v/>
      </c>
      <c r="C26" s="983"/>
      <c r="D26" s="983"/>
      <c r="E26" s="983"/>
      <c r="F26" s="983"/>
      <c r="G26" s="983"/>
      <c r="H26" s="983"/>
      <c r="I26" s="98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985" t="str">
        <f>IFERROR(V26*VLOOKUP(AF26,【参考】数式用3!$AD$15:$BA$23,MATCH(N26,【参考】数式用3!$AD$2:$BA$2,0)),"")</f>
        <v/>
      </c>
      <c r="Y26" s="986"/>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 customHeight="1">
      <c r="A27" s="473">
        <v>12</v>
      </c>
      <c r="B27" s="982" t="str">
        <f>IF(基本情報入力シート!C64="","",基本情報入力シート!C64)</f>
        <v/>
      </c>
      <c r="C27" s="983"/>
      <c r="D27" s="983"/>
      <c r="E27" s="983"/>
      <c r="F27" s="983"/>
      <c r="G27" s="983"/>
      <c r="H27" s="983"/>
      <c r="I27" s="98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985" t="str">
        <f>IFERROR(V27*VLOOKUP(AF27,【参考】数式用3!$AD$15:$BA$23,MATCH(N27,【参考】数式用3!$AD$2:$BA$2,0)),"")</f>
        <v/>
      </c>
      <c r="Y27" s="986"/>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 customHeight="1">
      <c r="A28" s="473">
        <v>13</v>
      </c>
      <c r="B28" s="982" t="str">
        <f>IF(基本情報入力シート!C65="","",基本情報入力シート!C65)</f>
        <v/>
      </c>
      <c r="C28" s="983"/>
      <c r="D28" s="983"/>
      <c r="E28" s="983"/>
      <c r="F28" s="983"/>
      <c r="G28" s="983"/>
      <c r="H28" s="983"/>
      <c r="I28" s="98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985" t="str">
        <f>IFERROR(V28*VLOOKUP(AF28,【参考】数式用3!$AD$15:$BA$23,MATCH(N28,【参考】数式用3!$AD$2:$BA$2,0)),"")</f>
        <v/>
      </c>
      <c r="Y28" s="986"/>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 customHeight="1">
      <c r="A29" s="473">
        <v>14</v>
      </c>
      <c r="B29" s="982" t="str">
        <f>IF(基本情報入力シート!C66="","",基本情報入力シート!C66)</f>
        <v/>
      </c>
      <c r="C29" s="983"/>
      <c r="D29" s="983"/>
      <c r="E29" s="983"/>
      <c r="F29" s="983"/>
      <c r="G29" s="983"/>
      <c r="H29" s="983"/>
      <c r="I29" s="98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985" t="str">
        <f>IFERROR(V29*VLOOKUP(AF29,【参考】数式用3!$AD$15:$BA$23,MATCH(N29,【参考】数式用3!$AD$2:$BA$2,0)),"")</f>
        <v/>
      </c>
      <c r="Y29" s="986"/>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 customHeight="1">
      <c r="A30" s="473">
        <v>15</v>
      </c>
      <c r="B30" s="982" t="str">
        <f>IF(基本情報入力シート!C67="","",基本情報入力シート!C67)</f>
        <v/>
      </c>
      <c r="C30" s="983"/>
      <c r="D30" s="983"/>
      <c r="E30" s="983"/>
      <c r="F30" s="983"/>
      <c r="G30" s="983"/>
      <c r="H30" s="983"/>
      <c r="I30" s="98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985" t="str">
        <f>IFERROR(V30*VLOOKUP(AF30,【参考】数式用3!$AD$15:$BA$23,MATCH(N30,【参考】数式用3!$AD$2:$BA$2,0)),"")</f>
        <v/>
      </c>
      <c r="Y30" s="986"/>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 customHeight="1">
      <c r="A31" s="473">
        <v>16</v>
      </c>
      <c r="B31" s="982" t="str">
        <f>IF(基本情報入力シート!C68="","",基本情報入力シート!C68)</f>
        <v/>
      </c>
      <c r="C31" s="983"/>
      <c r="D31" s="983"/>
      <c r="E31" s="983"/>
      <c r="F31" s="983"/>
      <c r="G31" s="983"/>
      <c r="H31" s="983"/>
      <c r="I31" s="98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985" t="str">
        <f>IFERROR(V31*VLOOKUP(AF31,【参考】数式用3!$AD$15:$BA$23,MATCH(N31,【参考】数式用3!$AD$2:$BA$2,0)),"")</f>
        <v/>
      </c>
      <c r="Y31" s="986"/>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 customHeight="1">
      <c r="A32" s="473">
        <v>17</v>
      </c>
      <c r="B32" s="982" t="str">
        <f>IF(基本情報入力シート!C69="","",基本情報入力シート!C69)</f>
        <v/>
      </c>
      <c r="C32" s="983"/>
      <c r="D32" s="983"/>
      <c r="E32" s="983"/>
      <c r="F32" s="983"/>
      <c r="G32" s="983"/>
      <c r="H32" s="983"/>
      <c r="I32" s="98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985" t="str">
        <f>IFERROR(V32*VLOOKUP(AF32,【参考】数式用3!$AD$15:$BA$23,MATCH(N32,【参考】数式用3!$AD$2:$BA$2,0)),"")</f>
        <v/>
      </c>
      <c r="Y32" s="986"/>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 customHeight="1">
      <c r="A33" s="473">
        <v>18</v>
      </c>
      <c r="B33" s="982" t="str">
        <f>IF(基本情報入力シート!C70="","",基本情報入力シート!C70)</f>
        <v/>
      </c>
      <c r="C33" s="983"/>
      <c r="D33" s="983"/>
      <c r="E33" s="983"/>
      <c r="F33" s="983"/>
      <c r="G33" s="983"/>
      <c r="H33" s="983"/>
      <c r="I33" s="98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985" t="str">
        <f>IFERROR(V33*VLOOKUP(AF33,【参考】数式用3!$AD$15:$BA$23,MATCH(N33,【参考】数式用3!$AD$2:$BA$2,0)),"")</f>
        <v/>
      </c>
      <c r="Y33" s="986"/>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 customHeight="1">
      <c r="A34" s="473">
        <v>19</v>
      </c>
      <c r="B34" s="982" t="str">
        <f>IF(基本情報入力シート!C71="","",基本情報入力シート!C71)</f>
        <v/>
      </c>
      <c r="C34" s="983"/>
      <c r="D34" s="983"/>
      <c r="E34" s="983"/>
      <c r="F34" s="983"/>
      <c r="G34" s="983"/>
      <c r="H34" s="983"/>
      <c r="I34" s="98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985" t="str">
        <f>IFERROR(V34*VLOOKUP(AF34,【参考】数式用3!$AD$15:$BA$23,MATCH(N34,【参考】数式用3!$AD$2:$BA$2,0)),"")</f>
        <v/>
      </c>
      <c r="Y34" s="986"/>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 customHeight="1">
      <c r="A35" s="473">
        <v>20</v>
      </c>
      <c r="B35" s="982" t="str">
        <f>IF(基本情報入力シート!C72="","",基本情報入力シート!C72)</f>
        <v/>
      </c>
      <c r="C35" s="983"/>
      <c r="D35" s="983"/>
      <c r="E35" s="983"/>
      <c r="F35" s="983"/>
      <c r="G35" s="983"/>
      <c r="H35" s="983"/>
      <c r="I35" s="98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985" t="str">
        <f>IFERROR(V35*VLOOKUP(AF35,【参考】数式用3!$AD$15:$BA$23,MATCH(N35,【参考】数式用3!$AD$2:$BA$2,0)),"")</f>
        <v/>
      </c>
      <c r="Y35" s="986"/>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 customHeight="1">
      <c r="A36" s="473">
        <v>21</v>
      </c>
      <c r="B36" s="982" t="str">
        <f>IF(基本情報入力シート!C73="","",基本情報入力シート!C73)</f>
        <v/>
      </c>
      <c r="C36" s="983"/>
      <c r="D36" s="983"/>
      <c r="E36" s="983"/>
      <c r="F36" s="983"/>
      <c r="G36" s="983"/>
      <c r="H36" s="983"/>
      <c r="I36" s="98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985" t="str">
        <f>IFERROR(V36*VLOOKUP(AF36,【参考】数式用3!$AD$15:$BA$23,MATCH(N36,【参考】数式用3!$AD$2:$BA$2,0)),"")</f>
        <v/>
      </c>
      <c r="Y36" s="986"/>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 customHeight="1">
      <c r="A37" s="473">
        <v>22</v>
      </c>
      <c r="B37" s="982" t="str">
        <f>IF(基本情報入力シート!C74="","",基本情報入力シート!C74)</f>
        <v/>
      </c>
      <c r="C37" s="983"/>
      <c r="D37" s="983"/>
      <c r="E37" s="983"/>
      <c r="F37" s="983"/>
      <c r="G37" s="983"/>
      <c r="H37" s="983"/>
      <c r="I37" s="98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985" t="str">
        <f>IFERROR(V37*VLOOKUP(AF37,【参考】数式用3!$AD$15:$BA$23,MATCH(N37,【参考】数式用3!$AD$2:$BA$2,0)),"")</f>
        <v/>
      </c>
      <c r="Y37" s="986"/>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 customHeight="1">
      <c r="A38" s="473">
        <v>23</v>
      </c>
      <c r="B38" s="982" t="str">
        <f>IF(基本情報入力シート!C75="","",基本情報入力シート!C75)</f>
        <v/>
      </c>
      <c r="C38" s="983"/>
      <c r="D38" s="983"/>
      <c r="E38" s="983"/>
      <c r="F38" s="983"/>
      <c r="G38" s="983"/>
      <c r="H38" s="983"/>
      <c r="I38" s="98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985" t="str">
        <f>IFERROR(V38*VLOOKUP(AF38,【参考】数式用3!$AD$15:$BA$23,MATCH(N38,【参考】数式用3!$AD$2:$BA$2,0)),"")</f>
        <v/>
      </c>
      <c r="Y38" s="986"/>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 customHeight="1">
      <c r="A39" s="473">
        <v>24</v>
      </c>
      <c r="B39" s="982" t="str">
        <f>IF(基本情報入力シート!C76="","",基本情報入力シート!C76)</f>
        <v/>
      </c>
      <c r="C39" s="983"/>
      <c r="D39" s="983"/>
      <c r="E39" s="983"/>
      <c r="F39" s="983"/>
      <c r="G39" s="983"/>
      <c r="H39" s="983"/>
      <c r="I39" s="98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985" t="str">
        <f>IFERROR(V39*VLOOKUP(AF39,【参考】数式用3!$AD$15:$BA$23,MATCH(N39,【参考】数式用3!$AD$2:$BA$2,0)),"")</f>
        <v/>
      </c>
      <c r="Y39" s="986"/>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 customHeight="1">
      <c r="A40" s="473">
        <v>25</v>
      </c>
      <c r="B40" s="982" t="str">
        <f>IF(基本情報入力シート!C77="","",基本情報入力シート!C77)</f>
        <v/>
      </c>
      <c r="C40" s="983"/>
      <c r="D40" s="983"/>
      <c r="E40" s="983"/>
      <c r="F40" s="983"/>
      <c r="G40" s="983"/>
      <c r="H40" s="983"/>
      <c r="I40" s="98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985" t="str">
        <f>IFERROR(V40*VLOOKUP(AF40,【参考】数式用3!$AD$15:$BA$23,MATCH(N40,【参考】数式用3!$AD$2:$BA$2,0)),"")</f>
        <v/>
      </c>
      <c r="Y40" s="986"/>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 customHeight="1">
      <c r="A41" s="473">
        <v>26</v>
      </c>
      <c r="B41" s="982" t="str">
        <f>IF(基本情報入力シート!C78="","",基本情報入力シート!C78)</f>
        <v/>
      </c>
      <c r="C41" s="983"/>
      <c r="D41" s="983"/>
      <c r="E41" s="983"/>
      <c r="F41" s="983"/>
      <c r="G41" s="983"/>
      <c r="H41" s="983"/>
      <c r="I41" s="98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985" t="str">
        <f>IFERROR(V41*VLOOKUP(AF41,【参考】数式用3!$AD$15:$BA$23,MATCH(N41,【参考】数式用3!$AD$2:$BA$2,0)),"")</f>
        <v/>
      </c>
      <c r="Y41" s="986"/>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 customHeight="1">
      <c r="A42" s="473">
        <v>27</v>
      </c>
      <c r="B42" s="982" t="str">
        <f>IF(基本情報入力シート!C79="","",基本情報入力シート!C79)</f>
        <v/>
      </c>
      <c r="C42" s="983"/>
      <c r="D42" s="983"/>
      <c r="E42" s="983"/>
      <c r="F42" s="983"/>
      <c r="G42" s="983"/>
      <c r="H42" s="983"/>
      <c r="I42" s="98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985" t="str">
        <f>IFERROR(V42*VLOOKUP(AF42,【参考】数式用3!$AD$15:$BA$23,MATCH(N42,【参考】数式用3!$AD$2:$BA$2,0)),"")</f>
        <v/>
      </c>
      <c r="Y42" s="986"/>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 customHeight="1">
      <c r="A43" s="473">
        <v>28</v>
      </c>
      <c r="B43" s="982" t="str">
        <f>IF(基本情報入力シート!C80="","",基本情報入力シート!C80)</f>
        <v/>
      </c>
      <c r="C43" s="983"/>
      <c r="D43" s="983"/>
      <c r="E43" s="983"/>
      <c r="F43" s="983"/>
      <c r="G43" s="983"/>
      <c r="H43" s="983"/>
      <c r="I43" s="98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985" t="str">
        <f>IFERROR(V43*VLOOKUP(AF43,【参考】数式用3!$AD$15:$BA$23,MATCH(N43,【参考】数式用3!$AD$2:$BA$2,0)),"")</f>
        <v/>
      </c>
      <c r="Y43" s="986"/>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 customHeight="1">
      <c r="A44" s="473">
        <v>29</v>
      </c>
      <c r="B44" s="982" t="str">
        <f>IF(基本情報入力シート!C81="","",基本情報入力シート!C81)</f>
        <v/>
      </c>
      <c r="C44" s="983"/>
      <c r="D44" s="983"/>
      <c r="E44" s="983"/>
      <c r="F44" s="983"/>
      <c r="G44" s="983"/>
      <c r="H44" s="983"/>
      <c r="I44" s="98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985" t="str">
        <f>IFERROR(V44*VLOOKUP(AF44,【参考】数式用3!$AD$15:$BA$23,MATCH(N44,【参考】数式用3!$AD$2:$BA$2,0)),"")</f>
        <v/>
      </c>
      <c r="Y44" s="986"/>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 customHeight="1">
      <c r="A45" s="473">
        <v>30</v>
      </c>
      <c r="B45" s="982" t="str">
        <f>IF(基本情報入力シート!C82="","",基本情報入力シート!C82)</f>
        <v/>
      </c>
      <c r="C45" s="983"/>
      <c r="D45" s="983"/>
      <c r="E45" s="983"/>
      <c r="F45" s="983"/>
      <c r="G45" s="983"/>
      <c r="H45" s="983"/>
      <c r="I45" s="98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985" t="str">
        <f>IFERROR(V45*VLOOKUP(AF45,【参考】数式用3!$AD$15:$BA$23,MATCH(N45,【参考】数式用3!$AD$2:$BA$2,0)),"")</f>
        <v/>
      </c>
      <c r="Y45" s="986"/>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 customHeight="1">
      <c r="A46" s="473">
        <v>31</v>
      </c>
      <c r="B46" s="982" t="str">
        <f>IF(基本情報入力シート!C83="","",基本情報入力シート!C83)</f>
        <v/>
      </c>
      <c r="C46" s="983"/>
      <c r="D46" s="983"/>
      <c r="E46" s="983"/>
      <c r="F46" s="983"/>
      <c r="G46" s="983"/>
      <c r="H46" s="983"/>
      <c r="I46" s="98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985" t="str">
        <f>IFERROR(V46*VLOOKUP(AF46,【参考】数式用3!$AD$15:$BA$23,MATCH(N46,【参考】数式用3!$AD$2:$BA$2,0)),"")</f>
        <v/>
      </c>
      <c r="Y46" s="986"/>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 customHeight="1">
      <c r="A47" s="473">
        <v>32</v>
      </c>
      <c r="B47" s="982" t="str">
        <f>IF(基本情報入力シート!C84="","",基本情報入力シート!C84)</f>
        <v/>
      </c>
      <c r="C47" s="983"/>
      <c r="D47" s="983"/>
      <c r="E47" s="983"/>
      <c r="F47" s="983"/>
      <c r="G47" s="983"/>
      <c r="H47" s="983"/>
      <c r="I47" s="98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985" t="str">
        <f>IFERROR(V47*VLOOKUP(AF47,【参考】数式用3!$AD$15:$BA$23,MATCH(N47,【参考】数式用3!$AD$2:$BA$2,0)),"")</f>
        <v/>
      </c>
      <c r="Y47" s="986"/>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 customHeight="1">
      <c r="A48" s="473">
        <v>33</v>
      </c>
      <c r="B48" s="982" t="str">
        <f>IF(基本情報入力シート!C85="","",基本情報入力シート!C85)</f>
        <v/>
      </c>
      <c r="C48" s="983"/>
      <c r="D48" s="983"/>
      <c r="E48" s="983"/>
      <c r="F48" s="983"/>
      <c r="G48" s="983"/>
      <c r="H48" s="983"/>
      <c r="I48" s="98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985" t="str">
        <f>IFERROR(V48*VLOOKUP(AF48,【参考】数式用3!$AD$15:$BA$23,MATCH(N48,【参考】数式用3!$AD$2:$BA$2,0)),"")</f>
        <v/>
      </c>
      <c r="Y48" s="986"/>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 customHeight="1">
      <c r="A49" s="473">
        <v>34</v>
      </c>
      <c r="B49" s="982" t="str">
        <f>IF(基本情報入力シート!C86="","",基本情報入力シート!C86)</f>
        <v/>
      </c>
      <c r="C49" s="983"/>
      <c r="D49" s="983"/>
      <c r="E49" s="983"/>
      <c r="F49" s="983"/>
      <c r="G49" s="983"/>
      <c r="H49" s="983"/>
      <c r="I49" s="98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985" t="str">
        <f>IFERROR(V49*VLOOKUP(AF49,【参考】数式用3!$AD$15:$BA$23,MATCH(N49,【参考】数式用3!$AD$2:$BA$2,0)),"")</f>
        <v/>
      </c>
      <c r="Y49" s="986"/>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 customHeight="1">
      <c r="A50" s="473">
        <v>35</v>
      </c>
      <c r="B50" s="982" t="str">
        <f>IF(基本情報入力シート!C87="","",基本情報入力シート!C87)</f>
        <v/>
      </c>
      <c r="C50" s="983"/>
      <c r="D50" s="983"/>
      <c r="E50" s="983"/>
      <c r="F50" s="983"/>
      <c r="G50" s="983"/>
      <c r="H50" s="983"/>
      <c r="I50" s="98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985" t="str">
        <f>IFERROR(V50*VLOOKUP(AF50,【参考】数式用3!$AD$15:$BA$23,MATCH(N50,【参考】数式用3!$AD$2:$BA$2,0)),"")</f>
        <v/>
      </c>
      <c r="Y50" s="986"/>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 customHeight="1">
      <c r="A51" s="473">
        <v>36</v>
      </c>
      <c r="B51" s="982" t="str">
        <f>IF(基本情報入力シート!C88="","",基本情報入力シート!C88)</f>
        <v/>
      </c>
      <c r="C51" s="983"/>
      <c r="D51" s="983"/>
      <c r="E51" s="983"/>
      <c r="F51" s="983"/>
      <c r="G51" s="983"/>
      <c r="H51" s="983"/>
      <c r="I51" s="98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985" t="str">
        <f>IFERROR(V51*VLOOKUP(AF51,【参考】数式用3!$AD$15:$BA$23,MATCH(N51,【参考】数式用3!$AD$2:$BA$2,0)),"")</f>
        <v/>
      </c>
      <c r="Y51" s="986"/>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 customHeight="1">
      <c r="A52" s="473">
        <v>37</v>
      </c>
      <c r="B52" s="982" t="str">
        <f>IF(基本情報入力シート!C89="","",基本情報入力シート!C89)</f>
        <v/>
      </c>
      <c r="C52" s="983"/>
      <c r="D52" s="983"/>
      <c r="E52" s="983"/>
      <c r="F52" s="983"/>
      <c r="G52" s="983"/>
      <c r="H52" s="983"/>
      <c r="I52" s="98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985" t="str">
        <f>IFERROR(V52*VLOOKUP(AF52,【参考】数式用3!$AD$15:$BA$23,MATCH(N52,【参考】数式用3!$AD$2:$BA$2,0)),"")</f>
        <v/>
      </c>
      <c r="Y52" s="986"/>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 customHeight="1">
      <c r="A53" s="473">
        <v>38</v>
      </c>
      <c r="B53" s="982" t="str">
        <f>IF(基本情報入力シート!C90="","",基本情報入力シート!C90)</f>
        <v/>
      </c>
      <c r="C53" s="983"/>
      <c r="D53" s="983"/>
      <c r="E53" s="983"/>
      <c r="F53" s="983"/>
      <c r="G53" s="983"/>
      <c r="H53" s="983"/>
      <c r="I53" s="98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985" t="str">
        <f>IFERROR(V53*VLOOKUP(AF53,【参考】数式用3!$AD$15:$BA$23,MATCH(N53,【参考】数式用3!$AD$2:$BA$2,0)),"")</f>
        <v/>
      </c>
      <c r="Y53" s="986"/>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 customHeight="1">
      <c r="A54" s="473">
        <v>39</v>
      </c>
      <c r="B54" s="982" t="str">
        <f>IF(基本情報入力シート!C91="","",基本情報入力シート!C91)</f>
        <v/>
      </c>
      <c r="C54" s="983"/>
      <c r="D54" s="983"/>
      <c r="E54" s="983"/>
      <c r="F54" s="983"/>
      <c r="G54" s="983"/>
      <c r="H54" s="983"/>
      <c r="I54" s="98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985" t="str">
        <f>IFERROR(V54*VLOOKUP(AF54,【参考】数式用3!$AD$15:$BA$23,MATCH(N54,【参考】数式用3!$AD$2:$BA$2,0)),"")</f>
        <v/>
      </c>
      <c r="Y54" s="986"/>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 customHeight="1">
      <c r="A55" s="473">
        <v>40</v>
      </c>
      <c r="B55" s="982" t="str">
        <f>IF(基本情報入力シート!C92="","",基本情報入力シート!C92)</f>
        <v/>
      </c>
      <c r="C55" s="983"/>
      <c r="D55" s="983"/>
      <c r="E55" s="983"/>
      <c r="F55" s="983"/>
      <c r="G55" s="983"/>
      <c r="H55" s="983"/>
      <c r="I55" s="98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985" t="str">
        <f>IFERROR(V55*VLOOKUP(AF55,【参考】数式用3!$AD$15:$BA$23,MATCH(N55,【参考】数式用3!$AD$2:$BA$2,0)),"")</f>
        <v/>
      </c>
      <c r="Y55" s="986"/>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 customHeight="1">
      <c r="A56" s="473">
        <v>41</v>
      </c>
      <c r="B56" s="982" t="str">
        <f>IF(基本情報入力シート!C93="","",基本情報入力シート!C93)</f>
        <v/>
      </c>
      <c r="C56" s="983"/>
      <c r="D56" s="983"/>
      <c r="E56" s="983"/>
      <c r="F56" s="983"/>
      <c r="G56" s="983"/>
      <c r="H56" s="983"/>
      <c r="I56" s="98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985" t="str">
        <f>IFERROR(V56*VLOOKUP(AF56,【参考】数式用3!$AD$15:$BA$23,MATCH(N56,【参考】数式用3!$AD$2:$BA$2,0)),"")</f>
        <v/>
      </c>
      <c r="Y56" s="986"/>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 customHeight="1">
      <c r="A57" s="473">
        <v>42</v>
      </c>
      <c r="B57" s="982" t="str">
        <f>IF(基本情報入力シート!C94="","",基本情報入力シート!C94)</f>
        <v/>
      </c>
      <c r="C57" s="983"/>
      <c r="D57" s="983"/>
      <c r="E57" s="983"/>
      <c r="F57" s="983"/>
      <c r="G57" s="983"/>
      <c r="H57" s="983"/>
      <c r="I57" s="98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985" t="str">
        <f>IFERROR(V57*VLOOKUP(AF57,【参考】数式用3!$AD$15:$BA$23,MATCH(N57,【参考】数式用3!$AD$2:$BA$2,0)),"")</f>
        <v/>
      </c>
      <c r="Y57" s="986"/>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 customHeight="1">
      <c r="A58" s="473">
        <v>43</v>
      </c>
      <c r="B58" s="982" t="str">
        <f>IF(基本情報入力シート!C95="","",基本情報入力シート!C95)</f>
        <v/>
      </c>
      <c r="C58" s="983"/>
      <c r="D58" s="983"/>
      <c r="E58" s="983"/>
      <c r="F58" s="983"/>
      <c r="G58" s="983"/>
      <c r="H58" s="983"/>
      <c r="I58" s="98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985" t="str">
        <f>IFERROR(V58*VLOOKUP(AF58,【参考】数式用3!$AD$15:$BA$23,MATCH(N58,【参考】数式用3!$AD$2:$BA$2,0)),"")</f>
        <v/>
      </c>
      <c r="Y58" s="986"/>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 customHeight="1">
      <c r="A59" s="473">
        <v>44</v>
      </c>
      <c r="B59" s="982" t="str">
        <f>IF(基本情報入力シート!C96="","",基本情報入力シート!C96)</f>
        <v/>
      </c>
      <c r="C59" s="983"/>
      <c r="D59" s="983"/>
      <c r="E59" s="983"/>
      <c r="F59" s="983"/>
      <c r="G59" s="983"/>
      <c r="H59" s="983"/>
      <c r="I59" s="98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985" t="str">
        <f>IFERROR(V59*VLOOKUP(AF59,【参考】数式用3!$AD$15:$BA$23,MATCH(N59,【参考】数式用3!$AD$2:$BA$2,0)),"")</f>
        <v/>
      </c>
      <c r="Y59" s="986"/>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 customHeight="1">
      <c r="A60" s="473">
        <v>45</v>
      </c>
      <c r="B60" s="982" t="str">
        <f>IF(基本情報入力シート!C97="","",基本情報入力シート!C97)</f>
        <v/>
      </c>
      <c r="C60" s="983"/>
      <c r="D60" s="983"/>
      <c r="E60" s="983"/>
      <c r="F60" s="983"/>
      <c r="G60" s="983"/>
      <c r="H60" s="983"/>
      <c r="I60" s="98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985" t="str">
        <f>IFERROR(V60*VLOOKUP(AF60,【参考】数式用3!$AD$15:$BA$23,MATCH(N60,【参考】数式用3!$AD$2:$BA$2,0)),"")</f>
        <v/>
      </c>
      <c r="Y60" s="986"/>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 customHeight="1">
      <c r="A61" s="473">
        <v>46</v>
      </c>
      <c r="B61" s="982" t="str">
        <f>IF(基本情報入力シート!C98="","",基本情報入力シート!C98)</f>
        <v/>
      </c>
      <c r="C61" s="983"/>
      <c r="D61" s="983"/>
      <c r="E61" s="983"/>
      <c r="F61" s="983"/>
      <c r="G61" s="983"/>
      <c r="H61" s="983"/>
      <c r="I61" s="98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985" t="str">
        <f>IFERROR(V61*VLOOKUP(AF61,【参考】数式用3!$AD$15:$BA$23,MATCH(N61,【参考】数式用3!$AD$2:$BA$2,0)),"")</f>
        <v/>
      </c>
      <c r="Y61" s="986"/>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 customHeight="1">
      <c r="A62" s="473">
        <v>47</v>
      </c>
      <c r="B62" s="982" t="str">
        <f>IF(基本情報入力シート!C99="","",基本情報入力シート!C99)</f>
        <v/>
      </c>
      <c r="C62" s="983"/>
      <c r="D62" s="983"/>
      <c r="E62" s="983"/>
      <c r="F62" s="983"/>
      <c r="G62" s="983"/>
      <c r="H62" s="983"/>
      <c r="I62" s="98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985" t="str">
        <f>IFERROR(V62*VLOOKUP(AF62,【参考】数式用3!$AD$15:$BA$23,MATCH(N62,【参考】数式用3!$AD$2:$BA$2,0)),"")</f>
        <v/>
      </c>
      <c r="Y62" s="986"/>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 customHeight="1">
      <c r="A63" s="473">
        <v>48</v>
      </c>
      <c r="B63" s="982" t="str">
        <f>IF(基本情報入力シート!C100="","",基本情報入力シート!C100)</f>
        <v/>
      </c>
      <c r="C63" s="983"/>
      <c r="D63" s="983"/>
      <c r="E63" s="983"/>
      <c r="F63" s="983"/>
      <c r="G63" s="983"/>
      <c r="H63" s="983"/>
      <c r="I63" s="98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985" t="str">
        <f>IFERROR(V63*VLOOKUP(AF63,【参考】数式用3!$AD$15:$BA$23,MATCH(N63,【参考】数式用3!$AD$2:$BA$2,0)),"")</f>
        <v/>
      </c>
      <c r="Y63" s="986"/>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 customHeight="1">
      <c r="A64" s="473">
        <v>49</v>
      </c>
      <c r="B64" s="982" t="str">
        <f>IF(基本情報入力シート!C101="","",基本情報入力シート!C101)</f>
        <v/>
      </c>
      <c r="C64" s="983"/>
      <c r="D64" s="983"/>
      <c r="E64" s="983"/>
      <c r="F64" s="983"/>
      <c r="G64" s="983"/>
      <c r="H64" s="983"/>
      <c r="I64" s="98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985" t="str">
        <f>IFERROR(V64*VLOOKUP(AF64,【参考】数式用3!$AD$15:$BA$23,MATCH(N64,【参考】数式用3!$AD$2:$BA$2,0)),"")</f>
        <v/>
      </c>
      <c r="Y64" s="986"/>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 customHeight="1">
      <c r="A65" s="473">
        <v>50</v>
      </c>
      <c r="B65" s="982" t="str">
        <f>IF(基本情報入力シート!C102="","",基本情報入力シート!C102)</f>
        <v/>
      </c>
      <c r="C65" s="983"/>
      <c r="D65" s="983"/>
      <c r="E65" s="983"/>
      <c r="F65" s="983"/>
      <c r="G65" s="983"/>
      <c r="H65" s="983"/>
      <c r="I65" s="98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985" t="str">
        <f>IFERROR(V65*VLOOKUP(AF65,【参考】数式用3!$AD$15:$BA$23,MATCH(N65,【参考】数式用3!$AD$2:$BA$2,0)),"")</f>
        <v/>
      </c>
      <c r="Y65" s="986"/>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 customHeight="1">
      <c r="A66" s="473">
        <v>51</v>
      </c>
      <c r="B66" s="982" t="str">
        <f>IF(基本情報入力シート!C103="","",基本情報入力シート!C103)</f>
        <v/>
      </c>
      <c r="C66" s="983"/>
      <c r="D66" s="983"/>
      <c r="E66" s="983"/>
      <c r="F66" s="983"/>
      <c r="G66" s="983"/>
      <c r="H66" s="983"/>
      <c r="I66" s="98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985" t="str">
        <f>IFERROR(V66*VLOOKUP(AF66,【参考】数式用3!$AD$15:$BA$23,MATCH(N66,【参考】数式用3!$AD$2:$BA$2,0)),"")</f>
        <v/>
      </c>
      <c r="Y66" s="986"/>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 customHeight="1">
      <c r="A67" s="473">
        <v>52</v>
      </c>
      <c r="B67" s="982" t="str">
        <f>IF(基本情報入力シート!C104="","",基本情報入力シート!C104)</f>
        <v/>
      </c>
      <c r="C67" s="983"/>
      <c r="D67" s="983"/>
      <c r="E67" s="983"/>
      <c r="F67" s="983"/>
      <c r="G67" s="983"/>
      <c r="H67" s="983"/>
      <c r="I67" s="98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985" t="str">
        <f>IFERROR(V67*VLOOKUP(AF67,【参考】数式用3!$AD$15:$BA$23,MATCH(N67,【参考】数式用3!$AD$2:$BA$2,0)),"")</f>
        <v/>
      </c>
      <c r="Y67" s="986"/>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 customHeight="1">
      <c r="A68" s="473">
        <v>53</v>
      </c>
      <c r="B68" s="982" t="str">
        <f>IF(基本情報入力シート!C105="","",基本情報入力シート!C105)</f>
        <v/>
      </c>
      <c r="C68" s="983"/>
      <c r="D68" s="983"/>
      <c r="E68" s="983"/>
      <c r="F68" s="983"/>
      <c r="G68" s="983"/>
      <c r="H68" s="983"/>
      <c r="I68" s="98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985" t="str">
        <f>IFERROR(V68*VLOOKUP(AF68,【参考】数式用3!$AD$15:$BA$23,MATCH(N68,【参考】数式用3!$AD$2:$BA$2,0)),"")</f>
        <v/>
      </c>
      <c r="Y68" s="986"/>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 customHeight="1">
      <c r="A69" s="473">
        <v>54</v>
      </c>
      <c r="B69" s="982" t="str">
        <f>IF(基本情報入力シート!C106="","",基本情報入力シート!C106)</f>
        <v/>
      </c>
      <c r="C69" s="983"/>
      <c r="D69" s="983"/>
      <c r="E69" s="983"/>
      <c r="F69" s="983"/>
      <c r="G69" s="983"/>
      <c r="H69" s="983"/>
      <c r="I69" s="98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985" t="str">
        <f>IFERROR(V69*VLOOKUP(AF69,【参考】数式用3!$AD$15:$BA$23,MATCH(N69,【参考】数式用3!$AD$2:$BA$2,0)),"")</f>
        <v/>
      </c>
      <c r="Y69" s="986"/>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 customHeight="1">
      <c r="A70" s="473">
        <v>55</v>
      </c>
      <c r="B70" s="982" t="str">
        <f>IF(基本情報入力シート!C107="","",基本情報入力シート!C107)</f>
        <v/>
      </c>
      <c r="C70" s="983"/>
      <c r="D70" s="983"/>
      <c r="E70" s="983"/>
      <c r="F70" s="983"/>
      <c r="G70" s="983"/>
      <c r="H70" s="983"/>
      <c r="I70" s="98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985" t="str">
        <f>IFERROR(V70*VLOOKUP(AF70,【参考】数式用3!$AD$15:$BA$23,MATCH(N70,【参考】数式用3!$AD$2:$BA$2,0)),"")</f>
        <v/>
      </c>
      <c r="Y70" s="986"/>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 customHeight="1">
      <c r="A71" s="473">
        <v>56</v>
      </c>
      <c r="B71" s="982" t="str">
        <f>IF(基本情報入力シート!C108="","",基本情報入力シート!C108)</f>
        <v/>
      </c>
      <c r="C71" s="983"/>
      <c r="D71" s="983"/>
      <c r="E71" s="983"/>
      <c r="F71" s="983"/>
      <c r="G71" s="983"/>
      <c r="H71" s="983"/>
      <c r="I71" s="98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985" t="str">
        <f>IFERROR(V71*VLOOKUP(AF71,【参考】数式用3!$AD$15:$BA$23,MATCH(N71,【参考】数式用3!$AD$2:$BA$2,0)),"")</f>
        <v/>
      </c>
      <c r="Y71" s="986"/>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 customHeight="1">
      <c r="A72" s="473">
        <v>57</v>
      </c>
      <c r="B72" s="982" t="str">
        <f>IF(基本情報入力シート!C109="","",基本情報入力シート!C109)</f>
        <v/>
      </c>
      <c r="C72" s="983"/>
      <c r="D72" s="983"/>
      <c r="E72" s="983"/>
      <c r="F72" s="983"/>
      <c r="G72" s="983"/>
      <c r="H72" s="983"/>
      <c r="I72" s="98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985" t="str">
        <f>IFERROR(V72*VLOOKUP(AF72,【参考】数式用3!$AD$15:$BA$23,MATCH(N72,【参考】数式用3!$AD$2:$BA$2,0)),"")</f>
        <v/>
      </c>
      <c r="Y72" s="986"/>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 customHeight="1">
      <c r="A73" s="473">
        <v>58</v>
      </c>
      <c r="B73" s="982" t="str">
        <f>IF(基本情報入力シート!C110="","",基本情報入力シート!C110)</f>
        <v/>
      </c>
      <c r="C73" s="983"/>
      <c r="D73" s="983"/>
      <c r="E73" s="983"/>
      <c r="F73" s="983"/>
      <c r="G73" s="983"/>
      <c r="H73" s="983"/>
      <c r="I73" s="98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985" t="str">
        <f>IFERROR(V73*VLOOKUP(AF73,【参考】数式用3!$AD$15:$BA$23,MATCH(N73,【参考】数式用3!$AD$2:$BA$2,0)),"")</f>
        <v/>
      </c>
      <c r="Y73" s="986"/>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 customHeight="1">
      <c r="A74" s="473">
        <v>59</v>
      </c>
      <c r="B74" s="982" t="str">
        <f>IF(基本情報入力シート!C111="","",基本情報入力シート!C111)</f>
        <v/>
      </c>
      <c r="C74" s="983"/>
      <c r="D74" s="983"/>
      <c r="E74" s="983"/>
      <c r="F74" s="983"/>
      <c r="G74" s="983"/>
      <c r="H74" s="983"/>
      <c r="I74" s="98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985" t="str">
        <f>IFERROR(V74*VLOOKUP(AF74,【参考】数式用3!$AD$15:$BA$23,MATCH(N74,【参考】数式用3!$AD$2:$BA$2,0)),"")</f>
        <v/>
      </c>
      <c r="Y74" s="986"/>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 customHeight="1">
      <c r="A75" s="473">
        <v>60</v>
      </c>
      <c r="B75" s="982" t="str">
        <f>IF(基本情報入力シート!C112="","",基本情報入力シート!C112)</f>
        <v/>
      </c>
      <c r="C75" s="983"/>
      <c r="D75" s="983"/>
      <c r="E75" s="983"/>
      <c r="F75" s="983"/>
      <c r="G75" s="983"/>
      <c r="H75" s="983"/>
      <c r="I75" s="98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985" t="str">
        <f>IFERROR(V75*VLOOKUP(AF75,【参考】数式用3!$AD$15:$BA$23,MATCH(N75,【参考】数式用3!$AD$2:$BA$2,0)),"")</f>
        <v/>
      </c>
      <c r="Y75" s="986"/>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 customHeight="1">
      <c r="A76" s="473">
        <v>61</v>
      </c>
      <c r="B76" s="982" t="str">
        <f>IF(基本情報入力シート!C113="","",基本情報入力シート!C113)</f>
        <v/>
      </c>
      <c r="C76" s="983"/>
      <c r="D76" s="983"/>
      <c r="E76" s="983"/>
      <c r="F76" s="983"/>
      <c r="G76" s="983"/>
      <c r="H76" s="983"/>
      <c r="I76" s="98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985" t="str">
        <f>IFERROR(V76*VLOOKUP(AF76,【参考】数式用3!$AD$15:$BA$23,MATCH(N76,【参考】数式用3!$AD$2:$BA$2,0)),"")</f>
        <v/>
      </c>
      <c r="Y76" s="986"/>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 customHeight="1">
      <c r="A77" s="473">
        <v>62</v>
      </c>
      <c r="B77" s="982" t="str">
        <f>IF(基本情報入力シート!C114="","",基本情報入力シート!C114)</f>
        <v/>
      </c>
      <c r="C77" s="983"/>
      <c r="D77" s="983"/>
      <c r="E77" s="983"/>
      <c r="F77" s="983"/>
      <c r="G77" s="983"/>
      <c r="H77" s="983"/>
      <c r="I77" s="98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985" t="str">
        <f>IFERROR(V77*VLOOKUP(AF77,【参考】数式用3!$AD$15:$BA$23,MATCH(N77,【参考】数式用3!$AD$2:$BA$2,0)),"")</f>
        <v/>
      </c>
      <c r="Y77" s="986"/>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 customHeight="1">
      <c r="A78" s="473">
        <v>63</v>
      </c>
      <c r="B78" s="982" t="str">
        <f>IF(基本情報入力シート!C115="","",基本情報入力シート!C115)</f>
        <v/>
      </c>
      <c r="C78" s="983"/>
      <c r="D78" s="983"/>
      <c r="E78" s="983"/>
      <c r="F78" s="983"/>
      <c r="G78" s="983"/>
      <c r="H78" s="983"/>
      <c r="I78" s="98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985" t="str">
        <f>IFERROR(V78*VLOOKUP(AF78,【参考】数式用3!$AD$15:$BA$23,MATCH(N78,【参考】数式用3!$AD$2:$BA$2,0)),"")</f>
        <v/>
      </c>
      <c r="Y78" s="986"/>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 customHeight="1">
      <c r="A79" s="473">
        <v>64</v>
      </c>
      <c r="B79" s="982" t="str">
        <f>IF(基本情報入力シート!C116="","",基本情報入力シート!C116)</f>
        <v/>
      </c>
      <c r="C79" s="983"/>
      <c r="D79" s="983"/>
      <c r="E79" s="983"/>
      <c r="F79" s="983"/>
      <c r="G79" s="983"/>
      <c r="H79" s="983"/>
      <c r="I79" s="98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985" t="str">
        <f>IFERROR(V79*VLOOKUP(AF79,【参考】数式用3!$AD$15:$BA$23,MATCH(N79,【参考】数式用3!$AD$2:$BA$2,0)),"")</f>
        <v/>
      </c>
      <c r="Y79" s="986"/>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 customHeight="1">
      <c r="A80" s="473">
        <v>65</v>
      </c>
      <c r="B80" s="982" t="str">
        <f>IF(基本情報入力シート!C117="","",基本情報入力シート!C117)</f>
        <v/>
      </c>
      <c r="C80" s="983"/>
      <c r="D80" s="983"/>
      <c r="E80" s="983"/>
      <c r="F80" s="983"/>
      <c r="G80" s="983"/>
      <c r="H80" s="983"/>
      <c r="I80" s="98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985" t="str">
        <f>IFERROR(V80*VLOOKUP(AF80,【参考】数式用3!$AD$15:$BA$23,MATCH(N80,【参考】数式用3!$AD$2:$BA$2,0)),"")</f>
        <v/>
      </c>
      <c r="Y80" s="986"/>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 customHeight="1">
      <c r="A81" s="473">
        <v>66</v>
      </c>
      <c r="B81" s="982" t="str">
        <f>IF(基本情報入力シート!C118="","",基本情報入力シート!C118)</f>
        <v/>
      </c>
      <c r="C81" s="983"/>
      <c r="D81" s="983"/>
      <c r="E81" s="983"/>
      <c r="F81" s="983"/>
      <c r="G81" s="983"/>
      <c r="H81" s="983"/>
      <c r="I81" s="98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985" t="str">
        <f>IFERROR(V81*VLOOKUP(AF81,【参考】数式用3!$AD$15:$BA$23,MATCH(N81,【参考】数式用3!$AD$2:$BA$2,0)),"")</f>
        <v/>
      </c>
      <c r="Y81" s="986"/>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 customHeight="1">
      <c r="A82" s="473">
        <v>67</v>
      </c>
      <c r="B82" s="982" t="str">
        <f>IF(基本情報入力シート!C119="","",基本情報入力シート!C119)</f>
        <v/>
      </c>
      <c r="C82" s="983"/>
      <c r="D82" s="983"/>
      <c r="E82" s="983"/>
      <c r="F82" s="983"/>
      <c r="G82" s="983"/>
      <c r="H82" s="983"/>
      <c r="I82" s="98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985" t="str">
        <f>IFERROR(V82*VLOOKUP(AF82,【参考】数式用3!$AD$15:$BA$23,MATCH(N82,【参考】数式用3!$AD$2:$BA$2,0)),"")</f>
        <v/>
      </c>
      <c r="Y82" s="986"/>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 customHeight="1">
      <c r="A83" s="473">
        <v>68</v>
      </c>
      <c r="B83" s="982" t="str">
        <f>IF(基本情報入力シート!C120="","",基本情報入力シート!C120)</f>
        <v/>
      </c>
      <c r="C83" s="983"/>
      <c r="D83" s="983"/>
      <c r="E83" s="983"/>
      <c r="F83" s="983"/>
      <c r="G83" s="983"/>
      <c r="H83" s="983"/>
      <c r="I83" s="98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985" t="str">
        <f>IFERROR(V83*VLOOKUP(AF83,【参考】数式用3!$AD$15:$BA$23,MATCH(N83,【参考】数式用3!$AD$2:$BA$2,0)),"")</f>
        <v/>
      </c>
      <c r="Y83" s="986"/>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 customHeight="1">
      <c r="A84" s="473">
        <v>69</v>
      </c>
      <c r="B84" s="982" t="str">
        <f>IF(基本情報入力シート!C121="","",基本情報入力シート!C121)</f>
        <v/>
      </c>
      <c r="C84" s="983"/>
      <c r="D84" s="983"/>
      <c r="E84" s="983"/>
      <c r="F84" s="983"/>
      <c r="G84" s="983"/>
      <c r="H84" s="983"/>
      <c r="I84" s="98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985" t="str">
        <f>IFERROR(V84*VLOOKUP(AF84,【参考】数式用3!$AD$15:$BA$23,MATCH(N84,【参考】数式用3!$AD$2:$BA$2,0)),"")</f>
        <v/>
      </c>
      <c r="Y84" s="986"/>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 customHeight="1">
      <c r="A85" s="473">
        <v>70</v>
      </c>
      <c r="B85" s="982" t="str">
        <f>IF(基本情報入力シート!C122="","",基本情報入力シート!C122)</f>
        <v/>
      </c>
      <c r="C85" s="983"/>
      <c r="D85" s="983"/>
      <c r="E85" s="983"/>
      <c r="F85" s="983"/>
      <c r="G85" s="983"/>
      <c r="H85" s="983"/>
      <c r="I85" s="98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985" t="str">
        <f>IFERROR(V85*VLOOKUP(AF85,【参考】数式用3!$AD$15:$BA$23,MATCH(N85,【参考】数式用3!$AD$2:$BA$2,0)),"")</f>
        <v/>
      </c>
      <c r="Y85" s="986"/>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 customHeight="1">
      <c r="A86" s="473">
        <v>71</v>
      </c>
      <c r="B86" s="982" t="str">
        <f>IF(基本情報入力シート!C123="","",基本情報入力シート!C123)</f>
        <v/>
      </c>
      <c r="C86" s="983"/>
      <c r="D86" s="983"/>
      <c r="E86" s="983"/>
      <c r="F86" s="983"/>
      <c r="G86" s="983"/>
      <c r="H86" s="983"/>
      <c r="I86" s="98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985" t="str">
        <f>IFERROR(V86*VLOOKUP(AF86,【参考】数式用3!$AD$15:$BA$23,MATCH(N86,【参考】数式用3!$AD$2:$BA$2,0)),"")</f>
        <v/>
      </c>
      <c r="Y86" s="986"/>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 customHeight="1">
      <c r="A87" s="473">
        <v>72</v>
      </c>
      <c r="B87" s="982" t="str">
        <f>IF(基本情報入力シート!C124="","",基本情報入力シート!C124)</f>
        <v/>
      </c>
      <c r="C87" s="983"/>
      <c r="D87" s="983"/>
      <c r="E87" s="983"/>
      <c r="F87" s="983"/>
      <c r="G87" s="983"/>
      <c r="H87" s="983"/>
      <c r="I87" s="98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985" t="str">
        <f>IFERROR(V87*VLOOKUP(AF87,【参考】数式用3!$AD$15:$BA$23,MATCH(N87,【参考】数式用3!$AD$2:$BA$2,0)),"")</f>
        <v/>
      </c>
      <c r="Y87" s="986"/>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 customHeight="1">
      <c r="A88" s="473">
        <v>73</v>
      </c>
      <c r="B88" s="982" t="str">
        <f>IF(基本情報入力シート!C125="","",基本情報入力シート!C125)</f>
        <v/>
      </c>
      <c r="C88" s="983"/>
      <c r="D88" s="983"/>
      <c r="E88" s="983"/>
      <c r="F88" s="983"/>
      <c r="G88" s="983"/>
      <c r="H88" s="983"/>
      <c r="I88" s="98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985" t="str">
        <f>IFERROR(V88*VLOOKUP(AF88,【参考】数式用3!$AD$15:$BA$23,MATCH(N88,【参考】数式用3!$AD$2:$BA$2,0)),"")</f>
        <v/>
      </c>
      <c r="Y88" s="986"/>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 customHeight="1">
      <c r="A89" s="473">
        <v>74</v>
      </c>
      <c r="B89" s="982" t="str">
        <f>IF(基本情報入力シート!C126="","",基本情報入力シート!C126)</f>
        <v/>
      </c>
      <c r="C89" s="983"/>
      <c r="D89" s="983"/>
      <c r="E89" s="983"/>
      <c r="F89" s="983"/>
      <c r="G89" s="983"/>
      <c r="H89" s="983"/>
      <c r="I89" s="98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985" t="str">
        <f>IFERROR(V89*VLOOKUP(AF89,【参考】数式用3!$AD$15:$BA$23,MATCH(N89,【参考】数式用3!$AD$2:$BA$2,0)),"")</f>
        <v/>
      </c>
      <c r="Y89" s="986"/>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 customHeight="1">
      <c r="A90" s="473">
        <v>75</v>
      </c>
      <c r="B90" s="982" t="str">
        <f>IF(基本情報入力シート!C127="","",基本情報入力シート!C127)</f>
        <v/>
      </c>
      <c r="C90" s="983"/>
      <c r="D90" s="983"/>
      <c r="E90" s="983"/>
      <c r="F90" s="983"/>
      <c r="G90" s="983"/>
      <c r="H90" s="983"/>
      <c r="I90" s="98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985" t="str">
        <f>IFERROR(V90*VLOOKUP(AF90,【参考】数式用3!$AD$15:$BA$23,MATCH(N90,【参考】数式用3!$AD$2:$BA$2,0)),"")</f>
        <v/>
      </c>
      <c r="Y90" s="986"/>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 customHeight="1">
      <c r="A91" s="473">
        <v>76</v>
      </c>
      <c r="B91" s="982" t="str">
        <f>IF(基本情報入力シート!C128="","",基本情報入力シート!C128)</f>
        <v/>
      </c>
      <c r="C91" s="983"/>
      <c r="D91" s="983"/>
      <c r="E91" s="983"/>
      <c r="F91" s="983"/>
      <c r="G91" s="983"/>
      <c r="H91" s="983"/>
      <c r="I91" s="98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985" t="str">
        <f>IFERROR(V91*VLOOKUP(AF91,【参考】数式用3!$AD$15:$BA$23,MATCH(N91,【参考】数式用3!$AD$2:$BA$2,0)),"")</f>
        <v/>
      </c>
      <c r="Y91" s="986"/>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 customHeight="1">
      <c r="A92" s="473">
        <v>77</v>
      </c>
      <c r="B92" s="982" t="str">
        <f>IF(基本情報入力シート!C129="","",基本情報入力シート!C129)</f>
        <v/>
      </c>
      <c r="C92" s="983"/>
      <c r="D92" s="983"/>
      <c r="E92" s="983"/>
      <c r="F92" s="983"/>
      <c r="G92" s="983"/>
      <c r="H92" s="983"/>
      <c r="I92" s="98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985" t="str">
        <f>IFERROR(V92*VLOOKUP(AF92,【参考】数式用3!$AD$15:$BA$23,MATCH(N92,【参考】数式用3!$AD$2:$BA$2,0)),"")</f>
        <v/>
      </c>
      <c r="Y92" s="986"/>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 customHeight="1">
      <c r="A93" s="473">
        <v>78</v>
      </c>
      <c r="B93" s="982" t="str">
        <f>IF(基本情報入力シート!C130="","",基本情報入力シート!C130)</f>
        <v/>
      </c>
      <c r="C93" s="983"/>
      <c r="D93" s="983"/>
      <c r="E93" s="983"/>
      <c r="F93" s="983"/>
      <c r="G93" s="983"/>
      <c r="H93" s="983"/>
      <c r="I93" s="98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985" t="str">
        <f>IFERROR(V93*VLOOKUP(AF93,【参考】数式用3!$AD$15:$BA$23,MATCH(N93,【参考】数式用3!$AD$2:$BA$2,0)),"")</f>
        <v/>
      </c>
      <c r="Y93" s="986"/>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 customHeight="1">
      <c r="A94" s="473">
        <v>79</v>
      </c>
      <c r="B94" s="982" t="str">
        <f>IF(基本情報入力シート!C131="","",基本情報入力シート!C131)</f>
        <v/>
      </c>
      <c r="C94" s="983"/>
      <c r="D94" s="983"/>
      <c r="E94" s="983"/>
      <c r="F94" s="983"/>
      <c r="G94" s="983"/>
      <c r="H94" s="983"/>
      <c r="I94" s="98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985" t="str">
        <f>IFERROR(V94*VLOOKUP(AF94,【参考】数式用3!$AD$15:$BA$23,MATCH(N94,【参考】数式用3!$AD$2:$BA$2,0)),"")</f>
        <v/>
      </c>
      <c r="Y94" s="986"/>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 customHeight="1">
      <c r="A95" s="473">
        <v>80</v>
      </c>
      <c r="B95" s="982" t="str">
        <f>IF(基本情報入力シート!C132="","",基本情報入力シート!C132)</f>
        <v/>
      </c>
      <c r="C95" s="983"/>
      <c r="D95" s="983"/>
      <c r="E95" s="983"/>
      <c r="F95" s="983"/>
      <c r="G95" s="983"/>
      <c r="H95" s="983"/>
      <c r="I95" s="98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985" t="str">
        <f>IFERROR(V95*VLOOKUP(AF95,【参考】数式用3!$AD$15:$BA$23,MATCH(N95,【参考】数式用3!$AD$2:$BA$2,0)),"")</f>
        <v/>
      </c>
      <c r="Y95" s="986"/>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 customHeight="1">
      <c r="A96" s="473">
        <v>81</v>
      </c>
      <c r="B96" s="982" t="str">
        <f>IF(基本情報入力シート!C133="","",基本情報入力シート!C133)</f>
        <v/>
      </c>
      <c r="C96" s="983"/>
      <c r="D96" s="983"/>
      <c r="E96" s="983"/>
      <c r="F96" s="983"/>
      <c r="G96" s="983"/>
      <c r="H96" s="983"/>
      <c r="I96" s="98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985" t="str">
        <f>IFERROR(V96*VLOOKUP(AF96,【参考】数式用3!$AD$15:$BA$23,MATCH(N96,【参考】数式用3!$AD$2:$BA$2,0)),"")</f>
        <v/>
      </c>
      <c r="Y96" s="986"/>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 customHeight="1">
      <c r="A97" s="473">
        <v>82</v>
      </c>
      <c r="B97" s="982" t="str">
        <f>IF(基本情報入力シート!C134="","",基本情報入力シート!C134)</f>
        <v/>
      </c>
      <c r="C97" s="983"/>
      <c r="D97" s="983"/>
      <c r="E97" s="983"/>
      <c r="F97" s="983"/>
      <c r="G97" s="983"/>
      <c r="H97" s="983"/>
      <c r="I97" s="98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985" t="str">
        <f>IFERROR(V97*VLOOKUP(AF97,【参考】数式用3!$AD$15:$BA$23,MATCH(N97,【参考】数式用3!$AD$2:$BA$2,0)),"")</f>
        <v/>
      </c>
      <c r="Y97" s="986"/>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 customHeight="1">
      <c r="A98" s="473">
        <v>83</v>
      </c>
      <c r="B98" s="982" t="str">
        <f>IF(基本情報入力シート!C135="","",基本情報入力シート!C135)</f>
        <v/>
      </c>
      <c r="C98" s="983"/>
      <c r="D98" s="983"/>
      <c r="E98" s="983"/>
      <c r="F98" s="983"/>
      <c r="G98" s="983"/>
      <c r="H98" s="983"/>
      <c r="I98" s="98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985" t="str">
        <f>IFERROR(V98*VLOOKUP(AF98,【参考】数式用3!$AD$15:$BA$23,MATCH(N98,【参考】数式用3!$AD$2:$BA$2,0)),"")</f>
        <v/>
      </c>
      <c r="Y98" s="986"/>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 customHeight="1">
      <c r="A99" s="473">
        <v>84</v>
      </c>
      <c r="B99" s="982" t="str">
        <f>IF(基本情報入力シート!C136="","",基本情報入力シート!C136)</f>
        <v/>
      </c>
      <c r="C99" s="983"/>
      <c r="D99" s="983"/>
      <c r="E99" s="983"/>
      <c r="F99" s="983"/>
      <c r="G99" s="983"/>
      <c r="H99" s="983"/>
      <c r="I99" s="98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985" t="str">
        <f>IFERROR(V99*VLOOKUP(AF99,【参考】数式用3!$AD$15:$BA$23,MATCH(N99,【参考】数式用3!$AD$2:$BA$2,0)),"")</f>
        <v/>
      </c>
      <c r="Y99" s="986"/>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 customHeight="1">
      <c r="A100" s="473">
        <v>85</v>
      </c>
      <c r="B100" s="982" t="str">
        <f>IF(基本情報入力シート!C137="","",基本情報入力シート!C137)</f>
        <v/>
      </c>
      <c r="C100" s="983"/>
      <c r="D100" s="983"/>
      <c r="E100" s="983"/>
      <c r="F100" s="983"/>
      <c r="G100" s="983"/>
      <c r="H100" s="983"/>
      <c r="I100" s="98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985" t="str">
        <f>IFERROR(V100*VLOOKUP(AF100,【参考】数式用3!$AD$15:$BA$23,MATCH(N100,【参考】数式用3!$AD$2:$BA$2,0)),"")</f>
        <v/>
      </c>
      <c r="Y100" s="986"/>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 customHeight="1">
      <c r="A101" s="473">
        <v>86</v>
      </c>
      <c r="B101" s="982" t="str">
        <f>IF(基本情報入力シート!C138="","",基本情報入力シート!C138)</f>
        <v/>
      </c>
      <c r="C101" s="983"/>
      <c r="D101" s="983"/>
      <c r="E101" s="983"/>
      <c r="F101" s="983"/>
      <c r="G101" s="983"/>
      <c r="H101" s="983"/>
      <c r="I101" s="98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985" t="str">
        <f>IFERROR(V101*VLOOKUP(AF101,【参考】数式用3!$AD$15:$BA$23,MATCH(N101,【参考】数式用3!$AD$2:$BA$2,0)),"")</f>
        <v/>
      </c>
      <c r="Y101" s="986"/>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 customHeight="1">
      <c r="A102" s="473">
        <v>87</v>
      </c>
      <c r="B102" s="982" t="str">
        <f>IF(基本情報入力シート!C139="","",基本情報入力シート!C139)</f>
        <v/>
      </c>
      <c r="C102" s="983"/>
      <c r="D102" s="983"/>
      <c r="E102" s="983"/>
      <c r="F102" s="983"/>
      <c r="G102" s="983"/>
      <c r="H102" s="983"/>
      <c r="I102" s="98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985" t="str">
        <f>IFERROR(V102*VLOOKUP(AF102,【参考】数式用3!$AD$15:$BA$23,MATCH(N102,【参考】数式用3!$AD$2:$BA$2,0)),"")</f>
        <v/>
      </c>
      <c r="Y102" s="986"/>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 customHeight="1">
      <c r="A103" s="473">
        <v>88</v>
      </c>
      <c r="B103" s="982" t="str">
        <f>IF(基本情報入力シート!C140="","",基本情報入力シート!C140)</f>
        <v/>
      </c>
      <c r="C103" s="983"/>
      <c r="D103" s="983"/>
      <c r="E103" s="983"/>
      <c r="F103" s="983"/>
      <c r="G103" s="983"/>
      <c r="H103" s="983"/>
      <c r="I103" s="98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985" t="str">
        <f>IFERROR(V103*VLOOKUP(AF103,【参考】数式用3!$AD$15:$BA$23,MATCH(N103,【参考】数式用3!$AD$2:$BA$2,0)),"")</f>
        <v/>
      </c>
      <c r="Y103" s="986"/>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 customHeight="1">
      <c r="A104" s="473">
        <v>89</v>
      </c>
      <c r="B104" s="982" t="str">
        <f>IF(基本情報入力シート!C141="","",基本情報入力シート!C141)</f>
        <v/>
      </c>
      <c r="C104" s="983"/>
      <c r="D104" s="983"/>
      <c r="E104" s="983"/>
      <c r="F104" s="983"/>
      <c r="G104" s="983"/>
      <c r="H104" s="983"/>
      <c r="I104" s="98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985" t="str">
        <f>IFERROR(V104*VLOOKUP(AF104,【参考】数式用3!$AD$15:$BA$23,MATCH(N104,【参考】数式用3!$AD$2:$BA$2,0)),"")</f>
        <v/>
      </c>
      <c r="Y104" s="986"/>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 customHeight="1">
      <c r="A105" s="473">
        <v>90</v>
      </c>
      <c r="B105" s="982" t="str">
        <f>IF(基本情報入力シート!C142="","",基本情報入力シート!C142)</f>
        <v/>
      </c>
      <c r="C105" s="983"/>
      <c r="D105" s="983"/>
      <c r="E105" s="983"/>
      <c r="F105" s="983"/>
      <c r="G105" s="983"/>
      <c r="H105" s="983"/>
      <c r="I105" s="98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985" t="str">
        <f>IFERROR(V105*VLOOKUP(AF105,【参考】数式用3!$AD$15:$BA$23,MATCH(N105,【参考】数式用3!$AD$2:$BA$2,0)),"")</f>
        <v/>
      </c>
      <c r="Y105" s="986"/>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 customHeight="1">
      <c r="A106" s="473">
        <v>91</v>
      </c>
      <c r="B106" s="982" t="str">
        <f>IF(基本情報入力シート!C143="","",基本情報入力シート!C143)</f>
        <v/>
      </c>
      <c r="C106" s="983"/>
      <c r="D106" s="983"/>
      <c r="E106" s="983"/>
      <c r="F106" s="983"/>
      <c r="G106" s="983"/>
      <c r="H106" s="983"/>
      <c r="I106" s="98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985" t="str">
        <f>IFERROR(V106*VLOOKUP(AF106,【参考】数式用3!$AD$15:$BA$23,MATCH(N106,【参考】数式用3!$AD$2:$BA$2,0)),"")</f>
        <v/>
      </c>
      <c r="Y106" s="986"/>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 customHeight="1">
      <c r="A107" s="473">
        <v>92</v>
      </c>
      <c r="B107" s="982" t="str">
        <f>IF(基本情報入力シート!C144="","",基本情報入力シート!C144)</f>
        <v/>
      </c>
      <c r="C107" s="983"/>
      <c r="D107" s="983"/>
      <c r="E107" s="983"/>
      <c r="F107" s="983"/>
      <c r="G107" s="983"/>
      <c r="H107" s="983"/>
      <c r="I107" s="98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985" t="str">
        <f>IFERROR(V107*VLOOKUP(AF107,【参考】数式用3!$AD$15:$BA$23,MATCH(N107,【参考】数式用3!$AD$2:$BA$2,0)),"")</f>
        <v/>
      </c>
      <c r="Y107" s="986"/>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 customHeight="1">
      <c r="A108" s="473">
        <v>93</v>
      </c>
      <c r="B108" s="982" t="str">
        <f>IF(基本情報入力シート!C145="","",基本情報入力シート!C145)</f>
        <v/>
      </c>
      <c r="C108" s="983"/>
      <c r="D108" s="983"/>
      <c r="E108" s="983"/>
      <c r="F108" s="983"/>
      <c r="G108" s="983"/>
      <c r="H108" s="983"/>
      <c r="I108" s="98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985" t="str">
        <f>IFERROR(V108*VLOOKUP(AF108,【参考】数式用3!$AD$15:$BA$23,MATCH(N108,【参考】数式用3!$AD$2:$BA$2,0)),"")</f>
        <v/>
      </c>
      <c r="Y108" s="986"/>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 customHeight="1">
      <c r="A109" s="473">
        <v>94</v>
      </c>
      <c r="B109" s="982" t="str">
        <f>IF(基本情報入力シート!C146="","",基本情報入力シート!C146)</f>
        <v/>
      </c>
      <c r="C109" s="983"/>
      <c r="D109" s="983"/>
      <c r="E109" s="983"/>
      <c r="F109" s="983"/>
      <c r="G109" s="983"/>
      <c r="H109" s="983"/>
      <c r="I109" s="98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985" t="str">
        <f>IFERROR(V109*VLOOKUP(AF109,【参考】数式用3!$AD$15:$BA$23,MATCH(N109,【参考】数式用3!$AD$2:$BA$2,0)),"")</f>
        <v/>
      </c>
      <c r="Y109" s="986"/>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 customHeight="1">
      <c r="A110" s="473">
        <v>95</v>
      </c>
      <c r="B110" s="982" t="str">
        <f>IF(基本情報入力シート!C147="","",基本情報入力シート!C147)</f>
        <v/>
      </c>
      <c r="C110" s="983"/>
      <c r="D110" s="983"/>
      <c r="E110" s="983"/>
      <c r="F110" s="983"/>
      <c r="G110" s="983"/>
      <c r="H110" s="983"/>
      <c r="I110" s="98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985" t="str">
        <f>IFERROR(V110*VLOOKUP(AF110,【参考】数式用3!$AD$15:$BA$23,MATCH(N110,【参考】数式用3!$AD$2:$BA$2,0)),"")</f>
        <v/>
      </c>
      <c r="Y110" s="986"/>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 customHeight="1">
      <c r="A111" s="473">
        <v>96</v>
      </c>
      <c r="B111" s="982" t="str">
        <f>IF(基本情報入力シート!C148="","",基本情報入力シート!C148)</f>
        <v/>
      </c>
      <c r="C111" s="983"/>
      <c r="D111" s="983"/>
      <c r="E111" s="983"/>
      <c r="F111" s="983"/>
      <c r="G111" s="983"/>
      <c r="H111" s="983"/>
      <c r="I111" s="98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985" t="str">
        <f>IFERROR(V111*VLOOKUP(AF111,【参考】数式用3!$AD$15:$BA$23,MATCH(N111,【参考】数式用3!$AD$2:$BA$2,0)),"")</f>
        <v/>
      </c>
      <c r="Y111" s="986"/>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 customHeight="1">
      <c r="A112" s="473">
        <v>97</v>
      </c>
      <c r="B112" s="982" t="str">
        <f>IF(基本情報入力シート!C149="","",基本情報入力シート!C149)</f>
        <v/>
      </c>
      <c r="C112" s="983"/>
      <c r="D112" s="983"/>
      <c r="E112" s="983"/>
      <c r="F112" s="983"/>
      <c r="G112" s="983"/>
      <c r="H112" s="983"/>
      <c r="I112" s="98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985" t="str">
        <f>IFERROR(V112*VLOOKUP(AF112,【参考】数式用3!$AD$15:$BA$23,MATCH(N112,【参考】数式用3!$AD$2:$BA$2,0)),"")</f>
        <v/>
      </c>
      <c r="Y112" s="986"/>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 customHeight="1">
      <c r="A113" s="473">
        <v>98</v>
      </c>
      <c r="B113" s="982" t="str">
        <f>IF(基本情報入力シート!C150="","",基本情報入力シート!C150)</f>
        <v/>
      </c>
      <c r="C113" s="983"/>
      <c r="D113" s="983"/>
      <c r="E113" s="983"/>
      <c r="F113" s="983"/>
      <c r="G113" s="983"/>
      <c r="H113" s="983"/>
      <c r="I113" s="98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985" t="str">
        <f>IFERROR(V113*VLOOKUP(AF113,【参考】数式用3!$AD$15:$BA$23,MATCH(N113,【参考】数式用3!$AD$2:$BA$2,0)),"")</f>
        <v/>
      </c>
      <c r="Y113" s="986"/>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 customHeight="1">
      <c r="A114" s="473">
        <v>99</v>
      </c>
      <c r="B114" s="982" t="str">
        <f>IF(基本情報入力シート!C151="","",基本情報入力シート!C151)</f>
        <v/>
      </c>
      <c r="C114" s="983"/>
      <c r="D114" s="983"/>
      <c r="E114" s="983"/>
      <c r="F114" s="983"/>
      <c r="G114" s="983"/>
      <c r="H114" s="983"/>
      <c r="I114" s="98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985" t="str">
        <f>IFERROR(V114*VLOOKUP(AF114,【参考】数式用3!$AD$15:$BA$23,MATCH(N114,【参考】数式用3!$AD$2:$BA$2,0)),"")</f>
        <v/>
      </c>
      <c r="Y114" s="986"/>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 customHeight="1">
      <c r="A115" s="473">
        <v>100</v>
      </c>
      <c r="B115" s="982" t="str">
        <f>IF(基本情報入力シート!C152="","",基本情報入力シート!C152)</f>
        <v/>
      </c>
      <c r="C115" s="983"/>
      <c r="D115" s="983"/>
      <c r="E115" s="983"/>
      <c r="F115" s="983"/>
      <c r="G115" s="983"/>
      <c r="H115" s="983"/>
      <c r="I115" s="98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985" t="str">
        <f>IFERROR(V115*VLOOKUP(AF115,【参考】数式用3!$AD$15:$BA$23,MATCH(N115,【参考】数式用3!$AD$2:$BA$2,0)),"")</f>
        <v/>
      </c>
      <c r="Y115" s="986"/>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 customHeight="1">
      <c r="A116" s="473">
        <v>101</v>
      </c>
      <c r="B116" s="982" t="str">
        <f>IF(基本情報入力シート!C153="","",基本情報入力シート!C153)</f>
        <v/>
      </c>
      <c r="C116" s="983"/>
      <c r="D116" s="983"/>
      <c r="E116" s="983"/>
      <c r="F116" s="983"/>
      <c r="G116" s="983"/>
      <c r="H116" s="983"/>
      <c r="I116" s="98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985" t="str">
        <f>IFERROR(V116*VLOOKUP(AF116,【参考】数式用3!$AD$15:$BA$23,MATCH(N116,【参考】数式用3!$AD$2:$BA$2,0)),"")</f>
        <v/>
      </c>
      <c r="Y116" s="986"/>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 customHeight="1">
      <c r="A117" s="473">
        <v>102</v>
      </c>
      <c r="B117" s="982" t="str">
        <f>IF(基本情報入力シート!C154="","",基本情報入力シート!C154)</f>
        <v/>
      </c>
      <c r="C117" s="983"/>
      <c r="D117" s="983"/>
      <c r="E117" s="983"/>
      <c r="F117" s="983"/>
      <c r="G117" s="983"/>
      <c r="H117" s="983"/>
      <c r="I117" s="98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985" t="str">
        <f>IFERROR(V117*VLOOKUP(AF117,【参考】数式用3!$AD$15:$BA$23,MATCH(N117,【参考】数式用3!$AD$2:$BA$2,0)),"")</f>
        <v/>
      </c>
      <c r="Y117" s="986"/>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 customHeight="1">
      <c r="A118" s="473">
        <v>103</v>
      </c>
      <c r="B118" s="982" t="str">
        <f>IF(基本情報入力シート!C155="","",基本情報入力シート!C155)</f>
        <v/>
      </c>
      <c r="C118" s="983"/>
      <c r="D118" s="983"/>
      <c r="E118" s="983"/>
      <c r="F118" s="983"/>
      <c r="G118" s="983"/>
      <c r="H118" s="983"/>
      <c r="I118" s="98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985" t="str">
        <f>IFERROR(V118*VLOOKUP(AF118,【参考】数式用3!$AD$15:$BA$23,MATCH(N118,【参考】数式用3!$AD$2:$BA$2,0)),"")</f>
        <v/>
      </c>
      <c r="Y118" s="986"/>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 customHeight="1">
      <c r="A119" s="473">
        <v>104</v>
      </c>
      <c r="B119" s="982" t="str">
        <f>IF(基本情報入力シート!C156="","",基本情報入力シート!C156)</f>
        <v/>
      </c>
      <c r="C119" s="983"/>
      <c r="D119" s="983"/>
      <c r="E119" s="983"/>
      <c r="F119" s="983"/>
      <c r="G119" s="983"/>
      <c r="H119" s="983"/>
      <c r="I119" s="98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985" t="str">
        <f>IFERROR(V119*VLOOKUP(AF119,【参考】数式用3!$AD$15:$BA$23,MATCH(N119,【参考】数式用3!$AD$2:$BA$2,0)),"")</f>
        <v/>
      </c>
      <c r="Y119" s="986"/>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 customHeight="1">
      <c r="A120" s="473">
        <v>105</v>
      </c>
      <c r="B120" s="982" t="str">
        <f>IF(基本情報入力シート!C157="","",基本情報入力シート!C157)</f>
        <v/>
      </c>
      <c r="C120" s="983"/>
      <c r="D120" s="983"/>
      <c r="E120" s="983"/>
      <c r="F120" s="983"/>
      <c r="G120" s="983"/>
      <c r="H120" s="983"/>
      <c r="I120" s="98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985" t="str">
        <f>IFERROR(V120*VLOOKUP(AF120,【参考】数式用3!$AD$15:$BA$23,MATCH(N120,【参考】数式用3!$AD$2:$BA$2,0)),"")</f>
        <v/>
      </c>
      <c r="Y120" s="986"/>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 customHeight="1">
      <c r="A121" s="473">
        <v>106</v>
      </c>
      <c r="B121" s="982" t="str">
        <f>IF(基本情報入力シート!C158="","",基本情報入力シート!C158)</f>
        <v/>
      </c>
      <c r="C121" s="983"/>
      <c r="D121" s="983"/>
      <c r="E121" s="983"/>
      <c r="F121" s="983"/>
      <c r="G121" s="983"/>
      <c r="H121" s="983"/>
      <c r="I121" s="98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985" t="str">
        <f>IFERROR(V121*VLOOKUP(AF121,【参考】数式用3!$AD$15:$BA$23,MATCH(N121,【参考】数式用3!$AD$2:$BA$2,0)),"")</f>
        <v/>
      </c>
      <c r="Y121" s="986"/>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 customHeight="1">
      <c r="A122" s="473">
        <v>107</v>
      </c>
      <c r="B122" s="982" t="str">
        <f>IF(基本情報入力シート!C159="","",基本情報入力シート!C159)</f>
        <v/>
      </c>
      <c r="C122" s="983"/>
      <c r="D122" s="983"/>
      <c r="E122" s="983"/>
      <c r="F122" s="983"/>
      <c r="G122" s="983"/>
      <c r="H122" s="983"/>
      <c r="I122" s="98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985" t="str">
        <f>IFERROR(V122*VLOOKUP(AF122,【参考】数式用3!$AD$15:$BA$23,MATCH(N122,【参考】数式用3!$AD$2:$BA$2,0)),"")</f>
        <v/>
      </c>
      <c r="Y122" s="986"/>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 customHeight="1">
      <c r="A123" s="473">
        <v>108</v>
      </c>
      <c r="B123" s="982" t="str">
        <f>IF(基本情報入力シート!C160="","",基本情報入力シート!C160)</f>
        <v/>
      </c>
      <c r="C123" s="983"/>
      <c r="D123" s="983"/>
      <c r="E123" s="983"/>
      <c r="F123" s="983"/>
      <c r="G123" s="983"/>
      <c r="H123" s="983"/>
      <c r="I123" s="98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985" t="str">
        <f>IFERROR(V123*VLOOKUP(AF123,【参考】数式用3!$AD$15:$BA$23,MATCH(N123,【参考】数式用3!$AD$2:$BA$2,0)),"")</f>
        <v/>
      </c>
      <c r="Y123" s="986"/>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 customHeight="1">
      <c r="A124" s="473">
        <v>109</v>
      </c>
      <c r="B124" s="982" t="str">
        <f>IF(基本情報入力シート!C161="","",基本情報入力シート!C161)</f>
        <v/>
      </c>
      <c r="C124" s="983"/>
      <c r="D124" s="983"/>
      <c r="E124" s="983"/>
      <c r="F124" s="983"/>
      <c r="G124" s="983"/>
      <c r="H124" s="983"/>
      <c r="I124" s="98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985" t="str">
        <f>IFERROR(V124*VLOOKUP(AF124,【参考】数式用3!$AD$15:$BA$23,MATCH(N124,【参考】数式用3!$AD$2:$BA$2,0)),"")</f>
        <v/>
      </c>
      <c r="Y124" s="986"/>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 customHeight="1">
      <c r="A125" s="473">
        <v>110</v>
      </c>
      <c r="B125" s="982" t="str">
        <f>IF(基本情報入力シート!C162="","",基本情報入力シート!C162)</f>
        <v/>
      </c>
      <c r="C125" s="983"/>
      <c r="D125" s="983"/>
      <c r="E125" s="983"/>
      <c r="F125" s="983"/>
      <c r="G125" s="983"/>
      <c r="H125" s="983"/>
      <c r="I125" s="98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985" t="str">
        <f>IFERROR(V125*VLOOKUP(AF125,【参考】数式用3!$AD$15:$BA$23,MATCH(N125,【参考】数式用3!$AD$2:$BA$2,0)),"")</f>
        <v/>
      </c>
      <c r="Y125" s="986"/>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 customHeight="1">
      <c r="A126" s="473">
        <v>111</v>
      </c>
      <c r="B126" s="982" t="str">
        <f>IF(基本情報入力シート!C163="","",基本情報入力シート!C163)</f>
        <v/>
      </c>
      <c r="C126" s="983"/>
      <c r="D126" s="983"/>
      <c r="E126" s="983"/>
      <c r="F126" s="983"/>
      <c r="G126" s="983"/>
      <c r="H126" s="983"/>
      <c r="I126" s="98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985" t="str">
        <f>IFERROR(V126*VLOOKUP(AF126,【参考】数式用3!$AD$15:$BA$23,MATCH(N126,【参考】数式用3!$AD$2:$BA$2,0)),"")</f>
        <v/>
      </c>
      <c r="Y126" s="986"/>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 customHeight="1">
      <c r="A127" s="473">
        <v>112</v>
      </c>
      <c r="B127" s="982" t="str">
        <f>IF(基本情報入力シート!C164="","",基本情報入力シート!C164)</f>
        <v/>
      </c>
      <c r="C127" s="983"/>
      <c r="D127" s="983"/>
      <c r="E127" s="983"/>
      <c r="F127" s="983"/>
      <c r="G127" s="983"/>
      <c r="H127" s="983"/>
      <c r="I127" s="98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985" t="str">
        <f>IFERROR(V127*VLOOKUP(AF127,【参考】数式用3!$AD$15:$BA$23,MATCH(N127,【参考】数式用3!$AD$2:$BA$2,0)),"")</f>
        <v/>
      </c>
      <c r="Y127" s="986"/>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 customHeight="1">
      <c r="A128" s="473">
        <v>113</v>
      </c>
      <c r="B128" s="982" t="str">
        <f>IF(基本情報入力シート!C165="","",基本情報入力シート!C165)</f>
        <v/>
      </c>
      <c r="C128" s="983"/>
      <c r="D128" s="983"/>
      <c r="E128" s="983"/>
      <c r="F128" s="983"/>
      <c r="G128" s="983"/>
      <c r="H128" s="983"/>
      <c r="I128" s="98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985" t="str">
        <f>IFERROR(V128*VLOOKUP(AF128,【参考】数式用3!$AD$15:$BA$23,MATCH(N128,【参考】数式用3!$AD$2:$BA$2,0)),"")</f>
        <v/>
      </c>
      <c r="Y128" s="986"/>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 customHeight="1">
      <c r="A129" s="473">
        <v>114</v>
      </c>
      <c r="B129" s="982" t="str">
        <f>IF(基本情報入力シート!C166="","",基本情報入力シート!C166)</f>
        <v/>
      </c>
      <c r="C129" s="983"/>
      <c r="D129" s="983"/>
      <c r="E129" s="983"/>
      <c r="F129" s="983"/>
      <c r="G129" s="983"/>
      <c r="H129" s="983"/>
      <c r="I129" s="98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985" t="str">
        <f>IFERROR(V129*VLOOKUP(AF129,【参考】数式用3!$AD$15:$BA$23,MATCH(N129,【参考】数式用3!$AD$2:$BA$2,0)),"")</f>
        <v/>
      </c>
      <c r="Y129" s="986"/>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 customHeight="1">
      <c r="A130" s="473">
        <v>115</v>
      </c>
      <c r="B130" s="982" t="str">
        <f>IF(基本情報入力シート!C167="","",基本情報入力シート!C167)</f>
        <v/>
      </c>
      <c r="C130" s="983"/>
      <c r="D130" s="983"/>
      <c r="E130" s="983"/>
      <c r="F130" s="983"/>
      <c r="G130" s="983"/>
      <c r="H130" s="983"/>
      <c r="I130" s="98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985" t="str">
        <f>IFERROR(V130*VLOOKUP(AF130,【参考】数式用3!$AD$15:$BA$23,MATCH(N130,【参考】数式用3!$AD$2:$BA$2,0)),"")</f>
        <v/>
      </c>
      <c r="Y130" s="986"/>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 customHeight="1">
      <c r="A131" s="473">
        <v>116</v>
      </c>
      <c r="B131" s="982" t="str">
        <f>IF(基本情報入力シート!C168="","",基本情報入力シート!C168)</f>
        <v/>
      </c>
      <c r="C131" s="983"/>
      <c r="D131" s="983"/>
      <c r="E131" s="983"/>
      <c r="F131" s="983"/>
      <c r="G131" s="983"/>
      <c r="H131" s="983"/>
      <c r="I131" s="98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985" t="str">
        <f>IFERROR(V131*VLOOKUP(AF131,【参考】数式用3!$AD$15:$BA$23,MATCH(N131,【参考】数式用3!$AD$2:$BA$2,0)),"")</f>
        <v/>
      </c>
      <c r="Y131" s="986"/>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 customHeight="1">
      <c r="A132" s="473">
        <v>117</v>
      </c>
      <c r="B132" s="982" t="str">
        <f>IF(基本情報入力シート!C169="","",基本情報入力シート!C169)</f>
        <v/>
      </c>
      <c r="C132" s="983"/>
      <c r="D132" s="983"/>
      <c r="E132" s="983"/>
      <c r="F132" s="983"/>
      <c r="G132" s="983"/>
      <c r="H132" s="983"/>
      <c r="I132" s="98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985" t="str">
        <f>IFERROR(V132*VLOOKUP(AF132,【参考】数式用3!$AD$15:$BA$23,MATCH(N132,【参考】数式用3!$AD$2:$BA$2,0)),"")</f>
        <v/>
      </c>
      <c r="Y132" s="986"/>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 customHeight="1">
      <c r="A133" s="473">
        <v>118</v>
      </c>
      <c r="B133" s="982" t="str">
        <f>IF(基本情報入力シート!C170="","",基本情報入力シート!C170)</f>
        <v/>
      </c>
      <c r="C133" s="983"/>
      <c r="D133" s="983"/>
      <c r="E133" s="983"/>
      <c r="F133" s="983"/>
      <c r="G133" s="983"/>
      <c r="H133" s="983"/>
      <c r="I133" s="98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985" t="str">
        <f>IFERROR(V133*VLOOKUP(AF133,【参考】数式用3!$AD$15:$BA$23,MATCH(N133,【参考】数式用3!$AD$2:$BA$2,0)),"")</f>
        <v/>
      </c>
      <c r="Y133" s="986"/>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 customHeight="1">
      <c r="A134" s="473">
        <v>119</v>
      </c>
      <c r="B134" s="982" t="str">
        <f>IF(基本情報入力シート!C171="","",基本情報入力シート!C171)</f>
        <v/>
      </c>
      <c r="C134" s="983"/>
      <c r="D134" s="983"/>
      <c r="E134" s="983"/>
      <c r="F134" s="983"/>
      <c r="G134" s="983"/>
      <c r="H134" s="983"/>
      <c r="I134" s="98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985" t="str">
        <f>IFERROR(V134*VLOOKUP(AF134,【参考】数式用3!$AD$15:$BA$23,MATCH(N134,【参考】数式用3!$AD$2:$BA$2,0)),"")</f>
        <v/>
      </c>
      <c r="Y134" s="986"/>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 customHeight="1">
      <c r="A135" s="473">
        <v>120</v>
      </c>
      <c r="B135" s="982" t="str">
        <f>IF(基本情報入力シート!C172="","",基本情報入力シート!C172)</f>
        <v/>
      </c>
      <c r="C135" s="983"/>
      <c r="D135" s="983"/>
      <c r="E135" s="983"/>
      <c r="F135" s="983"/>
      <c r="G135" s="983"/>
      <c r="H135" s="983"/>
      <c r="I135" s="98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985" t="str">
        <f>IFERROR(V135*VLOOKUP(AF135,【参考】数式用3!$AD$15:$BA$23,MATCH(N135,【参考】数式用3!$AD$2:$BA$2,0)),"")</f>
        <v/>
      </c>
      <c r="Y135" s="986"/>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 customHeight="1">
      <c r="A136" s="473">
        <v>121</v>
      </c>
      <c r="B136" s="982" t="str">
        <f>IF(基本情報入力シート!C173="","",基本情報入力シート!C173)</f>
        <v/>
      </c>
      <c r="C136" s="983"/>
      <c r="D136" s="983"/>
      <c r="E136" s="983"/>
      <c r="F136" s="983"/>
      <c r="G136" s="983"/>
      <c r="H136" s="983"/>
      <c r="I136" s="98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985" t="str">
        <f>IFERROR(V136*VLOOKUP(AF136,【参考】数式用3!$AD$15:$BA$23,MATCH(N136,【参考】数式用3!$AD$2:$BA$2,0)),"")</f>
        <v/>
      </c>
      <c r="Y136" s="986"/>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 customHeight="1">
      <c r="A137" s="473">
        <v>122</v>
      </c>
      <c r="B137" s="982" t="str">
        <f>IF(基本情報入力シート!C174="","",基本情報入力シート!C174)</f>
        <v/>
      </c>
      <c r="C137" s="983"/>
      <c r="D137" s="983"/>
      <c r="E137" s="983"/>
      <c r="F137" s="983"/>
      <c r="G137" s="983"/>
      <c r="H137" s="983"/>
      <c r="I137" s="98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985" t="str">
        <f>IFERROR(V137*VLOOKUP(AF137,【参考】数式用3!$AD$15:$BA$23,MATCH(N137,【参考】数式用3!$AD$2:$BA$2,0)),"")</f>
        <v/>
      </c>
      <c r="Y137" s="986"/>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 customHeight="1">
      <c r="A138" s="473">
        <v>123</v>
      </c>
      <c r="B138" s="982" t="str">
        <f>IF(基本情報入力シート!C175="","",基本情報入力シート!C175)</f>
        <v/>
      </c>
      <c r="C138" s="983"/>
      <c r="D138" s="983"/>
      <c r="E138" s="983"/>
      <c r="F138" s="983"/>
      <c r="G138" s="983"/>
      <c r="H138" s="983"/>
      <c r="I138" s="98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985" t="str">
        <f>IFERROR(V138*VLOOKUP(AF138,【参考】数式用3!$AD$15:$BA$23,MATCH(N138,【参考】数式用3!$AD$2:$BA$2,0)),"")</f>
        <v/>
      </c>
      <c r="Y138" s="986"/>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 customHeight="1">
      <c r="A139" s="473">
        <v>124</v>
      </c>
      <c r="B139" s="982" t="str">
        <f>IF(基本情報入力シート!C176="","",基本情報入力シート!C176)</f>
        <v/>
      </c>
      <c r="C139" s="983"/>
      <c r="D139" s="983"/>
      <c r="E139" s="983"/>
      <c r="F139" s="983"/>
      <c r="G139" s="983"/>
      <c r="H139" s="983"/>
      <c r="I139" s="98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985" t="str">
        <f>IFERROR(V139*VLOOKUP(AF139,【参考】数式用3!$AD$15:$BA$23,MATCH(N139,【参考】数式用3!$AD$2:$BA$2,0)),"")</f>
        <v/>
      </c>
      <c r="Y139" s="986"/>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 customHeight="1">
      <c r="A140" s="473">
        <v>125</v>
      </c>
      <c r="B140" s="982" t="str">
        <f>IF(基本情報入力シート!C177="","",基本情報入力シート!C177)</f>
        <v/>
      </c>
      <c r="C140" s="983"/>
      <c r="D140" s="983"/>
      <c r="E140" s="983"/>
      <c r="F140" s="983"/>
      <c r="G140" s="983"/>
      <c r="H140" s="983"/>
      <c r="I140" s="98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985" t="str">
        <f>IFERROR(V140*VLOOKUP(AF140,【参考】数式用3!$AD$15:$BA$23,MATCH(N140,【参考】数式用3!$AD$2:$BA$2,0)),"")</f>
        <v/>
      </c>
      <c r="Y140" s="986"/>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 customHeight="1">
      <c r="A141" s="473">
        <v>126</v>
      </c>
      <c r="B141" s="982" t="str">
        <f>IF(基本情報入力シート!C178="","",基本情報入力シート!C178)</f>
        <v/>
      </c>
      <c r="C141" s="983"/>
      <c r="D141" s="983"/>
      <c r="E141" s="983"/>
      <c r="F141" s="983"/>
      <c r="G141" s="983"/>
      <c r="H141" s="983"/>
      <c r="I141" s="98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985" t="str">
        <f>IFERROR(V141*VLOOKUP(AF141,【参考】数式用3!$AD$15:$BA$23,MATCH(N141,【参考】数式用3!$AD$2:$BA$2,0)),"")</f>
        <v/>
      </c>
      <c r="Y141" s="986"/>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 customHeight="1">
      <c r="A142" s="473">
        <v>127</v>
      </c>
      <c r="B142" s="982" t="str">
        <f>IF(基本情報入力シート!C179="","",基本情報入力シート!C179)</f>
        <v/>
      </c>
      <c r="C142" s="983"/>
      <c r="D142" s="983"/>
      <c r="E142" s="983"/>
      <c r="F142" s="983"/>
      <c r="G142" s="983"/>
      <c r="H142" s="983"/>
      <c r="I142" s="98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985" t="str">
        <f>IFERROR(V142*VLOOKUP(AF142,【参考】数式用3!$AD$15:$BA$23,MATCH(N142,【参考】数式用3!$AD$2:$BA$2,0)),"")</f>
        <v/>
      </c>
      <c r="Y142" s="986"/>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 customHeight="1">
      <c r="A143" s="473">
        <v>128</v>
      </c>
      <c r="B143" s="982" t="str">
        <f>IF(基本情報入力シート!C180="","",基本情報入力シート!C180)</f>
        <v/>
      </c>
      <c r="C143" s="983"/>
      <c r="D143" s="983"/>
      <c r="E143" s="983"/>
      <c r="F143" s="983"/>
      <c r="G143" s="983"/>
      <c r="H143" s="983"/>
      <c r="I143" s="98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985" t="str">
        <f>IFERROR(V143*VLOOKUP(AF143,【参考】数式用3!$AD$15:$BA$23,MATCH(N143,【参考】数式用3!$AD$2:$BA$2,0)),"")</f>
        <v/>
      </c>
      <c r="Y143" s="986"/>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 customHeight="1">
      <c r="A144" s="473">
        <v>129</v>
      </c>
      <c r="B144" s="982" t="str">
        <f>IF(基本情報入力シート!C181="","",基本情報入力シート!C181)</f>
        <v/>
      </c>
      <c r="C144" s="983"/>
      <c r="D144" s="983"/>
      <c r="E144" s="983"/>
      <c r="F144" s="983"/>
      <c r="G144" s="983"/>
      <c r="H144" s="983"/>
      <c r="I144" s="98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985" t="str">
        <f>IFERROR(V144*VLOOKUP(AF144,【参考】数式用3!$AD$15:$BA$23,MATCH(N144,【参考】数式用3!$AD$2:$BA$2,0)),"")</f>
        <v/>
      </c>
      <c r="Y144" s="986"/>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 customHeight="1">
      <c r="A145" s="473">
        <v>130</v>
      </c>
      <c r="B145" s="982" t="str">
        <f>IF(基本情報入力シート!C182="","",基本情報入力シート!C182)</f>
        <v/>
      </c>
      <c r="C145" s="983"/>
      <c r="D145" s="983"/>
      <c r="E145" s="983"/>
      <c r="F145" s="983"/>
      <c r="G145" s="983"/>
      <c r="H145" s="983"/>
      <c r="I145" s="98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985" t="str">
        <f>IFERROR(V145*VLOOKUP(AF145,【参考】数式用3!$AD$15:$BA$23,MATCH(N145,【参考】数式用3!$AD$2:$BA$2,0)),"")</f>
        <v/>
      </c>
      <c r="Y145" s="986"/>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 customHeight="1">
      <c r="A146" s="473">
        <v>131</v>
      </c>
      <c r="B146" s="982" t="str">
        <f>IF(基本情報入力シート!C183="","",基本情報入力シート!C183)</f>
        <v/>
      </c>
      <c r="C146" s="983"/>
      <c r="D146" s="983"/>
      <c r="E146" s="983"/>
      <c r="F146" s="983"/>
      <c r="G146" s="983"/>
      <c r="H146" s="983"/>
      <c r="I146" s="98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985" t="str">
        <f>IFERROR(V146*VLOOKUP(AF146,【参考】数式用3!$AD$15:$BA$23,MATCH(N146,【参考】数式用3!$AD$2:$BA$2,0)),"")</f>
        <v/>
      </c>
      <c r="Y146" s="986"/>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 customHeight="1">
      <c r="A147" s="473">
        <v>132</v>
      </c>
      <c r="B147" s="982" t="str">
        <f>IF(基本情報入力シート!C184="","",基本情報入力シート!C184)</f>
        <v/>
      </c>
      <c r="C147" s="983"/>
      <c r="D147" s="983"/>
      <c r="E147" s="983"/>
      <c r="F147" s="983"/>
      <c r="G147" s="983"/>
      <c r="H147" s="983"/>
      <c r="I147" s="98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985" t="str">
        <f>IFERROR(V147*VLOOKUP(AF147,【参考】数式用3!$AD$15:$BA$23,MATCH(N147,【参考】数式用3!$AD$2:$BA$2,0)),"")</f>
        <v/>
      </c>
      <c r="Y147" s="986"/>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 customHeight="1">
      <c r="A148" s="473">
        <v>133</v>
      </c>
      <c r="B148" s="982" t="str">
        <f>IF(基本情報入力シート!C185="","",基本情報入力シート!C185)</f>
        <v/>
      </c>
      <c r="C148" s="983"/>
      <c r="D148" s="983"/>
      <c r="E148" s="983"/>
      <c r="F148" s="983"/>
      <c r="G148" s="983"/>
      <c r="H148" s="983"/>
      <c r="I148" s="98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985" t="str">
        <f>IFERROR(V148*VLOOKUP(AF148,【参考】数式用3!$AD$15:$BA$23,MATCH(N148,【参考】数式用3!$AD$2:$BA$2,0)),"")</f>
        <v/>
      </c>
      <c r="Y148" s="986"/>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 customHeight="1">
      <c r="A149" s="473">
        <v>134</v>
      </c>
      <c r="B149" s="982" t="str">
        <f>IF(基本情報入力シート!C186="","",基本情報入力シート!C186)</f>
        <v/>
      </c>
      <c r="C149" s="983"/>
      <c r="D149" s="983"/>
      <c r="E149" s="983"/>
      <c r="F149" s="983"/>
      <c r="G149" s="983"/>
      <c r="H149" s="983"/>
      <c r="I149" s="98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985" t="str">
        <f>IFERROR(V149*VLOOKUP(AF149,【参考】数式用3!$AD$15:$BA$23,MATCH(N149,【参考】数式用3!$AD$2:$BA$2,0)),"")</f>
        <v/>
      </c>
      <c r="Y149" s="986"/>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 customHeight="1">
      <c r="A150" s="473">
        <v>135</v>
      </c>
      <c r="B150" s="982" t="str">
        <f>IF(基本情報入力シート!C187="","",基本情報入力シート!C187)</f>
        <v/>
      </c>
      <c r="C150" s="983"/>
      <c r="D150" s="983"/>
      <c r="E150" s="983"/>
      <c r="F150" s="983"/>
      <c r="G150" s="983"/>
      <c r="H150" s="983"/>
      <c r="I150" s="98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985" t="str">
        <f>IFERROR(V150*VLOOKUP(AF150,【参考】数式用3!$AD$15:$BA$23,MATCH(N150,【参考】数式用3!$AD$2:$BA$2,0)),"")</f>
        <v/>
      </c>
      <c r="Y150" s="986"/>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 customHeight="1">
      <c r="A151" s="473">
        <v>136</v>
      </c>
      <c r="B151" s="982" t="str">
        <f>IF(基本情報入力シート!C188="","",基本情報入力シート!C188)</f>
        <v/>
      </c>
      <c r="C151" s="983"/>
      <c r="D151" s="983"/>
      <c r="E151" s="983"/>
      <c r="F151" s="983"/>
      <c r="G151" s="983"/>
      <c r="H151" s="983"/>
      <c r="I151" s="98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985" t="str">
        <f>IFERROR(V151*VLOOKUP(AF151,【参考】数式用3!$AD$15:$BA$23,MATCH(N151,【参考】数式用3!$AD$2:$BA$2,0)),"")</f>
        <v/>
      </c>
      <c r="Y151" s="986"/>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 customHeight="1">
      <c r="A152" s="473">
        <v>137</v>
      </c>
      <c r="B152" s="982" t="str">
        <f>IF(基本情報入力シート!C189="","",基本情報入力シート!C189)</f>
        <v/>
      </c>
      <c r="C152" s="983"/>
      <c r="D152" s="983"/>
      <c r="E152" s="983"/>
      <c r="F152" s="983"/>
      <c r="G152" s="983"/>
      <c r="H152" s="983"/>
      <c r="I152" s="98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985" t="str">
        <f>IFERROR(V152*VLOOKUP(AF152,【参考】数式用3!$AD$15:$BA$23,MATCH(N152,【参考】数式用3!$AD$2:$BA$2,0)),"")</f>
        <v/>
      </c>
      <c r="Y152" s="986"/>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 customHeight="1">
      <c r="A153" s="473">
        <v>138</v>
      </c>
      <c r="B153" s="982" t="str">
        <f>IF(基本情報入力シート!C190="","",基本情報入力シート!C190)</f>
        <v/>
      </c>
      <c r="C153" s="983"/>
      <c r="D153" s="983"/>
      <c r="E153" s="983"/>
      <c r="F153" s="983"/>
      <c r="G153" s="983"/>
      <c r="H153" s="983"/>
      <c r="I153" s="98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985" t="str">
        <f>IFERROR(V153*VLOOKUP(AF153,【参考】数式用3!$AD$15:$BA$23,MATCH(N153,【参考】数式用3!$AD$2:$BA$2,0)),"")</f>
        <v/>
      </c>
      <c r="Y153" s="986"/>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 customHeight="1">
      <c r="A154" s="473">
        <v>139</v>
      </c>
      <c r="B154" s="982" t="str">
        <f>IF(基本情報入力シート!C191="","",基本情報入力シート!C191)</f>
        <v/>
      </c>
      <c r="C154" s="983"/>
      <c r="D154" s="983"/>
      <c r="E154" s="983"/>
      <c r="F154" s="983"/>
      <c r="G154" s="983"/>
      <c r="H154" s="983"/>
      <c r="I154" s="98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985" t="str">
        <f>IFERROR(V154*VLOOKUP(AF154,【参考】数式用3!$AD$15:$BA$23,MATCH(N154,【参考】数式用3!$AD$2:$BA$2,0)),"")</f>
        <v/>
      </c>
      <c r="Y154" s="986"/>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 customHeight="1">
      <c r="A155" s="473">
        <v>140</v>
      </c>
      <c r="B155" s="982" t="str">
        <f>IF(基本情報入力シート!C192="","",基本情報入力シート!C192)</f>
        <v/>
      </c>
      <c r="C155" s="983"/>
      <c r="D155" s="983"/>
      <c r="E155" s="983"/>
      <c r="F155" s="983"/>
      <c r="G155" s="983"/>
      <c r="H155" s="983"/>
      <c r="I155" s="98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985" t="str">
        <f>IFERROR(V155*VLOOKUP(AF155,【参考】数式用3!$AD$15:$BA$23,MATCH(N155,【参考】数式用3!$AD$2:$BA$2,0)),"")</f>
        <v/>
      </c>
      <c r="Y155" s="986"/>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 customHeight="1">
      <c r="A156" s="473">
        <v>141</v>
      </c>
      <c r="B156" s="982" t="str">
        <f>IF(基本情報入力シート!C193="","",基本情報入力シート!C193)</f>
        <v/>
      </c>
      <c r="C156" s="983"/>
      <c r="D156" s="983"/>
      <c r="E156" s="983"/>
      <c r="F156" s="983"/>
      <c r="G156" s="983"/>
      <c r="H156" s="983"/>
      <c r="I156" s="98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985" t="str">
        <f>IFERROR(V156*VLOOKUP(AF156,【参考】数式用3!$AD$15:$BA$23,MATCH(N156,【参考】数式用3!$AD$2:$BA$2,0)),"")</f>
        <v/>
      </c>
      <c r="Y156" s="986"/>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 customHeight="1">
      <c r="A157" s="473">
        <v>142</v>
      </c>
      <c r="B157" s="982" t="str">
        <f>IF(基本情報入力シート!C194="","",基本情報入力シート!C194)</f>
        <v/>
      </c>
      <c r="C157" s="983"/>
      <c r="D157" s="983"/>
      <c r="E157" s="983"/>
      <c r="F157" s="983"/>
      <c r="G157" s="983"/>
      <c r="H157" s="983"/>
      <c r="I157" s="98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985" t="str">
        <f>IFERROR(V157*VLOOKUP(AF157,【参考】数式用3!$AD$15:$BA$23,MATCH(N157,【参考】数式用3!$AD$2:$BA$2,0)),"")</f>
        <v/>
      </c>
      <c r="Y157" s="986"/>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 customHeight="1">
      <c r="A158" s="473">
        <v>143</v>
      </c>
      <c r="B158" s="982" t="str">
        <f>IF(基本情報入力シート!C195="","",基本情報入力シート!C195)</f>
        <v/>
      </c>
      <c r="C158" s="983"/>
      <c r="D158" s="983"/>
      <c r="E158" s="983"/>
      <c r="F158" s="983"/>
      <c r="G158" s="983"/>
      <c r="H158" s="983"/>
      <c r="I158" s="98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985" t="str">
        <f>IFERROR(V158*VLOOKUP(AF158,【参考】数式用3!$AD$15:$BA$23,MATCH(N158,【参考】数式用3!$AD$2:$BA$2,0)),"")</f>
        <v/>
      </c>
      <c r="Y158" s="986"/>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 customHeight="1">
      <c r="A159" s="473">
        <v>144</v>
      </c>
      <c r="B159" s="982" t="str">
        <f>IF(基本情報入力シート!C196="","",基本情報入力シート!C196)</f>
        <v/>
      </c>
      <c r="C159" s="983"/>
      <c r="D159" s="983"/>
      <c r="E159" s="983"/>
      <c r="F159" s="983"/>
      <c r="G159" s="983"/>
      <c r="H159" s="983"/>
      <c r="I159" s="98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985" t="str">
        <f>IFERROR(V159*VLOOKUP(AF159,【参考】数式用3!$AD$15:$BA$23,MATCH(N159,【参考】数式用3!$AD$2:$BA$2,0)),"")</f>
        <v/>
      </c>
      <c r="Y159" s="986"/>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 customHeight="1">
      <c r="A160" s="473">
        <v>145</v>
      </c>
      <c r="B160" s="982" t="str">
        <f>IF(基本情報入力シート!C197="","",基本情報入力シート!C197)</f>
        <v/>
      </c>
      <c r="C160" s="983"/>
      <c r="D160" s="983"/>
      <c r="E160" s="983"/>
      <c r="F160" s="983"/>
      <c r="G160" s="983"/>
      <c r="H160" s="983"/>
      <c r="I160" s="98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985" t="str">
        <f>IFERROR(V160*VLOOKUP(AF160,【参考】数式用3!$AD$15:$BA$23,MATCH(N160,【参考】数式用3!$AD$2:$BA$2,0)),"")</f>
        <v/>
      </c>
      <c r="Y160" s="986"/>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 customHeight="1">
      <c r="A161" s="473">
        <v>146</v>
      </c>
      <c r="B161" s="982" t="str">
        <f>IF(基本情報入力シート!C198="","",基本情報入力シート!C198)</f>
        <v/>
      </c>
      <c r="C161" s="983"/>
      <c r="D161" s="983"/>
      <c r="E161" s="983"/>
      <c r="F161" s="983"/>
      <c r="G161" s="983"/>
      <c r="H161" s="983"/>
      <c r="I161" s="98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985" t="str">
        <f>IFERROR(V161*VLOOKUP(AF161,【参考】数式用3!$AD$15:$BA$23,MATCH(N161,【参考】数式用3!$AD$2:$BA$2,0)),"")</f>
        <v/>
      </c>
      <c r="Y161" s="986"/>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 customHeight="1">
      <c r="A162" s="473">
        <v>147</v>
      </c>
      <c r="B162" s="982" t="str">
        <f>IF(基本情報入力シート!C199="","",基本情報入力シート!C199)</f>
        <v/>
      </c>
      <c r="C162" s="983"/>
      <c r="D162" s="983"/>
      <c r="E162" s="983"/>
      <c r="F162" s="983"/>
      <c r="G162" s="983"/>
      <c r="H162" s="983"/>
      <c r="I162" s="98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985" t="str">
        <f>IFERROR(V162*VLOOKUP(AF162,【参考】数式用3!$AD$15:$BA$23,MATCH(N162,【参考】数式用3!$AD$2:$BA$2,0)),"")</f>
        <v/>
      </c>
      <c r="Y162" s="986"/>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 customHeight="1">
      <c r="A163" s="473">
        <v>148</v>
      </c>
      <c r="B163" s="982" t="str">
        <f>IF(基本情報入力シート!C200="","",基本情報入力シート!C200)</f>
        <v/>
      </c>
      <c r="C163" s="983"/>
      <c r="D163" s="983"/>
      <c r="E163" s="983"/>
      <c r="F163" s="983"/>
      <c r="G163" s="983"/>
      <c r="H163" s="983"/>
      <c r="I163" s="98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985" t="str">
        <f>IFERROR(V163*VLOOKUP(AF163,【参考】数式用3!$AD$15:$BA$23,MATCH(N163,【参考】数式用3!$AD$2:$BA$2,0)),"")</f>
        <v/>
      </c>
      <c r="Y163" s="986"/>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 customHeight="1">
      <c r="A164" s="473">
        <v>149</v>
      </c>
      <c r="B164" s="982" t="str">
        <f>IF(基本情報入力シート!C201="","",基本情報入力シート!C201)</f>
        <v/>
      </c>
      <c r="C164" s="983"/>
      <c r="D164" s="983"/>
      <c r="E164" s="983"/>
      <c r="F164" s="983"/>
      <c r="G164" s="983"/>
      <c r="H164" s="983"/>
      <c r="I164" s="98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985" t="str">
        <f>IFERROR(V164*VLOOKUP(AF164,【参考】数式用3!$AD$15:$BA$23,MATCH(N164,【参考】数式用3!$AD$2:$BA$2,0)),"")</f>
        <v/>
      </c>
      <c r="Y164" s="986"/>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 customHeight="1">
      <c r="A165" s="473">
        <v>150</v>
      </c>
      <c r="B165" s="982" t="str">
        <f>IF(基本情報入力シート!C202="","",基本情報入力シート!C202)</f>
        <v/>
      </c>
      <c r="C165" s="983"/>
      <c r="D165" s="983"/>
      <c r="E165" s="983"/>
      <c r="F165" s="983"/>
      <c r="G165" s="983"/>
      <c r="H165" s="983"/>
      <c r="I165" s="98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985" t="str">
        <f>IFERROR(V165*VLOOKUP(AF165,【参考】数式用3!$AD$15:$BA$23,MATCH(N165,【参考】数式用3!$AD$2:$BA$2,0)),"")</f>
        <v/>
      </c>
      <c r="Y165" s="986"/>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 customHeight="1">
      <c r="A166" s="473">
        <v>151</v>
      </c>
      <c r="B166" s="982" t="str">
        <f>IF(基本情報入力シート!C203="","",基本情報入力シート!C203)</f>
        <v/>
      </c>
      <c r="C166" s="983"/>
      <c r="D166" s="983"/>
      <c r="E166" s="983"/>
      <c r="F166" s="983"/>
      <c r="G166" s="983"/>
      <c r="H166" s="983"/>
      <c r="I166" s="98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985" t="str">
        <f>IFERROR(V166*VLOOKUP(AF166,【参考】数式用3!$AD$15:$BA$23,MATCH(N166,【参考】数式用3!$AD$2:$BA$2,0)),"")</f>
        <v/>
      </c>
      <c r="Y166" s="986"/>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 customHeight="1">
      <c r="A167" s="473">
        <v>152</v>
      </c>
      <c r="B167" s="982" t="str">
        <f>IF(基本情報入力シート!C204="","",基本情報入力シート!C204)</f>
        <v/>
      </c>
      <c r="C167" s="983"/>
      <c r="D167" s="983"/>
      <c r="E167" s="983"/>
      <c r="F167" s="983"/>
      <c r="G167" s="983"/>
      <c r="H167" s="983"/>
      <c r="I167" s="98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985" t="str">
        <f>IFERROR(V167*VLOOKUP(AF167,【参考】数式用3!$AD$15:$BA$23,MATCH(N167,【参考】数式用3!$AD$2:$BA$2,0)),"")</f>
        <v/>
      </c>
      <c r="Y167" s="986"/>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 customHeight="1">
      <c r="A168" s="473">
        <v>153</v>
      </c>
      <c r="B168" s="982" t="str">
        <f>IF(基本情報入力シート!C205="","",基本情報入力シート!C205)</f>
        <v/>
      </c>
      <c r="C168" s="983"/>
      <c r="D168" s="983"/>
      <c r="E168" s="983"/>
      <c r="F168" s="983"/>
      <c r="G168" s="983"/>
      <c r="H168" s="983"/>
      <c r="I168" s="98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985" t="str">
        <f>IFERROR(V168*VLOOKUP(AF168,【参考】数式用3!$AD$15:$BA$23,MATCH(N168,【参考】数式用3!$AD$2:$BA$2,0)),"")</f>
        <v/>
      </c>
      <c r="Y168" s="986"/>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 customHeight="1">
      <c r="A169" s="473">
        <v>154</v>
      </c>
      <c r="B169" s="982" t="str">
        <f>IF(基本情報入力シート!C206="","",基本情報入力シート!C206)</f>
        <v/>
      </c>
      <c r="C169" s="983"/>
      <c r="D169" s="983"/>
      <c r="E169" s="983"/>
      <c r="F169" s="983"/>
      <c r="G169" s="983"/>
      <c r="H169" s="983"/>
      <c r="I169" s="98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985" t="str">
        <f>IFERROR(V169*VLOOKUP(AF169,【参考】数式用3!$AD$15:$BA$23,MATCH(N169,【参考】数式用3!$AD$2:$BA$2,0)),"")</f>
        <v/>
      </c>
      <c r="Y169" s="986"/>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 customHeight="1">
      <c r="A170" s="473">
        <v>155</v>
      </c>
      <c r="B170" s="982" t="str">
        <f>IF(基本情報入力シート!C207="","",基本情報入力シート!C207)</f>
        <v/>
      </c>
      <c r="C170" s="983"/>
      <c r="D170" s="983"/>
      <c r="E170" s="983"/>
      <c r="F170" s="983"/>
      <c r="G170" s="983"/>
      <c r="H170" s="983"/>
      <c r="I170" s="98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985" t="str">
        <f>IFERROR(V170*VLOOKUP(AF170,【参考】数式用3!$AD$15:$BA$23,MATCH(N170,【参考】数式用3!$AD$2:$BA$2,0)),"")</f>
        <v/>
      </c>
      <c r="Y170" s="986"/>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 customHeight="1">
      <c r="A171" s="473">
        <v>156</v>
      </c>
      <c r="B171" s="982" t="str">
        <f>IF(基本情報入力シート!C208="","",基本情報入力シート!C208)</f>
        <v/>
      </c>
      <c r="C171" s="983"/>
      <c r="D171" s="983"/>
      <c r="E171" s="983"/>
      <c r="F171" s="983"/>
      <c r="G171" s="983"/>
      <c r="H171" s="983"/>
      <c r="I171" s="98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985" t="str">
        <f>IFERROR(V171*VLOOKUP(AF171,【参考】数式用3!$AD$15:$BA$23,MATCH(N171,【参考】数式用3!$AD$2:$BA$2,0)),"")</f>
        <v/>
      </c>
      <c r="Y171" s="986"/>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 customHeight="1">
      <c r="A172" s="473">
        <v>157</v>
      </c>
      <c r="B172" s="982" t="str">
        <f>IF(基本情報入力シート!C209="","",基本情報入力シート!C209)</f>
        <v/>
      </c>
      <c r="C172" s="983"/>
      <c r="D172" s="983"/>
      <c r="E172" s="983"/>
      <c r="F172" s="983"/>
      <c r="G172" s="983"/>
      <c r="H172" s="983"/>
      <c r="I172" s="98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985" t="str">
        <f>IFERROR(V172*VLOOKUP(AF172,【参考】数式用3!$AD$15:$BA$23,MATCH(N172,【参考】数式用3!$AD$2:$BA$2,0)),"")</f>
        <v/>
      </c>
      <c r="Y172" s="986"/>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 customHeight="1">
      <c r="A173" s="473">
        <v>158</v>
      </c>
      <c r="B173" s="982" t="str">
        <f>IF(基本情報入力シート!C210="","",基本情報入力シート!C210)</f>
        <v/>
      </c>
      <c r="C173" s="983"/>
      <c r="D173" s="983"/>
      <c r="E173" s="983"/>
      <c r="F173" s="983"/>
      <c r="G173" s="983"/>
      <c r="H173" s="983"/>
      <c r="I173" s="98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985" t="str">
        <f>IFERROR(V173*VLOOKUP(AF173,【参考】数式用3!$AD$15:$BA$23,MATCH(N173,【参考】数式用3!$AD$2:$BA$2,0)),"")</f>
        <v/>
      </c>
      <c r="Y173" s="986"/>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 customHeight="1">
      <c r="A174" s="473">
        <v>159</v>
      </c>
      <c r="B174" s="982" t="str">
        <f>IF(基本情報入力シート!C211="","",基本情報入力シート!C211)</f>
        <v/>
      </c>
      <c r="C174" s="983"/>
      <c r="D174" s="983"/>
      <c r="E174" s="983"/>
      <c r="F174" s="983"/>
      <c r="G174" s="983"/>
      <c r="H174" s="983"/>
      <c r="I174" s="98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985" t="str">
        <f>IFERROR(V174*VLOOKUP(AF174,【参考】数式用3!$AD$15:$BA$23,MATCH(N174,【参考】数式用3!$AD$2:$BA$2,0)),"")</f>
        <v/>
      </c>
      <c r="Y174" s="986"/>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 customHeight="1">
      <c r="A175" s="473">
        <v>160</v>
      </c>
      <c r="B175" s="982" t="str">
        <f>IF(基本情報入力シート!C212="","",基本情報入力シート!C212)</f>
        <v/>
      </c>
      <c r="C175" s="983"/>
      <c r="D175" s="983"/>
      <c r="E175" s="983"/>
      <c r="F175" s="983"/>
      <c r="G175" s="983"/>
      <c r="H175" s="983"/>
      <c r="I175" s="98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985" t="str">
        <f>IFERROR(V175*VLOOKUP(AF175,【参考】数式用3!$AD$15:$BA$23,MATCH(N175,【参考】数式用3!$AD$2:$BA$2,0)),"")</f>
        <v/>
      </c>
      <c r="Y175" s="986"/>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 customHeight="1">
      <c r="A176" s="473">
        <v>161</v>
      </c>
      <c r="B176" s="982" t="str">
        <f>IF(基本情報入力シート!C213="","",基本情報入力シート!C213)</f>
        <v/>
      </c>
      <c r="C176" s="983"/>
      <c r="D176" s="983"/>
      <c r="E176" s="983"/>
      <c r="F176" s="983"/>
      <c r="G176" s="983"/>
      <c r="H176" s="983"/>
      <c r="I176" s="98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985" t="str">
        <f>IFERROR(V176*VLOOKUP(AF176,【参考】数式用3!$AD$15:$BA$23,MATCH(N176,【参考】数式用3!$AD$2:$BA$2,0)),"")</f>
        <v/>
      </c>
      <c r="Y176" s="986"/>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 customHeight="1">
      <c r="A177" s="473">
        <v>162</v>
      </c>
      <c r="B177" s="982" t="str">
        <f>IF(基本情報入力シート!C214="","",基本情報入力シート!C214)</f>
        <v/>
      </c>
      <c r="C177" s="983"/>
      <c r="D177" s="983"/>
      <c r="E177" s="983"/>
      <c r="F177" s="983"/>
      <c r="G177" s="983"/>
      <c r="H177" s="983"/>
      <c r="I177" s="98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985" t="str">
        <f>IFERROR(V177*VLOOKUP(AF177,【参考】数式用3!$AD$15:$BA$23,MATCH(N177,【参考】数式用3!$AD$2:$BA$2,0)),"")</f>
        <v/>
      </c>
      <c r="Y177" s="986"/>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 customHeight="1">
      <c r="A178" s="473">
        <v>163</v>
      </c>
      <c r="B178" s="982" t="str">
        <f>IF(基本情報入力シート!C215="","",基本情報入力シート!C215)</f>
        <v/>
      </c>
      <c r="C178" s="983"/>
      <c r="D178" s="983"/>
      <c r="E178" s="983"/>
      <c r="F178" s="983"/>
      <c r="G178" s="983"/>
      <c r="H178" s="983"/>
      <c r="I178" s="98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985" t="str">
        <f>IFERROR(V178*VLOOKUP(AF178,【参考】数式用3!$AD$15:$BA$23,MATCH(N178,【参考】数式用3!$AD$2:$BA$2,0)),"")</f>
        <v/>
      </c>
      <c r="Y178" s="986"/>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 customHeight="1">
      <c r="A179" s="473">
        <v>164</v>
      </c>
      <c r="B179" s="982" t="str">
        <f>IF(基本情報入力シート!C216="","",基本情報入力シート!C216)</f>
        <v/>
      </c>
      <c r="C179" s="983"/>
      <c r="D179" s="983"/>
      <c r="E179" s="983"/>
      <c r="F179" s="983"/>
      <c r="G179" s="983"/>
      <c r="H179" s="983"/>
      <c r="I179" s="98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985" t="str">
        <f>IFERROR(V179*VLOOKUP(AF179,【参考】数式用3!$AD$15:$BA$23,MATCH(N179,【参考】数式用3!$AD$2:$BA$2,0)),"")</f>
        <v/>
      </c>
      <c r="Y179" s="986"/>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 customHeight="1">
      <c r="A180" s="473">
        <v>165</v>
      </c>
      <c r="B180" s="982" t="str">
        <f>IF(基本情報入力シート!C217="","",基本情報入力シート!C217)</f>
        <v/>
      </c>
      <c r="C180" s="983"/>
      <c r="D180" s="983"/>
      <c r="E180" s="983"/>
      <c r="F180" s="983"/>
      <c r="G180" s="983"/>
      <c r="H180" s="983"/>
      <c r="I180" s="98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985" t="str">
        <f>IFERROR(V180*VLOOKUP(AF180,【参考】数式用3!$AD$15:$BA$23,MATCH(N180,【参考】数式用3!$AD$2:$BA$2,0)),"")</f>
        <v/>
      </c>
      <c r="Y180" s="986"/>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 customHeight="1">
      <c r="A181" s="473">
        <v>166</v>
      </c>
      <c r="B181" s="982" t="str">
        <f>IF(基本情報入力シート!C218="","",基本情報入力シート!C218)</f>
        <v/>
      </c>
      <c r="C181" s="983"/>
      <c r="D181" s="983"/>
      <c r="E181" s="983"/>
      <c r="F181" s="983"/>
      <c r="G181" s="983"/>
      <c r="H181" s="983"/>
      <c r="I181" s="98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985" t="str">
        <f>IFERROR(V181*VLOOKUP(AF181,【参考】数式用3!$AD$15:$BA$23,MATCH(N181,【参考】数式用3!$AD$2:$BA$2,0)),"")</f>
        <v/>
      </c>
      <c r="Y181" s="986"/>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 customHeight="1">
      <c r="A182" s="473">
        <v>167</v>
      </c>
      <c r="B182" s="982" t="str">
        <f>IF(基本情報入力シート!C219="","",基本情報入力シート!C219)</f>
        <v/>
      </c>
      <c r="C182" s="983"/>
      <c r="D182" s="983"/>
      <c r="E182" s="983"/>
      <c r="F182" s="983"/>
      <c r="G182" s="983"/>
      <c r="H182" s="983"/>
      <c r="I182" s="98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985" t="str">
        <f>IFERROR(V182*VLOOKUP(AF182,【参考】数式用3!$AD$15:$BA$23,MATCH(N182,【参考】数式用3!$AD$2:$BA$2,0)),"")</f>
        <v/>
      </c>
      <c r="Y182" s="986"/>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 customHeight="1">
      <c r="A183" s="473">
        <v>168</v>
      </c>
      <c r="B183" s="982" t="str">
        <f>IF(基本情報入力シート!C220="","",基本情報入力シート!C220)</f>
        <v/>
      </c>
      <c r="C183" s="983"/>
      <c r="D183" s="983"/>
      <c r="E183" s="983"/>
      <c r="F183" s="983"/>
      <c r="G183" s="983"/>
      <c r="H183" s="983"/>
      <c r="I183" s="98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985" t="str">
        <f>IFERROR(V183*VLOOKUP(AF183,【参考】数式用3!$AD$15:$BA$23,MATCH(N183,【参考】数式用3!$AD$2:$BA$2,0)),"")</f>
        <v/>
      </c>
      <c r="Y183" s="986"/>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 customHeight="1">
      <c r="A184" s="473">
        <v>169</v>
      </c>
      <c r="B184" s="982" t="str">
        <f>IF(基本情報入力シート!C221="","",基本情報入力シート!C221)</f>
        <v/>
      </c>
      <c r="C184" s="983"/>
      <c r="D184" s="983"/>
      <c r="E184" s="983"/>
      <c r="F184" s="983"/>
      <c r="G184" s="983"/>
      <c r="H184" s="983"/>
      <c r="I184" s="98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985" t="str">
        <f>IFERROR(V184*VLOOKUP(AF184,【参考】数式用3!$AD$15:$BA$23,MATCH(N184,【参考】数式用3!$AD$2:$BA$2,0)),"")</f>
        <v/>
      </c>
      <c r="Y184" s="986"/>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 customHeight="1">
      <c r="A185" s="473">
        <v>170</v>
      </c>
      <c r="B185" s="982" t="str">
        <f>IF(基本情報入力シート!C222="","",基本情報入力シート!C222)</f>
        <v/>
      </c>
      <c r="C185" s="983"/>
      <c r="D185" s="983"/>
      <c r="E185" s="983"/>
      <c r="F185" s="983"/>
      <c r="G185" s="983"/>
      <c r="H185" s="983"/>
      <c r="I185" s="98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985" t="str">
        <f>IFERROR(V185*VLOOKUP(AF185,【参考】数式用3!$AD$15:$BA$23,MATCH(N185,【参考】数式用3!$AD$2:$BA$2,0)),"")</f>
        <v/>
      </c>
      <c r="Y185" s="986"/>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 customHeight="1">
      <c r="A186" s="473">
        <v>171</v>
      </c>
      <c r="B186" s="982" t="str">
        <f>IF(基本情報入力シート!C223="","",基本情報入力シート!C223)</f>
        <v/>
      </c>
      <c r="C186" s="983"/>
      <c r="D186" s="983"/>
      <c r="E186" s="983"/>
      <c r="F186" s="983"/>
      <c r="G186" s="983"/>
      <c r="H186" s="983"/>
      <c r="I186" s="98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985" t="str">
        <f>IFERROR(V186*VLOOKUP(AF186,【参考】数式用3!$AD$15:$BA$23,MATCH(N186,【参考】数式用3!$AD$2:$BA$2,0)),"")</f>
        <v/>
      </c>
      <c r="Y186" s="986"/>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 customHeight="1">
      <c r="A187" s="473">
        <v>172</v>
      </c>
      <c r="B187" s="982" t="str">
        <f>IF(基本情報入力シート!C224="","",基本情報入力シート!C224)</f>
        <v/>
      </c>
      <c r="C187" s="983"/>
      <c r="D187" s="983"/>
      <c r="E187" s="983"/>
      <c r="F187" s="983"/>
      <c r="G187" s="983"/>
      <c r="H187" s="983"/>
      <c r="I187" s="98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985" t="str">
        <f>IFERROR(V187*VLOOKUP(AF187,【参考】数式用3!$AD$15:$BA$23,MATCH(N187,【参考】数式用3!$AD$2:$BA$2,0)),"")</f>
        <v/>
      </c>
      <c r="Y187" s="986"/>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 customHeight="1">
      <c r="A188" s="473">
        <v>173</v>
      </c>
      <c r="B188" s="982" t="str">
        <f>IF(基本情報入力シート!C225="","",基本情報入力シート!C225)</f>
        <v/>
      </c>
      <c r="C188" s="983"/>
      <c r="D188" s="983"/>
      <c r="E188" s="983"/>
      <c r="F188" s="983"/>
      <c r="G188" s="983"/>
      <c r="H188" s="983"/>
      <c r="I188" s="98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985" t="str">
        <f>IFERROR(V188*VLOOKUP(AF188,【参考】数式用3!$AD$15:$BA$23,MATCH(N188,【参考】数式用3!$AD$2:$BA$2,0)),"")</f>
        <v/>
      </c>
      <c r="Y188" s="986"/>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 customHeight="1">
      <c r="A189" s="473">
        <v>174</v>
      </c>
      <c r="B189" s="982" t="str">
        <f>IF(基本情報入力シート!C226="","",基本情報入力シート!C226)</f>
        <v/>
      </c>
      <c r="C189" s="983"/>
      <c r="D189" s="983"/>
      <c r="E189" s="983"/>
      <c r="F189" s="983"/>
      <c r="G189" s="983"/>
      <c r="H189" s="983"/>
      <c r="I189" s="98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985" t="str">
        <f>IFERROR(V189*VLOOKUP(AF189,【参考】数式用3!$AD$15:$BA$23,MATCH(N189,【参考】数式用3!$AD$2:$BA$2,0)),"")</f>
        <v/>
      </c>
      <c r="Y189" s="986"/>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 customHeight="1">
      <c r="A190" s="473">
        <v>175</v>
      </c>
      <c r="B190" s="982" t="str">
        <f>IF(基本情報入力シート!C227="","",基本情報入力シート!C227)</f>
        <v/>
      </c>
      <c r="C190" s="983"/>
      <c r="D190" s="983"/>
      <c r="E190" s="983"/>
      <c r="F190" s="983"/>
      <c r="G190" s="983"/>
      <c r="H190" s="983"/>
      <c r="I190" s="98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985" t="str">
        <f>IFERROR(V190*VLOOKUP(AF190,【参考】数式用3!$AD$15:$BA$23,MATCH(N190,【参考】数式用3!$AD$2:$BA$2,0)),"")</f>
        <v/>
      </c>
      <c r="Y190" s="986"/>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 customHeight="1">
      <c r="A191" s="473">
        <v>176</v>
      </c>
      <c r="B191" s="982" t="str">
        <f>IF(基本情報入力シート!C228="","",基本情報入力シート!C228)</f>
        <v/>
      </c>
      <c r="C191" s="983"/>
      <c r="D191" s="983"/>
      <c r="E191" s="983"/>
      <c r="F191" s="983"/>
      <c r="G191" s="983"/>
      <c r="H191" s="983"/>
      <c r="I191" s="98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985" t="str">
        <f>IFERROR(V191*VLOOKUP(AF191,【参考】数式用3!$AD$15:$BA$23,MATCH(N191,【参考】数式用3!$AD$2:$BA$2,0)),"")</f>
        <v/>
      </c>
      <c r="Y191" s="986"/>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 customHeight="1">
      <c r="A192" s="473">
        <v>177</v>
      </c>
      <c r="B192" s="982" t="str">
        <f>IF(基本情報入力シート!C229="","",基本情報入力シート!C229)</f>
        <v/>
      </c>
      <c r="C192" s="983"/>
      <c r="D192" s="983"/>
      <c r="E192" s="983"/>
      <c r="F192" s="983"/>
      <c r="G192" s="983"/>
      <c r="H192" s="983"/>
      <c r="I192" s="98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985" t="str">
        <f>IFERROR(V192*VLOOKUP(AF192,【参考】数式用3!$AD$15:$BA$23,MATCH(N192,【参考】数式用3!$AD$2:$BA$2,0)),"")</f>
        <v/>
      </c>
      <c r="Y192" s="986"/>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 customHeight="1">
      <c r="A193" s="473">
        <v>178</v>
      </c>
      <c r="B193" s="982" t="str">
        <f>IF(基本情報入力シート!C230="","",基本情報入力シート!C230)</f>
        <v/>
      </c>
      <c r="C193" s="983"/>
      <c r="D193" s="983"/>
      <c r="E193" s="983"/>
      <c r="F193" s="983"/>
      <c r="G193" s="983"/>
      <c r="H193" s="983"/>
      <c r="I193" s="98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985" t="str">
        <f>IFERROR(V193*VLOOKUP(AF193,【参考】数式用3!$AD$15:$BA$23,MATCH(N193,【参考】数式用3!$AD$2:$BA$2,0)),"")</f>
        <v/>
      </c>
      <c r="Y193" s="986"/>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 customHeight="1">
      <c r="A194" s="473">
        <v>179</v>
      </c>
      <c r="B194" s="982" t="str">
        <f>IF(基本情報入力シート!C231="","",基本情報入力シート!C231)</f>
        <v/>
      </c>
      <c r="C194" s="983"/>
      <c r="D194" s="983"/>
      <c r="E194" s="983"/>
      <c r="F194" s="983"/>
      <c r="G194" s="983"/>
      <c r="H194" s="983"/>
      <c r="I194" s="98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985" t="str">
        <f>IFERROR(V194*VLOOKUP(AF194,【参考】数式用3!$AD$15:$BA$23,MATCH(N194,【参考】数式用3!$AD$2:$BA$2,0)),"")</f>
        <v/>
      </c>
      <c r="Y194" s="986"/>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 customHeight="1">
      <c r="A195" s="473">
        <v>180</v>
      </c>
      <c r="B195" s="982" t="str">
        <f>IF(基本情報入力シート!C232="","",基本情報入力シート!C232)</f>
        <v/>
      </c>
      <c r="C195" s="983"/>
      <c r="D195" s="983"/>
      <c r="E195" s="983"/>
      <c r="F195" s="983"/>
      <c r="G195" s="983"/>
      <c r="H195" s="983"/>
      <c r="I195" s="98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985" t="str">
        <f>IFERROR(V195*VLOOKUP(AF195,【参考】数式用3!$AD$15:$BA$23,MATCH(N195,【参考】数式用3!$AD$2:$BA$2,0)),"")</f>
        <v/>
      </c>
      <c r="Y195" s="986"/>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 customHeight="1">
      <c r="A196" s="473">
        <v>181</v>
      </c>
      <c r="B196" s="982" t="str">
        <f>IF(基本情報入力シート!C233="","",基本情報入力シート!C233)</f>
        <v/>
      </c>
      <c r="C196" s="983"/>
      <c r="D196" s="983"/>
      <c r="E196" s="983"/>
      <c r="F196" s="983"/>
      <c r="G196" s="983"/>
      <c r="H196" s="983"/>
      <c r="I196" s="98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985" t="str">
        <f>IFERROR(V196*VLOOKUP(AF196,【参考】数式用3!$AD$15:$BA$23,MATCH(N196,【参考】数式用3!$AD$2:$BA$2,0)),"")</f>
        <v/>
      </c>
      <c r="Y196" s="986"/>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 customHeight="1">
      <c r="A197" s="473">
        <v>182</v>
      </c>
      <c r="B197" s="982" t="str">
        <f>IF(基本情報入力シート!C234="","",基本情報入力シート!C234)</f>
        <v/>
      </c>
      <c r="C197" s="983"/>
      <c r="D197" s="983"/>
      <c r="E197" s="983"/>
      <c r="F197" s="983"/>
      <c r="G197" s="983"/>
      <c r="H197" s="983"/>
      <c r="I197" s="98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985" t="str">
        <f>IFERROR(V197*VLOOKUP(AF197,【参考】数式用3!$AD$15:$BA$23,MATCH(N197,【参考】数式用3!$AD$2:$BA$2,0)),"")</f>
        <v/>
      </c>
      <c r="Y197" s="986"/>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 customHeight="1">
      <c r="A198" s="473">
        <v>183</v>
      </c>
      <c r="B198" s="982" t="str">
        <f>IF(基本情報入力シート!C235="","",基本情報入力シート!C235)</f>
        <v/>
      </c>
      <c r="C198" s="983"/>
      <c r="D198" s="983"/>
      <c r="E198" s="983"/>
      <c r="F198" s="983"/>
      <c r="G198" s="983"/>
      <c r="H198" s="983"/>
      <c r="I198" s="98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985" t="str">
        <f>IFERROR(V198*VLOOKUP(AF198,【参考】数式用3!$AD$15:$BA$23,MATCH(N198,【参考】数式用3!$AD$2:$BA$2,0)),"")</f>
        <v/>
      </c>
      <c r="Y198" s="986"/>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 customHeight="1">
      <c r="A199" s="473">
        <v>184</v>
      </c>
      <c r="B199" s="982" t="str">
        <f>IF(基本情報入力シート!C236="","",基本情報入力シート!C236)</f>
        <v/>
      </c>
      <c r="C199" s="983"/>
      <c r="D199" s="983"/>
      <c r="E199" s="983"/>
      <c r="F199" s="983"/>
      <c r="G199" s="983"/>
      <c r="H199" s="983"/>
      <c r="I199" s="98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985" t="str">
        <f>IFERROR(V199*VLOOKUP(AF199,【参考】数式用3!$AD$15:$BA$23,MATCH(N199,【参考】数式用3!$AD$2:$BA$2,0)),"")</f>
        <v/>
      </c>
      <c r="Y199" s="986"/>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 customHeight="1">
      <c r="A200" s="473">
        <v>185</v>
      </c>
      <c r="B200" s="982" t="str">
        <f>IF(基本情報入力シート!C237="","",基本情報入力シート!C237)</f>
        <v/>
      </c>
      <c r="C200" s="983"/>
      <c r="D200" s="983"/>
      <c r="E200" s="983"/>
      <c r="F200" s="983"/>
      <c r="G200" s="983"/>
      <c r="H200" s="983"/>
      <c r="I200" s="98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985" t="str">
        <f>IFERROR(V200*VLOOKUP(AF200,【参考】数式用3!$AD$15:$BA$23,MATCH(N200,【参考】数式用3!$AD$2:$BA$2,0)),"")</f>
        <v/>
      </c>
      <c r="Y200" s="986"/>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 customHeight="1">
      <c r="A201" s="473">
        <v>186</v>
      </c>
      <c r="B201" s="982" t="str">
        <f>IF(基本情報入力シート!C238="","",基本情報入力シート!C238)</f>
        <v/>
      </c>
      <c r="C201" s="983"/>
      <c r="D201" s="983"/>
      <c r="E201" s="983"/>
      <c r="F201" s="983"/>
      <c r="G201" s="983"/>
      <c r="H201" s="983"/>
      <c r="I201" s="98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985" t="str">
        <f>IFERROR(V201*VLOOKUP(AF201,【参考】数式用3!$AD$15:$BA$23,MATCH(N201,【参考】数式用3!$AD$2:$BA$2,0)),"")</f>
        <v/>
      </c>
      <c r="Y201" s="986"/>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 customHeight="1">
      <c r="A202" s="473">
        <v>187</v>
      </c>
      <c r="B202" s="982" t="str">
        <f>IF(基本情報入力シート!C239="","",基本情報入力シート!C239)</f>
        <v/>
      </c>
      <c r="C202" s="983"/>
      <c r="D202" s="983"/>
      <c r="E202" s="983"/>
      <c r="F202" s="983"/>
      <c r="G202" s="983"/>
      <c r="H202" s="983"/>
      <c r="I202" s="98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985" t="str">
        <f>IFERROR(V202*VLOOKUP(AF202,【参考】数式用3!$AD$15:$BA$23,MATCH(N202,【参考】数式用3!$AD$2:$BA$2,0)),"")</f>
        <v/>
      </c>
      <c r="Y202" s="986"/>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 customHeight="1">
      <c r="A203" s="473">
        <v>188</v>
      </c>
      <c r="B203" s="982" t="str">
        <f>IF(基本情報入力シート!C240="","",基本情報入力シート!C240)</f>
        <v/>
      </c>
      <c r="C203" s="983"/>
      <c r="D203" s="983"/>
      <c r="E203" s="983"/>
      <c r="F203" s="983"/>
      <c r="G203" s="983"/>
      <c r="H203" s="983"/>
      <c r="I203" s="98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985" t="str">
        <f>IFERROR(V203*VLOOKUP(AF203,【参考】数式用3!$AD$15:$BA$23,MATCH(N203,【参考】数式用3!$AD$2:$BA$2,0)),"")</f>
        <v/>
      </c>
      <c r="Y203" s="986"/>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 customHeight="1">
      <c r="A204" s="473">
        <v>189</v>
      </c>
      <c r="B204" s="982" t="str">
        <f>IF(基本情報入力シート!C241="","",基本情報入力シート!C241)</f>
        <v/>
      </c>
      <c r="C204" s="983"/>
      <c r="D204" s="983"/>
      <c r="E204" s="983"/>
      <c r="F204" s="983"/>
      <c r="G204" s="983"/>
      <c r="H204" s="983"/>
      <c r="I204" s="98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985" t="str">
        <f>IFERROR(V204*VLOOKUP(AF204,【参考】数式用3!$AD$15:$BA$23,MATCH(N204,【参考】数式用3!$AD$2:$BA$2,0)),"")</f>
        <v/>
      </c>
      <c r="Y204" s="986"/>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 customHeight="1">
      <c r="A205" s="473">
        <v>190</v>
      </c>
      <c r="B205" s="982" t="str">
        <f>IF(基本情報入力シート!C242="","",基本情報入力シート!C242)</f>
        <v/>
      </c>
      <c r="C205" s="983"/>
      <c r="D205" s="983"/>
      <c r="E205" s="983"/>
      <c r="F205" s="983"/>
      <c r="G205" s="983"/>
      <c r="H205" s="983"/>
      <c r="I205" s="98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985" t="str">
        <f>IFERROR(V205*VLOOKUP(AF205,【参考】数式用3!$AD$15:$BA$23,MATCH(N205,【参考】数式用3!$AD$2:$BA$2,0)),"")</f>
        <v/>
      </c>
      <c r="Y205" s="986"/>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 customHeight="1">
      <c r="A206" s="473">
        <v>191</v>
      </c>
      <c r="B206" s="982" t="str">
        <f>IF(基本情報入力シート!C243="","",基本情報入力シート!C243)</f>
        <v/>
      </c>
      <c r="C206" s="983"/>
      <c r="D206" s="983"/>
      <c r="E206" s="983"/>
      <c r="F206" s="983"/>
      <c r="G206" s="983"/>
      <c r="H206" s="983"/>
      <c r="I206" s="98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985" t="str">
        <f>IFERROR(V206*VLOOKUP(AF206,【参考】数式用3!$AD$15:$BA$23,MATCH(N206,【参考】数式用3!$AD$2:$BA$2,0)),"")</f>
        <v/>
      </c>
      <c r="Y206" s="986"/>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 customHeight="1">
      <c r="A207" s="473">
        <v>192</v>
      </c>
      <c r="B207" s="982" t="str">
        <f>IF(基本情報入力シート!C244="","",基本情報入力シート!C244)</f>
        <v/>
      </c>
      <c r="C207" s="983"/>
      <c r="D207" s="983"/>
      <c r="E207" s="983"/>
      <c r="F207" s="983"/>
      <c r="G207" s="983"/>
      <c r="H207" s="983"/>
      <c r="I207" s="98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985" t="str">
        <f>IFERROR(V207*VLOOKUP(AF207,【参考】数式用3!$AD$15:$BA$23,MATCH(N207,【参考】数式用3!$AD$2:$BA$2,0)),"")</f>
        <v/>
      </c>
      <c r="Y207" s="986"/>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 customHeight="1">
      <c r="A208" s="473">
        <v>193</v>
      </c>
      <c r="B208" s="982" t="str">
        <f>IF(基本情報入力シート!C245="","",基本情報入力シート!C245)</f>
        <v/>
      </c>
      <c r="C208" s="983"/>
      <c r="D208" s="983"/>
      <c r="E208" s="983"/>
      <c r="F208" s="983"/>
      <c r="G208" s="983"/>
      <c r="H208" s="983"/>
      <c r="I208" s="98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985" t="str">
        <f>IFERROR(V208*VLOOKUP(AF208,【参考】数式用3!$AD$15:$BA$23,MATCH(N208,【参考】数式用3!$AD$2:$BA$2,0)),"")</f>
        <v/>
      </c>
      <c r="Y208" s="986"/>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 customHeight="1">
      <c r="A209" s="473">
        <v>194</v>
      </c>
      <c r="B209" s="982" t="str">
        <f>IF(基本情報入力シート!C246="","",基本情報入力シート!C246)</f>
        <v/>
      </c>
      <c r="C209" s="983"/>
      <c r="D209" s="983"/>
      <c r="E209" s="983"/>
      <c r="F209" s="983"/>
      <c r="G209" s="983"/>
      <c r="H209" s="983"/>
      <c r="I209" s="98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985" t="str">
        <f>IFERROR(V209*VLOOKUP(AF209,【参考】数式用3!$AD$15:$BA$23,MATCH(N209,【参考】数式用3!$AD$2:$BA$2,0)),"")</f>
        <v/>
      </c>
      <c r="Y209" s="986"/>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 customHeight="1">
      <c r="A210" s="473">
        <v>195</v>
      </c>
      <c r="B210" s="982" t="str">
        <f>IF(基本情報入力シート!C247="","",基本情報入力シート!C247)</f>
        <v/>
      </c>
      <c r="C210" s="983"/>
      <c r="D210" s="983"/>
      <c r="E210" s="983"/>
      <c r="F210" s="983"/>
      <c r="G210" s="983"/>
      <c r="H210" s="983"/>
      <c r="I210" s="98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985" t="str">
        <f>IFERROR(V210*VLOOKUP(AF210,【参考】数式用3!$AD$15:$BA$23,MATCH(N210,【参考】数式用3!$AD$2:$BA$2,0)),"")</f>
        <v/>
      </c>
      <c r="Y210" s="986"/>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 customHeight="1">
      <c r="A211" s="473">
        <v>196</v>
      </c>
      <c r="B211" s="982" t="str">
        <f>IF(基本情報入力シート!C248="","",基本情報入力シート!C248)</f>
        <v/>
      </c>
      <c r="C211" s="983"/>
      <c r="D211" s="983"/>
      <c r="E211" s="983"/>
      <c r="F211" s="983"/>
      <c r="G211" s="983"/>
      <c r="H211" s="983"/>
      <c r="I211" s="98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985" t="str">
        <f>IFERROR(V211*VLOOKUP(AF211,【参考】数式用3!$AD$15:$BA$23,MATCH(N211,【参考】数式用3!$AD$2:$BA$2,0)),"")</f>
        <v/>
      </c>
      <c r="Y211" s="986"/>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 customHeight="1">
      <c r="A212" s="473">
        <v>197</v>
      </c>
      <c r="B212" s="982" t="str">
        <f>IF(基本情報入力シート!C249="","",基本情報入力シート!C249)</f>
        <v/>
      </c>
      <c r="C212" s="983"/>
      <c r="D212" s="983"/>
      <c r="E212" s="983"/>
      <c r="F212" s="983"/>
      <c r="G212" s="983"/>
      <c r="H212" s="983"/>
      <c r="I212" s="98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985" t="str">
        <f>IFERROR(V212*VLOOKUP(AF212,【参考】数式用3!$AD$15:$BA$23,MATCH(N212,【参考】数式用3!$AD$2:$BA$2,0)),"")</f>
        <v/>
      </c>
      <c r="Y212" s="986"/>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 customHeight="1">
      <c r="A213" s="473">
        <v>198</v>
      </c>
      <c r="B213" s="982" t="str">
        <f>IF(基本情報入力シート!C250="","",基本情報入力シート!C250)</f>
        <v/>
      </c>
      <c r="C213" s="983"/>
      <c r="D213" s="983"/>
      <c r="E213" s="983"/>
      <c r="F213" s="983"/>
      <c r="G213" s="983"/>
      <c r="H213" s="983"/>
      <c r="I213" s="98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985" t="str">
        <f>IFERROR(V213*VLOOKUP(AF213,【参考】数式用3!$AD$15:$BA$23,MATCH(N213,【参考】数式用3!$AD$2:$BA$2,0)),"")</f>
        <v/>
      </c>
      <c r="Y213" s="986"/>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 customHeight="1">
      <c r="A214" s="473">
        <v>199</v>
      </c>
      <c r="B214" s="982" t="str">
        <f>IF(基本情報入力シート!C251="","",基本情報入力シート!C251)</f>
        <v/>
      </c>
      <c r="C214" s="983"/>
      <c r="D214" s="983"/>
      <c r="E214" s="983"/>
      <c r="F214" s="983"/>
      <c r="G214" s="983"/>
      <c r="H214" s="983"/>
      <c r="I214" s="98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985" t="str">
        <f>IFERROR(V214*VLOOKUP(AF214,【参考】数式用3!$AD$15:$BA$23,MATCH(N214,【参考】数式用3!$AD$2:$BA$2,0)),"")</f>
        <v/>
      </c>
      <c r="Y214" s="986"/>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 customHeight="1">
      <c r="A215" s="473">
        <v>200</v>
      </c>
      <c r="B215" s="982" t="str">
        <f>IF(基本情報入力シート!C252="","",基本情報入力シート!C252)</f>
        <v/>
      </c>
      <c r="C215" s="983"/>
      <c r="D215" s="983"/>
      <c r="E215" s="983"/>
      <c r="F215" s="983"/>
      <c r="G215" s="983"/>
      <c r="H215" s="983"/>
      <c r="I215" s="98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985" t="str">
        <f>IFERROR(V215*VLOOKUP(AF215,【参考】数式用3!$AD$15:$BA$23,MATCH(N215,【参考】数式用3!$AD$2:$BA$2,0)),"")</f>
        <v/>
      </c>
      <c r="Y215" s="986"/>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 customHeight="1">
      <c r="A216" s="473">
        <v>201</v>
      </c>
      <c r="B216" s="982" t="str">
        <f>IF(基本情報入力シート!C253="","",基本情報入力シート!C253)</f>
        <v/>
      </c>
      <c r="C216" s="983"/>
      <c r="D216" s="983"/>
      <c r="E216" s="983"/>
      <c r="F216" s="983"/>
      <c r="G216" s="983"/>
      <c r="H216" s="983"/>
      <c r="I216" s="98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985" t="str">
        <f>IFERROR(V216*VLOOKUP(AF216,【参考】数式用3!$AD$15:$BA$23,MATCH(N216,【参考】数式用3!$AD$2:$BA$2,0)),"")</f>
        <v/>
      </c>
      <c r="Y216" s="986"/>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 customHeight="1">
      <c r="A217" s="473">
        <v>202</v>
      </c>
      <c r="B217" s="982" t="str">
        <f>IF(基本情報入力シート!C254="","",基本情報入力シート!C254)</f>
        <v/>
      </c>
      <c r="C217" s="983"/>
      <c r="D217" s="983"/>
      <c r="E217" s="983"/>
      <c r="F217" s="983"/>
      <c r="G217" s="983"/>
      <c r="H217" s="983"/>
      <c r="I217" s="98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985" t="str">
        <f>IFERROR(V217*VLOOKUP(AF217,【参考】数式用3!$AD$15:$BA$23,MATCH(N217,【参考】数式用3!$AD$2:$BA$2,0)),"")</f>
        <v/>
      </c>
      <c r="Y217" s="986"/>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 customHeight="1">
      <c r="A218" s="473">
        <v>203</v>
      </c>
      <c r="B218" s="982" t="str">
        <f>IF(基本情報入力シート!C255="","",基本情報入力シート!C255)</f>
        <v/>
      </c>
      <c r="C218" s="983"/>
      <c r="D218" s="983"/>
      <c r="E218" s="983"/>
      <c r="F218" s="983"/>
      <c r="G218" s="983"/>
      <c r="H218" s="983"/>
      <c r="I218" s="98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985" t="str">
        <f>IFERROR(V218*VLOOKUP(AF218,【参考】数式用3!$AD$15:$BA$23,MATCH(N218,【参考】数式用3!$AD$2:$BA$2,0)),"")</f>
        <v/>
      </c>
      <c r="Y218" s="986"/>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 customHeight="1">
      <c r="A219" s="473">
        <v>204</v>
      </c>
      <c r="B219" s="982" t="str">
        <f>IF(基本情報入力シート!C256="","",基本情報入力シート!C256)</f>
        <v/>
      </c>
      <c r="C219" s="983"/>
      <c r="D219" s="983"/>
      <c r="E219" s="983"/>
      <c r="F219" s="983"/>
      <c r="G219" s="983"/>
      <c r="H219" s="983"/>
      <c r="I219" s="98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985" t="str">
        <f>IFERROR(V219*VLOOKUP(AF219,【参考】数式用3!$AD$15:$BA$23,MATCH(N219,【参考】数式用3!$AD$2:$BA$2,0)),"")</f>
        <v/>
      </c>
      <c r="Y219" s="986"/>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 customHeight="1">
      <c r="A220" s="473">
        <v>205</v>
      </c>
      <c r="B220" s="982" t="str">
        <f>IF(基本情報入力シート!C257="","",基本情報入力シート!C257)</f>
        <v/>
      </c>
      <c r="C220" s="983"/>
      <c r="D220" s="983"/>
      <c r="E220" s="983"/>
      <c r="F220" s="983"/>
      <c r="G220" s="983"/>
      <c r="H220" s="983"/>
      <c r="I220" s="98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985" t="str">
        <f>IFERROR(V220*VLOOKUP(AF220,【参考】数式用3!$AD$15:$BA$23,MATCH(N220,【参考】数式用3!$AD$2:$BA$2,0)),"")</f>
        <v/>
      </c>
      <c r="Y220" s="986"/>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 customHeight="1">
      <c r="A221" s="473">
        <v>206</v>
      </c>
      <c r="B221" s="982" t="str">
        <f>IF(基本情報入力シート!C258="","",基本情報入力シート!C258)</f>
        <v/>
      </c>
      <c r="C221" s="983"/>
      <c r="D221" s="983"/>
      <c r="E221" s="983"/>
      <c r="F221" s="983"/>
      <c r="G221" s="983"/>
      <c r="H221" s="983"/>
      <c r="I221" s="98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985" t="str">
        <f>IFERROR(V221*VLOOKUP(AF221,【参考】数式用3!$AD$15:$BA$23,MATCH(N221,【参考】数式用3!$AD$2:$BA$2,0)),"")</f>
        <v/>
      </c>
      <c r="Y221" s="986"/>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 customHeight="1">
      <c r="A222" s="473">
        <v>207</v>
      </c>
      <c r="B222" s="982" t="str">
        <f>IF(基本情報入力シート!C259="","",基本情報入力シート!C259)</f>
        <v/>
      </c>
      <c r="C222" s="983"/>
      <c r="D222" s="983"/>
      <c r="E222" s="983"/>
      <c r="F222" s="983"/>
      <c r="G222" s="983"/>
      <c r="H222" s="983"/>
      <c r="I222" s="98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985" t="str">
        <f>IFERROR(V222*VLOOKUP(AF222,【参考】数式用3!$AD$15:$BA$23,MATCH(N222,【参考】数式用3!$AD$2:$BA$2,0)),"")</f>
        <v/>
      </c>
      <c r="Y222" s="986"/>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 customHeight="1">
      <c r="A223" s="473">
        <v>208</v>
      </c>
      <c r="B223" s="982" t="str">
        <f>IF(基本情報入力シート!C260="","",基本情報入力シート!C260)</f>
        <v/>
      </c>
      <c r="C223" s="983"/>
      <c r="D223" s="983"/>
      <c r="E223" s="983"/>
      <c r="F223" s="983"/>
      <c r="G223" s="983"/>
      <c r="H223" s="983"/>
      <c r="I223" s="98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985" t="str">
        <f>IFERROR(V223*VLOOKUP(AF223,【参考】数式用3!$AD$15:$BA$23,MATCH(N223,【参考】数式用3!$AD$2:$BA$2,0)),"")</f>
        <v/>
      </c>
      <c r="Y223" s="986"/>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 customHeight="1">
      <c r="A224" s="473">
        <v>209</v>
      </c>
      <c r="B224" s="982" t="str">
        <f>IF(基本情報入力シート!C261="","",基本情報入力シート!C261)</f>
        <v/>
      </c>
      <c r="C224" s="983"/>
      <c r="D224" s="983"/>
      <c r="E224" s="983"/>
      <c r="F224" s="983"/>
      <c r="G224" s="983"/>
      <c r="H224" s="983"/>
      <c r="I224" s="98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985" t="str">
        <f>IFERROR(V224*VLOOKUP(AF224,【参考】数式用3!$AD$15:$BA$23,MATCH(N224,【参考】数式用3!$AD$2:$BA$2,0)),"")</f>
        <v/>
      </c>
      <c r="Y224" s="986"/>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 customHeight="1">
      <c r="A225" s="473">
        <v>210</v>
      </c>
      <c r="B225" s="982" t="str">
        <f>IF(基本情報入力シート!C262="","",基本情報入力シート!C262)</f>
        <v/>
      </c>
      <c r="C225" s="983"/>
      <c r="D225" s="983"/>
      <c r="E225" s="983"/>
      <c r="F225" s="983"/>
      <c r="G225" s="983"/>
      <c r="H225" s="983"/>
      <c r="I225" s="98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985" t="str">
        <f>IFERROR(V225*VLOOKUP(AF225,【参考】数式用3!$AD$15:$BA$23,MATCH(N225,【参考】数式用3!$AD$2:$BA$2,0)),"")</f>
        <v/>
      </c>
      <c r="Y225" s="986"/>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 customHeight="1">
      <c r="A226" s="473">
        <v>211</v>
      </c>
      <c r="B226" s="982" t="str">
        <f>IF(基本情報入力シート!C263="","",基本情報入力シート!C263)</f>
        <v/>
      </c>
      <c r="C226" s="983"/>
      <c r="D226" s="983"/>
      <c r="E226" s="983"/>
      <c r="F226" s="983"/>
      <c r="G226" s="983"/>
      <c r="H226" s="983"/>
      <c r="I226" s="98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985" t="str">
        <f>IFERROR(V226*VLOOKUP(AF226,【参考】数式用3!$AD$15:$BA$23,MATCH(N226,【参考】数式用3!$AD$2:$BA$2,0)),"")</f>
        <v/>
      </c>
      <c r="Y226" s="986"/>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 customHeight="1">
      <c r="A227" s="473">
        <v>212</v>
      </c>
      <c r="B227" s="982" t="str">
        <f>IF(基本情報入力シート!C264="","",基本情報入力シート!C264)</f>
        <v/>
      </c>
      <c r="C227" s="983"/>
      <c r="D227" s="983"/>
      <c r="E227" s="983"/>
      <c r="F227" s="983"/>
      <c r="G227" s="983"/>
      <c r="H227" s="983"/>
      <c r="I227" s="98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985" t="str">
        <f>IFERROR(V227*VLOOKUP(AF227,【参考】数式用3!$AD$15:$BA$23,MATCH(N227,【参考】数式用3!$AD$2:$BA$2,0)),"")</f>
        <v/>
      </c>
      <c r="Y227" s="986"/>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 customHeight="1">
      <c r="A228" s="473">
        <v>213</v>
      </c>
      <c r="B228" s="982" t="str">
        <f>IF(基本情報入力シート!C265="","",基本情報入力シート!C265)</f>
        <v/>
      </c>
      <c r="C228" s="983"/>
      <c r="D228" s="983"/>
      <c r="E228" s="983"/>
      <c r="F228" s="983"/>
      <c r="G228" s="983"/>
      <c r="H228" s="983"/>
      <c r="I228" s="98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985" t="str">
        <f>IFERROR(V228*VLOOKUP(AF228,【参考】数式用3!$AD$15:$BA$23,MATCH(N228,【参考】数式用3!$AD$2:$BA$2,0)),"")</f>
        <v/>
      </c>
      <c r="Y228" s="986"/>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 customHeight="1">
      <c r="A229" s="473">
        <v>214</v>
      </c>
      <c r="B229" s="982" t="str">
        <f>IF(基本情報入力シート!C266="","",基本情報入力シート!C266)</f>
        <v/>
      </c>
      <c r="C229" s="983"/>
      <c r="D229" s="983"/>
      <c r="E229" s="983"/>
      <c r="F229" s="983"/>
      <c r="G229" s="983"/>
      <c r="H229" s="983"/>
      <c r="I229" s="98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985" t="str">
        <f>IFERROR(V229*VLOOKUP(AF229,【参考】数式用3!$AD$15:$BA$23,MATCH(N229,【参考】数式用3!$AD$2:$BA$2,0)),"")</f>
        <v/>
      </c>
      <c r="Y229" s="986"/>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 customHeight="1">
      <c r="A230" s="473">
        <v>215</v>
      </c>
      <c r="B230" s="982" t="str">
        <f>IF(基本情報入力シート!C267="","",基本情報入力シート!C267)</f>
        <v/>
      </c>
      <c r="C230" s="983"/>
      <c r="D230" s="983"/>
      <c r="E230" s="983"/>
      <c r="F230" s="983"/>
      <c r="G230" s="983"/>
      <c r="H230" s="983"/>
      <c r="I230" s="98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985" t="str">
        <f>IFERROR(V230*VLOOKUP(AF230,【参考】数式用3!$AD$15:$BA$23,MATCH(N230,【参考】数式用3!$AD$2:$BA$2,0)),"")</f>
        <v/>
      </c>
      <c r="Y230" s="986"/>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 customHeight="1">
      <c r="A231" s="473">
        <v>216</v>
      </c>
      <c r="B231" s="982" t="str">
        <f>IF(基本情報入力シート!C268="","",基本情報入力シート!C268)</f>
        <v/>
      </c>
      <c r="C231" s="983"/>
      <c r="D231" s="983"/>
      <c r="E231" s="983"/>
      <c r="F231" s="983"/>
      <c r="G231" s="983"/>
      <c r="H231" s="983"/>
      <c r="I231" s="98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985" t="str">
        <f>IFERROR(V231*VLOOKUP(AF231,【参考】数式用3!$AD$15:$BA$23,MATCH(N231,【参考】数式用3!$AD$2:$BA$2,0)),"")</f>
        <v/>
      </c>
      <c r="Y231" s="986"/>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 customHeight="1">
      <c r="A232" s="473">
        <v>217</v>
      </c>
      <c r="B232" s="982" t="str">
        <f>IF(基本情報入力シート!C269="","",基本情報入力シート!C269)</f>
        <v/>
      </c>
      <c r="C232" s="983"/>
      <c r="D232" s="983"/>
      <c r="E232" s="983"/>
      <c r="F232" s="983"/>
      <c r="G232" s="983"/>
      <c r="H232" s="983"/>
      <c r="I232" s="98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985" t="str">
        <f>IFERROR(V232*VLOOKUP(AF232,【参考】数式用3!$AD$15:$BA$23,MATCH(N232,【参考】数式用3!$AD$2:$BA$2,0)),"")</f>
        <v/>
      </c>
      <c r="Y232" s="986"/>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 customHeight="1">
      <c r="A233" s="473">
        <v>218</v>
      </c>
      <c r="B233" s="982" t="str">
        <f>IF(基本情報入力シート!C270="","",基本情報入力シート!C270)</f>
        <v/>
      </c>
      <c r="C233" s="983"/>
      <c r="D233" s="983"/>
      <c r="E233" s="983"/>
      <c r="F233" s="983"/>
      <c r="G233" s="983"/>
      <c r="H233" s="983"/>
      <c r="I233" s="98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985" t="str">
        <f>IFERROR(V233*VLOOKUP(AF233,【参考】数式用3!$AD$15:$BA$23,MATCH(N233,【参考】数式用3!$AD$2:$BA$2,0)),"")</f>
        <v/>
      </c>
      <c r="Y233" s="986"/>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 customHeight="1">
      <c r="A234" s="473">
        <v>219</v>
      </c>
      <c r="B234" s="982" t="str">
        <f>IF(基本情報入力シート!C271="","",基本情報入力シート!C271)</f>
        <v/>
      </c>
      <c r="C234" s="983"/>
      <c r="D234" s="983"/>
      <c r="E234" s="983"/>
      <c r="F234" s="983"/>
      <c r="G234" s="983"/>
      <c r="H234" s="983"/>
      <c r="I234" s="98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985" t="str">
        <f>IFERROR(V234*VLOOKUP(AF234,【参考】数式用3!$AD$15:$BA$23,MATCH(N234,【参考】数式用3!$AD$2:$BA$2,0)),"")</f>
        <v/>
      </c>
      <c r="Y234" s="986"/>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 customHeight="1">
      <c r="A235" s="473">
        <v>220</v>
      </c>
      <c r="B235" s="982" t="str">
        <f>IF(基本情報入力シート!C272="","",基本情報入力シート!C272)</f>
        <v/>
      </c>
      <c r="C235" s="983"/>
      <c r="D235" s="983"/>
      <c r="E235" s="983"/>
      <c r="F235" s="983"/>
      <c r="G235" s="983"/>
      <c r="H235" s="983"/>
      <c r="I235" s="98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985" t="str">
        <f>IFERROR(V235*VLOOKUP(AF235,【参考】数式用3!$AD$15:$BA$23,MATCH(N235,【参考】数式用3!$AD$2:$BA$2,0)),"")</f>
        <v/>
      </c>
      <c r="Y235" s="986"/>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 customHeight="1">
      <c r="A236" s="473">
        <v>221</v>
      </c>
      <c r="B236" s="982" t="str">
        <f>IF(基本情報入力シート!C273="","",基本情報入力シート!C273)</f>
        <v/>
      </c>
      <c r="C236" s="983"/>
      <c r="D236" s="983"/>
      <c r="E236" s="983"/>
      <c r="F236" s="983"/>
      <c r="G236" s="983"/>
      <c r="H236" s="983"/>
      <c r="I236" s="98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985" t="str">
        <f>IFERROR(V236*VLOOKUP(AF236,【参考】数式用3!$AD$15:$BA$23,MATCH(N236,【参考】数式用3!$AD$2:$BA$2,0)),"")</f>
        <v/>
      </c>
      <c r="Y236" s="986"/>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 customHeight="1">
      <c r="A237" s="473">
        <v>222</v>
      </c>
      <c r="B237" s="982" t="str">
        <f>IF(基本情報入力シート!C274="","",基本情報入力シート!C274)</f>
        <v/>
      </c>
      <c r="C237" s="983"/>
      <c r="D237" s="983"/>
      <c r="E237" s="983"/>
      <c r="F237" s="983"/>
      <c r="G237" s="983"/>
      <c r="H237" s="983"/>
      <c r="I237" s="98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985" t="str">
        <f>IFERROR(V237*VLOOKUP(AF237,【参考】数式用3!$AD$15:$BA$23,MATCH(N237,【参考】数式用3!$AD$2:$BA$2,0)),"")</f>
        <v/>
      </c>
      <c r="Y237" s="986"/>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 customHeight="1">
      <c r="A238" s="473">
        <v>223</v>
      </c>
      <c r="B238" s="982" t="str">
        <f>IF(基本情報入力シート!C275="","",基本情報入力シート!C275)</f>
        <v/>
      </c>
      <c r="C238" s="983"/>
      <c r="D238" s="983"/>
      <c r="E238" s="983"/>
      <c r="F238" s="983"/>
      <c r="G238" s="983"/>
      <c r="H238" s="983"/>
      <c r="I238" s="98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985" t="str">
        <f>IFERROR(V238*VLOOKUP(AF238,【参考】数式用3!$AD$15:$BA$23,MATCH(N238,【参考】数式用3!$AD$2:$BA$2,0)),"")</f>
        <v/>
      </c>
      <c r="Y238" s="986"/>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 customHeight="1">
      <c r="A239" s="473">
        <v>224</v>
      </c>
      <c r="B239" s="982" t="str">
        <f>IF(基本情報入力シート!C276="","",基本情報入力シート!C276)</f>
        <v/>
      </c>
      <c r="C239" s="983"/>
      <c r="D239" s="983"/>
      <c r="E239" s="983"/>
      <c r="F239" s="983"/>
      <c r="G239" s="983"/>
      <c r="H239" s="983"/>
      <c r="I239" s="98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985" t="str">
        <f>IFERROR(V239*VLOOKUP(AF239,【参考】数式用3!$AD$15:$BA$23,MATCH(N239,【参考】数式用3!$AD$2:$BA$2,0)),"")</f>
        <v/>
      </c>
      <c r="Y239" s="986"/>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 customHeight="1">
      <c r="A240" s="473">
        <v>225</v>
      </c>
      <c r="B240" s="982" t="str">
        <f>IF(基本情報入力シート!C277="","",基本情報入力シート!C277)</f>
        <v/>
      </c>
      <c r="C240" s="983"/>
      <c r="D240" s="983"/>
      <c r="E240" s="983"/>
      <c r="F240" s="983"/>
      <c r="G240" s="983"/>
      <c r="H240" s="983"/>
      <c r="I240" s="98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985" t="str">
        <f>IFERROR(V240*VLOOKUP(AF240,【参考】数式用3!$AD$15:$BA$23,MATCH(N240,【参考】数式用3!$AD$2:$BA$2,0)),"")</f>
        <v/>
      </c>
      <c r="Y240" s="986"/>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 customHeight="1">
      <c r="A241" s="473">
        <v>226</v>
      </c>
      <c r="B241" s="982" t="str">
        <f>IF(基本情報入力シート!C278="","",基本情報入力シート!C278)</f>
        <v/>
      </c>
      <c r="C241" s="983"/>
      <c r="D241" s="983"/>
      <c r="E241" s="983"/>
      <c r="F241" s="983"/>
      <c r="G241" s="983"/>
      <c r="H241" s="983"/>
      <c r="I241" s="98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985" t="str">
        <f>IFERROR(V241*VLOOKUP(AF241,【参考】数式用3!$AD$15:$BA$23,MATCH(N241,【参考】数式用3!$AD$2:$BA$2,0)),"")</f>
        <v/>
      </c>
      <c r="Y241" s="986"/>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 customHeight="1">
      <c r="A242" s="473">
        <v>227</v>
      </c>
      <c r="B242" s="982" t="str">
        <f>IF(基本情報入力シート!C279="","",基本情報入力シート!C279)</f>
        <v/>
      </c>
      <c r="C242" s="983"/>
      <c r="D242" s="983"/>
      <c r="E242" s="983"/>
      <c r="F242" s="983"/>
      <c r="G242" s="983"/>
      <c r="H242" s="983"/>
      <c r="I242" s="98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985" t="str">
        <f>IFERROR(V242*VLOOKUP(AF242,【参考】数式用3!$AD$15:$BA$23,MATCH(N242,【参考】数式用3!$AD$2:$BA$2,0)),"")</f>
        <v/>
      </c>
      <c r="Y242" s="986"/>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 customHeight="1">
      <c r="A243" s="473">
        <v>228</v>
      </c>
      <c r="B243" s="982" t="str">
        <f>IF(基本情報入力シート!C280="","",基本情報入力シート!C280)</f>
        <v/>
      </c>
      <c r="C243" s="983"/>
      <c r="D243" s="983"/>
      <c r="E243" s="983"/>
      <c r="F243" s="983"/>
      <c r="G243" s="983"/>
      <c r="H243" s="983"/>
      <c r="I243" s="98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985" t="str">
        <f>IFERROR(V243*VLOOKUP(AF243,【参考】数式用3!$AD$15:$BA$23,MATCH(N243,【参考】数式用3!$AD$2:$BA$2,0)),"")</f>
        <v/>
      </c>
      <c r="Y243" s="986"/>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 customHeight="1">
      <c r="A244" s="473">
        <v>229</v>
      </c>
      <c r="B244" s="982" t="str">
        <f>IF(基本情報入力シート!C281="","",基本情報入力シート!C281)</f>
        <v/>
      </c>
      <c r="C244" s="983"/>
      <c r="D244" s="983"/>
      <c r="E244" s="983"/>
      <c r="F244" s="983"/>
      <c r="G244" s="983"/>
      <c r="H244" s="983"/>
      <c r="I244" s="98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985" t="str">
        <f>IFERROR(V244*VLOOKUP(AF244,【参考】数式用3!$AD$15:$BA$23,MATCH(N244,【参考】数式用3!$AD$2:$BA$2,0)),"")</f>
        <v/>
      </c>
      <c r="Y244" s="986"/>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 customHeight="1">
      <c r="A245" s="473">
        <v>230</v>
      </c>
      <c r="B245" s="982" t="str">
        <f>IF(基本情報入力シート!C282="","",基本情報入力シート!C282)</f>
        <v/>
      </c>
      <c r="C245" s="983"/>
      <c r="D245" s="983"/>
      <c r="E245" s="983"/>
      <c r="F245" s="983"/>
      <c r="G245" s="983"/>
      <c r="H245" s="983"/>
      <c r="I245" s="98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985" t="str">
        <f>IFERROR(V245*VLOOKUP(AF245,【参考】数式用3!$AD$15:$BA$23,MATCH(N245,【参考】数式用3!$AD$2:$BA$2,0)),"")</f>
        <v/>
      </c>
      <c r="Y245" s="986"/>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 customHeight="1">
      <c r="A246" s="473">
        <v>231</v>
      </c>
      <c r="B246" s="982" t="str">
        <f>IF(基本情報入力シート!C283="","",基本情報入力シート!C283)</f>
        <v/>
      </c>
      <c r="C246" s="983"/>
      <c r="D246" s="983"/>
      <c r="E246" s="983"/>
      <c r="F246" s="983"/>
      <c r="G246" s="983"/>
      <c r="H246" s="983"/>
      <c r="I246" s="98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985" t="str">
        <f>IFERROR(V246*VLOOKUP(AF246,【参考】数式用3!$AD$15:$BA$23,MATCH(N246,【参考】数式用3!$AD$2:$BA$2,0)),"")</f>
        <v/>
      </c>
      <c r="Y246" s="986"/>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 customHeight="1">
      <c r="A247" s="473">
        <v>232</v>
      </c>
      <c r="B247" s="982" t="str">
        <f>IF(基本情報入力シート!C284="","",基本情報入力シート!C284)</f>
        <v/>
      </c>
      <c r="C247" s="983"/>
      <c r="D247" s="983"/>
      <c r="E247" s="983"/>
      <c r="F247" s="983"/>
      <c r="G247" s="983"/>
      <c r="H247" s="983"/>
      <c r="I247" s="98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985" t="str">
        <f>IFERROR(V247*VLOOKUP(AF247,【参考】数式用3!$AD$15:$BA$23,MATCH(N247,【参考】数式用3!$AD$2:$BA$2,0)),"")</f>
        <v/>
      </c>
      <c r="Y247" s="986"/>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 customHeight="1">
      <c r="A248" s="473">
        <v>233</v>
      </c>
      <c r="B248" s="982" t="str">
        <f>IF(基本情報入力シート!C285="","",基本情報入力シート!C285)</f>
        <v/>
      </c>
      <c r="C248" s="983"/>
      <c r="D248" s="983"/>
      <c r="E248" s="983"/>
      <c r="F248" s="983"/>
      <c r="G248" s="983"/>
      <c r="H248" s="983"/>
      <c r="I248" s="98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985" t="str">
        <f>IFERROR(V248*VLOOKUP(AF248,【参考】数式用3!$AD$15:$BA$23,MATCH(N248,【参考】数式用3!$AD$2:$BA$2,0)),"")</f>
        <v/>
      </c>
      <c r="Y248" s="986"/>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 customHeight="1">
      <c r="A249" s="473">
        <v>234</v>
      </c>
      <c r="B249" s="982" t="str">
        <f>IF(基本情報入力シート!C286="","",基本情報入力シート!C286)</f>
        <v/>
      </c>
      <c r="C249" s="983"/>
      <c r="D249" s="983"/>
      <c r="E249" s="983"/>
      <c r="F249" s="983"/>
      <c r="G249" s="983"/>
      <c r="H249" s="983"/>
      <c r="I249" s="98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985" t="str">
        <f>IFERROR(V249*VLOOKUP(AF249,【参考】数式用3!$AD$15:$BA$23,MATCH(N249,【参考】数式用3!$AD$2:$BA$2,0)),"")</f>
        <v/>
      </c>
      <c r="Y249" s="986"/>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 customHeight="1">
      <c r="A250" s="473">
        <v>235</v>
      </c>
      <c r="B250" s="982" t="str">
        <f>IF(基本情報入力シート!C287="","",基本情報入力シート!C287)</f>
        <v/>
      </c>
      <c r="C250" s="983"/>
      <c r="D250" s="983"/>
      <c r="E250" s="983"/>
      <c r="F250" s="983"/>
      <c r="G250" s="983"/>
      <c r="H250" s="983"/>
      <c r="I250" s="98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985" t="str">
        <f>IFERROR(V250*VLOOKUP(AF250,【参考】数式用3!$AD$15:$BA$23,MATCH(N250,【参考】数式用3!$AD$2:$BA$2,0)),"")</f>
        <v/>
      </c>
      <c r="Y250" s="986"/>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 customHeight="1">
      <c r="A251" s="473">
        <v>236</v>
      </c>
      <c r="B251" s="982" t="str">
        <f>IF(基本情報入力シート!C288="","",基本情報入力シート!C288)</f>
        <v/>
      </c>
      <c r="C251" s="983"/>
      <c r="D251" s="983"/>
      <c r="E251" s="983"/>
      <c r="F251" s="983"/>
      <c r="G251" s="983"/>
      <c r="H251" s="983"/>
      <c r="I251" s="98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985" t="str">
        <f>IFERROR(V251*VLOOKUP(AF251,【参考】数式用3!$AD$15:$BA$23,MATCH(N251,【参考】数式用3!$AD$2:$BA$2,0)),"")</f>
        <v/>
      </c>
      <c r="Y251" s="986"/>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 customHeight="1">
      <c r="A252" s="473">
        <v>237</v>
      </c>
      <c r="B252" s="982" t="str">
        <f>IF(基本情報入力シート!C289="","",基本情報入力シート!C289)</f>
        <v/>
      </c>
      <c r="C252" s="983"/>
      <c r="D252" s="983"/>
      <c r="E252" s="983"/>
      <c r="F252" s="983"/>
      <c r="G252" s="983"/>
      <c r="H252" s="983"/>
      <c r="I252" s="98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985" t="str">
        <f>IFERROR(V252*VLOOKUP(AF252,【参考】数式用3!$AD$15:$BA$23,MATCH(N252,【参考】数式用3!$AD$2:$BA$2,0)),"")</f>
        <v/>
      </c>
      <c r="Y252" s="986"/>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 customHeight="1">
      <c r="A253" s="473">
        <v>238</v>
      </c>
      <c r="B253" s="982" t="str">
        <f>IF(基本情報入力シート!C290="","",基本情報入力シート!C290)</f>
        <v/>
      </c>
      <c r="C253" s="983"/>
      <c r="D253" s="983"/>
      <c r="E253" s="983"/>
      <c r="F253" s="983"/>
      <c r="G253" s="983"/>
      <c r="H253" s="983"/>
      <c r="I253" s="98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985" t="str">
        <f>IFERROR(V253*VLOOKUP(AF253,【参考】数式用3!$AD$15:$BA$23,MATCH(N253,【参考】数式用3!$AD$2:$BA$2,0)),"")</f>
        <v/>
      </c>
      <c r="Y253" s="986"/>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 customHeight="1">
      <c r="A254" s="473">
        <v>239</v>
      </c>
      <c r="B254" s="982" t="str">
        <f>IF(基本情報入力シート!C291="","",基本情報入力シート!C291)</f>
        <v/>
      </c>
      <c r="C254" s="983"/>
      <c r="D254" s="983"/>
      <c r="E254" s="983"/>
      <c r="F254" s="983"/>
      <c r="G254" s="983"/>
      <c r="H254" s="983"/>
      <c r="I254" s="98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985" t="str">
        <f>IFERROR(V254*VLOOKUP(AF254,【参考】数式用3!$AD$15:$BA$23,MATCH(N254,【参考】数式用3!$AD$2:$BA$2,0)),"")</f>
        <v/>
      </c>
      <c r="Y254" s="986"/>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 customHeight="1">
      <c r="A255" s="473">
        <v>240</v>
      </c>
      <c r="B255" s="982" t="str">
        <f>IF(基本情報入力シート!C292="","",基本情報入力シート!C292)</f>
        <v/>
      </c>
      <c r="C255" s="983"/>
      <c r="D255" s="983"/>
      <c r="E255" s="983"/>
      <c r="F255" s="983"/>
      <c r="G255" s="983"/>
      <c r="H255" s="983"/>
      <c r="I255" s="98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985" t="str">
        <f>IFERROR(V255*VLOOKUP(AF255,【参考】数式用3!$AD$15:$BA$23,MATCH(N255,【参考】数式用3!$AD$2:$BA$2,0)),"")</f>
        <v/>
      </c>
      <c r="Y255" s="986"/>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 customHeight="1">
      <c r="A256" s="473">
        <v>241</v>
      </c>
      <c r="B256" s="982" t="str">
        <f>IF(基本情報入力シート!C293="","",基本情報入力シート!C293)</f>
        <v/>
      </c>
      <c r="C256" s="983"/>
      <c r="D256" s="983"/>
      <c r="E256" s="983"/>
      <c r="F256" s="983"/>
      <c r="G256" s="983"/>
      <c r="H256" s="983"/>
      <c r="I256" s="98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985" t="str">
        <f>IFERROR(V256*VLOOKUP(AF256,【参考】数式用3!$AD$15:$BA$23,MATCH(N256,【参考】数式用3!$AD$2:$BA$2,0)),"")</f>
        <v/>
      </c>
      <c r="Y256" s="986"/>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 customHeight="1">
      <c r="A257" s="473">
        <v>242</v>
      </c>
      <c r="B257" s="982" t="str">
        <f>IF(基本情報入力シート!C294="","",基本情報入力シート!C294)</f>
        <v/>
      </c>
      <c r="C257" s="983"/>
      <c r="D257" s="983"/>
      <c r="E257" s="983"/>
      <c r="F257" s="983"/>
      <c r="G257" s="983"/>
      <c r="H257" s="983"/>
      <c r="I257" s="98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985" t="str">
        <f>IFERROR(V257*VLOOKUP(AF257,【参考】数式用3!$AD$15:$BA$23,MATCH(N257,【参考】数式用3!$AD$2:$BA$2,0)),"")</f>
        <v/>
      </c>
      <c r="Y257" s="986"/>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 customHeight="1">
      <c r="A258" s="473">
        <v>243</v>
      </c>
      <c r="B258" s="982" t="str">
        <f>IF(基本情報入力シート!C295="","",基本情報入力シート!C295)</f>
        <v/>
      </c>
      <c r="C258" s="983"/>
      <c r="D258" s="983"/>
      <c r="E258" s="983"/>
      <c r="F258" s="983"/>
      <c r="G258" s="983"/>
      <c r="H258" s="983"/>
      <c r="I258" s="98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985" t="str">
        <f>IFERROR(V258*VLOOKUP(AF258,【参考】数式用3!$AD$15:$BA$23,MATCH(N258,【参考】数式用3!$AD$2:$BA$2,0)),"")</f>
        <v/>
      </c>
      <c r="Y258" s="986"/>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 customHeight="1">
      <c r="A259" s="473">
        <v>244</v>
      </c>
      <c r="B259" s="982" t="str">
        <f>IF(基本情報入力シート!C296="","",基本情報入力シート!C296)</f>
        <v/>
      </c>
      <c r="C259" s="983"/>
      <c r="D259" s="983"/>
      <c r="E259" s="983"/>
      <c r="F259" s="983"/>
      <c r="G259" s="983"/>
      <c r="H259" s="983"/>
      <c r="I259" s="98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985" t="str">
        <f>IFERROR(V259*VLOOKUP(AF259,【参考】数式用3!$AD$15:$BA$23,MATCH(N259,【参考】数式用3!$AD$2:$BA$2,0)),"")</f>
        <v/>
      </c>
      <c r="Y259" s="986"/>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 customHeight="1">
      <c r="A260" s="473">
        <v>245</v>
      </c>
      <c r="B260" s="982" t="str">
        <f>IF(基本情報入力シート!C297="","",基本情報入力シート!C297)</f>
        <v/>
      </c>
      <c r="C260" s="983"/>
      <c r="D260" s="983"/>
      <c r="E260" s="983"/>
      <c r="F260" s="983"/>
      <c r="G260" s="983"/>
      <c r="H260" s="983"/>
      <c r="I260" s="98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985" t="str">
        <f>IFERROR(V260*VLOOKUP(AF260,【参考】数式用3!$AD$15:$BA$23,MATCH(N260,【参考】数式用3!$AD$2:$BA$2,0)),"")</f>
        <v/>
      </c>
      <c r="Y260" s="986"/>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 customHeight="1">
      <c r="A261" s="473">
        <v>246</v>
      </c>
      <c r="B261" s="982" t="str">
        <f>IF(基本情報入力シート!C298="","",基本情報入力シート!C298)</f>
        <v/>
      </c>
      <c r="C261" s="983"/>
      <c r="D261" s="983"/>
      <c r="E261" s="983"/>
      <c r="F261" s="983"/>
      <c r="G261" s="983"/>
      <c r="H261" s="983"/>
      <c r="I261" s="98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985" t="str">
        <f>IFERROR(V261*VLOOKUP(AF261,【参考】数式用3!$AD$15:$BA$23,MATCH(N261,【参考】数式用3!$AD$2:$BA$2,0)),"")</f>
        <v/>
      </c>
      <c r="Y261" s="986"/>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 customHeight="1">
      <c r="A262" s="473">
        <v>247</v>
      </c>
      <c r="B262" s="982" t="str">
        <f>IF(基本情報入力シート!C299="","",基本情報入力シート!C299)</f>
        <v/>
      </c>
      <c r="C262" s="983"/>
      <c r="D262" s="983"/>
      <c r="E262" s="983"/>
      <c r="F262" s="983"/>
      <c r="G262" s="983"/>
      <c r="H262" s="983"/>
      <c r="I262" s="98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985" t="str">
        <f>IFERROR(V262*VLOOKUP(AF262,【参考】数式用3!$AD$15:$BA$23,MATCH(N262,【参考】数式用3!$AD$2:$BA$2,0)),"")</f>
        <v/>
      </c>
      <c r="Y262" s="986"/>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 customHeight="1">
      <c r="A263" s="473">
        <v>248</v>
      </c>
      <c r="B263" s="982" t="str">
        <f>IF(基本情報入力シート!C300="","",基本情報入力シート!C300)</f>
        <v/>
      </c>
      <c r="C263" s="983"/>
      <c r="D263" s="983"/>
      <c r="E263" s="983"/>
      <c r="F263" s="983"/>
      <c r="G263" s="983"/>
      <c r="H263" s="983"/>
      <c r="I263" s="98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985" t="str">
        <f>IFERROR(V263*VLOOKUP(AF263,【参考】数式用3!$AD$15:$BA$23,MATCH(N263,【参考】数式用3!$AD$2:$BA$2,0)),"")</f>
        <v/>
      </c>
      <c r="Y263" s="986"/>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 customHeight="1">
      <c r="A264" s="473">
        <v>249</v>
      </c>
      <c r="B264" s="982" t="str">
        <f>IF(基本情報入力シート!C301="","",基本情報入力シート!C301)</f>
        <v/>
      </c>
      <c r="C264" s="983"/>
      <c r="D264" s="983"/>
      <c r="E264" s="983"/>
      <c r="F264" s="983"/>
      <c r="G264" s="983"/>
      <c r="H264" s="983"/>
      <c r="I264" s="98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985" t="str">
        <f>IFERROR(V264*VLOOKUP(AF264,【参考】数式用3!$AD$15:$BA$23,MATCH(N264,【参考】数式用3!$AD$2:$BA$2,0)),"")</f>
        <v/>
      </c>
      <c r="Y264" s="986"/>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 customHeight="1">
      <c r="A265" s="473">
        <v>250</v>
      </c>
      <c r="B265" s="982" t="str">
        <f>IF(基本情報入力シート!C302="","",基本情報入力シート!C302)</f>
        <v/>
      </c>
      <c r="C265" s="983"/>
      <c r="D265" s="983"/>
      <c r="E265" s="983"/>
      <c r="F265" s="983"/>
      <c r="G265" s="983"/>
      <c r="H265" s="983"/>
      <c r="I265" s="98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985" t="str">
        <f>IFERROR(V265*VLOOKUP(AF265,【参考】数式用3!$AD$15:$BA$23,MATCH(N265,【参考】数式用3!$AD$2:$BA$2,0)),"")</f>
        <v/>
      </c>
      <c r="Y265" s="986"/>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 customHeight="1">
      <c r="A266" s="473">
        <v>251</v>
      </c>
      <c r="B266" s="982" t="str">
        <f>IF(基本情報入力シート!C303="","",基本情報入力シート!C303)</f>
        <v/>
      </c>
      <c r="C266" s="983"/>
      <c r="D266" s="983"/>
      <c r="E266" s="983"/>
      <c r="F266" s="983"/>
      <c r="G266" s="983"/>
      <c r="H266" s="983"/>
      <c r="I266" s="98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985" t="str">
        <f>IFERROR(V266*VLOOKUP(AF266,【参考】数式用3!$AD$15:$BA$23,MATCH(N266,【参考】数式用3!$AD$2:$BA$2,0)),"")</f>
        <v/>
      </c>
      <c r="Y266" s="986"/>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 customHeight="1">
      <c r="A267" s="473">
        <v>252</v>
      </c>
      <c r="B267" s="982" t="str">
        <f>IF(基本情報入力シート!C304="","",基本情報入力シート!C304)</f>
        <v/>
      </c>
      <c r="C267" s="983"/>
      <c r="D267" s="983"/>
      <c r="E267" s="983"/>
      <c r="F267" s="983"/>
      <c r="G267" s="983"/>
      <c r="H267" s="983"/>
      <c r="I267" s="98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985" t="str">
        <f>IFERROR(V267*VLOOKUP(AF267,【参考】数式用3!$AD$15:$BA$23,MATCH(N267,【参考】数式用3!$AD$2:$BA$2,0)),"")</f>
        <v/>
      </c>
      <c r="Y267" s="986"/>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 customHeight="1">
      <c r="A268" s="473">
        <v>253</v>
      </c>
      <c r="B268" s="982" t="str">
        <f>IF(基本情報入力シート!C305="","",基本情報入力シート!C305)</f>
        <v/>
      </c>
      <c r="C268" s="983"/>
      <c r="D268" s="983"/>
      <c r="E268" s="983"/>
      <c r="F268" s="983"/>
      <c r="G268" s="983"/>
      <c r="H268" s="983"/>
      <c r="I268" s="98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985" t="str">
        <f>IFERROR(V268*VLOOKUP(AF268,【参考】数式用3!$AD$15:$BA$23,MATCH(N268,【参考】数式用3!$AD$2:$BA$2,0)),"")</f>
        <v/>
      </c>
      <c r="Y268" s="986"/>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 customHeight="1">
      <c r="A269" s="473">
        <v>254</v>
      </c>
      <c r="B269" s="982" t="str">
        <f>IF(基本情報入力シート!C306="","",基本情報入力シート!C306)</f>
        <v/>
      </c>
      <c r="C269" s="983"/>
      <c r="D269" s="983"/>
      <c r="E269" s="983"/>
      <c r="F269" s="983"/>
      <c r="G269" s="983"/>
      <c r="H269" s="983"/>
      <c r="I269" s="98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985" t="str">
        <f>IFERROR(V269*VLOOKUP(AF269,【参考】数式用3!$AD$15:$BA$23,MATCH(N269,【参考】数式用3!$AD$2:$BA$2,0)),"")</f>
        <v/>
      </c>
      <c r="Y269" s="986"/>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 customHeight="1">
      <c r="A270" s="473">
        <v>255</v>
      </c>
      <c r="B270" s="982" t="str">
        <f>IF(基本情報入力シート!C307="","",基本情報入力シート!C307)</f>
        <v/>
      </c>
      <c r="C270" s="983"/>
      <c r="D270" s="983"/>
      <c r="E270" s="983"/>
      <c r="F270" s="983"/>
      <c r="G270" s="983"/>
      <c r="H270" s="983"/>
      <c r="I270" s="98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985" t="str">
        <f>IFERROR(V270*VLOOKUP(AF270,【参考】数式用3!$AD$15:$BA$23,MATCH(N270,【参考】数式用3!$AD$2:$BA$2,0)),"")</f>
        <v/>
      </c>
      <c r="Y270" s="986"/>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 customHeight="1">
      <c r="A271" s="473">
        <v>256</v>
      </c>
      <c r="B271" s="982" t="str">
        <f>IF(基本情報入力シート!C308="","",基本情報入力シート!C308)</f>
        <v/>
      </c>
      <c r="C271" s="983"/>
      <c r="D271" s="983"/>
      <c r="E271" s="983"/>
      <c r="F271" s="983"/>
      <c r="G271" s="983"/>
      <c r="H271" s="983"/>
      <c r="I271" s="98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985" t="str">
        <f>IFERROR(V271*VLOOKUP(AF271,【参考】数式用3!$AD$15:$BA$23,MATCH(N271,【参考】数式用3!$AD$2:$BA$2,0)),"")</f>
        <v/>
      </c>
      <c r="Y271" s="986"/>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 customHeight="1">
      <c r="A272" s="473">
        <v>257</v>
      </c>
      <c r="B272" s="982" t="str">
        <f>IF(基本情報入力シート!C309="","",基本情報入力シート!C309)</f>
        <v/>
      </c>
      <c r="C272" s="983"/>
      <c r="D272" s="983"/>
      <c r="E272" s="983"/>
      <c r="F272" s="983"/>
      <c r="G272" s="983"/>
      <c r="H272" s="983"/>
      <c r="I272" s="98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985" t="str">
        <f>IFERROR(V272*VLOOKUP(AF272,【参考】数式用3!$AD$15:$BA$23,MATCH(N272,【参考】数式用3!$AD$2:$BA$2,0)),"")</f>
        <v/>
      </c>
      <c r="Y272" s="986"/>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 customHeight="1">
      <c r="A273" s="473">
        <v>258</v>
      </c>
      <c r="B273" s="982" t="str">
        <f>IF(基本情報入力シート!C310="","",基本情報入力シート!C310)</f>
        <v/>
      </c>
      <c r="C273" s="983"/>
      <c r="D273" s="983"/>
      <c r="E273" s="983"/>
      <c r="F273" s="983"/>
      <c r="G273" s="983"/>
      <c r="H273" s="983"/>
      <c r="I273" s="98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985" t="str">
        <f>IFERROR(V273*VLOOKUP(AF273,【参考】数式用3!$AD$15:$BA$23,MATCH(N273,【参考】数式用3!$AD$2:$BA$2,0)),"")</f>
        <v/>
      </c>
      <c r="Y273" s="986"/>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 customHeight="1">
      <c r="A274" s="473">
        <v>259</v>
      </c>
      <c r="B274" s="982" t="str">
        <f>IF(基本情報入力シート!C311="","",基本情報入力シート!C311)</f>
        <v/>
      </c>
      <c r="C274" s="983"/>
      <c r="D274" s="983"/>
      <c r="E274" s="983"/>
      <c r="F274" s="983"/>
      <c r="G274" s="983"/>
      <c r="H274" s="983"/>
      <c r="I274" s="98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985" t="str">
        <f>IFERROR(V274*VLOOKUP(AF274,【参考】数式用3!$AD$15:$BA$23,MATCH(N274,【参考】数式用3!$AD$2:$BA$2,0)),"")</f>
        <v/>
      </c>
      <c r="Y274" s="986"/>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 customHeight="1">
      <c r="A275" s="473">
        <v>260</v>
      </c>
      <c r="B275" s="982" t="str">
        <f>IF(基本情報入力シート!C312="","",基本情報入力シート!C312)</f>
        <v/>
      </c>
      <c r="C275" s="983"/>
      <c r="D275" s="983"/>
      <c r="E275" s="983"/>
      <c r="F275" s="983"/>
      <c r="G275" s="983"/>
      <c r="H275" s="983"/>
      <c r="I275" s="98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985" t="str">
        <f>IFERROR(V275*VLOOKUP(AF275,【参考】数式用3!$AD$15:$BA$23,MATCH(N275,【参考】数式用3!$AD$2:$BA$2,0)),"")</f>
        <v/>
      </c>
      <c r="Y275" s="986"/>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 customHeight="1">
      <c r="A276" s="473">
        <v>261</v>
      </c>
      <c r="B276" s="982" t="str">
        <f>IF(基本情報入力シート!C313="","",基本情報入力シート!C313)</f>
        <v/>
      </c>
      <c r="C276" s="983"/>
      <c r="D276" s="983"/>
      <c r="E276" s="983"/>
      <c r="F276" s="983"/>
      <c r="G276" s="983"/>
      <c r="H276" s="983"/>
      <c r="I276" s="98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985" t="str">
        <f>IFERROR(V276*VLOOKUP(AF276,【参考】数式用3!$AD$15:$BA$23,MATCH(N276,【参考】数式用3!$AD$2:$BA$2,0)),"")</f>
        <v/>
      </c>
      <c r="Y276" s="986"/>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 customHeight="1">
      <c r="A277" s="473">
        <v>262</v>
      </c>
      <c r="B277" s="982" t="str">
        <f>IF(基本情報入力シート!C314="","",基本情報入力シート!C314)</f>
        <v/>
      </c>
      <c r="C277" s="983"/>
      <c r="D277" s="983"/>
      <c r="E277" s="983"/>
      <c r="F277" s="983"/>
      <c r="G277" s="983"/>
      <c r="H277" s="983"/>
      <c r="I277" s="98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985" t="str">
        <f>IFERROR(V277*VLOOKUP(AF277,【参考】数式用3!$AD$15:$BA$23,MATCH(N277,【参考】数式用3!$AD$2:$BA$2,0)),"")</f>
        <v/>
      </c>
      <c r="Y277" s="986"/>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 customHeight="1">
      <c r="A278" s="473">
        <v>263</v>
      </c>
      <c r="B278" s="982" t="str">
        <f>IF(基本情報入力シート!C315="","",基本情報入力シート!C315)</f>
        <v/>
      </c>
      <c r="C278" s="983"/>
      <c r="D278" s="983"/>
      <c r="E278" s="983"/>
      <c r="F278" s="983"/>
      <c r="G278" s="983"/>
      <c r="H278" s="983"/>
      <c r="I278" s="98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985" t="str">
        <f>IFERROR(V278*VLOOKUP(AF278,【参考】数式用3!$AD$15:$BA$23,MATCH(N278,【参考】数式用3!$AD$2:$BA$2,0)),"")</f>
        <v/>
      </c>
      <c r="Y278" s="986"/>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 customHeight="1">
      <c r="A279" s="473">
        <v>264</v>
      </c>
      <c r="B279" s="982" t="str">
        <f>IF(基本情報入力シート!C316="","",基本情報入力シート!C316)</f>
        <v/>
      </c>
      <c r="C279" s="983"/>
      <c r="D279" s="983"/>
      <c r="E279" s="983"/>
      <c r="F279" s="983"/>
      <c r="G279" s="983"/>
      <c r="H279" s="983"/>
      <c r="I279" s="98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985" t="str">
        <f>IFERROR(V279*VLOOKUP(AF279,【参考】数式用3!$AD$15:$BA$23,MATCH(N279,【参考】数式用3!$AD$2:$BA$2,0)),"")</f>
        <v/>
      </c>
      <c r="Y279" s="986"/>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 customHeight="1">
      <c r="A280" s="473">
        <v>265</v>
      </c>
      <c r="B280" s="982" t="str">
        <f>IF(基本情報入力シート!C317="","",基本情報入力シート!C317)</f>
        <v/>
      </c>
      <c r="C280" s="983"/>
      <c r="D280" s="983"/>
      <c r="E280" s="983"/>
      <c r="F280" s="983"/>
      <c r="G280" s="983"/>
      <c r="H280" s="983"/>
      <c r="I280" s="98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985" t="str">
        <f>IFERROR(V280*VLOOKUP(AF280,【参考】数式用3!$AD$15:$BA$23,MATCH(N280,【参考】数式用3!$AD$2:$BA$2,0)),"")</f>
        <v/>
      </c>
      <c r="Y280" s="986"/>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 customHeight="1">
      <c r="A281" s="473">
        <v>266</v>
      </c>
      <c r="B281" s="982" t="str">
        <f>IF(基本情報入力シート!C318="","",基本情報入力シート!C318)</f>
        <v/>
      </c>
      <c r="C281" s="983"/>
      <c r="D281" s="983"/>
      <c r="E281" s="983"/>
      <c r="F281" s="983"/>
      <c r="G281" s="983"/>
      <c r="H281" s="983"/>
      <c r="I281" s="98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985" t="str">
        <f>IFERROR(V281*VLOOKUP(AF281,【参考】数式用3!$AD$15:$BA$23,MATCH(N281,【参考】数式用3!$AD$2:$BA$2,0)),"")</f>
        <v/>
      </c>
      <c r="Y281" s="986"/>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 customHeight="1">
      <c r="A282" s="473">
        <v>267</v>
      </c>
      <c r="B282" s="982" t="str">
        <f>IF(基本情報入力シート!C319="","",基本情報入力シート!C319)</f>
        <v/>
      </c>
      <c r="C282" s="983"/>
      <c r="D282" s="983"/>
      <c r="E282" s="983"/>
      <c r="F282" s="983"/>
      <c r="G282" s="983"/>
      <c r="H282" s="983"/>
      <c r="I282" s="98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985" t="str">
        <f>IFERROR(V282*VLOOKUP(AF282,【参考】数式用3!$AD$15:$BA$23,MATCH(N282,【参考】数式用3!$AD$2:$BA$2,0)),"")</f>
        <v/>
      </c>
      <c r="Y282" s="986"/>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 customHeight="1">
      <c r="A283" s="473">
        <v>268</v>
      </c>
      <c r="B283" s="982" t="str">
        <f>IF(基本情報入力シート!C320="","",基本情報入力シート!C320)</f>
        <v/>
      </c>
      <c r="C283" s="983"/>
      <c r="D283" s="983"/>
      <c r="E283" s="983"/>
      <c r="F283" s="983"/>
      <c r="G283" s="983"/>
      <c r="H283" s="983"/>
      <c r="I283" s="98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985" t="str">
        <f>IFERROR(V283*VLOOKUP(AF283,【参考】数式用3!$AD$15:$BA$23,MATCH(N283,【参考】数式用3!$AD$2:$BA$2,0)),"")</f>
        <v/>
      </c>
      <c r="Y283" s="986"/>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 customHeight="1">
      <c r="A284" s="473">
        <v>269</v>
      </c>
      <c r="B284" s="982" t="str">
        <f>IF(基本情報入力シート!C321="","",基本情報入力シート!C321)</f>
        <v/>
      </c>
      <c r="C284" s="983"/>
      <c r="D284" s="983"/>
      <c r="E284" s="983"/>
      <c r="F284" s="983"/>
      <c r="G284" s="983"/>
      <c r="H284" s="983"/>
      <c r="I284" s="98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985" t="str">
        <f>IFERROR(V284*VLOOKUP(AF284,【参考】数式用3!$AD$15:$BA$23,MATCH(N284,【参考】数式用3!$AD$2:$BA$2,0)),"")</f>
        <v/>
      </c>
      <c r="Y284" s="986"/>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 customHeight="1">
      <c r="A285" s="473">
        <v>270</v>
      </c>
      <c r="B285" s="982" t="str">
        <f>IF(基本情報入力シート!C322="","",基本情報入力シート!C322)</f>
        <v/>
      </c>
      <c r="C285" s="983"/>
      <c r="D285" s="983"/>
      <c r="E285" s="983"/>
      <c r="F285" s="983"/>
      <c r="G285" s="983"/>
      <c r="H285" s="983"/>
      <c r="I285" s="98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985" t="str">
        <f>IFERROR(V285*VLOOKUP(AF285,【参考】数式用3!$AD$15:$BA$23,MATCH(N285,【参考】数式用3!$AD$2:$BA$2,0)),"")</f>
        <v/>
      </c>
      <c r="Y285" s="986"/>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 customHeight="1">
      <c r="A286" s="473">
        <v>271</v>
      </c>
      <c r="B286" s="982" t="str">
        <f>IF(基本情報入力シート!C323="","",基本情報入力シート!C323)</f>
        <v/>
      </c>
      <c r="C286" s="983"/>
      <c r="D286" s="983"/>
      <c r="E286" s="983"/>
      <c r="F286" s="983"/>
      <c r="G286" s="983"/>
      <c r="H286" s="983"/>
      <c r="I286" s="98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985" t="str">
        <f>IFERROR(V286*VLOOKUP(AF286,【参考】数式用3!$AD$15:$BA$23,MATCH(N286,【参考】数式用3!$AD$2:$BA$2,0)),"")</f>
        <v/>
      </c>
      <c r="Y286" s="986"/>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 customHeight="1">
      <c r="A287" s="473">
        <v>272</v>
      </c>
      <c r="B287" s="982" t="str">
        <f>IF(基本情報入力シート!C324="","",基本情報入力シート!C324)</f>
        <v/>
      </c>
      <c r="C287" s="983"/>
      <c r="D287" s="983"/>
      <c r="E287" s="983"/>
      <c r="F287" s="983"/>
      <c r="G287" s="983"/>
      <c r="H287" s="983"/>
      <c r="I287" s="98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985" t="str">
        <f>IFERROR(V287*VLOOKUP(AF287,【参考】数式用3!$AD$15:$BA$23,MATCH(N287,【参考】数式用3!$AD$2:$BA$2,0)),"")</f>
        <v/>
      </c>
      <c r="Y287" s="986"/>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 customHeight="1">
      <c r="A288" s="473">
        <v>273</v>
      </c>
      <c r="B288" s="982" t="str">
        <f>IF(基本情報入力シート!C325="","",基本情報入力シート!C325)</f>
        <v/>
      </c>
      <c r="C288" s="983"/>
      <c r="D288" s="983"/>
      <c r="E288" s="983"/>
      <c r="F288" s="983"/>
      <c r="G288" s="983"/>
      <c r="H288" s="983"/>
      <c r="I288" s="98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985" t="str">
        <f>IFERROR(V288*VLOOKUP(AF288,【参考】数式用3!$AD$15:$BA$23,MATCH(N288,【参考】数式用3!$AD$2:$BA$2,0)),"")</f>
        <v/>
      </c>
      <c r="Y288" s="986"/>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 customHeight="1">
      <c r="A289" s="473">
        <v>274</v>
      </c>
      <c r="B289" s="982" t="str">
        <f>IF(基本情報入力シート!C326="","",基本情報入力シート!C326)</f>
        <v/>
      </c>
      <c r="C289" s="983"/>
      <c r="D289" s="983"/>
      <c r="E289" s="983"/>
      <c r="F289" s="983"/>
      <c r="G289" s="983"/>
      <c r="H289" s="983"/>
      <c r="I289" s="98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985" t="str">
        <f>IFERROR(V289*VLOOKUP(AF289,【参考】数式用3!$AD$15:$BA$23,MATCH(N289,【参考】数式用3!$AD$2:$BA$2,0)),"")</f>
        <v/>
      </c>
      <c r="Y289" s="986"/>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 customHeight="1">
      <c r="A290" s="473">
        <v>275</v>
      </c>
      <c r="B290" s="982" t="str">
        <f>IF(基本情報入力シート!C327="","",基本情報入力シート!C327)</f>
        <v/>
      </c>
      <c r="C290" s="983"/>
      <c r="D290" s="983"/>
      <c r="E290" s="983"/>
      <c r="F290" s="983"/>
      <c r="G290" s="983"/>
      <c r="H290" s="983"/>
      <c r="I290" s="98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985" t="str">
        <f>IFERROR(V290*VLOOKUP(AF290,【参考】数式用3!$AD$15:$BA$23,MATCH(N290,【参考】数式用3!$AD$2:$BA$2,0)),"")</f>
        <v/>
      </c>
      <c r="Y290" s="986"/>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 customHeight="1">
      <c r="A291" s="473">
        <v>276</v>
      </c>
      <c r="B291" s="982" t="str">
        <f>IF(基本情報入力シート!C328="","",基本情報入力シート!C328)</f>
        <v/>
      </c>
      <c r="C291" s="983"/>
      <c r="D291" s="983"/>
      <c r="E291" s="983"/>
      <c r="F291" s="983"/>
      <c r="G291" s="983"/>
      <c r="H291" s="983"/>
      <c r="I291" s="98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985" t="str">
        <f>IFERROR(V291*VLOOKUP(AF291,【参考】数式用3!$AD$15:$BA$23,MATCH(N291,【参考】数式用3!$AD$2:$BA$2,0)),"")</f>
        <v/>
      </c>
      <c r="Y291" s="986"/>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 customHeight="1">
      <c r="A292" s="473">
        <v>277</v>
      </c>
      <c r="B292" s="982" t="str">
        <f>IF(基本情報入力シート!C329="","",基本情報入力シート!C329)</f>
        <v/>
      </c>
      <c r="C292" s="983"/>
      <c r="D292" s="983"/>
      <c r="E292" s="983"/>
      <c r="F292" s="983"/>
      <c r="G292" s="983"/>
      <c r="H292" s="983"/>
      <c r="I292" s="98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985" t="str">
        <f>IFERROR(V292*VLOOKUP(AF292,【参考】数式用3!$AD$15:$BA$23,MATCH(N292,【参考】数式用3!$AD$2:$BA$2,0)),"")</f>
        <v/>
      </c>
      <c r="Y292" s="986"/>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 customHeight="1">
      <c r="A293" s="473">
        <v>278</v>
      </c>
      <c r="B293" s="982" t="str">
        <f>IF(基本情報入力シート!C330="","",基本情報入力シート!C330)</f>
        <v/>
      </c>
      <c r="C293" s="983"/>
      <c r="D293" s="983"/>
      <c r="E293" s="983"/>
      <c r="F293" s="983"/>
      <c r="G293" s="983"/>
      <c r="H293" s="983"/>
      <c r="I293" s="98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985" t="str">
        <f>IFERROR(V293*VLOOKUP(AF293,【参考】数式用3!$AD$15:$BA$23,MATCH(N293,【参考】数式用3!$AD$2:$BA$2,0)),"")</f>
        <v/>
      </c>
      <c r="Y293" s="986"/>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 customHeight="1">
      <c r="A294" s="473">
        <v>279</v>
      </c>
      <c r="B294" s="982" t="str">
        <f>IF(基本情報入力シート!C331="","",基本情報入力シート!C331)</f>
        <v/>
      </c>
      <c r="C294" s="983"/>
      <c r="D294" s="983"/>
      <c r="E294" s="983"/>
      <c r="F294" s="983"/>
      <c r="G294" s="983"/>
      <c r="H294" s="983"/>
      <c r="I294" s="98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985" t="str">
        <f>IFERROR(V294*VLOOKUP(AF294,【参考】数式用3!$AD$15:$BA$23,MATCH(N294,【参考】数式用3!$AD$2:$BA$2,0)),"")</f>
        <v/>
      </c>
      <c r="Y294" s="986"/>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 customHeight="1">
      <c r="A295" s="473">
        <v>280</v>
      </c>
      <c r="B295" s="982" t="str">
        <f>IF(基本情報入力シート!C332="","",基本情報入力シート!C332)</f>
        <v/>
      </c>
      <c r="C295" s="983"/>
      <c r="D295" s="983"/>
      <c r="E295" s="983"/>
      <c r="F295" s="983"/>
      <c r="G295" s="983"/>
      <c r="H295" s="983"/>
      <c r="I295" s="98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985" t="str">
        <f>IFERROR(V295*VLOOKUP(AF295,【参考】数式用3!$AD$15:$BA$23,MATCH(N295,【参考】数式用3!$AD$2:$BA$2,0)),"")</f>
        <v/>
      </c>
      <c r="Y295" s="986"/>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 customHeight="1">
      <c r="A296" s="473">
        <v>281</v>
      </c>
      <c r="B296" s="982" t="str">
        <f>IF(基本情報入力シート!C333="","",基本情報入力シート!C333)</f>
        <v/>
      </c>
      <c r="C296" s="983"/>
      <c r="D296" s="983"/>
      <c r="E296" s="983"/>
      <c r="F296" s="983"/>
      <c r="G296" s="983"/>
      <c r="H296" s="983"/>
      <c r="I296" s="98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985" t="str">
        <f>IFERROR(V296*VLOOKUP(AF296,【参考】数式用3!$AD$15:$BA$23,MATCH(N296,【参考】数式用3!$AD$2:$BA$2,0)),"")</f>
        <v/>
      </c>
      <c r="Y296" s="986"/>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 customHeight="1">
      <c r="A297" s="473">
        <v>282</v>
      </c>
      <c r="B297" s="982" t="str">
        <f>IF(基本情報入力シート!C334="","",基本情報入力シート!C334)</f>
        <v/>
      </c>
      <c r="C297" s="983"/>
      <c r="D297" s="983"/>
      <c r="E297" s="983"/>
      <c r="F297" s="983"/>
      <c r="G297" s="983"/>
      <c r="H297" s="983"/>
      <c r="I297" s="98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985" t="str">
        <f>IFERROR(V297*VLOOKUP(AF297,【参考】数式用3!$AD$15:$BA$23,MATCH(N297,【参考】数式用3!$AD$2:$BA$2,0)),"")</f>
        <v/>
      </c>
      <c r="Y297" s="986"/>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 customHeight="1">
      <c r="A298" s="473">
        <v>283</v>
      </c>
      <c r="B298" s="982" t="str">
        <f>IF(基本情報入力シート!C335="","",基本情報入力シート!C335)</f>
        <v/>
      </c>
      <c r="C298" s="983"/>
      <c r="D298" s="983"/>
      <c r="E298" s="983"/>
      <c r="F298" s="983"/>
      <c r="G298" s="983"/>
      <c r="H298" s="983"/>
      <c r="I298" s="98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985" t="str">
        <f>IFERROR(V298*VLOOKUP(AF298,【参考】数式用3!$AD$15:$BA$23,MATCH(N298,【参考】数式用3!$AD$2:$BA$2,0)),"")</f>
        <v/>
      </c>
      <c r="Y298" s="986"/>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 customHeight="1">
      <c r="A299" s="473">
        <v>284</v>
      </c>
      <c r="B299" s="982" t="str">
        <f>IF(基本情報入力シート!C336="","",基本情報入力シート!C336)</f>
        <v/>
      </c>
      <c r="C299" s="983"/>
      <c r="D299" s="983"/>
      <c r="E299" s="983"/>
      <c r="F299" s="983"/>
      <c r="G299" s="983"/>
      <c r="H299" s="983"/>
      <c r="I299" s="98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985" t="str">
        <f>IFERROR(V299*VLOOKUP(AF299,【参考】数式用3!$AD$15:$BA$23,MATCH(N299,【参考】数式用3!$AD$2:$BA$2,0)),"")</f>
        <v/>
      </c>
      <c r="Y299" s="986"/>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 customHeight="1">
      <c r="A300" s="473">
        <v>285</v>
      </c>
      <c r="B300" s="982" t="str">
        <f>IF(基本情報入力シート!C337="","",基本情報入力シート!C337)</f>
        <v/>
      </c>
      <c r="C300" s="983"/>
      <c r="D300" s="983"/>
      <c r="E300" s="983"/>
      <c r="F300" s="983"/>
      <c r="G300" s="983"/>
      <c r="H300" s="983"/>
      <c r="I300" s="98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985" t="str">
        <f>IFERROR(V300*VLOOKUP(AF300,【参考】数式用3!$AD$15:$BA$23,MATCH(N300,【参考】数式用3!$AD$2:$BA$2,0)),"")</f>
        <v/>
      </c>
      <c r="Y300" s="986"/>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 customHeight="1">
      <c r="A301" s="473">
        <v>286</v>
      </c>
      <c r="B301" s="982" t="str">
        <f>IF(基本情報入力シート!C338="","",基本情報入力シート!C338)</f>
        <v/>
      </c>
      <c r="C301" s="983"/>
      <c r="D301" s="983"/>
      <c r="E301" s="983"/>
      <c r="F301" s="983"/>
      <c r="G301" s="983"/>
      <c r="H301" s="983"/>
      <c r="I301" s="98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985" t="str">
        <f>IFERROR(V301*VLOOKUP(AF301,【参考】数式用3!$AD$15:$BA$23,MATCH(N301,【参考】数式用3!$AD$2:$BA$2,0)),"")</f>
        <v/>
      </c>
      <c r="Y301" s="986"/>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 customHeight="1">
      <c r="A302" s="473">
        <v>287</v>
      </c>
      <c r="B302" s="982" t="str">
        <f>IF(基本情報入力シート!C339="","",基本情報入力シート!C339)</f>
        <v/>
      </c>
      <c r="C302" s="983"/>
      <c r="D302" s="983"/>
      <c r="E302" s="983"/>
      <c r="F302" s="983"/>
      <c r="G302" s="983"/>
      <c r="H302" s="983"/>
      <c r="I302" s="98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985" t="str">
        <f>IFERROR(V302*VLOOKUP(AF302,【参考】数式用3!$AD$15:$BA$23,MATCH(N302,【参考】数式用3!$AD$2:$BA$2,0)),"")</f>
        <v/>
      </c>
      <c r="Y302" s="986"/>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 customHeight="1">
      <c r="A303" s="473">
        <v>288</v>
      </c>
      <c r="B303" s="982" t="str">
        <f>IF(基本情報入力シート!C340="","",基本情報入力シート!C340)</f>
        <v/>
      </c>
      <c r="C303" s="983"/>
      <c r="D303" s="983"/>
      <c r="E303" s="983"/>
      <c r="F303" s="983"/>
      <c r="G303" s="983"/>
      <c r="H303" s="983"/>
      <c r="I303" s="98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985" t="str">
        <f>IFERROR(V303*VLOOKUP(AF303,【参考】数式用3!$AD$15:$BA$23,MATCH(N303,【参考】数式用3!$AD$2:$BA$2,0)),"")</f>
        <v/>
      </c>
      <c r="Y303" s="986"/>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 customHeight="1">
      <c r="A304" s="473">
        <v>289</v>
      </c>
      <c r="B304" s="982" t="str">
        <f>IF(基本情報入力シート!C341="","",基本情報入力シート!C341)</f>
        <v/>
      </c>
      <c r="C304" s="983"/>
      <c r="D304" s="983"/>
      <c r="E304" s="983"/>
      <c r="F304" s="983"/>
      <c r="G304" s="983"/>
      <c r="H304" s="983"/>
      <c r="I304" s="98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985" t="str">
        <f>IFERROR(V304*VLOOKUP(AF304,【参考】数式用3!$AD$15:$BA$23,MATCH(N304,【参考】数式用3!$AD$2:$BA$2,0)),"")</f>
        <v/>
      </c>
      <c r="Y304" s="986"/>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 customHeight="1">
      <c r="A305" s="473">
        <v>290</v>
      </c>
      <c r="B305" s="982" t="str">
        <f>IF(基本情報入力シート!C342="","",基本情報入力シート!C342)</f>
        <v/>
      </c>
      <c r="C305" s="983"/>
      <c r="D305" s="983"/>
      <c r="E305" s="983"/>
      <c r="F305" s="983"/>
      <c r="G305" s="983"/>
      <c r="H305" s="983"/>
      <c r="I305" s="98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985" t="str">
        <f>IFERROR(V305*VLOOKUP(AF305,【参考】数式用3!$AD$15:$BA$23,MATCH(N305,【参考】数式用3!$AD$2:$BA$2,0)),"")</f>
        <v/>
      </c>
      <c r="Y305" s="986"/>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 customHeight="1">
      <c r="A306" s="473">
        <v>291</v>
      </c>
      <c r="B306" s="982" t="str">
        <f>IF(基本情報入力シート!C343="","",基本情報入力シート!C343)</f>
        <v/>
      </c>
      <c r="C306" s="983"/>
      <c r="D306" s="983"/>
      <c r="E306" s="983"/>
      <c r="F306" s="983"/>
      <c r="G306" s="983"/>
      <c r="H306" s="983"/>
      <c r="I306" s="98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985" t="str">
        <f>IFERROR(V306*VLOOKUP(AF306,【参考】数式用3!$AD$15:$BA$23,MATCH(N306,【参考】数式用3!$AD$2:$BA$2,0)),"")</f>
        <v/>
      </c>
      <c r="Y306" s="986"/>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 customHeight="1">
      <c r="A307" s="473">
        <v>292</v>
      </c>
      <c r="B307" s="982" t="str">
        <f>IF(基本情報入力シート!C344="","",基本情報入力シート!C344)</f>
        <v/>
      </c>
      <c r="C307" s="983"/>
      <c r="D307" s="983"/>
      <c r="E307" s="983"/>
      <c r="F307" s="983"/>
      <c r="G307" s="983"/>
      <c r="H307" s="983"/>
      <c r="I307" s="98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985" t="str">
        <f>IFERROR(V307*VLOOKUP(AF307,【参考】数式用3!$AD$15:$BA$23,MATCH(N307,【参考】数式用3!$AD$2:$BA$2,0)),"")</f>
        <v/>
      </c>
      <c r="Y307" s="986"/>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 customHeight="1">
      <c r="A308" s="473">
        <v>293</v>
      </c>
      <c r="B308" s="982" t="str">
        <f>IF(基本情報入力シート!C345="","",基本情報入力シート!C345)</f>
        <v/>
      </c>
      <c r="C308" s="983"/>
      <c r="D308" s="983"/>
      <c r="E308" s="983"/>
      <c r="F308" s="983"/>
      <c r="G308" s="983"/>
      <c r="H308" s="983"/>
      <c r="I308" s="98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985" t="str">
        <f>IFERROR(V308*VLOOKUP(AF308,【参考】数式用3!$AD$15:$BA$23,MATCH(N308,【参考】数式用3!$AD$2:$BA$2,0)),"")</f>
        <v/>
      </c>
      <c r="Y308" s="986"/>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 customHeight="1">
      <c r="A309" s="473">
        <v>294</v>
      </c>
      <c r="B309" s="982" t="str">
        <f>IF(基本情報入力シート!C346="","",基本情報入力シート!C346)</f>
        <v/>
      </c>
      <c r="C309" s="983"/>
      <c r="D309" s="983"/>
      <c r="E309" s="983"/>
      <c r="F309" s="983"/>
      <c r="G309" s="983"/>
      <c r="H309" s="983"/>
      <c r="I309" s="98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985" t="str">
        <f>IFERROR(V309*VLOOKUP(AF309,【参考】数式用3!$AD$15:$BA$23,MATCH(N309,【参考】数式用3!$AD$2:$BA$2,0)),"")</f>
        <v/>
      </c>
      <c r="Y309" s="986"/>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 customHeight="1">
      <c r="A310" s="473">
        <v>295</v>
      </c>
      <c r="B310" s="982" t="str">
        <f>IF(基本情報入力シート!C347="","",基本情報入力シート!C347)</f>
        <v/>
      </c>
      <c r="C310" s="983"/>
      <c r="D310" s="983"/>
      <c r="E310" s="983"/>
      <c r="F310" s="983"/>
      <c r="G310" s="983"/>
      <c r="H310" s="983"/>
      <c r="I310" s="98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985" t="str">
        <f>IFERROR(V310*VLOOKUP(AF310,【参考】数式用3!$AD$15:$BA$23,MATCH(N310,【参考】数式用3!$AD$2:$BA$2,0)),"")</f>
        <v/>
      </c>
      <c r="Y310" s="986"/>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 customHeight="1">
      <c r="A311" s="473">
        <v>296</v>
      </c>
      <c r="B311" s="982" t="str">
        <f>IF(基本情報入力シート!C348="","",基本情報入力シート!C348)</f>
        <v/>
      </c>
      <c r="C311" s="983"/>
      <c r="D311" s="983"/>
      <c r="E311" s="983"/>
      <c r="F311" s="983"/>
      <c r="G311" s="983"/>
      <c r="H311" s="983"/>
      <c r="I311" s="98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985" t="str">
        <f>IFERROR(V311*VLOOKUP(AF311,【参考】数式用3!$AD$15:$BA$23,MATCH(N311,【参考】数式用3!$AD$2:$BA$2,0)),"")</f>
        <v/>
      </c>
      <c r="Y311" s="986"/>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 customHeight="1">
      <c r="A312" s="473">
        <v>297</v>
      </c>
      <c r="B312" s="982" t="str">
        <f>IF(基本情報入力シート!C349="","",基本情報入力シート!C349)</f>
        <v/>
      </c>
      <c r="C312" s="983"/>
      <c r="D312" s="983"/>
      <c r="E312" s="983"/>
      <c r="F312" s="983"/>
      <c r="G312" s="983"/>
      <c r="H312" s="983"/>
      <c r="I312" s="98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985" t="str">
        <f>IFERROR(V312*VLOOKUP(AF312,【参考】数式用3!$AD$15:$BA$23,MATCH(N312,【参考】数式用3!$AD$2:$BA$2,0)),"")</f>
        <v/>
      </c>
      <c r="Y312" s="986"/>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 customHeight="1">
      <c r="A313" s="473">
        <v>298</v>
      </c>
      <c r="B313" s="982" t="str">
        <f>IF(基本情報入力シート!C350="","",基本情報入力シート!C350)</f>
        <v/>
      </c>
      <c r="C313" s="983"/>
      <c r="D313" s="983"/>
      <c r="E313" s="983"/>
      <c r="F313" s="983"/>
      <c r="G313" s="983"/>
      <c r="H313" s="983"/>
      <c r="I313" s="98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985" t="str">
        <f>IFERROR(V313*VLOOKUP(AF313,【参考】数式用3!$AD$15:$BA$23,MATCH(N313,【参考】数式用3!$AD$2:$BA$2,0)),"")</f>
        <v/>
      </c>
      <c r="Y313" s="986"/>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 customHeight="1">
      <c r="A314" s="473">
        <v>299</v>
      </c>
      <c r="B314" s="982" t="str">
        <f>IF(基本情報入力シート!C351="","",基本情報入力シート!C351)</f>
        <v/>
      </c>
      <c r="C314" s="983"/>
      <c r="D314" s="983"/>
      <c r="E314" s="983"/>
      <c r="F314" s="983"/>
      <c r="G314" s="983"/>
      <c r="H314" s="983"/>
      <c r="I314" s="98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985" t="str">
        <f>IFERROR(V314*VLOOKUP(AF314,【参考】数式用3!$AD$15:$BA$23,MATCH(N314,【参考】数式用3!$AD$2:$BA$2,0)),"")</f>
        <v/>
      </c>
      <c r="Y314" s="986"/>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 customHeight="1">
      <c r="A315" s="473">
        <v>300</v>
      </c>
      <c r="B315" s="982" t="str">
        <f>IF(基本情報入力シート!C352="","",基本情報入力シート!C352)</f>
        <v/>
      </c>
      <c r="C315" s="983"/>
      <c r="D315" s="983"/>
      <c r="E315" s="983"/>
      <c r="F315" s="983"/>
      <c r="G315" s="983"/>
      <c r="H315" s="983"/>
      <c r="I315" s="98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985" t="str">
        <f>IFERROR(V315*VLOOKUP(AF315,【参考】数式用3!$AD$15:$BA$23,MATCH(N315,【参考】数式用3!$AD$2:$BA$2,0)),"")</f>
        <v/>
      </c>
      <c r="Y315" s="986"/>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 customHeight="1">
      <c r="A316" s="473">
        <v>301</v>
      </c>
      <c r="B316" s="982" t="str">
        <f>IF(基本情報入力シート!C353="","",基本情報入力シート!C353)</f>
        <v/>
      </c>
      <c r="C316" s="983"/>
      <c r="D316" s="983"/>
      <c r="E316" s="983"/>
      <c r="F316" s="983"/>
      <c r="G316" s="983"/>
      <c r="H316" s="983"/>
      <c r="I316" s="98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985" t="str">
        <f>IFERROR(V316*VLOOKUP(AF316,【参考】数式用3!$AD$15:$BA$23,MATCH(N316,【参考】数式用3!$AD$2:$BA$2,0)),"")</f>
        <v/>
      </c>
      <c r="Y316" s="986"/>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 customHeight="1">
      <c r="A317" s="473">
        <v>302</v>
      </c>
      <c r="B317" s="982" t="str">
        <f>IF(基本情報入力シート!C354="","",基本情報入力シート!C354)</f>
        <v/>
      </c>
      <c r="C317" s="983"/>
      <c r="D317" s="983"/>
      <c r="E317" s="983"/>
      <c r="F317" s="983"/>
      <c r="G317" s="983"/>
      <c r="H317" s="983"/>
      <c r="I317" s="98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985" t="str">
        <f>IFERROR(V317*VLOOKUP(AF317,【参考】数式用3!$AD$15:$BA$23,MATCH(N317,【参考】数式用3!$AD$2:$BA$2,0)),"")</f>
        <v/>
      </c>
      <c r="Y317" s="986"/>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 customHeight="1">
      <c r="A318" s="473">
        <v>303</v>
      </c>
      <c r="B318" s="982" t="str">
        <f>IF(基本情報入力シート!C355="","",基本情報入力シート!C355)</f>
        <v/>
      </c>
      <c r="C318" s="983"/>
      <c r="D318" s="983"/>
      <c r="E318" s="983"/>
      <c r="F318" s="983"/>
      <c r="G318" s="983"/>
      <c r="H318" s="983"/>
      <c r="I318" s="98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985" t="str">
        <f>IFERROR(V318*VLOOKUP(AF318,【参考】数式用3!$AD$15:$BA$23,MATCH(N318,【参考】数式用3!$AD$2:$BA$2,0)),"")</f>
        <v/>
      </c>
      <c r="Y318" s="986"/>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 customHeight="1">
      <c r="A319" s="473">
        <v>304</v>
      </c>
      <c r="B319" s="982" t="str">
        <f>IF(基本情報入力シート!C356="","",基本情報入力シート!C356)</f>
        <v/>
      </c>
      <c r="C319" s="983"/>
      <c r="D319" s="983"/>
      <c r="E319" s="983"/>
      <c r="F319" s="983"/>
      <c r="G319" s="983"/>
      <c r="H319" s="983"/>
      <c r="I319" s="98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985" t="str">
        <f>IFERROR(V319*VLOOKUP(AF319,【参考】数式用3!$AD$15:$BA$23,MATCH(N319,【参考】数式用3!$AD$2:$BA$2,0)),"")</f>
        <v/>
      </c>
      <c r="Y319" s="986"/>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 customHeight="1">
      <c r="A320" s="473">
        <v>305</v>
      </c>
      <c r="B320" s="982" t="str">
        <f>IF(基本情報入力シート!C357="","",基本情報入力シート!C357)</f>
        <v/>
      </c>
      <c r="C320" s="983"/>
      <c r="D320" s="983"/>
      <c r="E320" s="983"/>
      <c r="F320" s="983"/>
      <c r="G320" s="983"/>
      <c r="H320" s="983"/>
      <c r="I320" s="98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985" t="str">
        <f>IFERROR(V320*VLOOKUP(AF320,【参考】数式用3!$AD$15:$BA$23,MATCH(N320,【参考】数式用3!$AD$2:$BA$2,0)),"")</f>
        <v/>
      </c>
      <c r="Y320" s="986"/>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 customHeight="1">
      <c r="A321" s="473">
        <v>306</v>
      </c>
      <c r="B321" s="982" t="str">
        <f>IF(基本情報入力シート!C358="","",基本情報入力シート!C358)</f>
        <v/>
      </c>
      <c r="C321" s="983"/>
      <c r="D321" s="983"/>
      <c r="E321" s="983"/>
      <c r="F321" s="983"/>
      <c r="G321" s="983"/>
      <c r="H321" s="983"/>
      <c r="I321" s="98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985" t="str">
        <f>IFERROR(V321*VLOOKUP(AF321,【参考】数式用3!$AD$15:$BA$23,MATCH(N321,【参考】数式用3!$AD$2:$BA$2,0)),"")</f>
        <v/>
      </c>
      <c r="Y321" s="986"/>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 customHeight="1">
      <c r="A322" s="473">
        <v>307</v>
      </c>
      <c r="B322" s="982" t="str">
        <f>IF(基本情報入力シート!C359="","",基本情報入力シート!C359)</f>
        <v/>
      </c>
      <c r="C322" s="983"/>
      <c r="D322" s="983"/>
      <c r="E322" s="983"/>
      <c r="F322" s="983"/>
      <c r="G322" s="983"/>
      <c r="H322" s="983"/>
      <c r="I322" s="98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985" t="str">
        <f>IFERROR(V322*VLOOKUP(AF322,【参考】数式用3!$AD$15:$BA$23,MATCH(N322,【参考】数式用3!$AD$2:$BA$2,0)),"")</f>
        <v/>
      </c>
      <c r="Y322" s="986"/>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 customHeight="1">
      <c r="A323" s="473">
        <v>308</v>
      </c>
      <c r="B323" s="982" t="str">
        <f>IF(基本情報入力シート!C360="","",基本情報入力シート!C360)</f>
        <v/>
      </c>
      <c r="C323" s="983"/>
      <c r="D323" s="983"/>
      <c r="E323" s="983"/>
      <c r="F323" s="983"/>
      <c r="G323" s="983"/>
      <c r="H323" s="983"/>
      <c r="I323" s="98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985" t="str">
        <f>IFERROR(V323*VLOOKUP(AF323,【参考】数式用3!$AD$15:$BA$23,MATCH(N323,【参考】数式用3!$AD$2:$BA$2,0)),"")</f>
        <v/>
      </c>
      <c r="Y323" s="986"/>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 customHeight="1">
      <c r="A324" s="473">
        <v>309</v>
      </c>
      <c r="B324" s="982" t="str">
        <f>IF(基本情報入力シート!C361="","",基本情報入力シート!C361)</f>
        <v/>
      </c>
      <c r="C324" s="983"/>
      <c r="D324" s="983"/>
      <c r="E324" s="983"/>
      <c r="F324" s="983"/>
      <c r="G324" s="983"/>
      <c r="H324" s="983"/>
      <c r="I324" s="98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985" t="str">
        <f>IFERROR(V324*VLOOKUP(AF324,【参考】数式用3!$AD$15:$BA$23,MATCH(N324,【参考】数式用3!$AD$2:$BA$2,0)),"")</f>
        <v/>
      </c>
      <c r="Y324" s="986"/>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 customHeight="1">
      <c r="A325" s="473">
        <v>310</v>
      </c>
      <c r="B325" s="982" t="str">
        <f>IF(基本情報入力シート!C362="","",基本情報入力シート!C362)</f>
        <v/>
      </c>
      <c r="C325" s="983"/>
      <c r="D325" s="983"/>
      <c r="E325" s="983"/>
      <c r="F325" s="983"/>
      <c r="G325" s="983"/>
      <c r="H325" s="983"/>
      <c r="I325" s="98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985" t="str">
        <f>IFERROR(V325*VLOOKUP(AF325,【参考】数式用3!$AD$15:$BA$23,MATCH(N325,【参考】数式用3!$AD$2:$BA$2,0)),"")</f>
        <v/>
      </c>
      <c r="Y325" s="986"/>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 customHeight="1">
      <c r="A326" s="473">
        <v>311</v>
      </c>
      <c r="B326" s="982" t="str">
        <f>IF(基本情報入力シート!C363="","",基本情報入力シート!C363)</f>
        <v/>
      </c>
      <c r="C326" s="983"/>
      <c r="D326" s="983"/>
      <c r="E326" s="983"/>
      <c r="F326" s="983"/>
      <c r="G326" s="983"/>
      <c r="H326" s="983"/>
      <c r="I326" s="98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985" t="str">
        <f>IFERROR(V326*VLOOKUP(AF326,【参考】数式用3!$AD$15:$BA$23,MATCH(N326,【参考】数式用3!$AD$2:$BA$2,0)),"")</f>
        <v/>
      </c>
      <c r="Y326" s="986"/>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 customHeight="1">
      <c r="A327" s="473">
        <v>312</v>
      </c>
      <c r="B327" s="982" t="str">
        <f>IF(基本情報入力シート!C364="","",基本情報入力シート!C364)</f>
        <v/>
      </c>
      <c r="C327" s="983"/>
      <c r="D327" s="983"/>
      <c r="E327" s="983"/>
      <c r="F327" s="983"/>
      <c r="G327" s="983"/>
      <c r="H327" s="983"/>
      <c r="I327" s="98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985" t="str">
        <f>IFERROR(V327*VLOOKUP(AF327,【参考】数式用3!$AD$15:$BA$23,MATCH(N327,【参考】数式用3!$AD$2:$BA$2,0)),"")</f>
        <v/>
      </c>
      <c r="Y327" s="986"/>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 customHeight="1">
      <c r="A328" s="473">
        <v>313</v>
      </c>
      <c r="B328" s="982" t="str">
        <f>IF(基本情報入力シート!C365="","",基本情報入力シート!C365)</f>
        <v/>
      </c>
      <c r="C328" s="983"/>
      <c r="D328" s="983"/>
      <c r="E328" s="983"/>
      <c r="F328" s="983"/>
      <c r="G328" s="983"/>
      <c r="H328" s="983"/>
      <c r="I328" s="98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985" t="str">
        <f>IFERROR(V328*VLOOKUP(AF328,【参考】数式用3!$AD$15:$BA$23,MATCH(N328,【参考】数式用3!$AD$2:$BA$2,0)),"")</f>
        <v/>
      </c>
      <c r="Y328" s="986"/>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 customHeight="1">
      <c r="A329" s="473">
        <v>314</v>
      </c>
      <c r="B329" s="982" t="str">
        <f>IF(基本情報入力シート!C366="","",基本情報入力シート!C366)</f>
        <v/>
      </c>
      <c r="C329" s="983"/>
      <c r="D329" s="983"/>
      <c r="E329" s="983"/>
      <c r="F329" s="983"/>
      <c r="G329" s="983"/>
      <c r="H329" s="983"/>
      <c r="I329" s="98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985" t="str">
        <f>IFERROR(V329*VLOOKUP(AF329,【参考】数式用3!$AD$15:$BA$23,MATCH(N329,【参考】数式用3!$AD$2:$BA$2,0)),"")</f>
        <v/>
      </c>
      <c r="Y329" s="986"/>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 customHeight="1">
      <c r="A330" s="473">
        <v>315</v>
      </c>
      <c r="B330" s="982" t="str">
        <f>IF(基本情報入力シート!C367="","",基本情報入力シート!C367)</f>
        <v/>
      </c>
      <c r="C330" s="983"/>
      <c r="D330" s="983"/>
      <c r="E330" s="983"/>
      <c r="F330" s="983"/>
      <c r="G330" s="983"/>
      <c r="H330" s="983"/>
      <c r="I330" s="98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985" t="str">
        <f>IFERROR(V330*VLOOKUP(AF330,【参考】数式用3!$AD$15:$BA$23,MATCH(N330,【参考】数式用3!$AD$2:$BA$2,0)),"")</f>
        <v/>
      </c>
      <c r="Y330" s="986"/>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 customHeight="1">
      <c r="A331" s="473">
        <v>316</v>
      </c>
      <c r="B331" s="982" t="str">
        <f>IF(基本情報入力シート!C368="","",基本情報入力シート!C368)</f>
        <v/>
      </c>
      <c r="C331" s="983"/>
      <c r="D331" s="983"/>
      <c r="E331" s="983"/>
      <c r="F331" s="983"/>
      <c r="G331" s="983"/>
      <c r="H331" s="983"/>
      <c r="I331" s="98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985" t="str">
        <f>IFERROR(V331*VLOOKUP(AF331,【参考】数式用3!$AD$15:$BA$23,MATCH(N331,【参考】数式用3!$AD$2:$BA$2,0)),"")</f>
        <v/>
      </c>
      <c r="Y331" s="986"/>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 customHeight="1">
      <c r="A332" s="473">
        <v>317</v>
      </c>
      <c r="B332" s="982" t="str">
        <f>IF(基本情報入力シート!C369="","",基本情報入力シート!C369)</f>
        <v/>
      </c>
      <c r="C332" s="983"/>
      <c r="D332" s="983"/>
      <c r="E332" s="983"/>
      <c r="F332" s="983"/>
      <c r="G332" s="983"/>
      <c r="H332" s="983"/>
      <c r="I332" s="98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985" t="str">
        <f>IFERROR(V332*VLOOKUP(AF332,【参考】数式用3!$AD$15:$BA$23,MATCH(N332,【参考】数式用3!$AD$2:$BA$2,0)),"")</f>
        <v/>
      </c>
      <c r="Y332" s="986"/>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 customHeight="1">
      <c r="A333" s="473">
        <v>318</v>
      </c>
      <c r="B333" s="982" t="str">
        <f>IF(基本情報入力シート!C370="","",基本情報入力シート!C370)</f>
        <v/>
      </c>
      <c r="C333" s="983"/>
      <c r="D333" s="983"/>
      <c r="E333" s="983"/>
      <c r="F333" s="983"/>
      <c r="G333" s="983"/>
      <c r="H333" s="983"/>
      <c r="I333" s="98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985" t="str">
        <f>IFERROR(V333*VLOOKUP(AF333,【参考】数式用3!$AD$15:$BA$23,MATCH(N333,【参考】数式用3!$AD$2:$BA$2,0)),"")</f>
        <v/>
      </c>
      <c r="Y333" s="986"/>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 customHeight="1">
      <c r="A334" s="473">
        <v>319</v>
      </c>
      <c r="B334" s="982" t="str">
        <f>IF(基本情報入力シート!C371="","",基本情報入力シート!C371)</f>
        <v/>
      </c>
      <c r="C334" s="983"/>
      <c r="D334" s="983"/>
      <c r="E334" s="983"/>
      <c r="F334" s="983"/>
      <c r="G334" s="983"/>
      <c r="H334" s="983"/>
      <c r="I334" s="98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985" t="str">
        <f>IFERROR(V334*VLOOKUP(AF334,【参考】数式用3!$AD$15:$BA$23,MATCH(N334,【参考】数式用3!$AD$2:$BA$2,0)),"")</f>
        <v/>
      </c>
      <c r="Y334" s="986"/>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 customHeight="1">
      <c r="A335" s="473">
        <v>320</v>
      </c>
      <c r="B335" s="982" t="str">
        <f>IF(基本情報入力シート!C372="","",基本情報入力シート!C372)</f>
        <v/>
      </c>
      <c r="C335" s="983"/>
      <c r="D335" s="983"/>
      <c r="E335" s="983"/>
      <c r="F335" s="983"/>
      <c r="G335" s="983"/>
      <c r="H335" s="983"/>
      <c r="I335" s="98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985" t="str">
        <f>IFERROR(V335*VLOOKUP(AF335,【参考】数式用3!$AD$15:$BA$23,MATCH(N335,【参考】数式用3!$AD$2:$BA$2,0)),"")</f>
        <v/>
      </c>
      <c r="Y335" s="986"/>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 customHeight="1">
      <c r="A336" s="473">
        <v>321</v>
      </c>
      <c r="B336" s="982" t="str">
        <f>IF(基本情報入力シート!C373="","",基本情報入力シート!C373)</f>
        <v/>
      </c>
      <c r="C336" s="983"/>
      <c r="D336" s="983"/>
      <c r="E336" s="983"/>
      <c r="F336" s="983"/>
      <c r="G336" s="983"/>
      <c r="H336" s="983"/>
      <c r="I336" s="98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985" t="str">
        <f>IFERROR(V336*VLOOKUP(AF336,【参考】数式用3!$AD$15:$BA$23,MATCH(N336,【参考】数式用3!$AD$2:$BA$2,0)),"")</f>
        <v/>
      </c>
      <c r="Y336" s="986"/>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 customHeight="1">
      <c r="A337" s="473">
        <v>322</v>
      </c>
      <c r="B337" s="982" t="str">
        <f>IF(基本情報入力シート!C374="","",基本情報入力シート!C374)</f>
        <v/>
      </c>
      <c r="C337" s="983"/>
      <c r="D337" s="983"/>
      <c r="E337" s="983"/>
      <c r="F337" s="983"/>
      <c r="G337" s="983"/>
      <c r="H337" s="983"/>
      <c r="I337" s="98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985" t="str">
        <f>IFERROR(V337*VLOOKUP(AF337,【参考】数式用3!$AD$15:$BA$23,MATCH(N337,【参考】数式用3!$AD$2:$BA$2,0)),"")</f>
        <v/>
      </c>
      <c r="Y337" s="986"/>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 customHeight="1">
      <c r="A338" s="473">
        <v>323</v>
      </c>
      <c r="B338" s="982" t="str">
        <f>IF(基本情報入力シート!C375="","",基本情報入力シート!C375)</f>
        <v/>
      </c>
      <c r="C338" s="983"/>
      <c r="D338" s="983"/>
      <c r="E338" s="983"/>
      <c r="F338" s="983"/>
      <c r="G338" s="983"/>
      <c r="H338" s="983"/>
      <c r="I338" s="98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985" t="str">
        <f>IFERROR(V338*VLOOKUP(AF338,【参考】数式用3!$AD$15:$BA$23,MATCH(N338,【参考】数式用3!$AD$2:$BA$2,0)),"")</f>
        <v/>
      </c>
      <c r="Y338" s="986"/>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 customHeight="1">
      <c r="A339" s="473">
        <v>324</v>
      </c>
      <c r="B339" s="982" t="str">
        <f>IF(基本情報入力シート!C376="","",基本情報入力シート!C376)</f>
        <v/>
      </c>
      <c r="C339" s="983"/>
      <c r="D339" s="983"/>
      <c r="E339" s="983"/>
      <c r="F339" s="983"/>
      <c r="G339" s="983"/>
      <c r="H339" s="983"/>
      <c r="I339" s="98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985" t="str">
        <f>IFERROR(V339*VLOOKUP(AF339,【参考】数式用3!$AD$15:$BA$23,MATCH(N339,【参考】数式用3!$AD$2:$BA$2,0)),"")</f>
        <v/>
      </c>
      <c r="Y339" s="986"/>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 customHeight="1">
      <c r="A340" s="473">
        <v>325</v>
      </c>
      <c r="B340" s="982" t="str">
        <f>IF(基本情報入力シート!C377="","",基本情報入力シート!C377)</f>
        <v/>
      </c>
      <c r="C340" s="983"/>
      <c r="D340" s="983"/>
      <c r="E340" s="983"/>
      <c r="F340" s="983"/>
      <c r="G340" s="983"/>
      <c r="H340" s="983"/>
      <c r="I340" s="98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985" t="str">
        <f>IFERROR(V340*VLOOKUP(AF340,【参考】数式用3!$AD$15:$BA$23,MATCH(N340,【参考】数式用3!$AD$2:$BA$2,0)),"")</f>
        <v/>
      </c>
      <c r="Y340" s="986"/>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 customHeight="1">
      <c r="A341" s="473">
        <v>326</v>
      </c>
      <c r="B341" s="982" t="str">
        <f>IF(基本情報入力シート!C378="","",基本情報入力シート!C378)</f>
        <v/>
      </c>
      <c r="C341" s="983"/>
      <c r="D341" s="983"/>
      <c r="E341" s="983"/>
      <c r="F341" s="983"/>
      <c r="G341" s="983"/>
      <c r="H341" s="983"/>
      <c r="I341" s="98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985" t="str">
        <f>IFERROR(V341*VLOOKUP(AF341,【参考】数式用3!$AD$15:$BA$23,MATCH(N341,【参考】数式用3!$AD$2:$BA$2,0)),"")</f>
        <v/>
      </c>
      <c r="Y341" s="986"/>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 customHeight="1">
      <c r="A342" s="473">
        <v>327</v>
      </c>
      <c r="B342" s="982" t="str">
        <f>IF(基本情報入力シート!C379="","",基本情報入力シート!C379)</f>
        <v/>
      </c>
      <c r="C342" s="983"/>
      <c r="D342" s="983"/>
      <c r="E342" s="983"/>
      <c r="F342" s="983"/>
      <c r="G342" s="983"/>
      <c r="H342" s="983"/>
      <c r="I342" s="98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985" t="str">
        <f>IFERROR(V342*VLOOKUP(AF342,【参考】数式用3!$AD$15:$BA$23,MATCH(N342,【参考】数式用3!$AD$2:$BA$2,0)),"")</f>
        <v/>
      </c>
      <c r="Y342" s="986"/>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 customHeight="1">
      <c r="A343" s="473">
        <v>328</v>
      </c>
      <c r="B343" s="982" t="str">
        <f>IF(基本情報入力シート!C380="","",基本情報入力シート!C380)</f>
        <v/>
      </c>
      <c r="C343" s="983"/>
      <c r="D343" s="983"/>
      <c r="E343" s="983"/>
      <c r="F343" s="983"/>
      <c r="G343" s="983"/>
      <c r="H343" s="983"/>
      <c r="I343" s="98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985" t="str">
        <f>IFERROR(V343*VLOOKUP(AF343,【参考】数式用3!$AD$15:$BA$23,MATCH(N343,【参考】数式用3!$AD$2:$BA$2,0)),"")</f>
        <v/>
      </c>
      <c r="Y343" s="986"/>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 customHeight="1">
      <c r="A344" s="473">
        <v>329</v>
      </c>
      <c r="B344" s="982" t="str">
        <f>IF(基本情報入力シート!C381="","",基本情報入力シート!C381)</f>
        <v/>
      </c>
      <c r="C344" s="983"/>
      <c r="D344" s="983"/>
      <c r="E344" s="983"/>
      <c r="F344" s="983"/>
      <c r="G344" s="983"/>
      <c r="H344" s="983"/>
      <c r="I344" s="98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985" t="str">
        <f>IFERROR(V344*VLOOKUP(AF344,【参考】数式用3!$AD$15:$BA$23,MATCH(N344,【参考】数式用3!$AD$2:$BA$2,0)),"")</f>
        <v/>
      </c>
      <c r="Y344" s="986"/>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 customHeight="1">
      <c r="A345" s="473">
        <v>330</v>
      </c>
      <c r="B345" s="982" t="str">
        <f>IF(基本情報入力シート!C382="","",基本情報入力シート!C382)</f>
        <v/>
      </c>
      <c r="C345" s="983"/>
      <c r="D345" s="983"/>
      <c r="E345" s="983"/>
      <c r="F345" s="983"/>
      <c r="G345" s="983"/>
      <c r="H345" s="983"/>
      <c r="I345" s="98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985" t="str">
        <f>IFERROR(V345*VLOOKUP(AF345,【参考】数式用3!$AD$15:$BA$23,MATCH(N345,【参考】数式用3!$AD$2:$BA$2,0)),"")</f>
        <v/>
      </c>
      <c r="Y345" s="986"/>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 customHeight="1">
      <c r="A346" s="473">
        <v>331</v>
      </c>
      <c r="B346" s="982" t="str">
        <f>IF(基本情報入力シート!C383="","",基本情報入力シート!C383)</f>
        <v/>
      </c>
      <c r="C346" s="983"/>
      <c r="D346" s="983"/>
      <c r="E346" s="983"/>
      <c r="F346" s="983"/>
      <c r="G346" s="983"/>
      <c r="H346" s="983"/>
      <c r="I346" s="98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985" t="str">
        <f>IFERROR(V346*VLOOKUP(AF346,【参考】数式用3!$AD$15:$BA$23,MATCH(N346,【参考】数式用3!$AD$2:$BA$2,0)),"")</f>
        <v/>
      </c>
      <c r="Y346" s="986"/>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 customHeight="1">
      <c r="A347" s="473">
        <v>332</v>
      </c>
      <c r="B347" s="982" t="str">
        <f>IF(基本情報入力シート!C384="","",基本情報入力シート!C384)</f>
        <v/>
      </c>
      <c r="C347" s="983"/>
      <c r="D347" s="983"/>
      <c r="E347" s="983"/>
      <c r="F347" s="983"/>
      <c r="G347" s="983"/>
      <c r="H347" s="983"/>
      <c r="I347" s="98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985" t="str">
        <f>IFERROR(V347*VLOOKUP(AF347,【参考】数式用3!$AD$15:$BA$23,MATCH(N347,【参考】数式用3!$AD$2:$BA$2,0)),"")</f>
        <v/>
      </c>
      <c r="Y347" s="986"/>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 customHeight="1">
      <c r="A348" s="473">
        <v>333</v>
      </c>
      <c r="B348" s="982" t="str">
        <f>IF(基本情報入力シート!C385="","",基本情報入力シート!C385)</f>
        <v/>
      </c>
      <c r="C348" s="983"/>
      <c r="D348" s="983"/>
      <c r="E348" s="983"/>
      <c r="F348" s="983"/>
      <c r="G348" s="983"/>
      <c r="H348" s="983"/>
      <c r="I348" s="98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985" t="str">
        <f>IFERROR(V348*VLOOKUP(AF348,【参考】数式用3!$AD$15:$BA$23,MATCH(N348,【参考】数式用3!$AD$2:$BA$2,0)),"")</f>
        <v/>
      </c>
      <c r="Y348" s="986"/>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 customHeight="1">
      <c r="A349" s="473">
        <v>334</v>
      </c>
      <c r="B349" s="982" t="str">
        <f>IF(基本情報入力シート!C386="","",基本情報入力シート!C386)</f>
        <v/>
      </c>
      <c r="C349" s="983"/>
      <c r="D349" s="983"/>
      <c r="E349" s="983"/>
      <c r="F349" s="983"/>
      <c r="G349" s="983"/>
      <c r="H349" s="983"/>
      <c r="I349" s="98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985" t="str">
        <f>IFERROR(V349*VLOOKUP(AF349,【参考】数式用3!$AD$15:$BA$23,MATCH(N349,【参考】数式用3!$AD$2:$BA$2,0)),"")</f>
        <v/>
      </c>
      <c r="Y349" s="986"/>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 customHeight="1">
      <c r="A350" s="473">
        <v>335</v>
      </c>
      <c r="B350" s="982" t="str">
        <f>IF(基本情報入力シート!C387="","",基本情報入力シート!C387)</f>
        <v/>
      </c>
      <c r="C350" s="983"/>
      <c r="D350" s="983"/>
      <c r="E350" s="983"/>
      <c r="F350" s="983"/>
      <c r="G350" s="983"/>
      <c r="H350" s="983"/>
      <c r="I350" s="98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985" t="str">
        <f>IFERROR(V350*VLOOKUP(AF350,【参考】数式用3!$AD$15:$BA$23,MATCH(N350,【参考】数式用3!$AD$2:$BA$2,0)),"")</f>
        <v/>
      </c>
      <c r="Y350" s="986"/>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 customHeight="1">
      <c r="A351" s="473">
        <v>336</v>
      </c>
      <c r="B351" s="982" t="str">
        <f>IF(基本情報入力シート!C388="","",基本情報入力シート!C388)</f>
        <v/>
      </c>
      <c r="C351" s="983"/>
      <c r="D351" s="983"/>
      <c r="E351" s="983"/>
      <c r="F351" s="983"/>
      <c r="G351" s="983"/>
      <c r="H351" s="983"/>
      <c r="I351" s="98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985" t="str">
        <f>IFERROR(V351*VLOOKUP(AF351,【参考】数式用3!$AD$15:$BA$23,MATCH(N351,【参考】数式用3!$AD$2:$BA$2,0)),"")</f>
        <v/>
      </c>
      <c r="Y351" s="986"/>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 customHeight="1">
      <c r="A352" s="473">
        <v>337</v>
      </c>
      <c r="B352" s="982" t="str">
        <f>IF(基本情報入力シート!C389="","",基本情報入力シート!C389)</f>
        <v/>
      </c>
      <c r="C352" s="983"/>
      <c r="D352" s="983"/>
      <c r="E352" s="983"/>
      <c r="F352" s="983"/>
      <c r="G352" s="983"/>
      <c r="H352" s="983"/>
      <c r="I352" s="98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985" t="str">
        <f>IFERROR(V352*VLOOKUP(AF352,【参考】数式用3!$AD$15:$BA$23,MATCH(N352,【参考】数式用3!$AD$2:$BA$2,0)),"")</f>
        <v/>
      </c>
      <c r="Y352" s="986"/>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 customHeight="1">
      <c r="A353" s="473">
        <v>338</v>
      </c>
      <c r="B353" s="982" t="str">
        <f>IF(基本情報入力シート!C390="","",基本情報入力シート!C390)</f>
        <v/>
      </c>
      <c r="C353" s="983"/>
      <c r="D353" s="983"/>
      <c r="E353" s="983"/>
      <c r="F353" s="983"/>
      <c r="G353" s="983"/>
      <c r="H353" s="983"/>
      <c r="I353" s="98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985" t="str">
        <f>IFERROR(V353*VLOOKUP(AF353,【参考】数式用3!$AD$15:$BA$23,MATCH(N353,【参考】数式用3!$AD$2:$BA$2,0)),"")</f>
        <v/>
      </c>
      <c r="Y353" s="986"/>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 customHeight="1">
      <c r="A354" s="473">
        <v>339</v>
      </c>
      <c r="B354" s="982" t="str">
        <f>IF(基本情報入力シート!C391="","",基本情報入力シート!C391)</f>
        <v/>
      </c>
      <c r="C354" s="983"/>
      <c r="D354" s="983"/>
      <c r="E354" s="983"/>
      <c r="F354" s="983"/>
      <c r="G354" s="983"/>
      <c r="H354" s="983"/>
      <c r="I354" s="98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985" t="str">
        <f>IFERROR(V354*VLOOKUP(AF354,【参考】数式用3!$AD$15:$BA$23,MATCH(N354,【参考】数式用3!$AD$2:$BA$2,0)),"")</f>
        <v/>
      </c>
      <c r="Y354" s="986"/>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 customHeight="1">
      <c r="A355" s="473">
        <v>340</v>
      </c>
      <c r="B355" s="982" t="str">
        <f>IF(基本情報入力シート!C392="","",基本情報入力シート!C392)</f>
        <v/>
      </c>
      <c r="C355" s="983"/>
      <c r="D355" s="983"/>
      <c r="E355" s="983"/>
      <c r="F355" s="983"/>
      <c r="G355" s="983"/>
      <c r="H355" s="983"/>
      <c r="I355" s="98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985" t="str">
        <f>IFERROR(V355*VLOOKUP(AF355,【参考】数式用3!$AD$15:$BA$23,MATCH(N355,【参考】数式用3!$AD$2:$BA$2,0)),"")</f>
        <v/>
      </c>
      <c r="Y355" s="986"/>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 customHeight="1">
      <c r="A356" s="473">
        <v>341</v>
      </c>
      <c r="B356" s="982" t="str">
        <f>IF(基本情報入力シート!C393="","",基本情報入力シート!C393)</f>
        <v/>
      </c>
      <c r="C356" s="983"/>
      <c r="D356" s="983"/>
      <c r="E356" s="983"/>
      <c r="F356" s="983"/>
      <c r="G356" s="983"/>
      <c r="H356" s="983"/>
      <c r="I356" s="98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985" t="str">
        <f>IFERROR(V356*VLOOKUP(AF356,【参考】数式用3!$AD$15:$BA$23,MATCH(N356,【参考】数式用3!$AD$2:$BA$2,0)),"")</f>
        <v/>
      </c>
      <c r="Y356" s="986"/>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 customHeight="1">
      <c r="A357" s="473">
        <v>342</v>
      </c>
      <c r="B357" s="982" t="str">
        <f>IF(基本情報入力シート!C394="","",基本情報入力シート!C394)</f>
        <v/>
      </c>
      <c r="C357" s="983"/>
      <c r="D357" s="983"/>
      <c r="E357" s="983"/>
      <c r="F357" s="983"/>
      <c r="G357" s="983"/>
      <c r="H357" s="983"/>
      <c r="I357" s="98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985" t="str">
        <f>IFERROR(V357*VLOOKUP(AF357,【参考】数式用3!$AD$15:$BA$23,MATCH(N357,【参考】数式用3!$AD$2:$BA$2,0)),"")</f>
        <v/>
      </c>
      <c r="Y357" s="986"/>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 customHeight="1">
      <c r="A358" s="473">
        <v>343</v>
      </c>
      <c r="B358" s="982" t="str">
        <f>IF(基本情報入力シート!C395="","",基本情報入力シート!C395)</f>
        <v/>
      </c>
      <c r="C358" s="983"/>
      <c r="D358" s="983"/>
      <c r="E358" s="983"/>
      <c r="F358" s="983"/>
      <c r="G358" s="983"/>
      <c r="H358" s="983"/>
      <c r="I358" s="98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985" t="str">
        <f>IFERROR(V358*VLOOKUP(AF358,【参考】数式用3!$AD$15:$BA$23,MATCH(N358,【参考】数式用3!$AD$2:$BA$2,0)),"")</f>
        <v/>
      </c>
      <c r="Y358" s="986"/>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 customHeight="1">
      <c r="A359" s="473">
        <v>344</v>
      </c>
      <c r="B359" s="982" t="str">
        <f>IF(基本情報入力シート!C396="","",基本情報入力シート!C396)</f>
        <v/>
      </c>
      <c r="C359" s="983"/>
      <c r="D359" s="983"/>
      <c r="E359" s="983"/>
      <c r="F359" s="983"/>
      <c r="G359" s="983"/>
      <c r="H359" s="983"/>
      <c r="I359" s="98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985" t="str">
        <f>IFERROR(V359*VLOOKUP(AF359,【参考】数式用3!$AD$15:$BA$23,MATCH(N359,【参考】数式用3!$AD$2:$BA$2,0)),"")</f>
        <v/>
      </c>
      <c r="Y359" s="986"/>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 customHeight="1">
      <c r="A360" s="473">
        <v>345</v>
      </c>
      <c r="B360" s="982" t="str">
        <f>IF(基本情報入力シート!C397="","",基本情報入力シート!C397)</f>
        <v/>
      </c>
      <c r="C360" s="983"/>
      <c r="D360" s="983"/>
      <c r="E360" s="983"/>
      <c r="F360" s="983"/>
      <c r="G360" s="983"/>
      <c r="H360" s="983"/>
      <c r="I360" s="98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985" t="str">
        <f>IFERROR(V360*VLOOKUP(AF360,【参考】数式用3!$AD$15:$BA$23,MATCH(N360,【参考】数式用3!$AD$2:$BA$2,0)),"")</f>
        <v/>
      </c>
      <c r="Y360" s="986"/>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 customHeight="1">
      <c r="A361" s="473">
        <v>346</v>
      </c>
      <c r="B361" s="982" t="str">
        <f>IF(基本情報入力シート!C398="","",基本情報入力シート!C398)</f>
        <v/>
      </c>
      <c r="C361" s="983"/>
      <c r="D361" s="983"/>
      <c r="E361" s="983"/>
      <c r="F361" s="983"/>
      <c r="G361" s="983"/>
      <c r="H361" s="983"/>
      <c r="I361" s="98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985" t="str">
        <f>IFERROR(V361*VLOOKUP(AF361,【参考】数式用3!$AD$15:$BA$23,MATCH(N361,【参考】数式用3!$AD$2:$BA$2,0)),"")</f>
        <v/>
      </c>
      <c r="Y361" s="986"/>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 customHeight="1">
      <c r="A362" s="473">
        <v>347</v>
      </c>
      <c r="B362" s="982" t="str">
        <f>IF(基本情報入力シート!C399="","",基本情報入力シート!C399)</f>
        <v/>
      </c>
      <c r="C362" s="983"/>
      <c r="D362" s="983"/>
      <c r="E362" s="983"/>
      <c r="F362" s="983"/>
      <c r="G362" s="983"/>
      <c r="H362" s="983"/>
      <c r="I362" s="98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985" t="str">
        <f>IFERROR(V362*VLOOKUP(AF362,【参考】数式用3!$AD$15:$BA$23,MATCH(N362,【参考】数式用3!$AD$2:$BA$2,0)),"")</f>
        <v/>
      </c>
      <c r="Y362" s="986"/>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 customHeight="1">
      <c r="A363" s="473">
        <v>348</v>
      </c>
      <c r="B363" s="982" t="str">
        <f>IF(基本情報入力シート!C400="","",基本情報入力シート!C400)</f>
        <v/>
      </c>
      <c r="C363" s="983"/>
      <c r="D363" s="983"/>
      <c r="E363" s="983"/>
      <c r="F363" s="983"/>
      <c r="G363" s="983"/>
      <c r="H363" s="983"/>
      <c r="I363" s="98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985" t="str">
        <f>IFERROR(V363*VLOOKUP(AF363,【参考】数式用3!$AD$15:$BA$23,MATCH(N363,【参考】数式用3!$AD$2:$BA$2,0)),"")</f>
        <v/>
      </c>
      <c r="Y363" s="986"/>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 customHeight="1">
      <c r="A364" s="473">
        <v>349</v>
      </c>
      <c r="B364" s="982" t="str">
        <f>IF(基本情報入力シート!C401="","",基本情報入力シート!C401)</f>
        <v/>
      </c>
      <c r="C364" s="983"/>
      <c r="D364" s="983"/>
      <c r="E364" s="983"/>
      <c r="F364" s="983"/>
      <c r="G364" s="983"/>
      <c r="H364" s="983"/>
      <c r="I364" s="98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985" t="str">
        <f>IFERROR(V364*VLOOKUP(AF364,【参考】数式用3!$AD$15:$BA$23,MATCH(N364,【参考】数式用3!$AD$2:$BA$2,0)),"")</f>
        <v/>
      </c>
      <c r="Y364" s="986"/>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 customHeight="1">
      <c r="A365" s="473">
        <v>350</v>
      </c>
      <c r="B365" s="982" t="str">
        <f>IF(基本情報入力シート!C402="","",基本情報入力シート!C402)</f>
        <v/>
      </c>
      <c r="C365" s="983"/>
      <c r="D365" s="983"/>
      <c r="E365" s="983"/>
      <c r="F365" s="983"/>
      <c r="G365" s="983"/>
      <c r="H365" s="983"/>
      <c r="I365" s="98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985" t="str">
        <f>IFERROR(V365*VLOOKUP(AF365,【参考】数式用3!$AD$15:$BA$23,MATCH(N365,【参考】数式用3!$AD$2:$BA$2,0)),"")</f>
        <v/>
      </c>
      <c r="Y365" s="986"/>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 customHeight="1">
      <c r="A366" s="473">
        <v>351</v>
      </c>
      <c r="B366" s="982" t="str">
        <f>IF(基本情報入力シート!C403="","",基本情報入力シート!C403)</f>
        <v/>
      </c>
      <c r="C366" s="983"/>
      <c r="D366" s="983"/>
      <c r="E366" s="983"/>
      <c r="F366" s="983"/>
      <c r="G366" s="983"/>
      <c r="H366" s="983"/>
      <c r="I366" s="98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985" t="str">
        <f>IFERROR(V366*VLOOKUP(AF366,【参考】数式用3!$AD$15:$BA$23,MATCH(N366,【参考】数式用3!$AD$2:$BA$2,0)),"")</f>
        <v/>
      </c>
      <c r="Y366" s="986"/>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 customHeight="1">
      <c r="A367" s="473">
        <v>352</v>
      </c>
      <c r="B367" s="982" t="str">
        <f>IF(基本情報入力シート!C404="","",基本情報入力シート!C404)</f>
        <v/>
      </c>
      <c r="C367" s="983"/>
      <c r="D367" s="983"/>
      <c r="E367" s="983"/>
      <c r="F367" s="983"/>
      <c r="G367" s="983"/>
      <c r="H367" s="983"/>
      <c r="I367" s="98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985" t="str">
        <f>IFERROR(V367*VLOOKUP(AF367,【参考】数式用3!$AD$15:$BA$23,MATCH(N367,【参考】数式用3!$AD$2:$BA$2,0)),"")</f>
        <v/>
      </c>
      <c r="Y367" s="986"/>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 customHeight="1">
      <c r="A368" s="473">
        <v>353</v>
      </c>
      <c r="B368" s="982" t="str">
        <f>IF(基本情報入力シート!C405="","",基本情報入力シート!C405)</f>
        <v/>
      </c>
      <c r="C368" s="983"/>
      <c r="D368" s="983"/>
      <c r="E368" s="983"/>
      <c r="F368" s="983"/>
      <c r="G368" s="983"/>
      <c r="H368" s="983"/>
      <c r="I368" s="98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985" t="str">
        <f>IFERROR(V368*VLOOKUP(AF368,【参考】数式用3!$AD$15:$BA$23,MATCH(N368,【参考】数式用3!$AD$2:$BA$2,0)),"")</f>
        <v/>
      </c>
      <c r="Y368" s="986"/>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 customHeight="1">
      <c r="A369" s="473">
        <v>354</v>
      </c>
      <c r="B369" s="982" t="str">
        <f>IF(基本情報入力シート!C406="","",基本情報入力シート!C406)</f>
        <v/>
      </c>
      <c r="C369" s="983"/>
      <c r="D369" s="983"/>
      <c r="E369" s="983"/>
      <c r="F369" s="983"/>
      <c r="G369" s="983"/>
      <c r="H369" s="983"/>
      <c r="I369" s="98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985" t="str">
        <f>IFERROR(V369*VLOOKUP(AF369,【参考】数式用3!$AD$15:$BA$23,MATCH(N369,【参考】数式用3!$AD$2:$BA$2,0)),"")</f>
        <v/>
      </c>
      <c r="Y369" s="986"/>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 customHeight="1">
      <c r="A370" s="473">
        <v>355</v>
      </c>
      <c r="B370" s="982" t="str">
        <f>IF(基本情報入力シート!C407="","",基本情報入力シート!C407)</f>
        <v/>
      </c>
      <c r="C370" s="983"/>
      <c r="D370" s="983"/>
      <c r="E370" s="983"/>
      <c r="F370" s="983"/>
      <c r="G370" s="983"/>
      <c r="H370" s="983"/>
      <c r="I370" s="98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985" t="str">
        <f>IFERROR(V370*VLOOKUP(AF370,【参考】数式用3!$AD$15:$BA$23,MATCH(N370,【参考】数式用3!$AD$2:$BA$2,0)),"")</f>
        <v/>
      </c>
      <c r="Y370" s="986"/>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 customHeight="1">
      <c r="A371" s="473">
        <v>356</v>
      </c>
      <c r="B371" s="982" t="str">
        <f>IF(基本情報入力シート!C408="","",基本情報入力シート!C408)</f>
        <v/>
      </c>
      <c r="C371" s="983"/>
      <c r="D371" s="983"/>
      <c r="E371" s="983"/>
      <c r="F371" s="983"/>
      <c r="G371" s="983"/>
      <c r="H371" s="983"/>
      <c r="I371" s="98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985" t="str">
        <f>IFERROR(V371*VLOOKUP(AF371,【参考】数式用3!$AD$15:$BA$23,MATCH(N371,【参考】数式用3!$AD$2:$BA$2,0)),"")</f>
        <v/>
      </c>
      <c r="Y371" s="986"/>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 customHeight="1">
      <c r="A372" s="473">
        <v>357</v>
      </c>
      <c r="B372" s="982" t="str">
        <f>IF(基本情報入力シート!C409="","",基本情報入力シート!C409)</f>
        <v/>
      </c>
      <c r="C372" s="983"/>
      <c r="D372" s="983"/>
      <c r="E372" s="983"/>
      <c r="F372" s="983"/>
      <c r="G372" s="983"/>
      <c r="H372" s="983"/>
      <c r="I372" s="98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985" t="str">
        <f>IFERROR(V372*VLOOKUP(AF372,【参考】数式用3!$AD$15:$BA$23,MATCH(N372,【参考】数式用3!$AD$2:$BA$2,0)),"")</f>
        <v/>
      </c>
      <c r="Y372" s="986"/>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 customHeight="1">
      <c r="A373" s="473">
        <v>358</v>
      </c>
      <c r="B373" s="982" t="str">
        <f>IF(基本情報入力シート!C410="","",基本情報入力シート!C410)</f>
        <v/>
      </c>
      <c r="C373" s="983"/>
      <c r="D373" s="983"/>
      <c r="E373" s="983"/>
      <c r="F373" s="983"/>
      <c r="G373" s="983"/>
      <c r="H373" s="983"/>
      <c r="I373" s="98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985" t="str">
        <f>IFERROR(V373*VLOOKUP(AF373,【参考】数式用3!$AD$15:$BA$23,MATCH(N373,【参考】数式用3!$AD$2:$BA$2,0)),"")</f>
        <v/>
      </c>
      <c r="Y373" s="986"/>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 customHeight="1">
      <c r="A374" s="473">
        <v>359</v>
      </c>
      <c r="B374" s="982" t="str">
        <f>IF(基本情報入力シート!C411="","",基本情報入力シート!C411)</f>
        <v/>
      </c>
      <c r="C374" s="983"/>
      <c r="D374" s="983"/>
      <c r="E374" s="983"/>
      <c r="F374" s="983"/>
      <c r="G374" s="983"/>
      <c r="H374" s="983"/>
      <c r="I374" s="98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985" t="str">
        <f>IFERROR(V374*VLOOKUP(AF374,【参考】数式用3!$AD$15:$BA$23,MATCH(N374,【参考】数式用3!$AD$2:$BA$2,0)),"")</f>
        <v/>
      </c>
      <c r="Y374" s="986"/>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 customHeight="1">
      <c r="A375" s="473">
        <v>360</v>
      </c>
      <c r="B375" s="982" t="str">
        <f>IF(基本情報入力シート!C412="","",基本情報入力シート!C412)</f>
        <v/>
      </c>
      <c r="C375" s="983"/>
      <c r="D375" s="983"/>
      <c r="E375" s="983"/>
      <c r="F375" s="983"/>
      <c r="G375" s="983"/>
      <c r="H375" s="983"/>
      <c r="I375" s="98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985" t="str">
        <f>IFERROR(V375*VLOOKUP(AF375,【参考】数式用3!$AD$15:$BA$23,MATCH(N375,【参考】数式用3!$AD$2:$BA$2,0)),"")</f>
        <v/>
      </c>
      <c r="Y375" s="986"/>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 customHeight="1">
      <c r="A376" s="473">
        <v>361</v>
      </c>
      <c r="B376" s="982" t="str">
        <f>IF(基本情報入力シート!C413="","",基本情報入力シート!C413)</f>
        <v/>
      </c>
      <c r="C376" s="983"/>
      <c r="D376" s="983"/>
      <c r="E376" s="983"/>
      <c r="F376" s="983"/>
      <c r="G376" s="983"/>
      <c r="H376" s="983"/>
      <c r="I376" s="98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985" t="str">
        <f>IFERROR(V376*VLOOKUP(AF376,【参考】数式用3!$AD$15:$BA$23,MATCH(N376,【参考】数式用3!$AD$2:$BA$2,0)),"")</f>
        <v/>
      </c>
      <c r="Y376" s="986"/>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 customHeight="1">
      <c r="A377" s="473">
        <v>362</v>
      </c>
      <c r="B377" s="982" t="str">
        <f>IF(基本情報入力シート!C414="","",基本情報入力シート!C414)</f>
        <v/>
      </c>
      <c r="C377" s="983"/>
      <c r="D377" s="983"/>
      <c r="E377" s="983"/>
      <c r="F377" s="983"/>
      <c r="G377" s="983"/>
      <c r="H377" s="983"/>
      <c r="I377" s="98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985" t="str">
        <f>IFERROR(V377*VLOOKUP(AF377,【参考】数式用3!$AD$15:$BA$23,MATCH(N377,【参考】数式用3!$AD$2:$BA$2,0)),"")</f>
        <v/>
      </c>
      <c r="Y377" s="986"/>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 customHeight="1">
      <c r="A378" s="473">
        <v>363</v>
      </c>
      <c r="B378" s="982" t="str">
        <f>IF(基本情報入力シート!C415="","",基本情報入力シート!C415)</f>
        <v/>
      </c>
      <c r="C378" s="983"/>
      <c r="D378" s="983"/>
      <c r="E378" s="983"/>
      <c r="F378" s="983"/>
      <c r="G378" s="983"/>
      <c r="H378" s="983"/>
      <c r="I378" s="98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985" t="str">
        <f>IFERROR(V378*VLOOKUP(AF378,【参考】数式用3!$AD$15:$BA$23,MATCH(N378,【参考】数式用3!$AD$2:$BA$2,0)),"")</f>
        <v/>
      </c>
      <c r="Y378" s="986"/>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 customHeight="1">
      <c r="A379" s="473">
        <v>364</v>
      </c>
      <c r="B379" s="982" t="str">
        <f>IF(基本情報入力シート!C416="","",基本情報入力シート!C416)</f>
        <v/>
      </c>
      <c r="C379" s="983"/>
      <c r="D379" s="983"/>
      <c r="E379" s="983"/>
      <c r="F379" s="983"/>
      <c r="G379" s="983"/>
      <c r="H379" s="983"/>
      <c r="I379" s="98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985" t="str">
        <f>IFERROR(V379*VLOOKUP(AF379,【参考】数式用3!$AD$15:$BA$23,MATCH(N379,【参考】数式用3!$AD$2:$BA$2,0)),"")</f>
        <v/>
      </c>
      <c r="Y379" s="986"/>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 customHeight="1">
      <c r="A380" s="473">
        <v>365</v>
      </c>
      <c r="B380" s="982" t="str">
        <f>IF(基本情報入力シート!C417="","",基本情報入力シート!C417)</f>
        <v/>
      </c>
      <c r="C380" s="983"/>
      <c r="D380" s="983"/>
      <c r="E380" s="983"/>
      <c r="F380" s="983"/>
      <c r="G380" s="983"/>
      <c r="H380" s="983"/>
      <c r="I380" s="98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985" t="str">
        <f>IFERROR(V380*VLOOKUP(AF380,【参考】数式用3!$AD$15:$BA$23,MATCH(N380,【参考】数式用3!$AD$2:$BA$2,0)),"")</f>
        <v/>
      </c>
      <c r="Y380" s="986"/>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 customHeight="1">
      <c r="A381" s="473">
        <v>366</v>
      </c>
      <c r="B381" s="982" t="str">
        <f>IF(基本情報入力シート!C418="","",基本情報入力シート!C418)</f>
        <v/>
      </c>
      <c r="C381" s="983"/>
      <c r="D381" s="983"/>
      <c r="E381" s="983"/>
      <c r="F381" s="983"/>
      <c r="G381" s="983"/>
      <c r="H381" s="983"/>
      <c r="I381" s="98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985" t="str">
        <f>IFERROR(V381*VLOOKUP(AF381,【参考】数式用3!$AD$15:$BA$23,MATCH(N381,【参考】数式用3!$AD$2:$BA$2,0)),"")</f>
        <v/>
      </c>
      <c r="Y381" s="986"/>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 customHeight="1">
      <c r="A382" s="473">
        <v>367</v>
      </c>
      <c r="B382" s="982" t="str">
        <f>IF(基本情報入力シート!C419="","",基本情報入力シート!C419)</f>
        <v/>
      </c>
      <c r="C382" s="983"/>
      <c r="D382" s="983"/>
      <c r="E382" s="983"/>
      <c r="F382" s="983"/>
      <c r="G382" s="983"/>
      <c r="H382" s="983"/>
      <c r="I382" s="98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985" t="str">
        <f>IFERROR(V382*VLOOKUP(AF382,【参考】数式用3!$AD$15:$BA$23,MATCH(N382,【参考】数式用3!$AD$2:$BA$2,0)),"")</f>
        <v/>
      </c>
      <c r="Y382" s="986"/>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 customHeight="1">
      <c r="A383" s="473">
        <v>368</v>
      </c>
      <c r="B383" s="982" t="str">
        <f>IF(基本情報入力シート!C420="","",基本情報入力シート!C420)</f>
        <v/>
      </c>
      <c r="C383" s="983"/>
      <c r="D383" s="983"/>
      <c r="E383" s="983"/>
      <c r="F383" s="983"/>
      <c r="G383" s="983"/>
      <c r="H383" s="983"/>
      <c r="I383" s="98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985" t="str">
        <f>IFERROR(V383*VLOOKUP(AF383,【参考】数式用3!$AD$15:$BA$23,MATCH(N383,【参考】数式用3!$AD$2:$BA$2,0)),"")</f>
        <v/>
      </c>
      <c r="Y383" s="986"/>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 customHeight="1">
      <c r="A384" s="473">
        <v>369</v>
      </c>
      <c r="B384" s="982" t="str">
        <f>IF(基本情報入力シート!C421="","",基本情報入力シート!C421)</f>
        <v/>
      </c>
      <c r="C384" s="983"/>
      <c r="D384" s="983"/>
      <c r="E384" s="983"/>
      <c r="F384" s="983"/>
      <c r="G384" s="983"/>
      <c r="H384" s="983"/>
      <c r="I384" s="98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985" t="str">
        <f>IFERROR(V384*VLOOKUP(AF384,【参考】数式用3!$AD$15:$BA$23,MATCH(N384,【参考】数式用3!$AD$2:$BA$2,0)),"")</f>
        <v/>
      </c>
      <c r="Y384" s="986"/>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 customHeight="1">
      <c r="A385" s="473">
        <v>370</v>
      </c>
      <c r="B385" s="982" t="str">
        <f>IF(基本情報入力シート!C422="","",基本情報入力シート!C422)</f>
        <v/>
      </c>
      <c r="C385" s="983"/>
      <c r="D385" s="983"/>
      <c r="E385" s="983"/>
      <c r="F385" s="983"/>
      <c r="G385" s="983"/>
      <c r="H385" s="983"/>
      <c r="I385" s="98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985" t="str">
        <f>IFERROR(V385*VLOOKUP(AF385,【参考】数式用3!$AD$15:$BA$23,MATCH(N385,【参考】数式用3!$AD$2:$BA$2,0)),"")</f>
        <v/>
      </c>
      <c r="Y385" s="986"/>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 customHeight="1">
      <c r="A386" s="473">
        <v>371</v>
      </c>
      <c r="B386" s="982" t="str">
        <f>IF(基本情報入力シート!C423="","",基本情報入力シート!C423)</f>
        <v/>
      </c>
      <c r="C386" s="983"/>
      <c r="D386" s="983"/>
      <c r="E386" s="983"/>
      <c r="F386" s="983"/>
      <c r="G386" s="983"/>
      <c r="H386" s="983"/>
      <c r="I386" s="98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985" t="str">
        <f>IFERROR(V386*VLOOKUP(AF386,【参考】数式用3!$AD$15:$BA$23,MATCH(N386,【参考】数式用3!$AD$2:$BA$2,0)),"")</f>
        <v/>
      </c>
      <c r="Y386" s="986"/>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 customHeight="1">
      <c r="A387" s="473">
        <v>372</v>
      </c>
      <c r="B387" s="982" t="str">
        <f>IF(基本情報入力シート!C424="","",基本情報入力シート!C424)</f>
        <v/>
      </c>
      <c r="C387" s="983"/>
      <c r="D387" s="983"/>
      <c r="E387" s="983"/>
      <c r="F387" s="983"/>
      <c r="G387" s="983"/>
      <c r="H387" s="983"/>
      <c r="I387" s="98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985" t="str">
        <f>IFERROR(V387*VLOOKUP(AF387,【参考】数式用3!$AD$15:$BA$23,MATCH(N387,【参考】数式用3!$AD$2:$BA$2,0)),"")</f>
        <v/>
      </c>
      <c r="Y387" s="986"/>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 customHeight="1">
      <c r="A388" s="473">
        <v>373</v>
      </c>
      <c r="B388" s="982" t="str">
        <f>IF(基本情報入力シート!C425="","",基本情報入力シート!C425)</f>
        <v/>
      </c>
      <c r="C388" s="983"/>
      <c r="D388" s="983"/>
      <c r="E388" s="983"/>
      <c r="F388" s="983"/>
      <c r="G388" s="983"/>
      <c r="H388" s="983"/>
      <c r="I388" s="98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985" t="str">
        <f>IFERROR(V388*VLOOKUP(AF388,【参考】数式用3!$AD$15:$BA$23,MATCH(N388,【参考】数式用3!$AD$2:$BA$2,0)),"")</f>
        <v/>
      </c>
      <c r="Y388" s="986"/>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 customHeight="1">
      <c r="A389" s="473">
        <v>374</v>
      </c>
      <c r="B389" s="982" t="str">
        <f>IF(基本情報入力シート!C426="","",基本情報入力シート!C426)</f>
        <v/>
      </c>
      <c r="C389" s="983"/>
      <c r="D389" s="983"/>
      <c r="E389" s="983"/>
      <c r="F389" s="983"/>
      <c r="G389" s="983"/>
      <c r="H389" s="983"/>
      <c r="I389" s="98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985" t="str">
        <f>IFERROR(V389*VLOOKUP(AF389,【参考】数式用3!$AD$15:$BA$23,MATCH(N389,【参考】数式用3!$AD$2:$BA$2,0)),"")</f>
        <v/>
      </c>
      <c r="Y389" s="986"/>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 customHeight="1">
      <c r="A390" s="473">
        <v>375</v>
      </c>
      <c r="B390" s="982" t="str">
        <f>IF(基本情報入力シート!C427="","",基本情報入力シート!C427)</f>
        <v/>
      </c>
      <c r="C390" s="983"/>
      <c r="D390" s="983"/>
      <c r="E390" s="983"/>
      <c r="F390" s="983"/>
      <c r="G390" s="983"/>
      <c r="H390" s="983"/>
      <c r="I390" s="98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985" t="str">
        <f>IFERROR(V390*VLOOKUP(AF390,【参考】数式用3!$AD$15:$BA$23,MATCH(N390,【参考】数式用3!$AD$2:$BA$2,0)),"")</f>
        <v/>
      </c>
      <c r="Y390" s="986"/>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 customHeight="1">
      <c r="A391" s="473">
        <v>376</v>
      </c>
      <c r="B391" s="982" t="str">
        <f>IF(基本情報入力シート!C428="","",基本情報入力シート!C428)</f>
        <v/>
      </c>
      <c r="C391" s="983"/>
      <c r="D391" s="983"/>
      <c r="E391" s="983"/>
      <c r="F391" s="983"/>
      <c r="G391" s="983"/>
      <c r="H391" s="983"/>
      <c r="I391" s="98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985" t="str">
        <f>IFERROR(V391*VLOOKUP(AF391,【参考】数式用3!$AD$15:$BA$23,MATCH(N391,【参考】数式用3!$AD$2:$BA$2,0)),"")</f>
        <v/>
      </c>
      <c r="Y391" s="986"/>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 customHeight="1">
      <c r="A392" s="473">
        <v>377</v>
      </c>
      <c r="B392" s="982" t="str">
        <f>IF(基本情報入力シート!C429="","",基本情報入力シート!C429)</f>
        <v/>
      </c>
      <c r="C392" s="983"/>
      <c r="D392" s="983"/>
      <c r="E392" s="983"/>
      <c r="F392" s="983"/>
      <c r="G392" s="983"/>
      <c r="H392" s="983"/>
      <c r="I392" s="98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985" t="str">
        <f>IFERROR(V392*VLOOKUP(AF392,【参考】数式用3!$AD$15:$BA$23,MATCH(N392,【参考】数式用3!$AD$2:$BA$2,0)),"")</f>
        <v/>
      </c>
      <c r="Y392" s="986"/>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 customHeight="1">
      <c r="A393" s="473">
        <v>378</v>
      </c>
      <c r="B393" s="982" t="str">
        <f>IF(基本情報入力シート!C430="","",基本情報入力シート!C430)</f>
        <v/>
      </c>
      <c r="C393" s="983"/>
      <c r="D393" s="983"/>
      <c r="E393" s="983"/>
      <c r="F393" s="983"/>
      <c r="G393" s="983"/>
      <c r="H393" s="983"/>
      <c r="I393" s="98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985" t="str">
        <f>IFERROR(V393*VLOOKUP(AF393,【参考】数式用3!$AD$15:$BA$23,MATCH(N393,【参考】数式用3!$AD$2:$BA$2,0)),"")</f>
        <v/>
      </c>
      <c r="Y393" s="986"/>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 customHeight="1">
      <c r="A394" s="473">
        <v>379</v>
      </c>
      <c r="B394" s="982" t="str">
        <f>IF(基本情報入力シート!C431="","",基本情報入力シート!C431)</f>
        <v/>
      </c>
      <c r="C394" s="983"/>
      <c r="D394" s="983"/>
      <c r="E394" s="983"/>
      <c r="F394" s="983"/>
      <c r="G394" s="983"/>
      <c r="H394" s="983"/>
      <c r="I394" s="98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985" t="str">
        <f>IFERROR(V394*VLOOKUP(AF394,【参考】数式用3!$AD$15:$BA$23,MATCH(N394,【参考】数式用3!$AD$2:$BA$2,0)),"")</f>
        <v/>
      </c>
      <c r="Y394" s="986"/>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 customHeight="1">
      <c r="A395" s="473">
        <v>380</v>
      </c>
      <c r="B395" s="982" t="str">
        <f>IF(基本情報入力シート!C432="","",基本情報入力シート!C432)</f>
        <v/>
      </c>
      <c r="C395" s="983"/>
      <c r="D395" s="983"/>
      <c r="E395" s="983"/>
      <c r="F395" s="983"/>
      <c r="G395" s="983"/>
      <c r="H395" s="983"/>
      <c r="I395" s="98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985" t="str">
        <f>IFERROR(V395*VLOOKUP(AF395,【参考】数式用3!$AD$15:$BA$23,MATCH(N395,【参考】数式用3!$AD$2:$BA$2,0)),"")</f>
        <v/>
      </c>
      <c r="Y395" s="986"/>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 customHeight="1">
      <c r="A396" s="473">
        <v>381</v>
      </c>
      <c r="B396" s="982" t="str">
        <f>IF(基本情報入力シート!C433="","",基本情報入力シート!C433)</f>
        <v/>
      </c>
      <c r="C396" s="983"/>
      <c r="D396" s="983"/>
      <c r="E396" s="983"/>
      <c r="F396" s="983"/>
      <c r="G396" s="983"/>
      <c r="H396" s="983"/>
      <c r="I396" s="98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985" t="str">
        <f>IFERROR(V396*VLOOKUP(AF396,【参考】数式用3!$AD$15:$BA$23,MATCH(N396,【参考】数式用3!$AD$2:$BA$2,0)),"")</f>
        <v/>
      </c>
      <c r="Y396" s="986"/>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 customHeight="1">
      <c r="A397" s="473">
        <v>382</v>
      </c>
      <c r="B397" s="982" t="str">
        <f>IF(基本情報入力シート!C434="","",基本情報入力シート!C434)</f>
        <v/>
      </c>
      <c r="C397" s="983"/>
      <c r="D397" s="983"/>
      <c r="E397" s="983"/>
      <c r="F397" s="983"/>
      <c r="G397" s="983"/>
      <c r="H397" s="983"/>
      <c r="I397" s="98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985" t="str">
        <f>IFERROR(V397*VLOOKUP(AF397,【参考】数式用3!$AD$15:$BA$23,MATCH(N397,【参考】数式用3!$AD$2:$BA$2,0)),"")</f>
        <v/>
      </c>
      <c r="Y397" s="986"/>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 customHeight="1">
      <c r="A398" s="473">
        <v>383</v>
      </c>
      <c r="B398" s="982" t="str">
        <f>IF(基本情報入力シート!C435="","",基本情報入力シート!C435)</f>
        <v/>
      </c>
      <c r="C398" s="983"/>
      <c r="D398" s="983"/>
      <c r="E398" s="983"/>
      <c r="F398" s="983"/>
      <c r="G398" s="983"/>
      <c r="H398" s="983"/>
      <c r="I398" s="98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985" t="str">
        <f>IFERROR(V398*VLOOKUP(AF398,【参考】数式用3!$AD$15:$BA$23,MATCH(N398,【参考】数式用3!$AD$2:$BA$2,0)),"")</f>
        <v/>
      </c>
      <c r="Y398" s="986"/>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 customHeight="1">
      <c r="A399" s="473">
        <v>384</v>
      </c>
      <c r="B399" s="982" t="str">
        <f>IF(基本情報入力シート!C436="","",基本情報入力シート!C436)</f>
        <v/>
      </c>
      <c r="C399" s="983"/>
      <c r="D399" s="983"/>
      <c r="E399" s="983"/>
      <c r="F399" s="983"/>
      <c r="G399" s="983"/>
      <c r="H399" s="983"/>
      <c r="I399" s="98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985" t="str">
        <f>IFERROR(V399*VLOOKUP(AF399,【参考】数式用3!$AD$15:$BA$23,MATCH(N399,【参考】数式用3!$AD$2:$BA$2,0)),"")</f>
        <v/>
      </c>
      <c r="Y399" s="986"/>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 customHeight="1">
      <c r="A400" s="473">
        <v>385</v>
      </c>
      <c r="B400" s="982" t="str">
        <f>IF(基本情報入力シート!C437="","",基本情報入力シート!C437)</f>
        <v/>
      </c>
      <c r="C400" s="983"/>
      <c r="D400" s="983"/>
      <c r="E400" s="983"/>
      <c r="F400" s="983"/>
      <c r="G400" s="983"/>
      <c r="H400" s="983"/>
      <c r="I400" s="98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985" t="str">
        <f>IFERROR(V400*VLOOKUP(AF400,【参考】数式用3!$AD$15:$BA$23,MATCH(N400,【参考】数式用3!$AD$2:$BA$2,0)),"")</f>
        <v/>
      </c>
      <c r="Y400" s="986"/>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 customHeight="1">
      <c r="A401" s="473">
        <v>386</v>
      </c>
      <c r="B401" s="982" t="str">
        <f>IF(基本情報入力シート!C438="","",基本情報入力シート!C438)</f>
        <v/>
      </c>
      <c r="C401" s="983"/>
      <c r="D401" s="983"/>
      <c r="E401" s="983"/>
      <c r="F401" s="983"/>
      <c r="G401" s="983"/>
      <c r="H401" s="983"/>
      <c r="I401" s="98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985" t="str">
        <f>IFERROR(V401*VLOOKUP(AF401,【参考】数式用3!$AD$15:$BA$23,MATCH(N401,【参考】数式用3!$AD$2:$BA$2,0)),"")</f>
        <v/>
      </c>
      <c r="Y401" s="986"/>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 customHeight="1">
      <c r="A402" s="473">
        <v>387</v>
      </c>
      <c r="B402" s="982" t="str">
        <f>IF(基本情報入力シート!C439="","",基本情報入力シート!C439)</f>
        <v/>
      </c>
      <c r="C402" s="983"/>
      <c r="D402" s="983"/>
      <c r="E402" s="983"/>
      <c r="F402" s="983"/>
      <c r="G402" s="983"/>
      <c r="H402" s="983"/>
      <c r="I402" s="98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985" t="str">
        <f>IFERROR(V402*VLOOKUP(AF402,【参考】数式用3!$AD$15:$BA$23,MATCH(N402,【参考】数式用3!$AD$2:$BA$2,0)),"")</f>
        <v/>
      </c>
      <c r="Y402" s="986"/>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 customHeight="1">
      <c r="A403" s="473">
        <v>388</v>
      </c>
      <c r="B403" s="982" t="str">
        <f>IF(基本情報入力シート!C440="","",基本情報入力シート!C440)</f>
        <v/>
      </c>
      <c r="C403" s="983"/>
      <c r="D403" s="983"/>
      <c r="E403" s="983"/>
      <c r="F403" s="983"/>
      <c r="G403" s="983"/>
      <c r="H403" s="983"/>
      <c r="I403" s="98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985" t="str">
        <f>IFERROR(V403*VLOOKUP(AF403,【参考】数式用3!$AD$15:$BA$23,MATCH(N403,【参考】数式用3!$AD$2:$BA$2,0)),"")</f>
        <v/>
      </c>
      <c r="Y403" s="986"/>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 customHeight="1">
      <c r="A404" s="473">
        <v>389</v>
      </c>
      <c r="B404" s="982" t="str">
        <f>IF(基本情報入力シート!C441="","",基本情報入力シート!C441)</f>
        <v/>
      </c>
      <c r="C404" s="983"/>
      <c r="D404" s="983"/>
      <c r="E404" s="983"/>
      <c r="F404" s="983"/>
      <c r="G404" s="983"/>
      <c r="H404" s="983"/>
      <c r="I404" s="98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985" t="str">
        <f>IFERROR(V404*VLOOKUP(AF404,【参考】数式用3!$AD$15:$BA$23,MATCH(N404,【参考】数式用3!$AD$2:$BA$2,0)),"")</f>
        <v/>
      </c>
      <c r="Y404" s="986"/>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 customHeight="1">
      <c r="A405" s="473">
        <v>390</v>
      </c>
      <c r="B405" s="982" t="str">
        <f>IF(基本情報入力シート!C442="","",基本情報入力シート!C442)</f>
        <v/>
      </c>
      <c r="C405" s="983"/>
      <c r="D405" s="983"/>
      <c r="E405" s="983"/>
      <c r="F405" s="983"/>
      <c r="G405" s="983"/>
      <c r="H405" s="983"/>
      <c r="I405" s="98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985" t="str">
        <f>IFERROR(V405*VLOOKUP(AF405,【参考】数式用3!$AD$15:$BA$23,MATCH(N405,【参考】数式用3!$AD$2:$BA$2,0)),"")</f>
        <v/>
      </c>
      <c r="Y405" s="986"/>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 customHeight="1">
      <c r="A406" s="473">
        <v>391</v>
      </c>
      <c r="B406" s="982" t="str">
        <f>IF(基本情報入力シート!C443="","",基本情報入力シート!C443)</f>
        <v/>
      </c>
      <c r="C406" s="983"/>
      <c r="D406" s="983"/>
      <c r="E406" s="983"/>
      <c r="F406" s="983"/>
      <c r="G406" s="983"/>
      <c r="H406" s="983"/>
      <c r="I406" s="98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985" t="str">
        <f>IFERROR(V406*VLOOKUP(AF406,【参考】数式用3!$AD$15:$BA$23,MATCH(N406,【参考】数式用3!$AD$2:$BA$2,0)),"")</f>
        <v/>
      </c>
      <c r="Y406" s="986"/>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 customHeight="1">
      <c r="A407" s="473">
        <v>392</v>
      </c>
      <c r="B407" s="982" t="str">
        <f>IF(基本情報入力シート!C444="","",基本情報入力シート!C444)</f>
        <v/>
      </c>
      <c r="C407" s="983"/>
      <c r="D407" s="983"/>
      <c r="E407" s="983"/>
      <c r="F407" s="983"/>
      <c r="G407" s="983"/>
      <c r="H407" s="983"/>
      <c r="I407" s="98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985" t="str">
        <f>IFERROR(V407*VLOOKUP(AF407,【参考】数式用3!$AD$15:$BA$23,MATCH(N407,【参考】数式用3!$AD$2:$BA$2,0)),"")</f>
        <v/>
      </c>
      <c r="Y407" s="986"/>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 customHeight="1">
      <c r="A408" s="473">
        <v>393</v>
      </c>
      <c r="B408" s="982" t="str">
        <f>IF(基本情報入力シート!C445="","",基本情報入力シート!C445)</f>
        <v/>
      </c>
      <c r="C408" s="983"/>
      <c r="D408" s="983"/>
      <c r="E408" s="983"/>
      <c r="F408" s="983"/>
      <c r="G408" s="983"/>
      <c r="H408" s="983"/>
      <c r="I408" s="98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985" t="str">
        <f>IFERROR(V408*VLOOKUP(AF408,【参考】数式用3!$AD$15:$BA$23,MATCH(N408,【参考】数式用3!$AD$2:$BA$2,0)),"")</f>
        <v/>
      </c>
      <c r="Y408" s="986"/>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 customHeight="1">
      <c r="A409" s="473">
        <v>394</v>
      </c>
      <c r="B409" s="982" t="str">
        <f>IF(基本情報入力シート!C446="","",基本情報入力シート!C446)</f>
        <v/>
      </c>
      <c r="C409" s="983"/>
      <c r="D409" s="983"/>
      <c r="E409" s="983"/>
      <c r="F409" s="983"/>
      <c r="G409" s="983"/>
      <c r="H409" s="983"/>
      <c r="I409" s="98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985" t="str">
        <f>IFERROR(V409*VLOOKUP(AF409,【参考】数式用3!$AD$15:$BA$23,MATCH(N409,【参考】数式用3!$AD$2:$BA$2,0)),"")</f>
        <v/>
      </c>
      <c r="Y409" s="986"/>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 customHeight="1">
      <c r="A410" s="473">
        <v>395</v>
      </c>
      <c r="B410" s="982" t="str">
        <f>IF(基本情報入力シート!C447="","",基本情報入力シート!C447)</f>
        <v/>
      </c>
      <c r="C410" s="983"/>
      <c r="D410" s="983"/>
      <c r="E410" s="983"/>
      <c r="F410" s="983"/>
      <c r="G410" s="983"/>
      <c r="H410" s="983"/>
      <c r="I410" s="98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985" t="str">
        <f>IFERROR(V410*VLOOKUP(AF410,【参考】数式用3!$AD$15:$BA$23,MATCH(N410,【参考】数式用3!$AD$2:$BA$2,0)),"")</f>
        <v/>
      </c>
      <c r="Y410" s="986"/>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 customHeight="1">
      <c r="A411" s="473">
        <v>396</v>
      </c>
      <c r="B411" s="982" t="str">
        <f>IF(基本情報入力シート!C448="","",基本情報入力シート!C448)</f>
        <v/>
      </c>
      <c r="C411" s="983"/>
      <c r="D411" s="983"/>
      <c r="E411" s="983"/>
      <c r="F411" s="983"/>
      <c r="G411" s="983"/>
      <c r="H411" s="983"/>
      <c r="I411" s="98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985" t="str">
        <f>IFERROR(V411*VLOOKUP(AF411,【参考】数式用3!$AD$15:$BA$23,MATCH(N411,【参考】数式用3!$AD$2:$BA$2,0)),"")</f>
        <v/>
      </c>
      <c r="Y411" s="986"/>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 customHeight="1">
      <c r="A412" s="473">
        <v>397</v>
      </c>
      <c r="B412" s="982" t="str">
        <f>IF(基本情報入力シート!C449="","",基本情報入力シート!C449)</f>
        <v/>
      </c>
      <c r="C412" s="983"/>
      <c r="D412" s="983"/>
      <c r="E412" s="983"/>
      <c r="F412" s="983"/>
      <c r="G412" s="983"/>
      <c r="H412" s="983"/>
      <c r="I412" s="98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985" t="str">
        <f>IFERROR(V412*VLOOKUP(AF412,【参考】数式用3!$AD$15:$BA$23,MATCH(N412,【参考】数式用3!$AD$2:$BA$2,0)),"")</f>
        <v/>
      </c>
      <c r="Y412" s="986"/>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 customHeight="1">
      <c r="A413" s="473">
        <v>398</v>
      </c>
      <c r="B413" s="982" t="str">
        <f>IF(基本情報入力シート!C450="","",基本情報入力シート!C450)</f>
        <v/>
      </c>
      <c r="C413" s="983"/>
      <c r="D413" s="983"/>
      <c r="E413" s="983"/>
      <c r="F413" s="983"/>
      <c r="G413" s="983"/>
      <c r="H413" s="983"/>
      <c r="I413" s="98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985" t="str">
        <f>IFERROR(V413*VLOOKUP(AF413,【参考】数式用3!$AD$15:$BA$23,MATCH(N413,【参考】数式用3!$AD$2:$BA$2,0)),"")</f>
        <v/>
      </c>
      <c r="Y413" s="986"/>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 customHeight="1">
      <c r="A414" s="473">
        <v>399</v>
      </c>
      <c r="B414" s="982" t="str">
        <f>IF(基本情報入力シート!C451="","",基本情報入力シート!C451)</f>
        <v/>
      </c>
      <c r="C414" s="983"/>
      <c r="D414" s="983"/>
      <c r="E414" s="983"/>
      <c r="F414" s="983"/>
      <c r="G414" s="983"/>
      <c r="H414" s="983"/>
      <c r="I414" s="98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985" t="str">
        <f>IFERROR(V414*VLOOKUP(AF414,【参考】数式用3!$AD$15:$BA$23,MATCH(N414,【参考】数式用3!$AD$2:$BA$2,0)),"")</f>
        <v/>
      </c>
      <c r="Y414" s="986"/>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 customHeight="1">
      <c r="A415" s="473">
        <v>400</v>
      </c>
      <c r="B415" s="982" t="str">
        <f>IF(基本情報入力シート!C452="","",基本情報入力シート!C452)</f>
        <v/>
      </c>
      <c r="C415" s="983"/>
      <c r="D415" s="983"/>
      <c r="E415" s="983"/>
      <c r="F415" s="983"/>
      <c r="G415" s="983"/>
      <c r="H415" s="983"/>
      <c r="I415" s="98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985" t="str">
        <f>IFERROR(V415*VLOOKUP(AF415,【参考】数式用3!$AD$15:$BA$23,MATCH(N415,【参考】数式用3!$AD$2:$BA$2,0)),"")</f>
        <v/>
      </c>
      <c r="Y415" s="986"/>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 customHeight="1">
      <c r="A416" s="473">
        <v>401</v>
      </c>
      <c r="B416" s="982" t="str">
        <f>IF(基本情報入力シート!C453="","",基本情報入力シート!C453)</f>
        <v/>
      </c>
      <c r="C416" s="983"/>
      <c r="D416" s="983"/>
      <c r="E416" s="983"/>
      <c r="F416" s="983"/>
      <c r="G416" s="983"/>
      <c r="H416" s="983"/>
      <c r="I416" s="98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985" t="str">
        <f>IFERROR(V416*VLOOKUP(AF416,【参考】数式用3!$AD$15:$BA$23,MATCH(N416,【参考】数式用3!$AD$2:$BA$2,0)),"")</f>
        <v/>
      </c>
      <c r="Y416" s="986"/>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 customHeight="1">
      <c r="A417" s="473">
        <v>402</v>
      </c>
      <c r="B417" s="982" t="str">
        <f>IF(基本情報入力シート!C454="","",基本情報入力シート!C454)</f>
        <v/>
      </c>
      <c r="C417" s="983"/>
      <c r="D417" s="983"/>
      <c r="E417" s="983"/>
      <c r="F417" s="983"/>
      <c r="G417" s="983"/>
      <c r="H417" s="983"/>
      <c r="I417" s="98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985" t="str">
        <f>IFERROR(V417*VLOOKUP(AF417,【参考】数式用3!$AD$15:$BA$23,MATCH(N417,【参考】数式用3!$AD$2:$BA$2,0)),"")</f>
        <v/>
      </c>
      <c r="Y417" s="986"/>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 customHeight="1">
      <c r="A418" s="473">
        <v>403</v>
      </c>
      <c r="B418" s="982" t="str">
        <f>IF(基本情報入力シート!C455="","",基本情報入力シート!C455)</f>
        <v/>
      </c>
      <c r="C418" s="983"/>
      <c r="D418" s="983"/>
      <c r="E418" s="983"/>
      <c r="F418" s="983"/>
      <c r="G418" s="983"/>
      <c r="H418" s="983"/>
      <c r="I418" s="98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985" t="str">
        <f>IFERROR(V418*VLOOKUP(AF418,【参考】数式用3!$AD$15:$BA$23,MATCH(N418,【参考】数式用3!$AD$2:$BA$2,0)),"")</f>
        <v/>
      </c>
      <c r="Y418" s="986"/>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 customHeight="1">
      <c r="A419" s="473">
        <v>404</v>
      </c>
      <c r="B419" s="982" t="str">
        <f>IF(基本情報入力シート!C456="","",基本情報入力シート!C456)</f>
        <v/>
      </c>
      <c r="C419" s="983"/>
      <c r="D419" s="983"/>
      <c r="E419" s="983"/>
      <c r="F419" s="983"/>
      <c r="G419" s="983"/>
      <c r="H419" s="983"/>
      <c r="I419" s="98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985" t="str">
        <f>IFERROR(V419*VLOOKUP(AF419,【参考】数式用3!$AD$15:$BA$23,MATCH(N419,【参考】数式用3!$AD$2:$BA$2,0)),"")</f>
        <v/>
      </c>
      <c r="Y419" s="986"/>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 customHeight="1">
      <c r="A420" s="473">
        <v>405</v>
      </c>
      <c r="B420" s="982" t="str">
        <f>IF(基本情報入力シート!C457="","",基本情報入力シート!C457)</f>
        <v/>
      </c>
      <c r="C420" s="983"/>
      <c r="D420" s="983"/>
      <c r="E420" s="983"/>
      <c r="F420" s="983"/>
      <c r="G420" s="983"/>
      <c r="H420" s="983"/>
      <c r="I420" s="98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985" t="str">
        <f>IFERROR(V420*VLOOKUP(AF420,【参考】数式用3!$AD$15:$BA$23,MATCH(N420,【参考】数式用3!$AD$2:$BA$2,0)),"")</f>
        <v/>
      </c>
      <c r="Y420" s="986"/>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 customHeight="1">
      <c r="A421" s="473">
        <v>406</v>
      </c>
      <c r="B421" s="982" t="str">
        <f>IF(基本情報入力シート!C458="","",基本情報入力シート!C458)</f>
        <v/>
      </c>
      <c r="C421" s="983"/>
      <c r="D421" s="983"/>
      <c r="E421" s="983"/>
      <c r="F421" s="983"/>
      <c r="G421" s="983"/>
      <c r="H421" s="983"/>
      <c r="I421" s="98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985" t="str">
        <f>IFERROR(V421*VLOOKUP(AF421,【参考】数式用3!$AD$15:$BA$23,MATCH(N421,【参考】数式用3!$AD$2:$BA$2,0)),"")</f>
        <v/>
      </c>
      <c r="Y421" s="986"/>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 customHeight="1">
      <c r="A422" s="473">
        <v>407</v>
      </c>
      <c r="B422" s="982" t="str">
        <f>IF(基本情報入力シート!C459="","",基本情報入力シート!C459)</f>
        <v/>
      </c>
      <c r="C422" s="983"/>
      <c r="D422" s="983"/>
      <c r="E422" s="983"/>
      <c r="F422" s="983"/>
      <c r="G422" s="983"/>
      <c r="H422" s="983"/>
      <c r="I422" s="98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985" t="str">
        <f>IFERROR(V422*VLOOKUP(AF422,【参考】数式用3!$AD$15:$BA$23,MATCH(N422,【参考】数式用3!$AD$2:$BA$2,0)),"")</f>
        <v/>
      </c>
      <c r="Y422" s="986"/>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 customHeight="1">
      <c r="A423" s="473">
        <v>408</v>
      </c>
      <c r="B423" s="982" t="str">
        <f>IF(基本情報入力シート!C460="","",基本情報入力シート!C460)</f>
        <v/>
      </c>
      <c r="C423" s="983"/>
      <c r="D423" s="983"/>
      <c r="E423" s="983"/>
      <c r="F423" s="983"/>
      <c r="G423" s="983"/>
      <c r="H423" s="983"/>
      <c r="I423" s="98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985" t="str">
        <f>IFERROR(V423*VLOOKUP(AF423,【参考】数式用3!$AD$15:$BA$23,MATCH(N423,【参考】数式用3!$AD$2:$BA$2,0)),"")</f>
        <v/>
      </c>
      <c r="Y423" s="986"/>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 customHeight="1">
      <c r="A424" s="473">
        <v>409</v>
      </c>
      <c r="B424" s="982" t="str">
        <f>IF(基本情報入力シート!C461="","",基本情報入力シート!C461)</f>
        <v/>
      </c>
      <c r="C424" s="983"/>
      <c r="D424" s="983"/>
      <c r="E424" s="983"/>
      <c r="F424" s="983"/>
      <c r="G424" s="983"/>
      <c r="H424" s="983"/>
      <c r="I424" s="98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985" t="str">
        <f>IFERROR(V424*VLOOKUP(AF424,【参考】数式用3!$AD$15:$BA$23,MATCH(N424,【参考】数式用3!$AD$2:$BA$2,0)),"")</f>
        <v/>
      </c>
      <c r="Y424" s="986"/>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 customHeight="1">
      <c r="A425" s="473">
        <v>410</v>
      </c>
      <c r="B425" s="982" t="str">
        <f>IF(基本情報入力シート!C462="","",基本情報入力シート!C462)</f>
        <v/>
      </c>
      <c r="C425" s="983"/>
      <c r="D425" s="983"/>
      <c r="E425" s="983"/>
      <c r="F425" s="983"/>
      <c r="G425" s="983"/>
      <c r="H425" s="983"/>
      <c r="I425" s="98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985" t="str">
        <f>IFERROR(V425*VLOOKUP(AF425,【参考】数式用3!$AD$15:$BA$23,MATCH(N425,【参考】数式用3!$AD$2:$BA$2,0)),"")</f>
        <v/>
      </c>
      <c r="Y425" s="986"/>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 customHeight="1">
      <c r="A426" s="473">
        <v>411</v>
      </c>
      <c r="B426" s="982" t="str">
        <f>IF(基本情報入力シート!C463="","",基本情報入力シート!C463)</f>
        <v/>
      </c>
      <c r="C426" s="983"/>
      <c r="D426" s="983"/>
      <c r="E426" s="983"/>
      <c r="F426" s="983"/>
      <c r="G426" s="983"/>
      <c r="H426" s="983"/>
      <c r="I426" s="98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985" t="str">
        <f>IFERROR(V426*VLOOKUP(AF426,【参考】数式用3!$AD$15:$BA$23,MATCH(N426,【参考】数式用3!$AD$2:$BA$2,0)),"")</f>
        <v/>
      </c>
      <c r="Y426" s="986"/>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 customHeight="1">
      <c r="A427" s="473">
        <v>412</v>
      </c>
      <c r="B427" s="982" t="str">
        <f>IF(基本情報入力シート!C464="","",基本情報入力シート!C464)</f>
        <v/>
      </c>
      <c r="C427" s="983"/>
      <c r="D427" s="983"/>
      <c r="E427" s="983"/>
      <c r="F427" s="983"/>
      <c r="G427" s="983"/>
      <c r="H427" s="983"/>
      <c r="I427" s="98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985" t="str">
        <f>IFERROR(V427*VLOOKUP(AF427,【参考】数式用3!$AD$15:$BA$23,MATCH(N427,【参考】数式用3!$AD$2:$BA$2,0)),"")</f>
        <v/>
      </c>
      <c r="Y427" s="986"/>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 customHeight="1">
      <c r="A428" s="473">
        <v>413</v>
      </c>
      <c r="B428" s="982" t="str">
        <f>IF(基本情報入力シート!C465="","",基本情報入力シート!C465)</f>
        <v/>
      </c>
      <c r="C428" s="983"/>
      <c r="D428" s="983"/>
      <c r="E428" s="983"/>
      <c r="F428" s="983"/>
      <c r="G428" s="983"/>
      <c r="H428" s="983"/>
      <c r="I428" s="98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985" t="str">
        <f>IFERROR(V428*VLOOKUP(AF428,【参考】数式用3!$AD$15:$BA$23,MATCH(N428,【参考】数式用3!$AD$2:$BA$2,0)),"")</f>
        <v/>
      </c>
      <c r="Y428" s="986"/>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 customHeight="1">
      <c r="A429" s="473">
        <v>414</v>
      </c>
      <c r="B429" s="982" t="str">
        <f>IF(基本情報入力シート!C466="","",基本情報入力シート!C466)</f>
        <v/>
      </c>
      <c r="C429" s="983"/>
      <c r="D429" s="983"/>
      <c r="E429" s="983"/>
      <c r="F429" s="983"/>
      <c r="G429" s="983"/>
      <c r="H429" s="983"/>
      <c r="I429" s="98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985" t="str">
        <f>IFERROR(V429*VLOOKUP(AF429,【参考】数式用3!$AD$15:$BA$23,MATCH(N429,【参考】数式用3!$AD$2:$BA$2,0)),"")</f>
        <v/>
      </c>
      <c r="Y429" s="986"/>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 customHeight="1">
      <c r="A430" s="473">
        <v>415</v>
      </c>
      <c r="B430" s="982" t="str">
        <f>IF(基本情報入力シート!C467="","",基本情報入力シート!C467)</f>
        <v/>
      </c>
      <c r="C430" s="983"/>
      <c r="D430" s="983"/>
      <c r="E430" s="983"/>
      <c r="F430" s="983"/>
      <c r="G430" s="983"/>
      <c r="H430" s="983"/>
      <c r="I430" s="98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985" t="str">
        <f>IFERROR(V430*VLOOKUP(AF430,【参考】数式用3!$AD$15:$BA$23,MATCH(N430,【参考】数式用3!$AD$2:$BA$2,0)),"")</f>
        <v/>
      </c>
      <c r="Y430" s="986"/>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 customHeight="1">
      <c r="A431" s="473">
        <v>416</v>
      </c>
      <c r="B431" s="982" t="str">
        <f>IF(基本情報入力シート!C468="","",基本情報入力シート!C468)</f>
        <v/>
      </c>
      <c r="C431" s="983"/>
      <c r="D431" s="983"/>
      <c r="E431" s="983"/>
      <c r="F431" s="983"/>
      <c r="G431" s="983"/>
      <c r="H431" s="983"/>
      <c r="I431" s="98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985" t="str">
        <f>IFERROR(V431*VLOOKUP(AF431,【参考】数式用3!$AD$15:$BA$23,MATCH(N431,【参考】数式用3!$AD$2:$BA$2,0)),"")</f>
        <v/>
      </c>
      <c r="Y431" s="986"/>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 customHeight="1">
      <c r="A432" s="473">
        <v>417</v>
      </c>
      <c r="B432" s="982" t="str">
        <f>IF(基本情報入力シート!C469="","",基本情報入力シート!C469)</f>
        <v/>
      </c>
      <c r="C432" s="983"/>
      <c r="D432" s="983"/>
      <c r="E432" s="983"/>
      <c r="F432" s="983"/>
      <c r="G432" s="983"/>
      <c r="H432" s="983"/>
      <c r="I432" s="98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985" t="str">
        <f>IFERROR(V432*VLOOKUP(AF432,【参考】数式用3!$AD$15:$BA$23,MATCH(N432,【参考】数式用3!$AD$2:$BA$2,0)),"")</f>
        <v/>
      </c>
      <c r="Y432" s="986"/>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 customHeight="1">
      <c r="A433" s="473">
        <v>418</v>
      </c>
      <c r="B433" s="982" t="str">
        <f>IF(基本情報入力シート!C470="","",基本情報入力シート!C470)</f>
        <v/>
      </c>
      <c r="C433" s="983"/>
      <c r="D433" s="983"/>
      <c r="E433" s="983"/>
      <c r="F433" s="983"/>
      <c r="G433" s="983"/>
      <c r="H433" s="983"/>
      <c r="I433" s="98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985" t="str">
        <f>IFERROR(V433*VLOOKUP(AF433,【参考】数式用3!$AD$15:$BA$23,MATCH(N433,【参考】数式用3!$AD$2:$BA$2,0)),"")</f>
        <v/>
      </c>
      <c r="Y433" s="986"/>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 customHeight="1">
      <c r="A434" s="473">
        <v>419</v>
      </c>
      <c r="B434" s="982" t="str">
        <f>IF(基本情報入力シート!C471="","",基本情報入力シート!C471)</f>
        <v/>
      </c>
      <c r="C434" s="983"/>
      <c r="D434" s="983"/>
      <c r="E434" s="983"/>
      <c r="F434" s="983"/>
      <c r="G434" s="983"/>
      <c r="H434" s="983"/>
      <c r="I434" s="98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985" t="str">
        <f>IFERROR(V434*VLOOKUP(AF434,【参考】数式用3!$AD$15:$BA$23,MATCH(N434,【参考】数式用3!$AD$2:$BA$2,0)),"")</f>
        <v/>
      </c>
      <c r="Y434" s="986"/>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 customHeight="1">
      <c r="A435" s="473">
        <v>420</v>
      </c>
      <c r="B435" s="982" t="str">
        <f>IF(基本情報入力シート!C472="","",基本情報入力シート!C472)</f>
        <v/>
      </c>
      <c r="C435" s="983"/>
      <c r="D435" s="983"/>
      <c r="E435" s="983"/>
      <c r="F435" s="983"/>
      <c r="G435" s="983"/>
      <c r="H435" s="983"/>
      <c r="I435" s="98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985" t="str">
        <f>IFERROR(V435*VLOOKUP(AF435,【参考】数式用3!$AD$15:$BA$23,MATCH(N435,【参考】数式用3!$AD$2:$BA$2,0)),"")</f>
        <v/>
      </c>
      <c r="Y435" s="986"/>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 customHeight="1">
      <c r="A436" s="473">
        <v>421</v>
      </c>
      <c r="B436" s="982" t="str">
        <f>IF(基本情報入力シート!C473="","",基本情報入力シート!C473)</f>
        <v/>
      </c>
      <c r="C436" s="983"/>
      <c r="D436" s="983"/>
      <c r="E436" s="983"/>
      <c r="F436" s="983"/>
      <c r="G436" s="983"/>
      <c r="H436" s="983"/>
      <c r="I436" s="98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985" t="str">
        <f>IFERROR(V436*VLOOKUP(AF436,【参考】数式用3!$AD$15:$BA$23,MATCH(N436,【参考】数式用3!$AD$2:$BA$2,0)),"")</f>
        <v/>
      </c>
      <c r="Y436" s="986"/>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 customHeight="1">
      <c r="A437" s="473">
        <v>422</v>
      </c>
      <c r="B437" s="982" t="str">
        <f>IF(基本情報入力シート!C474="","",基本情報入力シート!C474)</f>
        <v/>
      </c>
      <c r="C437" s="983"/>
      <c r="D437" s="983"/>
      <c r="E437" s="983"/>
      <c r="F437" s="983"/>
      <c r="G437" s="983"/>
      <c r="H437" s="983"/>
      <c r="I437" s="98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985" t="str">
        <f>IFERROR(V437*VLOOKUP(AF437,【参考】数式用3!$AD$15:$BA$23,MATCH(N437,【参考】数式用3!$AD$2:$BA$2,0)),"")</f>
        <v/>
      </c>
      <c r="Y437" s="986"/>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 customHeight="1">
      <c r="A438" s="473">
        <v>423</v>
      </c>
      <c r="B438" s="982" t="str">
        <f>IF(基本情報入力シート!C475="","",基本情報入力シート!C475)</f>
        <v/>
      </c>
      <c r="C438" s="983"/>
      <c r="D438" s="983"/>
      <c r="E438" s="983"/>
      <c r="F438" s="983"/>
      <c r="G438" s="983"/>
      <c r="H438" s="983"/>
      <c r="I438" s="98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985" t="str">
        <f>IFERROR(V438*VLOOKUP(AF438,【参考】数式用3!$AD$15:$BA$23,MATCH(N438,【参考】数式用3!$AD$2:$BA$2,0)),"")</f>
        <v/>
      </c>
      <c r="Y438" s="986"/>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 customHeight="1">
      <c r="A439" s="473">
        <v>424</v>
      </c>
      <c r="B439" s="982" t="str">
        <f>IF(基本情報入力シート!C476="","",基本情報入力シート!C476)</f>
        <v/>
      </c>
      <c r="C439" s="983"/>
      <c r="D439" s="983"/>
      <c r="E439" s="983"/>
      <c r="F439" s="983"/>
      <c r="G439" s="983"/>
      <c r="H439" s="983"/>
      <c r="I439" s="98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985" t="str">
        <f>IFERROR(V439*VLOOKUP(AF439,【参考】数式用3!$AD$15:$BA$23,MATCH(N439,【参考】数式用3!$AD$2:$BA$2,0)),"")</f>
        <v/>
      </c>
      <c r="Y439" s="986"/>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 customHeight="1">
      <c r="A440" s="473">
        <v>425</v>
      </c>
      <c r="B440" s="982" t="str">
        <f>IF(基本情報入力シート!C477="","",基本情報入力シート!C477)</f>
        <v/>
      </c>
      <c r="C440" s="983"/>
      <c r="D440" s="983"/>
      <c r="E440" s="983"/>
      <c r="F440" s="983"/>
      <c r="G440" s="983"/>
      <c r="H440" s="983"/>
      <c r="I440" s="98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985" t="str">
        <f>IFERROR(V440*VLOOKUP(AF440,【参考】数式用3!$AD$15:$BA$23,MATCH(N440,【参考】数式用3!$AD$2:$BA$2,0)),"")</f>
        <v/>
      </c>
      <c r="Y440" s="986"/>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 customHeight="1">
      <c r="A441" s="473">
        <v>426</v>
      </c>
      <c r="B441" s="982" t="str">
        <f>IF(基本情報入力シート!C478="","",基本情報入力シート!C478)</f>
        <v/>
      </c>
      <c r="C441" s="983"/>
      <c r="D441" s="983"/>
      <c r="E441" s="983"/>
      <c r="F441" s="983"/>
      <c r="G441" s="983"/>
      <c r="H441" s="983"/>
      <c r="I441" s="98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985" t="str">
        <f>IFERROR(V441*VLOOKUP(AF441,【参考】数式用3!$AD$15:$BA$23,MATCH(N441,【参考】数式用3!$AD$2:$BA$2,0)),"")</f>
        <v/>
      </c>
      <c r="Y441" s="986"/>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 customHeight="1">
      <c r="A442" s="473">
        <v>427</v>
      </c>
      <c r="B442" s="982" t="str">
        <f>IF(基本情報入力シート!C479="","",基本情報入力シート!C479)</f>
        <v/>
      </c>
      <c r="C442" s="983"/>
      <c r="D442" s="983"/>
      <c r="E442" s="983"/>
      <c r="F442" s="983"/>
      <c r="G442" s="983"/>
      <c r="H442" s="983"/>
      <c r="I442" s="98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985" t="str">
        <f>IFERROR(V442*VLOOKUP(AF442,【参考】数式用3!$AD$15:$BA$23,MATCH(N442,【参考】数式用3!$AD$2:$BA$2,0)),"")</f>
        <v/>
      </c>
      <c r="Y442" s="986"/>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 customHeight="1">
      <c r="A443" s="473">
        <v>428</v>
      </c>
      <c r="B443" s="982" t="str">
        <f>IF(基本情報入力シート!C480="","",基本情報入力シート!C480)</f>
        <v/>
      </c>
      <c r="C443" s="983"/>
      <c r="D443" s="983"/>
      <c r="E443" s="983"/>
      <c r="F443" s="983"/>
      <c r="G443" s="983"/>
      <c r="H443" s="983"/>
      <c r="I443" s="98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985" t="str">
        <f>IFERROR(V443*VLOOKUP(AF443,【参考】数式用3!$AD$15:$BA$23,MATCH(N443,【参考】数式用3!$AD$2:$BA$2,0)),"")</f>
        <v/>
      </c>
      <c r="Y443" s="986"/>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 customHeight="1">
      <c r="A444" s="473">
        <v>429</v>
      </c>
      <c r="B444" s="982" t="str">
        <f>IF(基本情報入力シート!C481="","",基本情報入力シート!C481)</f>
        <v/>
      </c>
      <c r="C444" s="983"/>
      <c r="D444" s="983"/>
      <c r="E444" s="983"/>
      <c r="F444" s="983"/>
      <c r="G444" s="983"/>
      <c r="H444" s="983"/>
      <c r="I444" s="98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985" t="str">
        <f>IFERROR(V444*VLOOKUP(AF444,【参考】数式用3!$AD$15:$BA$23,MATCH(N444,【参考】数式用3!$AD$2:$BA$2,0)),"")</f>
        <v/>
      </c>
      <c r="Y444" s="986"/>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 customHeight="1">
      <c r="A445" s="473">
        <v>430</v>
      </c>
      <c r="B445" s="982" t="str">
        <f>IF(基本情報入力シート!C482="","",基本情報入力シート!C482)</f>
        <v/>
      </c>
      <c r="C445" s="983"/>
      <c r="D445" s="983"/>
      <c r="E445" s="983"/>
      <c r="F445" s="983"/>
      <c r="G445" s="983"/>
      <c r="H445" s="983"/>
      <c r="I445" s="98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985" t="str">
        <f>IFERROR(V445*VLOOKUP(AF445,【参考】数式用3!$AD$15:$BA$23,MATCH(N445,【参考】数式用3!$AD$2:$BA$2,0)),"")</f>
        <v/>
      </c>
      <c r="Y445" s="986"/>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 customHeight="1">
      <c r="A446" s="473">
        <v>431</v>
      </c>
      <c r="B446" s="982" t="str">
        <f>IF(基本情報入力シート!C483="","",基本情報入力シート!C483)</f>
        <v/>
      </c>
      <c r="C446" s="983"/>
      <c r="D446" s="983"/>
      <c r="E446" s="983"/>
      <c r="F446" s="983"/>
      <c r="G446" s="983"/>
      <c r="H446" s="983"/>
      <c r="I446" s="98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985" t="str">
        <f>IFERROR(V446*VLOOKUP(AF446,【参考】数式用3!$AD$15:$BA$23,MATCH(N446,【参考】数式用3!$AD$2:$BA$2,0)),"")</f>
        <v/>
      </c>
      <c r="Y446" s="986"/>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 customHeight="1">
      <c r="A447" s="473">
        <v>432</v>
      </c>
      <c r="B447" s="982" t="str">
        <f>IF(基本情報入力シート!C484="","",基本情報入力シート!C484)</f>
        <v/>
      </c>
      <c r="C447" s="983"/>
      <c r="D447" s="983"/>
      <c r="E447" s="983"/>
      <c r="F447" s="983"/>
      <c r="G447" s="983"/>
      <c r="H447" s="983"/>
      <c r="I447" s="98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985" t="str">
        <f>IFERROR(V447*VLOOKUP(AF447,【参考】数式用3!$AD$15:$BA$23,MATCH(N447,【参考】数式用3!$AD$2:$BA$2,0)),"")</f>
        <v/>
      </c>
      <c r="Y447" s="986"/>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 customHeight="1">
      <c r="A448" s="473">
        <v>433</v>
      </c>
      <c r="B448" s="982" t="str">
        <f>IF(基本情報入力シート!C485="","",基本情報入力シート!C485)</f>
        <v/>
      </c>
      <c r="C448" s="983"/>
      <c r="D448" s="983"/>
      <c r="E448" s="983"/>
      <c r="F448" s="983"/>
      <c r="G448" s="983"/>
      <c r="H448" s="983"/>
      <c r="I448" s="98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985" t="str">
        <f>IFERROR(V448*VLOOKUP(AF448,【参考】数式用3!$AD$15:$BA$23,MATCH(N448,【参考】数式用3!$AD$2:$BA$2,0)),"")</f>
        <v/>
      </c>
      <c r="Y448" s="986"/>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 customHeight="1">
      <c r="A449" s="473">
        <v>434</v>
      </c>
      <c r="B449" s="982" t="str">
        <f>IF(基本情報入力シート!C486="","",基本情報入力シート!C486)</f>
        <v/>
      </c>
      <c r="C449" s="983"/>
      <c r="D449" s="983"/>
      <c r="E449" s="983"/>
      <c r="F449" s="983"/>
      <c r="G449" s="983"/>
      <c r="H449" s="983"/>
      <c r="I449" s="98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985" t="str">
        <f>IFERROR(V449*VLOOKUP(AF449,【参考】数式用3!$AD$15:$BA$23,MATCH(N449,【参考】数式用3!$AD$2:$BA$2,0)),"")</f>
        <v/>
      </c>
      <c r="Y449" s="986"/>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 customHeight="1">
      <c r="A450" s="473">
        <v>435</v>
      </c>
      <c r="B450" s="982" t="str">
        <f>IF(基本情報入力シート!C487="","",基本情報入力シート!C487)</f>
        <v/>
      </c>
      <c r="C450" s="983"/>
      <c r="D450" s="983"/>
      <c r="E450" s="983"/>
      <c r="F450" s="983"/>
      <c r="G450" s="983"/>
      <c r="H450" s="983"/>
      <c r="I450" s="98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985" t="str">
        <f>IFERROR(V450*VLOOKUP(AF450,【参考】数式用3!$AD$15:$BA$23,MATCH(N450,【参考】数式用3!$AD$2:$BA$2,0)),"")</f>
        <v/>
      </c>
      <c r="Y450" s="986"/>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 customHeight="1">
      <c r="A451" s="473">
        <v>436</v>
      </c>
      <c r="B451" s="982" t="str">
        <f>IF(基本情報入力シート!C488="","",基本情報入力シート!C488)</f>
        <v/>
      </c>
      <c r="C451" s="983"/>
      <c r="D451" s="983"/>
      <c r="E451" s="983"/>
      <c r="F451" s="983"/>
      <c r="G451" s="983"/>
      <c r="H451" s="983"/>
      <c r="I451" s="98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985" t="str">
        <f>IFERROR(V451*VLOOKUP(AF451,【参考】数式用3!$AD$15:$BA$23,MATCH(N451,【参考】数式用3!$AD$2:$BA$2,0)),"")</f>
        <v/>
      </c>
      <c r="Y451" s="986"/>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 customHeight="1">
      <c r="A452" s="473">
        <v>437</v>
      </c>
      <c r="B452" s="982" t="str">
        <f>IF(基本情報入力シート!C489="","",基本情報入力シート!C489)</f>
        <v/>
      </c>
      <c r="C452" s="983"/>
      <c r="D452" s="983"/>
      <c r="E452" s="983"/>
      <c r="F452" s="983"/>
      <c r="G452" s="983"/>
      <c r="H452" s="983"/>
      <c r="I452" s="98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985" t="str">
        <f>IFERROR(V452*VLOOKUP(AF452,【参考】数式用3!$AD$15:$BA$23,MATCH(N452,【参考】数式用3!$AD$2:$BA$2,0)),"")</f>
        <v/>
      </c>
      <c r="Y452" s="986"/>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 customHeight="1">
      <c r="A453" s="473">
        <v>438</v>
      </c>
      <c r="B453" s="982" t="str">
        <f>IF(基本情報入力シート!C490="","",基本情報入力シート!C490)</f>
        <v/>
      </c>
      <c r="C453" s="983"/>
      <c r="D453" s="983"/>
      <c r="E453" s="983"/>
      <c r="F453" s="983"/>
      <c r="G453" s="983"/>
      <c r="H453" s="983"/>
      <c r="I453" s="98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985" t="str">
        <f>IFERROR(V453*VLOOKUP(AF453,【参考】数式用3!$AD$15:$BA$23,MATCH(N453,【参考】数式用3!$AD$2:$BA$2,0)),"")</f>
        <v/>
      </c>
      <c r="Y453" s="986"/>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 customHeight="1">
      <c r="A454" s="473">
        <v>439</v>
      </c>
      <c r="B454" s="982" t="str">
        <f>IF(基本情報入力シート!C491="","",基本情報入力シート!C491)</f>
        <v/>
      </c>
      <c r="C454" s="983"/>
      <c r="D454" s="983"/>
      <c r="E454" s="983"/>
      <c r="F454" s="983"/>
      <c r="G454" s="983"/>
      <c r="H454" s="983"/>
      <c r="I454" s="98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985" t="str">
        <f>IFERROR(V454*VLOOKUP(AF454,【参考】数式用3!$AD$15:$BA$23,MATCH(N454,【参考】数式用3!$AD$2:$BA$2,0)),"")</f>
        <v/>
      </c>
      <c r="Y454" s="986"/>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 customHeight="1">
      <c r="A455" s="473">
        <v>440</v>
      </c>
      <c r="B455" s="982" t="str">
        <f>IF(基本情報入力シート!C492="","",基本情報入力シート!C492)</f>
        <v/>
      </c>
      <c r="C455" s="983"/>
      <c r="D455" s="983"/>
      <c r="E455" s="983"/>
      <c r="F455" s="983"/>
      <c r="G455" s="983"/>
      <c r="H455" s="983"/>
      <c r="I455" s="98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985" t="str">
        <f>IFERROR(V455*VLOOKUP(AF455,【参考】数式用3!$AD$15:$BA$23,MATCH(N455,【参考】数式用3!$AD$2:$BA$2,0)),"")</f>
        <v/>
      </c>
      <c r="Y455" s="986"/>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 customHeight="1">
      <c r="A456" s="473">
        <v>441</v>
      </c>
      <c r="B456" s="982" t="str">
        <f>IF(基本情報入力シート!C493="","",基本情報入力シート!C493)</f>
        <v/>
      </c>
      <c r="C456" s="983"/>
      <c r="D456" s="983"/>
      <c r="E456" s="983"/>
      <c r="F456" s="983"/>
      <c r="G456" s="983"/>
      <c r="H456" s="983"/>
      <c r="I456" s="98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985" t="str">
        <f>IFERROR(V456*VLOOKUP(AF456,【参考】数式用3!$AD$15:$BA$23,MATCH(N456,【参考】数式用3!$AD$2:$BA$2,0)),"")</f>
        <v/>
      </c>
      <c r="Y456" s="986"/>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 customHeight="1">
      <c r="A457" s="473">
        <v>442</v>
      </c>
      <c r="B457" s="982" t="str">
        <f>IF(基本情報入力シート!C494="","",基本情報入力シート!C494)</f>
        <v/>
      </c>
      <c r="C457" s="983"/>
      <c r="D457" s="983"/>
      <c r="E457" s="983"/>
      <c r="F457" s="983"/>
      <c r="G457" s="983"/>
      <c r="H457" s="983"/>
      <c r="I457" s="98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985" t="str">
        <f>IFERROR(V457*VLOOKUP(AF457,【参考】数式用3!$AD$15:$BA$23,MATCH(N457,【参考】数式用3!$AD$2:$BA$2,0)),"")</f>
        <v/>
      </c>
      <c r="Y457" s="986"/>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 customHeight="1">
      <c r="A458" s="473">
        <v>443</v>
      </c>
      <c r="B458" s="982" t="str">
        <f>IF(基本情報入力シート!C495="","",基本情報入力シート!C495)</f>
        <v/>
      </c>
      <c r="C458" s="983"/>
      <c r="D458" s="983"/>
      <c r="E458" s="983"/>
      <c r="F458" s="983"/>
      <c r="G458" s="983"/>
      <c r="H458" s="983"/>
      <c r="I458" s="98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985" t="str">
        <f>IFERROR(V458*VLOOKUP(AF458,【参考】数式用3!$AD$15:$BA$23,MATCH(N458,【参考】数式用3!$AD$2:$BA$2,0)),"")</f>
        <v/>
      </c>
      <c r="Y458" s="986"/>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 customHeight="1">
      <c r="A459" s="473">
        <v>444</v>
      </c>
      <c r="B459" s="982" t="str">
        <f>IF(基本情報入力シート!C496="","",基本情報入力シート!C496)</f>
        <v/>
      </c>
      <c r="C459" s="983"/>
      <c r="D459" s="983"/>
      <c r="E459" s="983"/>
      <c r="F459" s="983"/>
      <c r="G459" s="983"/>
      <c r="H459" s="983"/>
      <c r="I459" s="98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985" t="str">
        <f>IFERROR(V459*VLOOKUP(AF459,【参考】数式用3!$AD$15:$BA$23,MATCH(N459,【参考】数式用3!$AD$2:$BA$2,0)),"")</f>
        <v/>
      </c>
      <c r="Y459" s="986"/>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 customHeight="1">
      <c r="A460" s="473">
        <v>445</v>
      </c>
      <c r="B460" s="982" t="str">
        <f>IF(基本情報入力シート!C497="","",基本情報入力シート!C497)</f>
        <v/>
      </c>
      <c r="C460" s="983"/>
      <c r="D460" s="983"/>
      <c r="E460" s="983"/>
      <c r="F460" s="983"/>
      <c r="G460" s="983"/>
      <c r="H460" s="983"/>
      <c r="I460" s="98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985" t="str">
        <f>IFERROR(V460*VLOOKUP(AF460,【参考】数式用3!$AD$15:$BA$23,MATCH(N460,【参考】数式用3!$AD$2:$BA$2,0)),"")</f>
        <v/>
      </c>
      <c r="Y460" s="986"/>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 customHeight="1">
      <c r="A461" s="473">
        <v>446</v>
      </c>
      <c r="B461" s="982" t="str">
        <f>IF(基本情報入力シート!C498="","",基本情報入力シート!C498)</f>
        <v/>
      </c>
      <c r="C461" s="983"/>
      <c r="D461" s="983"/>
      <c r="E461" s="983"/>
      <c r="F461" s="983"/>
      <c r="G461" s="983"/>
      <c r="H461" s="983"/>
      <c r="I461" s="98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985" t="str">
        <f>IFERROR(V461*VLOOKUP(AF461,【参考】数式用3!$AD$15:$BA$23,MATCH(N461,【参考】数式用3!$AD$2:$BA$2,0)),"")</f>
        <v/>
      </c>
      <c r="Y461" s="986"/>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 customHeight="1">
      <c r="A462" s="473">
        <v>447</v>
      </c>
      <c r="B462" s="982" t="str">
        <f>IF(基本情報入力シート!C499="","",基本情報入力シート!C499)</f>
        <v/>
      </c>
      <c r="C462" s="983"/>
      <c r="D462" s="983"/>
      <c r="E462" s="983"/>
      <c r="F462" s="983"/>
      <c r="G462" s="983"/>
      <c r="H462" s="983"/>
      <c r="I462" s="98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985" t="str">
        <f>IFERROR(V462*VLOOKUP(AF462,【参考】数式用3!$AD$15:$BA$23,MATCH(N462,【参考】数式用3!$AD$2:$BA$2,0)),"")</f>
        <v/>
      </c>
      <c r="Y462" s="986"/>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 customHeight="1">
      <c r="A463" s="473">
        <v>448</v>
      </c>
      <c r="B463" s="982" t="str">
        <f>IF(基本情報入力シート!C500="","",基本情報入力シート!C500)</f>
        <v/>
      </c>
      <c r="C463" s="983"/>
      <c r="D463" s="983"/>
      <c r="E463" s="983"/>
      <c r="F463" s="983"/>
      <c r="G463" s="983"/>
      <c r="H463" s="983"/>
      <c r="I463" s="98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985" t="str">
        <f>IFERROR(V463*VLOOKUP(AF463,【参考】数式用3!$AD$15:$BA$23,MATCH(N463,【参考】数式用3!$AD$2:$BA$2,0)),"")</f>
        <v/>
      </c>
      <c r="Y463" s="986"/>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 customHeight="1">
      <c r="A464" s="473">
        <v>449</v>
      </c>
      <c r="B464" s="982" t="str">
        <f>IF(基本情報入力シート!C501="","",基本情報入力シート!C501)</f>
        <v/>
      </c>
      <c r="C464" s="983"/>
      <c r="D464" s="983"/>
      <c r="E464" s="983"/>
      <c r="F464" s="983"/>
      <c r="G464" s="983"/>
      <c r="H464" s="983"/>
      <c r="I464" s="98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985" t="str">
        <f>IFERROR(V464*VLOOKUP(AF464,【参考】数式用3!$AD$15:$BA$23,MATCH(N464,【参考】数式用3!$AD$2:$BA$2,0)),"")</f>
        <v/>
      </c>
      <c r="Y464" s="986"/>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 customHeight="1">
      <c r="A465" s="473">
        <v>450</v>
      </c>
      <c r="B465" s="982" t="str">
        <f>IF(基本情報入力シート!C502="","",基本情報入力シート!C502)</f>
        <v/>
      </c>
      <c r="C465" s="983"/>
      <c r="D465" s="983"/>
      <c r="E465" s="983"/>
      <c r="F465" s="983"/>
      <c r="G465" s="983"/>
      <c r="H465" s="983"/>
      <c r="I465" s="98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985" t="str">
        <f>IFERROR(V465*VLOOKUP(AF465,【参考】数式用3!$AD$15:$BA$23,MATCH(N465,【参考】数式用3!$AD$2:$BA$2,0)),"")</f>
        <v/>
      </c>
      <c r="Y465" s="986"/>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 customHeight="1">
      <c r="A466" s="473">
        <v>451</v>
      </c>
      <c r="B466" s="982" t="str">
        <f>IF(基本情報入力シート!C503="","",基本情報入力シート!C503)</f>
        <v/>
      </c>
      <c r="C466" s="983"/>
      <c r="D466" s="983"/>
      <c r="E466" s="983"/>
      <c r="F466" s="983"/>
      <c r="G466" s="983"/>
      <c r="H466" s="983"/>
      <c r="I466" s="98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985" t="str">
        <f>IFERROR(V466*VLOOKUP(AF466,【参考】数式用3!$AD$15:$BA$23,MATCH(N466,【参考】数式用3!$AD$2:$BA$2,0)),"")</f>
        <v/>
      </c>
      <c r="Y466" s="986"/>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 customHeight="1">
      <c r="A467" s="473">
        <v>452</v>
      </c>
      <c r="B467" s="982" t="str">
        <f>IF(基本情報入力シート!C504="","",基本情報入力シート!C504)</f>
        <v/>
      </c>
      <c r="C467" s="983"/>
      <c r="D467" s="983"/>
      <c r="E467" s="983"/>
      <c r="F467" s="983"/>
      <c r="G467" s="983"/>
      <c r="H467" s="983"/>
      <c r="I467" s="98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985" t="str">
        <f>IFERROR(V467*VLOOKUP(AF467,【参考】数式用3!$AD$15:$BA$23,MATCH(N467,【参考】数式用3!$AD$2:$BA$2,0)),"")</f>
        <v/>
      </c>
      <c r="Y467" s="986"/>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 customHeight="1">
      <c r="A468" s="473">
        <v>453</v>
      </c>
      <c r="B468" s="982" t="str">
        <f>IF(基本情報入力シート!C505="","",基本情報入力シート!C505)</f>
        <v/>
      </c>
      <c r="C468" s="983"/>
      <c r="D468" s="983"/>
      <c r="E468" s="983"/>
      <c r="F468" s="983"/>
      <c r="G468" s="983"/>
      <c r="H468" s="983"/>
      <c r="I468" s="98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985" t="str">
        <f>IFERROR(V468*VLOOKUP(AF468,【参考】数式用3!$AD$15:$BA$23,MATCH(N468,【参考】数式用3!$AD$2:$BA$2,0)),"")</f>
        <v/>
      </c>
      <c r="Y468" s="986"/>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 customHeight="1">
      <c r="A469" s="473">
        <v>454</v>
      </c>
      <c r="B469" s="982" t="str">
        <f>IF(基本情報入力シート!C506="","",基本情報入力シート!C506)</f>
        <v/>
      </c>
      <c r="C469" s="983"/>
      <c r="D469" s="983"/>
      <c r="E469" s="983"/>
      <c r="F469" s="983"/>
      <c r="G469" s="983"/>
      <c r="H469" s="983"/>
      <c r="I469" s="98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985" t="str">
        <f>IFERROR(V469*VLOOKUP(AF469,【参考】数式用3!$AD$15:$BA$23,MATCH(N469,【参考】数式用3!$AD$2:$BA$2,0)),"")</f>
        <v/>
      </c>
      <c r="Y469" s="986"/>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 customHeight="1">
      <c r="A470" s="473">
        <v>455</v>
      </c>
      <c r="B470" s="982" t="str">
        <f>IF(基本情報入力シート!C507="","",基本情報入力シート!C507)</f>
        <v/>
      </c>
      <c r="C470" s="983"/>
      <c r="D470" s="983"/>
      <c r="E470" s="983"/>
      <c r="F470" s="983"/>
      <c r="G470" s="983"/>
      <c r="H470" s="983"/>
      <c r="I470" s="98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985" t="str">
        <f>IFERROR(V470*VLOOKUP(AF470,【参考】数式用3!$AD$15:$BA$23,MATCH(N470,【参考】数式用3!$AD$2:$BA$2,0)),"")</f>
        <v/>
      </c>
      <c r="Y470" s="986"/>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 customHeight="1">
      <c r="A471" s="473">
        <v>456</v>
      </c>
      <c r="B471" s="982" t="str">
        <f>IF(基本情報入力シート!C508="","",基本情報入力シート!C508)</f>
        <v/>
      </c>
      <c r="C471" s="983"/>
      <c r="D471" s="983"/>
      <c r="E471" s="983"/>
      <c r="F471" s="983"/>
      <c r="G471" s="983"/>
      <c r="H471" s="983"/>
      <c r="I471" s="98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985" t="str">
        <f>IFERROR(V471*VLOOKUP(AF471,【参考】数式用3!$AD$15:$BA$23,MATCH(N471,【参考】数式用3!$AD$2:$BA$2,0)),"")</f>
        <v/>
      </c>
      <c r="Y471" s="986"/>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 customHeight="1">
      <c r="A472" s="473">
        <v>457</v>
      </c>
      <c r="B472" s="982" t="str">
        <f>IF(基本情報入力シート!C509="","",基本情報入力シート!C509)</f>
        <v/>
      </c>
      <c r="C472" s="983"/>
      <c r="D472" s="983"/>
      <c r="E472" s="983"/>
      <c r="F472" s="983"/>
      <c r="G472" s="983"/>
      <c r="H472" s="983"/>
      <c r="I472" s="98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985" t="str">
        <f>IFERROR(V472*VLOOKUP(AF472,【参考】数式用3!$AD$15:$BA$23,MATCH(N472,【参考】数式用3!$AD$2:$BA$2,0)),"")</f>
        <v/>
      </c>
      <c r="Y472" s="986"/>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 customHeight="1">
      <c r="A473" s="473">
        <v>458</v>
      </c>
      <c r="B473" s="982" t="str">
        <f>IF(基本情報入力シート!C510="","",基本情報入力シート!C510)</f>
        <v/>
      </c>
      <c r="C473" s="983"/>
      <c r="D473" s="983"/>
      <c r="E473" s="983"/>
      <c r="F473" s="983"/>
      <c r="G473" s="983"/>
      <c r="H473" s="983"/>
      <c r="I473" s="98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985" t="str">
        <f>IFERROR(V473*VLOOKUP(AF473,【参考】数式用3!$AD$15:$BA$23,MATCH(N473,【参考】数式用3!$AD$2:$BA$2,0)),"")</f>
        <v/>
      </c>
      <c r="Y473" s="986"/>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 customHeight="1">
      <c r="A474" s="473">
        <v>459</v>
      </c>
      <c r="B474" s="982" t="str">
        <f>IF(基本情報入力シート!C511="","",基本情報入力シート!C511)</f>
        <v/>
      </c>
      <c r="C474" s="983"/>
      <c r="D474" s="983"/>
      <c r="E474" s="983"/>
      <c r="F474" s="983"/>
      <c r="G474" s="983"/>
      <c r="H474" s="983"/>
      <c r="I474" s="98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985" t="str">
        <f>IFERROR(V474*VLOOKUP(AF474,【参考】数式用3!$AD$15:$BA$23,MATCH(N474,【参考】数式用3!$AD$2:$BA$2,0)),"")</f>
        <v/>
      </c>
      <c r="Y474" s="986"/>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 customHeight="1">
      <c r="A475" s="473">
        <v>460</v>
      </c>
      <c r="B475" s="982" t="str">
        <f>IF(基本情報入力シート!C512="","",基本情報入力シート!C512)</f>
        <v/>
      </c>
      <c r="C475" s="983"/>
      <c r="D475" s="983"/>
      <c r="E475" s="983"/>
      <c r="F475" s="983"/>
      <c r="G475" s="983"/>
      <c r="H475" s="983"/>
      <c r="I475" s="98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985" t="str">
        <f>IFERROR(V475*VLOOKUP(AF475,【参考】数式用3!$AD$15:$BA$23,MATCH(N475,【参考】数式用3!$AD$2:$BA$2,0)),"")</f>
        <v/>
      </c>
      <c r="Y475" s="986"/>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 customHeight="1">
      <c r="A476" s="473">
        <v>461</v>
      </c>
      <c r="B476" s="982" t="str">
        <f>IF(基本情報入力シート!C513="","",基本情報入力シート!C513)</f>
        <v/>
      </c>
      <c r="C476" s="983"/>
      <c r="D476" s="983"/>
      <c r="E476" s="983"/>
      <c r="F476" s="983"/>
      <c r="G476" s="983"/>
      <c r="H476" s="983"/>
      <c r="I476" s="98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985" t="str">
        <f>IFERROR(V476*VLOOKUP(AF476,【参考】数式用3!$AD$15:$BA$23,MATCH(N476,【参考】数式用3!$AD$2:$BA$2,0)),"")</f>
        <v/>
      </c>
      <c r="Y476" s="986"/>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 customHeight="1">
      <c r="A477" s="473">
        <v>462</v>
      </c>
      <c r="B477" s="982" t="str">
        <f>IF(基本情報入力シート!C514="","",基本情報入力シート!C514)</f>
        <v/>
      </c>
      <c r="C477" s="983"/>
      <c r="D477" s="983"/>
      <c r="E477" s="983"/>
      <c r="F477" s="983"/>
      <c r="G477" s="983"/>
      <c r="H477" s="983"/>
      <c r="I477" s="98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985" t="str">
        <f>IFERROR(V477*VLOOKUP(AF477,【参考】数式用3!$AD$15:$BA$23,MATCH(N477,【参考】数式用3!$AD$2:$BA$2,0)),"")</f>
        <v/>
      </c>
      <c r="Y477" s="986"/>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 customHeight="1">
      <c r="A478" s="473">
        <v>463</v>
      </c>
      <c r="B478" s="982" t="str">
        <f>IF(基本情報入力シート!C515="","",基本情報入力シート!C515)</f>
        <v/>
      </c>
      <c r="C478" s="983"/>
      <c r="D478" s="983"/>
      <c r="E478" s="983"/>
      <c r="F478" s="983"/>
      <c r="G478" s="983"/>
      <c r="H478" s="983"/>
      <c r="I478" s="98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985" t="str">
        <f>IFERROR(V478*VLOOKUP(AF478,【参考】数式用3!$AD$15:$BA$23,MATCH(N478,【参考】数式用3!$AD$2:$BA$2,0)),"")</f>
        <v/>
      </c>
      <c r="Y478" s="986"/>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 customHeight="1">
      <c r="A479" s="473">
        <v>464</v>
      </c>
      <c r="B479" s="982" t="str">
        <f>IF(基本情報入力シート!C516="","",基本情報入力シート!C516)</f>
        <v/>
      </c>
      <c r="C479" s="983"/>
      <c r="D479" s="983"/>
      <c r="E479" s="983"/>
      <c r="F479" s="983"/>
      <c r="G479" s="983"/>
      <c r="H479" s="983"/>
      <c r="I479" s="98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985" t="str">
        <f>IFERROR(V479*VLOOKUP(AF479,【参考】数式用3!$AD$15:$BA$23,MATCH(N479,【参考】数式用3!$AD$2:$BA$2,0)),"")</f>
        <v/>
      </c>
      <c r="Y479" s="986"/>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 customHeight="1">
      <c r="A480" s="473">
        <v>465</v>
      </c>
      <c r="B480" s="982" t="str">
        <f>IF(基本情報入力シート!C517="","",基本情報入力シート!C517)</f>
        <v/>
      </c>
      <c r="C480" s="983"/>
      <c r="D480" s="983"/>
      <c r="E480" s="983"/>
      <c r="F480" s="983"/>
      <c r="G480" s="983"/>
      <c r="H480" s="983"/>
      <c r="I480" s="98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985" t="str">
        <f>IFERROR(V480*VLOOKUP(AF480,【参考】数式用3!$AD$15:$BA$23,MATCH(N480,【参考】数式用3!$AD$2:$BA$2,0)),"")</f>
        <v/>
      </c>
      <c r="Y480" s="986"/>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 customHeight="1">
      <c r="A481" s="473">
        <v>466</v>
      </c>
      <c r="B481" s="982" t="str">
        <f>IF(基本情報入力シート!C518="","",基本情報入力シート!C518)</f>
        <v/>
      </c>
      <c r="C481" s="983"/>
      <c r="D481" s="983"/>
      <c r="E481" s="983"/>
      <c r="F481" s="983"/>
      <c r="G481" s="983"/>
      <c r="H481" s="983"/>
      <c r="I481" s="98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985" t="str">
        <f>IFERROR(V481*VLOOKUP(AF481,【参考】数式用3!$AD$15:$BA$23,MATCH(N481,【参考】数式用3!$AD$2:$BA$2,0)),"")</f>
        <v/>
      </c>
      <c r="Y481" s="986"/>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 customHeight="1">
      <c r="A482" s="473">
        <v>467</v>
      </c>
      <c r="B482" s="982" t="str">
        <f>IF(基本情報入力シート!C519="","",基本情報入力シート!C519)</f>
        <v/>
      </c>
      <c r="C482" s="983"/>
      <c r="D482" s="983"/>
      <c r="E482" s="983"/>
      <c r="F482" s="983"/>
      <c r="G482" s="983"/>
      <c r="H482" s="983"/>
      <c r="I482" s="98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985" t="str">
        <f>IFERROR(V482*VLOOKUP(AF482,【参考】数式用3!$AD$15:$BA$23,MATCH(N482,【参考】数式用3!$AD$2:$BA$2,0)),"")</f>
        <v/>
      </c>
      <c r="Y482" s="986"/>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 customHeight="1">
      <c r="A483" s="473">
        <v>468</v>
      </c>
      <c r="B483" s="982" t="str">
        <f>IF(基本情報入力シート!C520="","",基本情報入力シート!C520)</f>
        <v/>
      </c>
      <c r="C483" s="983"/>
      <c r="D483" s="983"/>
      <c r="E483" s="983"/>
      <c r="F483" s="983"/>
      <c r="G483" s="983"/>
      <c r="H483" s="983"/>
      <c r="I483" s="98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985" t="str">
        <f>IFERROR(V483*VLOOKUP(AF483,【参考】数式用3!$AD$15:$BA$23,MATCH(N483,【参考】数式用3!$AD$2:$BA$2,0)),"")</f>
        <v/>
      </c>
      <c r="Y483" s="986"/>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 customHeight="1">
      <c r="A484" s="473">
        <v>469</v>
      </c>
      <c r="B484" s="982" t="str">
        <f>IF(基本情報入力シート!C521="","",基本情報入力シート!C521)</f>
        <v/>
      </c>
      <c r="C484" s="983"/>
      <c r="D484" s="983"/>
      <c r="E484" s="983"/>
      <c r="F484" s="983"/>
      <c r="G484" s="983"/>
      <c r="H484" s="983"/>
      <c r="I484" s="98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985" t="str">
        <f>IFERROR(V484*VLOOKUP(AF484,【参考】数式用3!$AD$15:$BA$23,MATCH(N484,【参考】数式用3!$AD$2:$BA$2,0)),"")</f>
        <v/>
      </c>
      <c r="Y484" s="986"/>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 customHeight="1">
      <c r="A485" s="473">
        <v>470</v>
      </c>
      <c r="B485" s="982" t="str">
        <f>IF(基本情報入力シート!C522="","",基本情報入力シート!C522)</f>
        <v/>
      </c>
      <c r="C485" s="983"/>
      <c r="D485" s="983"/>
      <c r="E485" s="983"/>
      <c r="F485" s="983"/>
      <c r="G485" s="983"/>
      <c r="H485" s="983"/>
      <c r="I485" s="98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985" t="str">
        <f>IFERROR(V485*VLOOKUP(AF485,【参考】数式用3!$AD$15:$BA$23,MATCH(N485,【参考】数式用3!$AD$2:$BA$2,0)),"")</f>
        <v/>
      </c>
      <c r="Y485" s="986"/>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 customHeight="1">
      <c r="A486" s="473">
        <v>471</v>
      </c>
      <c r="B486" s="982" t="str">
        <f>IF(基本情報入力シート!C523="","",基本情報入力シート!C523)</f>
        <v/>
      </c>
      <c r="C486" s="983"/>
      <c r="D486" s="983"/>
      <c r="E486" s="983"/>
      <c r="F486" s="983"/>
      <c r="G486" s="983"/>
      <c r="H486" s="983"/>
      <c r="I486" s="98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985" t="str">
        <f>IFERROR(V486*VLOOKUP(AF486,【参考】数式用3!$AD$15:$BA$23,MATCH(N486,【参考】数式用3!$AD$2:$BA$2,0)),"")</f>
        <v/>
      </c>
      <c r="Y486" s="986"/>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 customHeight="1">
      <c r="A487" s="473">
        <v>472</v>
      </c>
      <c r="B487" s="982" t="str">
        <f>IF(基本情報入力シート!C524="","",基本情報入力シート!C524)</f>
        <v/>
      </c>
      <c r="C487" s="983"/>
      <c r="D487" s="983"/>
      <c r="E487" s="983"/>
      <c r="F487" s="983"/>
      <c r="G487" s="983"/>
      <c r="H487" s="983"/>
      <c r="I487" s="98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985" t="str">
        <f>IFERROR(V487*VLOOKUP(AF487,【参考】数式用3!$AD$15:$BA$23,MATCH(N487,【参考】数式用3!$AD$2:$BA$2,0)),"")</f>
        <v/>
      </c>
      <c r="Y487" s="986"/>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 customHeight="1">
      <c r="A488" s="473">
        <v>473</v>
      </c>
      <c r="B488" s="982" t="str">
        <f>IF(基本情報入力シート!C525="","",基本情報入力シート!C525)</f>
        <v/>
      </c>
      <c r="C488" s="983"/>
      <c r="D488" s="983"/>
      <c r="E488" s="983"/>
      <c r="F488" s="983"/>
      <c r="G488" s="983"/>
      <c r="H488" s="983"/>
      <c r="I488" s="98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985" t="str">
        <f>IFERROR(V488*VLOOKUP(AF488,【参考】数式用3!$AD$15:$BA$23,MATCH(N488,【参考】数式用3!$AD$2:$BA$2,0)),"")</f>
        <v/>
      </c>
      <c r="Y488" s="986"/>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 customHeight="1">
      <c r="A489" s="473">
        <v>474</v>
      </c>
      <c r="B489" s="982" t="str">
        <f>IF(基本情報入力シート!C526="","",基本情報入力シート!C526)</f>
        <v/>
      </c>
      <c r="C489" s="983"/>
      <c r="D489" s="983"/>
      <c r="E489" s="983"/>
      <c r="F489" s="983"/>
      <c r="G489" s="983"/>
      <c r="H489" s="983"/>
      <c r="I489" s="98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985" t="str">
        <f>IFERROR(V489*VLOOKUP(AF489,【参考】数式用3!$AD$15:$BA$23,MATCH(N489,【参考】数式用3!$AD$2:$BA$2,0)),"")</f>
        <v/>
      </c>
      <c r="Y489" s="986"/>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 customHeight="1">
      <c r="A490" s="473">
        <v>475</v>
      </c>
      <c r="B490" s="982" t="str">
        <f>IF(基本情報入力シート!C527="","",基本情報入力シート!C527)</f>
        <v/>
      </c>
      <c r="C490" s="983"/>
      <c r="D490" s="983"/>
      <c r="E490" s="983"/>
      <c r="F490" s="983"/>
      <c r="G490" s="983"/>
      <c r="H490" s="983"/>
      <c r="I490" s="98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985" t="str">
        <f>IFERROR(V490*VLOOKUP(AF490,【参考】数式用3!$AD$15:$BA$23,MATCH(N490,【参考】数式用3!$AD$2:$BA$2,0)),"")</f>
        <v/>
      </c>
      <c r="Y490" s="986"/>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 customHeight="1">
      <c r="A491" s="473">
        <v>476</v>
      </c>
      <c r="B491" s="982" t="str">
        <f>IF(基本情報入力シート!C528="","",基本情報入力シート!C528)</f>
        <v/>
      </c>
      <c r="C491" s="983"/>
      <c r="D491" s="983"/>
      <c r="E491" s="983"/>
      <c r="F491" s="983"/>
      <c r="G491" s="983"/>
      <c r="H491" s="983"/>
      <c r="I491" s="98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985" t="str">
        <f>IFERROR(V491*VLOOKUP(AF491,【参考】数式用3!$AD$15:$BA$23,MATCH(N491,【参考】数式用3!$AD$2:$BA$2,0)),"")</f>
        <v/>
      </c>
      <c r="Y491" s="986"/>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 customHeight="1">
      <c r="A492" s="473">
        <v>477</v>
      </c>
      <c r="B492" s="982" t="str">
        <f>IF(基本情報入力シート!C529="","",基本情報入力シート!C529)</f>
        <v/>
      </c>
      <c r="C492" s="983"/>
      <c r="D492" s="983"/>
      <c r="E492" s="983"/>
      <c r="F492" s="983"/>
      <c r="G492" s="983"/>
      <c r="H492" s="983"/>
      <c r="I492" s="98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985" t="str">
        <f>IFERROR(V492*VLOOKUP(AF492,【参考】数式用3!$AD$15:$BA$23,MATCH(N492,【参考】数式用3!$AD$2:$BA$2,0)),"")</f>
        <v/>
      </c>
      <c r="Y492" s="986"/>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 customHeight="1">
      <c r="A493" s="473">
        <v>478</v>
      </c>
      <c r="B493" s="982" t="str">
        <f>IF(基本情報入力シート!C530="","",基本情報入力シート!C530)</f>
        <v/>
      </c>
      <c r="C493" s="983"/>
      <c r="D493" s="983"/>
      <c r="E493" s="983"/>
      <c r="F493" s="983"/>
      <c r="G493" s="983"/>
      <c r="H493" s="983"/>
      <c r="I493" s="98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985" t="str">
        <f>IFERROR(V493*VLOOKUP(AF493,【参考】数式用3!$AD$15:$BA$23,MATCH(N493,【参考】数式用3!$AD$2:$BA$2,0)),"")</f>
        <v/>
      </c>
      <c r="Y493" s="986"/>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 customHeight="1">
      <c r="A494" s="473">
        <v>479</v>
      </c>
      <c r="B494" s="982" t="str">
        <f>IF(基本情報入力シート!C531="","",基本情報入力シート!C531)</f>
        <v/>
      </c>
      <c r="C494" s="983"/>
      <c r="D494" s="983"/>
      <c r="E494" s="983"/>
      <c r="F494" s="983"/>
      <c r="G494" s="983"/>
      <c r="H494" s="983"/>
      <c r="I494" s="98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985" t="str">
        <f>IFERROR(V494*VLOOKUP(AF494,【参考】数式用3!$AD$15:$BA$23,MATCH(N494,【参考】数式用3!$AD$2:$BA$2,0)),"")</f>
        <v/>
      </c>
      <c r="Y494" s="986"/>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 customHeight="1">
      <c r="A495" s="473">
        <v>480</v>
      </c>
      <c r="B495" s="982" t="str">
        <f>IF(基本情報入力シート!C532="","",基本情報入力シート!C532)</f>
        <v/>
      </c>
      <c r="C495" s="983"/>
      <c r="D495" s="983"/>
      <c r="E495" s="983"/>
      <c r="F495" s="983"/>
      <c r="G495" s="983"/>
      <c r="H495" s="983"/>
      <c r="I495" s="98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985" t="str">
        <f>IFERROR(V495*VLOOKUP(AF495,【参考】数式用3!$AD$15:$BA$23,MATCH(N495,【参考】数式用3!$AD$2:$BA$2,0)),"")</f>
        <v/>
      </c>
      <c r="Y495" s="986"/>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 customHeight="1">
      <c r="A496" s="473">
        <v>481</v>
      </c>
      <c r="B496" s="982" t="str">
        <f>IF(基本情報入力シート!C533="","",基本情報入力シート!C533)</f>
        <v/>
      </c>
      <c r="C496" s="983"/>
      <c r="D496" s="983"/>
      <c r="E496" s="983"/>
      <c r="F496" s="983"/>
      <c r="G496" s="983"/>
      <c r="H496" s="983"/>
      <c r="I496" s="98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985" t="str">
        <f>IFERROR(V496*VLOOKUP(AF496,【参考】数式用3!$AD$15:$BA$23,MATCH(N496,【参考】数式用3!$AD$2:$BA$2,0)),"")</f>
        <v/>
      </c>
      <c r="Y496" s="986"/>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 customHeight="1">
      <c r="A497" s="473">
        <v>482</v>
      </c>
      <c r="B497" s="982" t="str">
        <f>IF(基本情報入力シート!C534="","",基本情報入力シート!C534)</f>
        <v/>
      </c>
      <c r="C497" s="983"/>
      <c r="D497" s="983"/>
      <c r="E497" s="983"/>
      <c r="F497" s="983"/>
      <c r="G497" s="983"/>
      <c r="H497" s="983"/>
      <c r="I497" s="98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985" t="str">
        <f>IFERROR(V497*VLOOKUP(AF497,【参考】数式用3!$AD$15:$BA$23,MATCH(N497,【参考】数式用3!$AD$2:$BA$2,0)),"")</f>
        <v/>
      </c>
      <c r="Y497" s="986"/>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 customHeight="1">
      <c r="A498" s="473">
        <v>483</v>
      </c>
      <c r="B498" s="982" t="str">
        <f>IF(基本情報入力シート!C535="","",基本情報入力シート!C535)</f>
        <v/>
      </c>
      <c r="C498" s="983"/>
      <c r="D498" s="983"/>
      <c r="E498" s="983"/>
      <c r="F498" s="983"/>
      <c r="G498" s="983"/>
      <c r="H498" s="983"/>
      <c r="I498" s="98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985" t="str">
        <f>IFERROR(V498*VLOOKUP(AF498,【参考】数式用3!$AD$15:$BA$23,MATCH(N498,【参考】数式用3!$AD$2:$BA$2,0)),"")</f>
        <v/>
      </c>
      <c r="Y498" s="986"/>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 customHeight="1">
      <c r="A499" s="473">
        <v>484</v>
      </c>
      <c r="B499" s="982" t="str">
        <f>IF(基本情報入力シート!C536="","",基本情報入力シート!C536)</f>
        <v/>
      </c>
      <c r="C499" s="983"/>
      <c r="D499" s="983"/>
      <c r="E499" s="983"/>
      <c r="F499" s="983"/>
      <c r="G499" s="983"/>
      <c r="H499" s="983"/>
      <c r="I499" s="98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985" t="str">
        <f>IFERROR(V499*VLOOKUP(AF499,【参考】数式用3!$AD$15:$BA$23,MATCH(N499,【参考】数式用3!$AD$2:$BA$2,0)),"")</f>
        <v/>
      </c>
      <c r="Y499" s="986"/>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 customHeight="1">
      <c r="A500" s="473">
        <v>485</v>
      </c>
      <c r="B500" s="982" t="str">
        <f>IF(基本情報入力シート!C537="","",基本情報入力シート!C537)</f>
        <v/>
      </c>
      <c r="C500" s="983"/>
      <c r="D500" s="983"/>
      <c r="E500" s="983"/>
      <c r="F500" s="983"/>
      <c r="G500" s="983"/>
      <c r="H500" s="983"/>
      <c r="I500" s="98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985" t="str">
        <f>IFERROR(V500*VLOOKUP(AF500,【参考】数式用3!$AD$15:$BA$23,MATCH(N500,【参考】数式用3!$AD$2:$BA$2,0)),"")</f>
        <v/>
      </c>
      <c r="Y500" s="986"/>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 customHeight="1">
      <c r="A501" s="473">
        <v>486</v>
      </c>
      <c r="B501" s="982" t="str">
        <f>IF(基本情報入力シート!C538="","",基本情報入力シート!C538)</f>
        <v/>
      </c>
      <c r="C501" s="983"/>
      <c r="D501" s="983"/>
      <c r="E501" s="983"/>
      <c r="F501" s="983"/>
      <c r="G501" s="983"/>
      <c r="H501" s="983"/>
      <c r="I501" s="98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985" t="str">
        <f>IFERROR(V501*VLOOKUP(AF501,【参考】数式用3!$AD$15:$BA$23,MATCH(N501,【参考】数式用3!$AD$2:$BA$2,0)),"")</f>
        <v/>
      </c>
      <c r="Y501" s="986"/>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 customHeight="1">
      <c r="A502" s="473">
        <v>487</v>
      </c>
      <c r="B502" s="982" t="str">
        <f>IF(基本情報入力シート!C539="","",基本情報入力シート!C539)</f>
        <v/>
      </c>
      <c r="C502" s="983"/>
      <c r="D502" s="983"/>
      <c r="E502" s="983"/>
      <c r="F502" s="983"/>
      <c r="G502" s="983"/>
      <c r="H502" s="983"/>
      <c r="I502" s="98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985" t="str">
        <f>IFERROR(V502*VLOOKUP(AF502,【参考】数式用3!$AD$15:$BA$23,MATCH(N502,【参考】数式用3!$AD$2:$BA$2,0)),"")</f>
        <v/>
      </c>
      <c r="Y502" s="986"/>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 customHeight="1">
      <c r="A503" s="473">
        <v>488</v>
      </c>
      <c r="B503" s="982" t="str">
        <f>IF(基本情報入力シート!C540="","",基本情報入力シート!C540)</f>
        <v/>
      </c>
      <c r="C503" s="983"/>
      <c r="D503" s="983"/>
      <c r="E503" s="983"/>
      <c r="F503" s="983"/>
      <c r="G503" s="983"/>
      <c r="H503" s="983"/>
      <c r="I503" s="98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985" t="str">
        <f>IFERROR(V503*VLOOKUP(AF503,【参考】数式用3!$AD$15:$BA$23,MATCH(N503,【参考】数式用3!$AD$2:$BA$2,0)),"")</f>
        <v/>
      </c>
      <c r="Y503" s="986"/>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 customHeight="1">
      <c r="A504" s="473">
        <v>489</v>
      </c>
      <c r="B504" s="982" t="str">
        <f>IF(基本情報入力シート!C541="","",基本情報入力シート!C541)</f>
        <v/>
      </c>
      <c r="C504" s="983"/>
      <c r="D504" s="983"/>
      <c r="E504" s="983"/>
      <c r="F504" s="983"/>
      <c r="G504" s="983"/>
      <c r="H504" s="983"/>
      <c r="I504" s="98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985" t="str">
        <f>IFERROR(V504*VLOOKUP(AF504,【参考】数式用3!$AD$15:$BA$23,MATCH(N504,【参考】数式用3!$AD$2:$BA$2,0)),"")</f>
        <v/>
      </c>
      <c r="Y504" s="986"/>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 customHeight="1">
      <c r="A505" s="473">
        <v>490</v>
      </c>
      <c r="B505" s="982" t="str">
        <f>IF(基本情報入力シート!C542="","",基本情報入力シート!C542)</f>
        <v/>
      </c>
      <c r="C505" s="983"/>
      <c r="D505" s="983"/>
      <c r="E505" s="983"/>
      <c r="F505" s="983"/>
      <c r="G505" s="983"/>
      <c r="H505" s="983"/>
      <c r="I505" s="98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985" t="str">
        <f>IFERROR(V505*VLOOKUP(AF505,【参考】数式用3!$AD$15:$BA$23,MATCH(N505,【参考】数式用3!$AD$2:$BA$2,0)),"")</f>
        <v/>
      </c>
      <c r="Y505" s="986"/>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 customHeight="1">
      <c r="A506" s="473">
        <v>491</v>
      </c>
      <c r="B506" s="982" t="str">
        <f>IF(基本情報入力シート!C543="","",基本情報入力シート!C543)</f>
        <v/>
      </c>
      <c r="C506" s="983"/>
      <c r="D506" s="983"/>
      <c r="E506" s="983"/>
      <c r="F506" s="983"/>
      <c r="G506" s="983"/>
      <c r="H506" s="983"/>
      <c r="I506" s="98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985" t="str">
        <f>IFERROR(V506*VLOOKUP(AF506,【参考】数式用3!$AD$15:$BA$23,MATCH(N506,【参考】数式用3!$AD$2:$BA$2,0)),"")</f>
        <v/>
      </c>
      <c r="Y506" s="986"/>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 customHeight="1">
      <c r="A507" s="473">
        <v>492</v>
      </c>
      <c r="B507" s="982" t="str">
        <f>IF(基本情報入力シート!C544="","",基本情報入力シート!C544)</f>
        <v/>
      </c>
      <c r="C507" s="983"/>
      <c r="D507" s="983"/>
      <c r="E507" s="983"/>
      <c r="F507" s="983"/>
      <c r="G507" s="983"/>
      <c r="H507" s="983"/>
      <c r="I507" s="98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985" t="str">
        <f>IFERROR(V507*VLOOKUP(AF507,【参考】数式用3!$AD$15:$BA$23,MATCH(N507,【参考】数式用3!$AD$2:$BA$2,0)),"")</f>
        <v/>
      </c>
      <c r="Y507" s="986"/>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 customHeight="1">
      <c r="A508" s="473">
        <v>493</v>
      </c>
      <c r="B508" s="982" t="str">
        <f>IF(基本情報入力シート!C545="","",基本情報入力シート!C545)</f>
        <v/>
      </c>
      <c r="C508" s="983"/>
      <c r="D508" s="983"/>
      <c r="E508" s="983"/>
      <c r="F508" s="983"/>
      <c r="G508" s="983"/>
      <c r="H508" s="983"/>
      <c r="I508" s="98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985" t="str">
        <f>IFERROR(V508*VLOOKUP(AF508,【参考】数式用3!$AD$15:$BA$23,MATCH(N508,【参考】数式用3!$AD$2:$BA$2,0)),"")</f>
        <v/>
      </c>
      <c r="Y508" s="986"/>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 customHeight="1">
      <c r="A509" s="473">
        <v>494</v>
      </c>
      <c r="B509" s="982" t="str">
        <f>IF(基本情報入力シート!C546="","",基本情報入力シート!C546)</f>
        <v/>
      </c>
      <c r="C509" s="983"/>
      <c r="D509" s="983"/>
      <c r="E509" s="983"/>
      <c r="F509" s="983"/>
      <c r="G509" s="983"/>
      <c r="H509" s="983"/>
      <c r="I509" s="98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985" t="str">
        <f>IFERROR(V509*VLOOKUP(AF509,【参考】数式用3!$AD$15:$BA$23,MATCH(N509,【参考】数式用3!$AD$2:$BA$2,0)),"")</f>
        <v/>
      </c>
      <c r="Y509" s="986"/>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 customHeight="1">
      <c r="A510" s="473">
        <v>495</v>
      </c>
      <c r="B510" s="982" t="str">
        <f>IF(基本情報入力シート!C547="","",基本情報入力シート!C547)</f>
        <v/>
      </c>
      <c r="C510" s="983"/>
      <c r="D510" s="983"/>
      <c r="E510" s="983"/>
      <c r="F510" s="983"/>
      <c r="G510" s="983"/>
      <c r="H510" s="983"/>
      <c r="I510" s="98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985" t="str">
        <f>IFERROR(V510*VLOOKUP(AF510,【参考】数式用3!$AD$15:$BA$23,MATCH(N510,【参考】数式用3!$AD$2:$BA$2,0)),"")</f>
        <v/>
      </c>
      <c r="Y510" s="986"/>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 customHeight="1">
      <c r="A511" s="473">
        <v>496</v>
      </c>
      <c r="B511" s="982" t="str">
        <f>IF(基本情報入力シート!C548="","",基本情報入力シート!C548)</f>
        <v/>
      </c>
      <c r="C511" s="983"/>
      <c r="D511" s="983"/>
      <c r="E511" s="983"/>
      <c r="F511" s="983"/>
      <c r="G511" s="983"/>
      <c r="H511" s="983"/>
      <c r="I511" s="98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985" t="str">
        <f>IFERROR(V511*VLOOKUP(AF511,【参考】数式用3!$AD$15:$BA$23,MATCH(N511,【参考】数式用3!$AD$2:$BA$2,0)),"")</f>
        <v/>
      </c>
      <c r="Y511" s="986"/>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 customHeight="1">
      <c r="A512" s="473">
        <v>497</v>
      </c>
      <c r="B512" s="982" t="str">
        <f>IF(基本情報入力シート!C549="","",基本情報入力シート!C549)</f>
        <v/>
      </c>
      <c r="C512" s="983"/>
      <c r="D512" s="983"/>
      <c r="E512" s="983"/>
      <c r="F512" s="983"/>
      <c r="G512" s="983"/>
      <c r="H512" s="983"/>
      <c r="I512" s="98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985" t="str">
        <f>IFERROR(V512*VLOOKUP(AF512,【参考】数式用3!$AD$15:$BA$23,MATCH(N512,【参考】数式用3!$AD$2:$BA$2,0)),"")</f>
        <v/>
      </c>
      <c r="Y512" s="986"/>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 customHeight="1">
      <c r="A513" s="473">
        <v>498</v>
      </c>
      <c r="B513" s="982" t="str">
        <f>IF(基本情報入力シート!C550="","",基本情報入力シート!C550)</f>
        <v/>
      </c>
      <c r="C513" s="983"/>
      <c r="D513" s="983"/>
      <c r="E513" s="983"/>
      <c r="F513" s="983"/>
      <c r="G513" s="983"/>
      <c r="H513" s="983"/>
      <c r="I513" s="98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985" t="str">
        <f>IFERROR(V513*VLOOKUP(AF513,【参考】数式用3!$AD$15:$BA$23,MATCH(N513,【参考】数式用3!$AD$2:$BA$2,0)),"")</f>
        <v/>
      </c>
      <c r="Y513" s="986"/>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 customHeight="1">
      <c r="A514" s="473">
        <v>499</v>
      </c>
      <c r="B514" s="982" t="str">
        <f>IF(基本情報入力シート!C551="","",基本情報入力シート!C551)</f>
        <v/>
      </c>
      <c r="C514" s="983"/>
      <c r="D514" s="983"/>
      <c r="E514" s="983"/>
      <c r="F514" s="983"/>
      <c r="G514" s="983"/>
      <c r="H514" s="983"/>
      <c r="I514" s="98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985" t="str">
        <f>IFERROR(V514*VLOOKUP(AF514,【参考】数式用3!$AD$15:$BA$23,MATCH(N514,【参考】数式用3!$AD$2:$BA$2,0)),"")</f>
        <v/>
      </c>
      <c r="Y514" s="986"/>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 customHeight="1">
      <c r="A515" s="473">
        <v>500</v>
      </c>
      <c r="B515" s="982" t="str">
        <f>IF(基本情報入力シート!C552="","",基本情報入力シート!C552)</f>
        <v/>
      </c>
      <c r="C515" s="983"/>
      <c r="D515" s="983"/>
      <c r="E515" s="983"/>
      <c r="F515" s="983"/>
      <c r="G515" s="983"/>
      <c r="H515" s="983"/>
      <c r="I515" s="98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985" t="str">
        <f>IFERROR(V515*VLOOKUP(AF515,【参考】数式用3!$AD$15:$BA$23,MATCH(N515,【参考】数式用3!$AD$2:$BA$2,0)),"")</f>
        <v/>
      </c>
      <c r="Y515" s="986"/>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 customHeight="1">
      <c r="A516" s="473">
        <v>501</v>
      </c>
      <c r="B516" s="982" t="str">
        <f>IF(基本情報入力シート!C553="","",基本情報入力シート!C553)</f>
        <v/>
      </c>
      <c r="C516" s="983"/>
      <c r="D516" s="983"/>
      <c r="E516" s="983"/>
      <c r="F516" s="983"/>
      <c r="G516" s="983"/>
      <c r="H516" s="983"/>
      <c r="I516" s="98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985" t="str">
        <f>IFERROR(V516*VLOOKUP(AF516,【参考】数式用3!$AD$15:$BA$23,MATCH(N516,【参考】数式用3!$AD$2:$BA$2,0)),"")</f>
        <v/>
      </c>
      <c r="Y516" s="986"/>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 customHeight="1">
      <c r="A517" s="473">
        <v>502</v>
      </c>
      <c r="B517" s="982" t="str">
        <f>IF(基本情報入力シート!C554="","",基本情報入力シート!C554)</f>
        <v/>
      </c>
      <c r="C517" s="983"/>
      <c r="D517" s="983"/>
      <c r="E517" s="983"/>
      <c r="F517" s="983"/>
      <c r="G517" s="983"/>
      <c r="H517" s="983"/>
      <c r="I517" s="98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985" t="str">
        <f>IFERROR(V517*VLOOKUP(AF517,【参考】数式用3!$AD$15:$BA$23,MATCH(N517,【参考】数式用3!$AD$2:$BA$2,0)),"")</f>
        <v/>
      </c>
      <c r="Y517" s="986"/>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 customHeight="1">
      <c r="A518" s="473">
        <v>503</v>
      </c>
      <c r="B518" s="982" t="str">
        <f>IF(基本情報入力シート!C555="","",基本情報入力シート!C555)</f>
        <v/>
      </c>
      <c r="C518" s="983"/>
      <c r="D518" s="983"/>
      <c r="E518" s="983"/>
      <c r="F518" s="983"/>
      <c r="G518" s="983"/>
      <c r="H518" s="983"/>
      <c r="I518" s="98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985" t="str">
        <f>IFERROR(V518*VLOOKUP(AF518,【参考】数式用3!$AD$15:$BA$23,MATCH(N518,【参考】数式用3!$AD$2:$BA$2,0)),"")</f>
        <v/>
      </c>
      <c r="Y518" s="986"/>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 customHeight="1">
      <c r="A519" s="473">
        <v>504</v>
      </c>
      <c r="B519" s="982" t="str">
        <f>IF(基本情報入力シート!C556="","",基本情報入力シート!C556)</f>
        <v/>
      </c>
      <c r="C519" s="983"/>
      <c r="D519" s="983"/>
      <c r="E519" s="983"/>
      <c r="F519" s="983"/>
      <c r="G519" s="983"/>
      <c r="H519" s="983"/>
      <c r="I519" s="98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985" t="str">
        <f>IFERROR(V519*VLOOKUP(AF519,【参考】数式用3!$AD$15:$BA$23,MATCH(N519,【参考】数式用3!$AD$2:$BA$2,0)),"")</f>
        <v/>
      </c>
      <c r="Y519" s="986"/>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 customHeight="1">
      <c r="A520" s="473">
        <v>505</v>
      </c>
      <c r="B520" s="982" t="str">
        <f>IF(基本情報入力シート!C557="","",基本情報入力シート!C557)</f>
        <v/>
      </c>
      <c r="C520" s="983"/>
      <c r="D520" s="983"/>
      <c r="E520" s="983"/>
      <c r="F520" s="983"/>
      <c r="G520" s="983"/>
      <c r="H520" s="983"/>
      <c r="I520" s="98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985" t="str">
        <f>IFERROR(V520*VLOOKUP(AF520,【参考】数式用3!$AD$15:$BA$23,MATCH(N520,【参考】数式用3!$AD$2:$BA$2,0)),"")</f>
        <v/>
      </c>
      <c r="Y520" s="986"/>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 customHeight="1">
      <c r="A521" s="473">
        <v>506</v>
      </c>
      <c r="B521" s="982" t="str">
        <f>IF(基本情報入力シート!C558="","",基本情報入力シート!C558)</f>
        <v/>
      </c>
      <c r="C521" s="983"/>
      <c r="D521" s="983"/>
      <c r="E521" s="983"/>
      <c r="F521" s="983"/>
      <c r="G521" s="983"/>
      <c r="H521" s="983"/>
      <c r="I521" s="98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985" t="str">
        <f>IFERROR(V521*VLOOKUP(AF521,【参考】数式用3!$AD$15:$BA$23,MATCH(N521,【参考】数式用3!$AD$2:$BA$2,0)),"")</f>
        <v/>
      </c>
      <c r="Y521" s="986"/>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 customHeight="1">
      <c r="A522" s="473">
        <v>507</v>
      </c>
      <c r="B522" s="982" t="str">
        <f>IF(基本情報入力シート!C559="","",基本情報入力シート!C559)</f>
        <v/>
      </c>
      <c r="C522" s="983"/>
      <c r="D522" s="983"/>
      <c r="E522" s="983"/>
      <c r="F522" s="983"/>
      <c r="G522" s="983"/>
      <c r="H522" s="983"/>
      <c r="I522" s="98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985" t="str">
        <f>IFERROR(V522*VLOOKUP(AF522,【参考】数式用3!$AD$15:$BA$23,MATCH(N522,【参考】数式用3!$AD$2:$BA$2,0)),"")</f>
        <v/>
      </c>
      <c r="Y522" s="986"/>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 customHeight="1">
      <c r="A523" s="473">
        <v>508</v>
      </c>
      <c r="B523" s="982" t="str">
        <f>IF(基本情報入力シート!C560="","",基本情報入力シート!C560)</f>
        <v/>
      </c>
      <c r="C523" s="983"/>
      <c r="D523" s="983"/>
      <c r="E523" s="983"/>
      <c r="F523" s="983"/>
      <c r="G523" s="983"/>
      <c r="H523" s="983"/>
      <c r="I523" s="98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985" t="str">
        <f>IFERROR(V523*VLOOKUP(AF523,【参考】数式用3!$AD$15:$BA$23,MATCH(N523,【参考】数式用3!$AD$2:$BA$2,0)),"")</f>
        <v/>
      </c>
      <c r="Y523" s="986"/>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 customHeight="1">
      <c r="A524" s="473">
        <v>509</v>
      </c>
      <c r="B524" s="982" t="str">
        <f>IF(基本情報入力シート!C561="","",基本情報入力シート!C561)</f>
        <v/>
      </c>
      <c r="C524" s="983"/>
      <c r="D524" s="983"/>
      <c r="E524" s="983"/>
      <c r="F524" s="983"/>
      <c r="G524" s="983"/>
      <c r="H524" s="983"/>
      <c r="I524" s="98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985" t="str">
        <f>IFERROR(V524*VLOOKUP(AF524,【参考】数式用3!$AD$15:$BA$23,MATCH(N524,【参考】数式用3!$AD$2:$BA$2,0)),"")</f>
        <v/>
      </c>
      <c r="Y524" s="986"/>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 customHeight="1">
      <c r="A525" s="473">
        <v>510</v>
      </c>
      <c r="B525" s="982" t="str">
        <f>IF(基本情報入力シート!C562="","",基本情報入力シート!C562)</f>
        <v/>
      </c>
      <c r="C525" s="983"/>
      <c r="D525" s="983"/>
      <c r="E525" s="983"/>
      <c r="F525" s="983"/>
      <c r="G525" s="983"/>
      <c r="H525" s="983"/>
      <c r="I525" s="98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985" t="str">
        <f>IFERROR(V525*VLOOKUP(AF525,【参考】数式用3!$AD$15:$BA$23,MATCH(N525,【参考】数式用3!$AD$2:$BA$2,0)),"")</f>
        <v/>
      </c>
      <c r="Y525" s="986"/>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 customHeight="1">
      <c r="A526" s="473">
        <v>511</v>
      </c>
      <c r="B526" s="982" t="str">
        <f>IF(基本情報入力シート!C563="","",基本情報入力シート!C563)</f>
        <v/>
      </c>
      <c r="C526" s="983"/>
      <c r="D526" s="983"/>
      <c r="E526" s="983"/>
      <c r="F526" s="983"/>
      <c r="G526" s="983"/>
      <c r="H526" s="983"/>
      <c r="I526" s="98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985" t="str">
        <f>IFERROR(V526*VLOOKUP(AF526,【参考】数式用3!$AD$15:$BA$23,MATCH(N526,【参考】数式用3!$AD$2:$BA$2,0)),"")</f>
        <v/>
      </c>
      <c r="Y526" s="986"/>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 customHeight="1">
      <c r="A527" s="473">
        <v>512</v>
      </c>
      <c r="B527" s="982" t="str">
        <f>IF(基本情報入力シート!C564="","",基本情報入力シート!C564)</f>
        <v/>
      </c>
      <c r="C527" s="983"/>
      <c r="D527" s="983"/>
      <c r="E527" s="983"/>
      <c r="F527" s="983"/>
      <c r="G527" s="983"/>
      <c r="H527" s="983"/>
      <c r="I527" s="98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985" t="str">
        <f>IFERROR(V527*VLOOKUP(AF527,【参考】数式用3!$AD$15:$BA$23,MATCH(N527,【参考】数式用3!$AD$2:$BA$2,0)),"")</f>
        <v/>
      </c>
      <c r="Y527" s="986"/>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 customHeight="1">
      <c r="A528" s="473">
        <v>513</v>
      </c>
      <c r="B528" s="982" t="str">
        <f>IF(基本情報入力シート!C565="","",基本情報入力シート!C565)</f>
        <v/>
      </c>
      <c r="C528" s="983"/>
      <c r="D528" s="983"/>
      <c r="E528" s="983"/>
      <c r="F528" s="983"/>
      <c r="G528" s="983"/>
      <c r="H528" s="983"/>
      <c r="I528" s="98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985" t="str">
        <f>IFERROR(V528*VLOOKUP(AF528,【参考】数式用3!$AD$15:$BA$23,MATCH(N528,【参考】数式用3!$AD$2:$BA$2,0)),"")</f>
        <v/>
      </c>
      <c r="Y528" s="986"/>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 customHeight="1">
      <c r="A529" s="473">
        <v>514</v>
      </c>
      <c r="B529" s="982" t="str">
        <f>IF(基本情報入力シート!C566="","",基本情報入力シート!C566)</f>
        <v/>
      </c>
      <c r="C529" s="983"/>
      <c r="D529" s="983"/>
      <c r="E529" s="983"/>
      <c r="F529" s="983"/>
      <c r="G529" s="983"/>
      <c r="H529" s="983"/>
      <c r="I529" s="98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985" t="str">
        <f>IFERROR(V529*VLOOKUP(AF529,【参考】数式用3!$AD$15:$BA$23,MATCH(N529,【参考】数式用3!$AD$2:$BA$2,0)),"")</f>
        <v/>
      </c>
      <c r="Y529" s="986"/>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 customHeight="1">
      <c r="A530" s="473">
        <v>515</v>
      </c>
      <c r="B530" s="982" t="str">
        <f>IF(基本情報入力シート!C567="","",基本情報入力シート!C567)</f>
        <v/>
      </c>
      <c r="C530" s="983"/>
      <c r="D530" s="983"/>
      <c r="E530" s="983"/>
      <c r="F530" s="983"/>
      <c r="G530" s="983"/>
      <c r="H530" s="983"/>
      <c r="I530" s="98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985" t="str">
        <f>IFERROR(V530*VLOOKUP(AF530,【参考】数式用3!$AD$15:$BA$23,MATCH(N530,【参考】数式用3!$AD$2:$BA$2,0)),"")</f>
        <v/>
      </c>
      <c r="Y530" s="986"/>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 customHeight="1">
      <c r="A531" s="473">
        <v>516</v>
      </c>
      <c r="B531" s="982" t="str">
        <f>IF(基本情報入力シート!C568="","",基本情報入力シート!C568)</f>
        <v/>
      </c>
      <c r="C531" s="983"/>
      <c r="D531" s="983"/>
      <c r="E531" s="983"/>
      <c r="F531" s="983"/>
      <c r="G531" s="983"/>
      <c r="H531" s="983"/>
      <c r="I531" s="98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985" t="str">
        <f>IFERROR(V531*VLOOKUP(AF531,【参考】数式用3!$AD$15:$BA$23,MATCH(N531,【参考】数式用3!$AD$2:$BA$2,0)),"")</f>
        <v/>
      </c>
      <c r="Y531" s="986"/>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 customHeight="1">
      <c r="A532" s="473">
        <v>517</v>
      </c>
      <c r="B532" s="982" t="str">
        <f>IF(基本情報入力シート!C569="","",基本情報入力シート!C569)</f>
        <v/>
      </c>
      <c r="C532" s="983"/>
      <c r="D532" s="983"/>
      <c r="E532" s="983"/>
      <c r="F532" s="983"/>
      <c r="G532" s="983"/>
      <c r="H532" s="983"/>
      <c r="I532" s="98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985" t="str">
        <f>IFERROR(V532*VLOOKUP(AF532,【参考】数式用3!$AD$15:$BA$23,MATCH(N532,【参考】数式用3!$AD$2:$BA$2,0)),"")</f>
        <v/>
      </c>
      <c r="Y532" s="986"/>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 customHeight="1">
      <c r="A533" s="473">
        <v>518</v>
      </c>
      <c r="B533" s="982" t="str">
        <f>IF(基本情報入力シート!C570="","",基本情報入力シート!C570)</f>
        <v/>
      </c>
      <c r="C533" s="983"/>
      <c r="D533" s="983"/>
      <c r="E533" s="983"/>
      <c r="F533" s="983"/>
      <c r="G533" s="983"/>
      <c r="H533" s="983"/>
      <c r="I533" s="98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985" t="str">
        <f>IFERROR(V533*VLOOKUP(AF533,【参考】数式用3!$AD$15:$BA$23,MATCH(N533,【参考】数式用3!$AD$2:$BA$2,0)),"")</f>
        <v/>
      </c>
      <c r="Y533" s="986"/>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 customHeight="1">
      <c r="A534" s="473">
        <v>519</v>
      </c>
      <c r="B534" s="982" t="str">
        <f>IF(基本情報入力シート!C571="","",基本情報入力シート!C571)</f>
        <v/>
      </c>
      <c r="C534" s="983"/>
      <c r="D534" s="983"/>
      <c r="E534" s="983"/>
      <c r="F534" s="983"/>
      <c r="G534" s="983"/>
      <c r="H534" s="983"/>
      <c r="I534" s="98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985" t="str">
        <f>IFERROR(V534*VLOOKUP(AF534,【参考】数式用3!$AD$15:$BA$23,MATCH(N534,【参考】数式用3!$AD$2:$BA$2,0)),"")</f>
        <v/>
      </c>
      <c r="Y534" s="986"/>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 customHeight="1">
      <c r="A535" s="473">
        <v>520</v>
      </c>
      <c r="B535" s="982" t="str">
        <f>IF(基本情報入力シート!C572="","",基本情報入力シート!C572)</f>
        <v/>
      </c>
      <c r="C535" s="983"/>
      <c r="D535" s="983"/>
      <c r="E535" s="983"/>
      <c r="F535" s="983"/>
      <c r="G535" s="983"/>
      <c r="H535" s="983"/>
      <c r="I535" s="98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985" t="str">
        <f>IFERROR(V535*VLOOKUP(AF535,【参考】数式用3!$AD$15:$BA$23,MATCH(N535,【参考】数式用3!$AD$2:$BA$2,0)),"")</f>
        <v/>
      </c>
      <c r="Y535" s="986"/>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 customHeight="1">
      <c r="A536" s="473">
        <v>521</v>
      </c>
      <c r="B536" s="982" t="str">
        <f>IF(基本情報入力シート!C573="","",基本情報入力シート!C573)</f>
        <v/>
      </c>
      <c r="C536" s="983"/>
      <c r="D536" s="983"/>
      <c r="E536" s="983"/>
      <c r="F536" s="983"/>
      <c r="G536" s="983"/>
      <c r="H536" s="983"/>
      <c r="I536" s="98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985" t="str">
        <f>IFERROR(V536*VLOOKUP(AF536,【参考】数式用3!$AD$15:$BA$23,MATCH(N536,【参考】数式用3!$AD$2:$BA$2,0)),"")</f>
        <v/>
      </c>
      <c r="Y536" s="986"/>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 customHeight="1">
      <c r="A537" s="473">
        <v>522</v>
      </c>
      <c r="B537" s="982" t="str">
        <f>IF(基本情報入力シート!C574="","",基本情報入力シート!C574)</f>
        <v/>
      </c>
      <c r="C537" s="983"/>
      <c r="D537" s="983"/>
      <c r="E537" s="983"/>
      <c r="F537" s="983"/>
      <c r="G537" s="983"/>
      <c r="H537" s="983"/>
      <c r="I537" s="98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985" t="str">
        <f>IFERROR(V537*VLOOKUP(AF537,【参考】数式用3!$AD$15:$BA$23,MATCH(N537,【参考】数式用3!$AD$2:$BA$2,0)),"")</f>
        <v/>
      </c>
      <c r="Y537" s="986"/>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 customHeight="1">
      <c r="A538" s="473">
        <v>523</v>
      </c>
      <c r="B538" s="982" t="str">
        <f>IF(基本情報入力シート!C575="","",基本情報入力シート!C575)</f>
        <v/>
      </c>
      <c r="C538" s="983"/>
      <c r="D538" s="983"/>
      <c r="E538" s="983"/>
      <c r="F538" s="983"/>
      <c r="G538" s="983"/>
      <c r="H538" s="983"/>
      <c r="I538" s="98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985" t="str">
        <f>IFERROR(V538*VLOOKUP(AF538,【参考】数式用3!$AD$15:$BA$23,MATCH(N538,【参考】数式用3!$AD$2:$BA$2,0)),"")</f>
        <v/>
      </c>
      <c r="Y538" s="986"/>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 customHeight="1">
      <c r="A539" s="473">
        <v>524</v>
      </c>
      <c r="B539" s="982" t="str">
        <f>IF(基本情報入力シート!C576="","",基本情報入力シート!C576)</f>
        <v/>
      </c>
      <c r="C539" s="983"/>
      <c r="D539" s="983"/>
      <c r="E539" s="983"/>
      <c r="F539" s="983"/>
      <c r="G539" s="983"/>
      <c r="H539" s="983"/>
      <c r="I539" s="98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985" t="str">
        <f>IFERROR(V539*VLOOKUP(AF539,【参考】数式用3!$AD$15:$BA$23,MATCH(N539,【参考】数式用3!$AD$2:$BA$2,0)),"")</f>
        <v/>
      </c>
      <c r="Y539" s="986"/>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 customHeight="1">
      <c r="A540" s="473">
        <v>525</v>
      </c>
      <c r="B540" s="982" t="str">
        <f>IF(基本情報入力シート!C577="","",基本情報入力シート!C577)</f>
        <v/>
      </c>
      <c r="C540" s="983"/>
      <c r="D540" s="983"/>
      <c r="E540" s="983"/>
      <c r="F540" s="983"/>
      <c r="G540" s="983"/>
      <c r="H540" s="983"/>
      <c r="I540" s="98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985" t="str">
        <f>IFERROR(V540*VLOOKUP(AF540,【参考】数式用3!$AD$15:$BA$23,MATCH(N540,【参考】数式用3!$AD$2:$BA$2,0)),"")</f>
        <v/>
      </c>
      <c r="Y540" s="986"/>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 customHeight="1">
      <c r="A541" s="473">
        <v>526</v>
      </c>
      <c r="B541" s="982" t="str">
        <f>IF(基本情報入力シート!C578="","",基本情報入力シート!C578)</f>
        <v/>
      </c>
      <c r="C541" s="983"/>
      <c r="D541" s="983"/>
      <c r="E541" s="983"/>
      <c r="F541" s="983"/>
      <c r="G541" s="983"/>
      <c r="H541" s="983"/>
      <c r="I541" s="98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985" t="str">
        <f>IFERROR(V541*VLOOKUP(AF541,【参考】数式用3!$AD$15:$BA$23,MATCH(N541,【参考】数式用3!$AD$2:$BA$2,0)),"")</f>
        <v/>
      </c>
      <c r="Y541" s="986"/>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 customHeight="1">
      <c r="A542" s="473">
        <v>527</v>
      </c>
      <c r="B542" s="982" t="str">
        <f>IF(基本情報入力シート!C579="","",基本情報入力シート!C579)</f>
        <v/>
      </c>
      <c r="C542" s="983"/>
      <c r="D542" s="983"/>
      <c r="E542" s="983"/>
      <c r="F542" s="983"/>
      <c r="G542" s="983"/>
      <c r="H542" s="983"/>
      <c r="I542" s="98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985" t="str">
        <f>IFERROR(V542*VLOOKUP(AF542,【参考】数式用3!$AD$15:$BA$23,MATCH(N542,【参考】数式用3!$AD$2:$BA$2,0)),"")</f>
        <v/>
      </c>
      <c r="Y542" s="986"/>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 customHeight="1">
      <c r="A543" s="473">
        <v>528</v>
      </c>
      <c r="B543" s="982" t="str">
        <f>IF(基本情報入力シート!C580="","",基本情報入力シート!C580)</f>
        <v/>
      </c>
      <c r="C543" s="983"/>
      <c r="D543" s="983"/>
      <c r="E543" s="983"/>
      <c r="F543" s="983"/>
      <c r="G543" s="983"/>
      <c r="H543" s="983"/>
      <c r="I543" s="98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985" t="str">
        <f>IFERROR(V543*VLOOKUP(AF543,【参考】数式用3!$AD$15:$BA$23,MATCH(N543,【参考】数式用3!$AD$2:$BA$2,0)),"")</f>
        <v/>
      </c>
      <c r="Y543" s="986"/>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 customHeight="1">
      <c r="A544" s="473">
        <v>529</v>
      </c>
      <c r="B544" s="982" t="str">
        <f>IF(基本情報入力シート!C581="","",基本情報入力シート!C581)</f>
        <v/>
      </c>
      <c r="C544" s="983"/>
      <c r="D544" s="983"/>
      <c r="E544" s="983"/>
      <c r="F544" s="983"/>
      <c r="G544" s="983"/>
      <c r="H544" s="983"/>
      <c r="I544" s="98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985" t="str">
        <f>IFERROR(V544*VLOOKUP(AF544,【参考】数式用3!$AD$15:$BA$23,MATCH(N544,【参考】数式用3!$AD$2:$BA$2,0)),"")</f>
        <v/>
      </c>
      <c r="Y544" s="986"/>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 customHeight="1">
      <c r="A545" s="473">
        <v>530</v>
      </c>
      <c r="B545" s="982" t="str">
        <f>IF(基本情報入力シート!C582="","",基本情報入力シート!C582)</f>
        <v/>
      </c>
      <c r="C545" s="983"/>
      <c r="D545" s="983"/>
      <c r="E545" s="983"/>
      <c r="F545" s="983"/>
      <c r="G545" s="983"/>
      <c r="H545" s="983"/>
      <c r="I545" s="98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985" t="str">
        <f>IFERROR(V545*VLOOKUP(AF545,【参考】数式用3!$AD$15:$BA$23,MATCH(N545,【参考】数式用3!$AD$2:$BA$2,0)),"")</f>
        <v/>
      </c>
      <c r="Y545" s="986"/>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 customHeight="1">
      <c r="A546" s="473">
        <v>531</v>
      </c>
      <c r="B546" s="982" t="str">
        <f>IF(基本情報入力シート!C583="","",基本情報入力シート!C583)</f>
        <v/>
      </c>
      <c r="C546" s="983"/>
      <c r="D546" s="983"/>
      <c r="E546" s="983"/>
      <c r="F546" s="983"/>
      <c r="G546" s="983"/>
      <c r="H546" s="983"/>
      <c r="I546" s="98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985" t="str">
        <f>IFERROR(V546*VLOOKUP(AF546,【参考】数式用3!$AD$15:$BA$23,MATCH(N546,【参考】数式用3!$AD$2:$BA$2,0)),"")</f>
        <v/>
      </c>
      <c r="Y546" s="986"/>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 customHeight="1">
      <c r="A547" s="473">
        <v>532</v>
      </c>
      <c r="B547" s="982" t="str">
        <f>IF(基本情報入力シート!C584="","",基本情報入力シート!C584)</f>
        <v/>
      </c>
      <c r="C547" s="983"/>
      <c r="D547" s="983"/>
      <c r="E547" s="983"/>
      <c r="F547" s="983"/>
      <c r="G547" s="983"/>
      <c r="H547" s="983"/>
      <c r="I547" s="98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985" t="str">
        <f>IFERROR(V547*VLOOKUP(AF547,【参考】数式用3!$AD$15:$BA$23,MATCH(N547,【参考】数式用3!$AD$2:$BA$2,0)),"")</f>
        <v/>
      </c>
      <c r="Y547" s="986"/>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 customHeight="1">
      <c r="A548" s="473">
        <v>533</v>
      </c>
      <c r="B548" s="982" t="str">
        <f>IF(基本情報入力シート!C585="","",基本情報入力シート!C585)</f>
        <v/>
      </c>
      <c r="C548" s="983"/>
      <c r="D548" s="983"/>
      <c r="E548" s="983"/>
      <c r="F548" s="983"/>
      <c r="G548" s="983"/>
      <c r="H548" s="983"/>
      <c r="I548" s="98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985" t="str">
        <f>IFERROR(V548*VLOOKUP(AF548,【参考】数式用3!$AD$15:$BA$23,MATCH(N548,【参考】数式用3!$AD$2:$BA$2,0)),"")</f>
        <v/>
      </c>
      <c r="Y548" s="986"/>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 customHeight="1">
      <c r="A549" s="473">
        <v>534</v>
      </c>
      <c r="B549" s="982" t="str">
        <f>IF(基本情報入力シート!C586="","",基本情報入力シート!C586)</f>
        <v/>
      </c>
      <c r="C549" s="983"/>
      <c r="D549" s="983"/>
      <c r="E549" s="983"/>
      <c r="F549" s="983"/>
      <c r="G549" s="983"/>
      <c r="H549" s="983"/>
      <c r="I549" s="98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985" t="str">
        <f>IFERROR(V549*VLOOKUP(AF549,【参考】数式用3!$AD$15:$BA$23,MATCH(N549,【参考】数式用3!$AD$2:$BA$2,0)),"")</f>
        <v/>
      </c>
      <c r="Y549" s="986"/>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 customHeight="1">
      <c r="A550" s="473">
        <v>535</v>
      </c>
      <c r="B550" s="982" t="str">
        <f>IF(基本情報入力シート!C587="","",基本情報入力シート!C587)</f>
        <v/>
      </c>
      <c r="C550" s="983"/>
      <c r="D550" s="983"/>
      <c r="E550" s="983"/>
      <c r="F550" s="983"/>
      <c r="G550" s="983"/>
      <c r="H550" s="983"/>
      <c r="I550" s="98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985" t="str">
        <f>IFERROR(V550*VLOOKUP(AF550,【参考】数式用3!$AD$15:$BA$23,MATCH(N550,【参考】数式用3!$AD$2:$BA$2,0)),"")</f>
        <v/>
      </c>
      <c r="Y550" s="986"/>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 customHeight="1">
      <c r="A551" s="473">
        <v>536</v>
      </c>
      <c r="B551" s="982" t="str">
        <f>IF(基本情報入力シート!C588="","",基本情報入力シート!C588)</f>
        <v/>
      </c>
      <c r="C551" s="983"/>
      <c r="D551" s="983"/>
      <c r="E551" s="983"/>
      <c r="F551" s="983"/>
      <c r="G551" s="983"/>
      <c r="H551" s="983"/>
      <c r="I551" s="98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985" t="str">
        <f>IFERROR(V551*VLOOKUP(AF551,【参考】数式用3!$AD$15:$BA$23,MATCH(N551,【参考】数式用3!$AD$2:$BA$2,0)),"")</f>
        <v/>
      </c>
      <c r="Y551" s="986"/>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 customHeight="1">
      <c r="A552" s="473">
        <v>537</v>
      </c>
      <c r="B552" s="982" t="str">
        <f>IF(基本情報入力シート!C589="","",基本情報入力シート!C589)</f>
        <v/>
      </c>
      <c r="C552" s="983"/>
      <c r="D552" s="983"/>
      <c r="E552" s="983"/>
      <c r="F552" s="983"/>
      <c r="G552" s="983"/>
      <c r="H552" s="983"/>
      <c r="I552" s="98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985" t="str">
        <f>IFERROR(V552*VLOOKUP(AF552,【参考】数式用3!$AD$15:$BA$23,MATCH(N552,【参考】数式用3!$AD$2:$BA$2,0)),"")</f>
        <v/>
      </c>
      <c r="Y552" s="986"/>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 customHeight="1">
      <c r="A553" s="473">
        <v>538</v>
      </c>
      <c r="B553" s="982" t="str">
        <f>IF(基本情報入力シート!C590="","",基本情報入力シート!C590)</f>
        <v/>
      </c>
      <c r="C553" s="983"/>
      <c r="D553" s="983"/>
      <c r="E553" s="983"/>
      <c r="F553" s="983"/>
      <c r="G553" s="983"/>
      <c r="H553" s="983"/>
      <c r="I553" s="98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985" t="str">
        <f>IFERROR(V553*VLOOKUP(AF553,【参考】数式用3!$AD$15:$BA$23,MATCH(N553,【参考】数式用3!$AD$2:$BA$2,0)),"")</f>
        <v/>
      </c>
      <c r="Y553" s="986"/>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 customHeight="1">
      <c r="A554" s="473">
        <v>539</v>
      </c>
      <c r="B554" s="982" t="str">
        <f>IF(基本情報入力シート!C591="","",基本情報入力シート!C591)</f>
        <v/>
      </c>
      <c r="C554" s="983"/>
      <c r="D554" s="983"/>
      <c r="E554" s="983"/>
      <c r="F554" s="983"/>
      <c r="G554" s="983"/>
      <c r="H554" s="983"/>
      <c r="I554" s="98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985" t="str">
        <f>IFERROR(V554*VLOOKUP(AF554,【参考】数式用3!$AD$15:$BA$23,MATCH(N554,【参考】数式用3!$AD$2:$BA$2,0)),"")</f>
        <v/>
      </c>
      <c r="Y554" s="986"/>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 customHeight="1">
      <c r="A555" s="473">
        <v>540</v>
      </c>
      <c r="B555" s="982" t="str">
        <f>IF(基本情報入力シート!C592="","",基本情報入力シート!C592)</f>
        <v/>
      </c>
      <c r="C555" s="983"/>
      <c r="D555" s="983"/>
      <c r="E555" s="983"/>
      <c r="F555" s="983"/>
      <c r="G555" s="983"/>
      <c r="H555" s="983"/>
      <c r="I555" s="98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985" t="str">
        <f>IFERROR(V555*VLOOKUP(AF555,【参考】数式用3!$AD$15:$BA$23,MATCH(N555,【参考】数式用3!$AD$2:$BA$2,0)),"")</f>
        <v/>
      </c>
      <c r="Y555" s="986"/>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 customHeight="1">
      <c r="A556" s="473">
        <v>541</v>
      </c>
      <c r="B556" s="982" t="str">
        <f>IF(基本情報入力シート!C593="","",基本情報入力シート!C593)</f>
        <v/>
      </c>
      <c r="C556" s="983"/>
      <c r="D556" s="983"/>
      <c r="E556" s="983"/>
      <c r="F556" s="983"/>
      <c r="G556" s="983"/>
      <c r="H556" s="983"/>
      <c r="I556" s="98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985" t="str">
        <f>IFERROR(V556*VLOOKUP(AF556,【参考】数式用3!$AD$15:$BA$23,MATCH(N556,【参考】数式用3!$AD$2:$BA$2,0)),"")</f>
        <v/>
      </c>
      <c r="Y556" s="986"/>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 customHeight="1">
      <c r="A557" s="473">
        <v>542</v>
      </c>
      <c r="B557" s="982" t="str">
        <f>IF(基本情報入力シート!C594="","",基本情報入力シート!C594)</f>
        <v/>
      </c>
      <c r="C557" s="983"/>
      <c r="D557" s="983"/>
      <c r="E557" s="983"/>
      <c r="F557" s="983"/>
      <c r="G557" s="983"/>
      <c r="H557" s="983"/>
      <c r="I557" s="98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985" t="str">
        <f>IFERROR(V557*VLOOKUP(AF557,【参考】数式用3!$AD$15:$BA$23,MATCH(N557,【参考】数式用3!$AD$2:$BA$2,0)),"")</f>
        <v/>
      </c>
      <c r="Y557" s="986"/>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 customHeight="1">
      <c r="A558" s="473">
        <v>543</v>
      </c>
      <c r="B558" s="982" t="str">
        <f>IF(基本情報入力シート!C595="","",基本情報入力シート!C595)</f>
        <v/>
      </c>
      <c r="C558" s="983"/>
      <c r="D558" s="983"/>
      <c r="E558" s="983"/>
      <c r="F558" s="983"/>
      <c r="G558" s="983"/>
      <c r="H558" s="983"/>
      <c r="I558" s="98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985" t="str">
        <f>IFERROR(V558*VLOOKUP(AF558,【参考】数式用3!$AD$15:$BA$23,MATCH(N558,【参考】数式用3!$AD$2:$BA$2,0)),"")</f>
        <v/>
      </c>
      <c r="Y558" s="986"/>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 customHeight="1">
      <c r="A559" s="473">
        <v>544</v>
      </c>
      <c r="B559" s="982" t="str">
        <f>IF(基本情報入力シート!C596="","",基本情報入力シート!C596)</f>
        <v/>
      </c>
      <c r="C559" s="983"/>
      <c r="D559" s="983"/>
      <c r="E559" s="983"/>
      <c r="F559" s="983"/>
      <c r="G559" s="983"/>
      <c r="H559" s="983"/>
      <c r="I559" s="98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985" t="str">
        <f>IFERROR(V559*VLOOKUP(AF559,【参考】数式用3!$AD$15:$BA$23,MATCH(N559,【参考】数式用3!$AD$2:$BA$2,0)),"")</f>
        <v/>
      </c>
      <c r="Y559" s="986"/>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 customHeight="1">
      <c r="A560" s="473">
        <v>545</v>
      </c>
      <c r="B560" s="982" t="str">
        <f>IF(基本情報入力シート!C597="","",基本情報入力シート!C597)</f>
        <v/>
      </c>
      <c r="C560" s="983"/>
      <c r="D560" s="983"/>
      <c r="E560" s="983"/>
      <c r="F560" s="983"/>
      <c r="G560" s="983"/>
      <c r="H560" s="983"/>
      <c r="I560" s="98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985" t="str">
        <f>IFERROR(V560*VLOOKUP(AF560,【参考】数式用3!$AD$15:$BA$23,MATCH(N560,【参考】数式用3!$AD$2:$BA$2,0)),"")</f>
        <v/>
      </c>
      <c r="Y560" s="986"/>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 customHeight="1">
      <c r="A561" s="473">
        <v>546</v>
      </c>
      <c r="B561" s="982" t="str">
        <f>IF(基本情報入力シート!C598="","",基本情報入力シート!C598)</f>
        <v/>
      </c>
      <c r="C561" s="983"/>
      <c r="D561" s="983"/>
      <c r="E561" s="983"/>
      <c r="F561" s="983"/>
      <c r="G561" s="983"/>
      <c r="H561" s="983"/>
      <c r="I561" s="98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985" t="str">
        <f>IFERROR(V561*VLOOKUP(AF561,【参考】数式用3!$AD$15:$BA$23,MATCH(N561,【参考】数式用3!$AD$2:$BA$2,0)),"")</f>
        <v/>
      </c>
      <c r="Y561" s="986"/>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 customHeight="1">
      <c r="A562" s="473">
        <v>547</v>
      </c>
      <c r="B562" s="982" t="str">
        <f>IF(基本情報入力シート!C599="","",基本情報入力シート!C599)</f>
        <v/>
      </c>
      <c r="C562" s="983"/>
      <c r="D562" s="983"/>
      <c r="E562" s="983"/>
      <c r="F562" s="983"/>
      <c r="G562" s="983"/>
      <c r="H562" s="983"/>
      <c r="I562" s="98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985" t="str">
        <f>IFERROR(V562*VLOOKUP(AF562,【参考】数式用3!$AD$15:$BA$23,MATCH(N562,【参考】数式用3!$AD$2:$BA$2,0)),"")</f>
        <v/>
      </c>
      <c r="Y562" s="986"/>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 customHeight="1">
      <c r="A563" s="473">
        <v>548</v>
      </c>
      <c r="B563" s="982" t="str">
        <f>IF(基本情報入力シート!C600="","",基本情報入力シート!C600)</f>
        <v/>
      </c>
      <c r="C563" s="983"/>
      <c r="D563" s="983"/>
      <c r="E563" s="983"/>
      <c r="F563" s="983"/>
      <c r="G563" s="983"/>
      <c r="H563" s="983"/>
      <c r="I563" s="98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985" t="str">
        <f>IFERROR(V563*VLOOKUP(AF563,【参考】数式用3!$AD$15:$BA$23,MATCH(N563,【参考】数式用3!$AD$2:$BA$2,0)),"")</f>
        <v/>
      </c>
      <c r="Y563" s="986"/>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 customHeight="1">
      <c r="A564" s="473">
        <v>549</v>
      </c>
      <c r="B564" s="982" t="str">
        <f>IF(基本情報入力シート!C601="","",基本情報入力シート!C601)</f>
        <v/>
      </c>
      <c r="C564" s="983"/>
      <c r="D564" s="983"/>
      <c r="E564" s="983"/>
      <c r="F564" s="983"/>
      <c r="G564" s="983"/>
      <c r="H564" s="983"/>
      <c r="I564" s="98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985" t="str">
        <f>IFERROR(V564*VLOOKUP(AF564,【参考】数式用3!$AD$15:$BA$23,MATCH(N564,【参考】数式用3!$AD$2:$BA$2,0)),"")</f>
        <v/>
      </c>
      <c r="Y564" s="986"/>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 customHeight="1">
      <c r="A565" s="473">
        <v>550</v>
      </c>
      <c r="B565" s="982" t="str">
        <f>IF(基本情報入力シート!C602="","",基本情報入力シート!C602)</f>
        <v/>
      </c>
      <c r="C565" s="983"/>
      <c r="D565" s="983"/>
      <c r="E565" s="983"/>
      <c r="F565" s="983"/>
      <c r="G565" s="983"/>
      <c r="H565" s="983"/>
      <c r="I565" s="98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985" t="str">
        <f>IFERROR(V565*VLOOKUP(AF565,【参考】数式用3!$AD$15:$BA$23,MATCH(N565,【参考】数式用3!$AD$2:$BA$2,0)),"")</f>
        <v/>
      </c>
      <c r="Y565" s="986"/>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 customHeight="1">
      <c r="A566" s="473">
        <v>551</v>
      </c>
      <c r="B566" s="982" t="str">
        <f>IF(基本情報入力シート!C603="","",基本情報入力シート!C603)</f>
        <v/>
      </c>
      <c r="C566" s="983"/>
      <c r="D566" s="983"/>
      <c r="E566" s="983"/>
      <c r="F566" s="983"/>
      <c r="G566" s="983"/>
      <c r="H566" s="983"/>
      <c r="I566" s="98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985" t="str">
        <f>IFERROR(V566*VLOOKUP(AF566,【参考】数式用3!$AD$15:$BA$23,MATCH(N566,【参考】数式用3!$AD$2:$BA$2,0)),"")</f>
        <v/>
      </c>
      <c r="Y566" s="986"/>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 customHeight="1">
      <c r="A567" s="473">
        <v>552</v>
      </c>
      <c r="B567" s="982" t="str">
        <f>IF(基本情報入力シート!C604="","",基本情報入力シート!C604)</f>
        <v/>
      </c>
      <c r="C567" s="983"/>
      <c r="D567" s="983"/>
      <c r="E567" s="983"/>
      <c r="F567" s="983"/>
      <c r="G567" s="983"/>
      <c r="H567" s="983"/>
      <c r="I567" s="98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985" t="str">
        <f>IFERROR(V567*VLOOKUP(AF567,【参考】数式用3!$AD$15:$BA$23,MATCH(N567,【参考】数式用3!$AD$2:$BA$2,0)),"")</f>
        <v/>
      </c>
      <c r="Y567" s="986"/>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 customHeight="1">
      <c r="A568" s="473">
        <v>553</v>
      </c>
      <c r="B568" s="982" t="str">
        <f>IF(基本情報入力シート!C605="","",基本情報入力シート!C605)</f>
        <v/>
      </c>
      <c r="C568" s="983"/>
      <c r="D568" s="983"/>
      <c r="E568" s="983"/>
      <c r="F568" s="983"/>
      <c r="G568" s="983"/>
      <c r="H568" s="983"/>
      <c r="I568" s="98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985" t="str">
        <f>IFERROR(V568*VLOOKUP(AF568,【参考】数式用3!$AD$15:$BA$23,MATCH(N568,【参考】数式用3!$AD$2:$BA$2,0)),"")</f>
        <v/>
      </c>
      <c r="Y568" s="986"/>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 customHeight="1">
      <c r="A569" s="473">
        <v>554</v>
      </c>
      <c r="B569" s="982" t="str">
        <f>IF(基本情報入力シート!C606="","",基本情報入力シート!C606)</f>
        <v/>
      </c>
      <c r="C569" s="983"/>
      <c r="D569" s="983"/>
      <c r="E569" s="983"/>
      <c r="F569" s="983"/>
      <c r="G569" s="983"/>
      <c r="H569" s="983"/>
      <c r="I569" s="98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985" t="str">
        <f>IFERROR(V569*VLOOKUP(AF569,【参考】数式用3!$AD$15:$BA$23,MATCH(N569,【参考】数式用3!$AD$2:$BA$2,0)),"")</f>
        <v/>
      </c>
      <c r="Y569" s="986"/>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 customHeight="1">
      <c r="A570" s="473">
        <v>555</v>
      </c>
      <c r="B570" s="982" t="str">
        <f>IF(基本情報入力シート!C607="","",基本情報入力シート!C607)</f>
        <v/>
      </c>
      <c r="C570" s="983"/>
      <c r="D570" s="983"/>
      <c r="E570" s="983"/>
      <c r="F570" s="983"/>
      <c r="G570" s="983"/>
      <c r="H570" s="983"/>
      <c r="I570" s="98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985" t="str">
        <f>IFERROR(V570*VLOOKUP(AF570,【参考】数式用3!$AD$15:$BA$23,MATCH(N570,【参考】数式用3!$AD$2:$BA$2,0)),"")</f>
        <v/>
      </c>
      <c r="Y570" s="986"/>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 customHeight="1">
      <c r="A571" s="473">
        <v>556</v>
      </c>
      <c r="B571" s="982" t="str">
        <f>IF(基本情報入力シート!C608="","",基本情報入力シート!C608)</f>
        <v/>
      </c>
      <c r="C571" s="983"/>
      <c r="D571" s="983"/>
      <c r="E571" s="983"/>
      <c r="F571" s="983"/>
      <c r="G571" s="983"/>
      <c r="H571" s="983"/>
      <c r="I571" s="98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985" t="str">
        <f>IFERROR(V571*VLOOKUP(AF571,【参考】数式用3!$AD$15:$BA$23,MATCH(N571,【参考】数式用3!$AD$2:$BA$2,0)),"")</f>
        <v/>
      </c>
      <c r="Y571" s="986"/>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 customHeight="1">
      <c r="A572" s="473">
        <v>557</v>
      </c>
      <c r="B572" s="982" t="str">
        <f>IF(基本情報入力シート!C609="","",基本情報入力シート!C609)</f>
        <v/>
      </c>
      <c r="C572" s="983"/>
      <c r="D572" s="983"/>
      <c r="E572" s="983"/>
      <c r="F572" s="983"/>
      <c r="G572" s="983"/>
      <c r="H572" s="983"/>
      <c r="I572" s="98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985" t="str">
        <f>IFERROR(V572*VLOOKUP(AF572,【参考】数式用3!$AD$15:$BA$23,MATCH(N572,【参考】数式用3!$AD$2:$BA$2,0)),"")</f>
        <v/>
      </c>
      <c r="Y572" s="986"/>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 customHeight="1">
      <c r="A573" s="473">
        <v>558</v>
      </c>
      <c r="B573" s="982" t="str">
        <f>IF(基本情報入力シート!C610="","",基本情報入力シート!C610)</f>
        <v/>
      </c>
      <c r="C573" s="983"/>
      <c r="D573" s="983"/>
      <c r="E573" s="983"/>
      <c r="F573" s="983"/>
      <c r="G573" s="983"/>
      <c r="H573" s="983"/>
      <c r="I573" s="98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985" t="str">
        <f>IFERROR(V573*VLOOKUP(AF573,【参考】数式用3!$AD$15:$BA$23,MATCH(N573,【参考】数式用3!$AD$2:$BA$2,0)),"")</f>
        <v/>
      </c>
      <c r="Y573" s="986"/>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 customHeight="1">
      <c r="A574" s="473">
        <v>559</v>
      </c>
      <c r="B574" s="982" t="str">
        <f>IF(基本情報入力シート!C611="","",基本情報入力シート!C611)</f>
        <v/>
      </c>
      <c r="C574" s="983"/>
      <c r="D574" s="983"/>
      <c r="E574" s="983"/>
      <c r="F574" s="983"/>
      <c r="G574" s="983"/>
      <c r="H574" s="983"/>
      <c r="I574" s="98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985" t="str">
        <f>IFERROR(V574*VLOOKUP(AF574,【参考】数式用3!$AD$15:$BA$23,MATCH(N574,【参考】数式用3!$AD$2:$BA$2,0)),"")</f>
        <v/>
      </c>
      <c r="Y574" s="986"/>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 customHeight="1">
      <c r="A575" s="473">
        <v>560</v>
      </c>
      <c r="B575" s="982" t="str">
        <f>IF(基本情報入力シート!C612="","",基本情報入力シート!C612)</f>
        <v/>
      </c>
      <c r="C575" s="983"/>
      <c r="D575" s="983"/>
      <c r="E575" s="983"/>
      <c r="F575" s="983"/>
      <c r="G575" s="983"/>
      <c r="H575" s="983"/>
      <c r="I575" s="98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985" t="str">
        <f>IFERROR(V575*VLOOKUP(AF575,【参考】数式用3!$AD$15:$BA$23,MATCH(N575,【参考】数式用3!$AD$2:$BA$2,0)),"")</f>
        <v/>
      </c>
      <c r="Y575" s="986"/>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 customHeight="1">
      <c r="A576" s="473">
        <v>561</v>
      </c>
      <c r="B576" s="982" t="str">
        <f>IF(基本情報入力シート!C613="","",基本情報入力シート!C613)</f>
        <v/>
      </c>
      <c r="C576" s="983"/>
      <c r="D576" s="983"/>
      <c r="E576" s="983"/>
      <c r="F576" s="983"/>
      <c r="G576" s="983"/>
      <c r="H576" s="983"/>
      <c r="I576" s="98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985" t="str">
        <f>IFERROR(V576*VLOOKUP(AF576,【参考】数式用3!$AD$15:$BA$23,MATCH(N576,【参考】数式用3!$AD$2:$BA$2,0)),"")</f>
        <v/>
      </c>
      <c r="Y576" s="986"/>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 customHeight="1">
      <c r="A577" s="473">
        <v>562</v>
      </c>
      <c r="B577" s="982" t="str">
        <f>IF(基本情報入力シート!C614="","",基本情報入力シート!C614)</f>
        <v/>
      </c>
      <c r="C577" s="983"/>
      <c r="D577" s="983"/>
      <c r="E577" s="983"/>
      <c r="F577" s="983"/>
      <c r="G577" s="983"/>
      <c r="H577" s="983"/>
      <c r="I577" s="98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985" t="str">
        <f>IFERROR(V577*VLOOKUP(AF577,【参考】数式用3!$AD$15:$BA$23,MATCH(N577,【参考】数式用3!$AD$2:$BA$2,0)),"")</f>
        <v/>
      </c>
      <c r="Y577" s="986"/>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 customHeight="1">
      <c r="A578" s="473">
        <v>563</v>
      </c>
      <c r="B578" s="982" t="str">
        <f>IF(基本情報入力シート!C615="","",基本情報入力シート!C615)</f>
        <v/>
      </c>
      <c r="C578" s="983"/>
      <c r="D578" s="983"/>
      <c r="E578" s="983"/>
      <c r="F578" s="983"/>
      <c r="G578" s="983"/>
      <c r="H578" s="983"/>
      <c r="I578" s="98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985" t="str">
        <f>IFERROR(V578*VLOOKUP(AF578,【参考】数式用3!$AD$15:$BA$23,MATCH(N578,【参考】数式用3!$AD$2:$BA$2,0)),"")</f>
        <v/>
      </c>
      <c r="Y578" s="986"/>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 customHeight="1">
      <c r="A579" s="473">
        <v>564</v>
      </c>
      <c r="B579" s="982" t="str">
        <f>IF(基本情報入力シート!C616="","",基本情報入力シート!C616)</f>
        <v/>
      </c>
      <c r="C579" s="983"/>
      <c r="D579" s="983"/>
      <c r="E579" s="983"/>
      <c r="F579" s="983"/>
      <c r="G579" s="983"/>
      <c r="H579" s="983"/>
      <c r="I579" s="98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985" t="str">
        <f>IFERROR(V579*VLOOKUP(AF579,【参考】数式用3!$AD$15:$BA$23,MATCH(N579,【参考】数式用3!$AD$2:$BA$2,0)),"")</f>
        <v/>
      </c>
      <c r="Y579" s="986"/>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 customHeight="1">
      <c r="A580" s="473">
        <v>565</v>
      </c>
      <c r="B580" s="982" t="str">
        <f>IF(基本情報入力シート!C617="","",基本情報入力シート!C617)</f>
        <v/>
      </c>
      <c r="C580" s="983"/>
      <c r="D580" s="983"/>
      <c r="E580" s="983"/>
      <c r="F580" s="983"/>
      <c r="G580" s="983"/>
      <c r="H580" s="983"/>
      <c r="I580" s="98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985" t="str">
        <f>IFERROR(V580*VLOOKUP(AF580,【参考】数式用3!$AD$15:$BA$23,MATCH(N580,【参考】数式用3!$AD$2:$BA$2,0)),"")</f>
        <v/>
      </c>
      <c r="Y580" s="986"/>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 customHeight="1">
      <c r="A581" s="473">
        <v>566</v>
      </c>
      <c r="B581" s="982" t="str">
        <f>IF(基本情報入力シート!C618="","",基本情報入力シート!C618)</f>
        <v/>
      </c>
      <c r="C581" s="983"/>
      <c r="D581" s="983"/>
      <c r="E581" s="983"/>
      <c r="F581" s="983"/>
      <c r="G581" s="983"/>
      <c r="H581" s="983"/>
      <c r="I581" s="98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985" t="str">
        <f>IFERROR(V581*VLOOKUP(AF581,【参考】数式用3!$AD$15:$BA$23,MATCH(N581,【参考】数式用3!$AD$2:$BA$2,0)),"")</f>
        <v/>
      </c>
      <c r="Y581" s="986"/>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 customHeight="1">
      <c r="A582" s="473">
        <v>567</v>
      </c>
      <c r="B582" s="982" t="str">
        <f>IF(基本情報入力シート!C619="","",基本情報入力シート!C619)</f>
        <v/>
      </c>
      <c r="C582" s="983"/>
      <c r="D582" s="983"/>
      <c r="E582" s="983"/>
      <c r="F582" s="983"/>
      <c r="G582" s="983"/>
      <c r="H582" s="983"/>
      <c r="I582" s="98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985" t="str">
        <f>IFERROR(V582*VLOOKUP(AF582,【参考】数式用3!$AD$15:$BA$23,MATCH(N582,【参考】数式用3!$AD$2:$BA$2,0)),"")</f>
        <v/>
      </c>
      <c r="Y582" s="986"/>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 customHeight="1">
      <c r="A583" s="473">
        <v>568</v>
      </c>
      <c r="B583" s="982" t="str">
        <f>IF(基本情報入力シート!C620="","",基本情報入力シート!C620)</f>
        <v/>
      </c>
      <c r="C583" s="983"/>
      <c r="D583" s="983"/>
      <c r="E583" s="983"/>
      <c r="F583" s="983"/>
      <c r="G583" s="983"/>
      <c r="H583" s="983"/>
      <c r="I583" s="98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985" t="str">
        <f>IFERROR(V583*VLOOKUP(AF583,【参考】数式用3!$AD$15:$BA$23,MATCH(N583,【参考】数式用3!$AD$2:$BA$2,0)),"")</f>
        <v/>
      </c>
      <c r="Y583" s="986"/>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 customHeight="1">
      <c r="A584" s="473">
        <v>569</v>
      </c>
      <c r="B584" s="982" t="str">
        <f>IF(基本情報入力シート!C621="","",基本情報入力シート!C621)</f>
        <v/>
      </c>
      <c r="C584" s="983"/>
      <c r="D584" s="983"/>
      <c r="E584" s="983"/>
      <c r="F584" s="983"/>
      <c r="G584" s="983"/>
      <c r="H584" s="983"/>
      <c r="I584" s="98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985" t="str">
        <f>IFERROR(V584*VLOOKUP(AF584,【参考】数式用3!$AD$15:$BA$23,MATCH(N584,【参考】数式用3!$AD$2:$BA$2,0)),"")</f>
        <v/>
      </c>
      <c r="Y584" s="986"/>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 customHeight="1">
      <c r="A585" s="473">
        <v>570</v>
      </c>
      <c r="B585" s="982" t="str">
        <f>IF(基本情報入力シート!C622="","",基本情報入力シート!C622)</f>
        <v/>
      </c>
      <c r="C585" s="983"/>
      <c r="D585" s="983"/>
      <c r="E585" s="983"/>
      <c r="F585" s="983"/>
      <c r="G585" s="983"/>
      <c r="H585" s="983"/>
      <c r="I585" s="98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985" t="str">
        <f>IFERROR(V585*VLOOKUP(AF585,【参考】数式用3!$AD$15:$BA$23,MATCH(N585,【参考】数式用3!$AD$2:$BA$2,0)),"")</f>
        <v/>
      </c>
      <c r="Y585" s="986"/>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 customHeight="1">
      <c r="A586" s="473">
        <v>571</v>
      </c>
      <c r="B586" s="982" t="str">
        <f>IF(基本情報入力シート!C623="","",基本情報入力シート!C623)</f>
        <v/>
      </c>
      <c r="C586" s="983"/>
      <c r="D586" s="983"/>
      <c r="E586" s="983"/>
      <c r="F586" s="983"/>
      <c r="G586" s="983"/>
      <c r="H586" s="983"/>
      <c r="I586" s="98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985" t="str">
        <f>IFERROR(V586*VLOOKUP(AF586,【参考】数式用3!$AD$15:$BA$23,MATCH(N586,【参考】数式用3!$AD$2:$BA$2,0)),"")</f>
        <v/>
      </c>
      <c r="Y586" s="986"/>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 customHeight="1">
      <c r="A587" s="473">
        <v>572</v>
      </c>
      <c r="B587" s="982" t="str">
        <f>IF(基本情報入力シート!C624="","",基本情報入力シート!C624)</f>
        <v/>
      </c>
      <c r="C587" s="983"/>
      <c r="D587" s="983"/>
      <c r="E587" s="983"/>
      <c r="F587" s="983"/>
      <c r="G587" s="983"/>
      <c r="H587" s="983"/>
      <c r="I587" s="98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985" t="str">
        <f>IFERROR(V587*VLOOKUP(AF587,【参考】数式用3!$AD$15:$BA$23,MATCH(N587,【参考】数式用3!$AD$2:$BA$2,0)),"")</f>
        <v/>
      </c>
      <c r="Y587" s="986"/>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 customHeight="1">
      <c r="A588" s="473">
        <v>573</v>
      </c>
      <c r="B588" s="982" t="str">
        <f>IF(基本情報入力シート!C625="","",基本情報入力シート!C625)</f>
        <v/>
      </c>
      <c r="C588" s="983"/>
      <c r="D588" s="983"/>
      <c r="E588" s="983"/>
      <c r="F588" s="983"/>
      <c r="G588" s="983"/>
      <c r="H588" s="983"/>
      <c r="I588" s="98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985" t="str">
        <f>IFERROR(V588*VLOOKUP(AF588,【参考】数式用3!$AD$15:$BA$23,MATCH(N588,【参考】数式用3!$AD$2:$BA$2,0)),"")</f>
        <v/>
      </c>
      <c r="Y588" s="986"/>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 customHeight="1">
      <c r="A589" s="473">
        <v>574</v>
      </c>
      <c r="B589" s="982" t="str">
        <f>IF(基本情報入力シート!C626="","",基本情報入力シート!C626)</f>
        <v/>
      </c>
      <c r="C589" s="983"/>
      <c r="D589" s="983"/>
      <c r="E589" s="983"/>
      <c r="F589" s="983"/>
      <c r="G589" s="983"/>
      <c r="H589" s="983"/>
      <c r="I589" s="98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985" t="str">
        <f>IFERROR(V589*VLOOKUP(AF589,【参考】数式用3!$AD$15:$BA$23,MATCH(N589,【参考】数式用3!$AD$2:$BA$2,0)),"")</f>
        <v/>
      </c>
      <c r="Y589" s="986"/>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 customHeight="1">
      <c r="A590" s="473">
        <v>575</v>
      </c>
      <c r="B590" s="982" t="str">
        <f>IF(基本情報入力シート!C627="","",基本情報入力シート!C627)</f>
        <v/>
      </c>
      <c r="C590" s="983"/>
      <c r="D590" s="983"/>
      <c r="E590" s="983"/>
      <c r="F590" s="983"/>
      <c r="G590" s="983"/>
      <c r="H590" s="983"/>
      <c r="I590" s="98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985" t="str">
        <f>IFERROR(V590*VLOOKUP(AF590,【参考】数式用3!$AD$15:$BA$23,MATCH(N590,【参考】数式用3!$AD$2:$BA$2,0)),"")</f>
        <v/>
      </c>
      <c r="Y590" s="986"/>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 customHeight="1">
      <c r="A591" s="473">
        <v>576</v>
      </c>
      <c r="B591" s="982" t="str">
        <f>IF(基本情報入力シート!C628="","",基本情報入力シート!C628)</f>
        <v/>
      </c>
      <c r="C591" s="983"/>
      <c r="D591" s="983"/>
      <c r="E591" s="983"/>
      <c r="F591" s="983"/>
      <c r="G591" s="983"/>
      <c r="H591" s="983"/>
      <c r="I591" s="98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985" t="str">
        <f>IFERROR(V591*VLOOKUP(AF591,【参考】数式用3!$AD$15:$BA$23,MATCH(N591,【参考】数式用3!$AD$2:$BA$2,0)),"")</f>
        <v/>
      </c>
      <c r="Y591" s="986"/>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 customHeight="1">
      <c r="A592" s="473">
        <v>577</v>
      </c>
      <c r="B592" s="982" t="str">
        <f>IF(基本情報入力シート!C629="","",基本情報入力シート!C629)</f>
        <v/>
      </c>
      <c r="C592" s="983"/>
      <c r="D592" s="983"/>
      <c r="E592" s="983"/>
      <c r="F592" s="983"/>
      <c r="G592" s="983"/>
      <c r="H592" s="983"/>
      <c r="I592" s="98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985" t="str">
        <f>IFERROR(V592*VLOOKUP(AF592,【参考】数式用3!$AD$15:$BA$23,MATCH(N592,【参考】数式用3!$AD$2:$BA$2,0)),"")</f>
        <v/>
      </c>
      <c r="Y592" s="986"/>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 customHeight="1">
      <c r="A593" s="473">
        <v>578</v>
      </c>
      <c r="B593" s="982" t="str">
        <f>IF(基本情報入力シート!C630="","",基本情報入力シート!C630)</f>
        <v/>
      </c>
      <c r="C593" s="983"/>
      <c r="D593" s="983"/>
      <c r="E593" s="983"/>
      <c r="F593" s="983"/>
      <c r="G593" s="983"/>
      <c r="H593" s="983"/>
      <c r="I593" s="98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985" t="str">
        <f>IFERROR(V593*VLOOKUP(AF593,【参考】数式用3!$AD$15:$BA$23,MATCH(N593,【参考】数式用3!$AD$2:$BA$2,0)),"")</f>
        <v/>
      </c>
      <c r="Y593" s="986"/>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 customHeight="1">
      <c r="A594" s="473">
        <v>579</v>
      </c>
      <c r="B594" s="982" t="str">
        <f>IF(基本情報入力シート!C631="","",基本情報入力シート!C631)</f>
        <v/>
      </c>
      <c r="C594" s="983"/>
      <c r="D594" s="983"/>
      <c r="E594" s="983"/>
      <c r="F594" s="983"/>
      <c r="G594" s="983"/>
      <c r="H594" s="983"/>
      <c r="I594" s="98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985" t="str">
        <f>IFERROR(V594*VLOOKUP(AF594,【参考】数式用3!$AD$15:$BA$23,MATCH(N594,【参考】数式用3!$AD$2:$BA$2,0)),"")</f>
        <v/>
      </c>
      <c r="Y594" s="986"/>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 customHeight="1">
      <c r="A595" s="473">
        <v>580</v>
      </c>
      <c r="B595" s="982" t="str">
        <f>IF(基本情報入力シート!C632="","",基本情報入力シート!C632)</f>
        <v/>
      </c>
      <c r="C595" s="983"/>
      <c r="D595" s="983"/>
      <c r="E595" s="983"/>
      <c r="F595" s="983"/>
      <c r="G595" s="983"/>
      <c r="H595" s="983"/>
      <c r="I595" s="98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985" t="str">
        <f>IFERROR(V595*VLOOKUP(AF595,【参考】数式用3!$AD$15:$BA$23,MATCH(N595,【参考】数式用3!$AD$2:$BA$2,0)),"")</f>
        <v/>
      </c>
      <c r="Y595" s="986"/>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 customHeight="1">
      <c r="A596" s="473">
        <v>581</v>
      </c>
      <c r="B596" s="982" t="str">
        <f>IF(基本情報入力シート!C633="","",基本情報入力シート!C633)</f>
        <v/>
      </c>
      <c r="C596" s="983"/>
      <c r="D596" s="983"/>
      <c r="E596" s="983"/>
      <c r="F596" s="983"/>
      <c r="G596" s="983"/>
      <c r="H596" s="983"/>
      <c r="I596" s="98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985" t="str">
        <f>IFERROR(V596*VLOOKUP(AF596,【参考】数式用3!$AD$15:$BA$23,MATCH(N596,【参考】数式用3!$AD$2:$BA$2,0)),"")</f>
        <v/>
      </c>
      <c r="Y596" s="986"/>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 customHeight="1">
      <c r="A597" s="473">
        <v>582</v>
      </c>
      <c r="B597" s="982" t="str">
        <f>IF(基本情報入力シート!C634="","",基本情報入力シート!C634)</f>
        <v/>
      </c>
      <c r="C597" s="983"/>
      <c r="D597" s="983"/>
      <c r="E597" s="983"/>
      <c r="F597" s="983"/>
      <c r="G597" s="983"/>
      <c r="H597" s="983"/>
      <c r="I597" s="98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985" t="str">
        <f>IFERROR(V597*VLOOKUP(AF597,【参考】数式用3!$AD$15:$BA$23,MATCH(N597,【参考】数式用3!$AD$2:$BA$2,0)),"")</f>
        <v/>
      </c>
      <c r="Y597" s="986"/>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 customHeight="1">
      <c r="A598" s="473">
        <v>583</v>
      </c>
      <c r="B598" s="982" t="str">
        <f>IF(基本情報入力シート!C635="","",基本情報入力シート!C635)</f>
        <v/>
      </c>
      <c r="C598" s="983"/>
      <c r="D598" s="983"/>
      <c r="E598" s="983"/>
      <c r="F598" s="983"/>
      <c r="G598" s="983"/>
      <c r="H598" s="983"/>
      <c r="I598" s="98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985" t="str">
        <f>IFERROR(V598*VLOOKUP(AF598,【参考】数式用3!$AD$15:$BA$23,MATCH(N598,【参考】数式用3!$AD$2:$BA$2,0)),"")</f>
        <v/>
      </c>
      <c r="Y598" s="986"/>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 customHeight="1">
      <c r="A599" s="473">
        <v>584</v>
      </c>
      <c r="B599" s="982" t="str">
        <f>IF(基本情報入力シート!C636="","",基本情報入力シート!C636)</f>
        <v/>
      </c>
      <c r="C599" s="983"/>
      <c r="D599" s="983"/>
      <c r="E599" s="983"/>
      <c r="F599" s="983"/>
      <c r="G599" s="983"/>
      <c r="H599" s="983"/>
      <c r="I599" s="98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985" t="str">
        <f>IFERROR(V599*VLOOKUP(AF599,【参考】数式用3!$AD$15:$BA$23,MATCH(N599,【参考】数式用3!$AD$2:$BA$2,0)),"")</f>
        <v/>
      </c>
      <c r="Y599" s="986"/>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 customHeight="1">
      <c r="A600" s="473">
        <v>585</v>
      </c>
      <c r="B600" s="982" t="str">
        <f>IF(基本情報入力シート!C637="","",基本情報入力シート!C637)</f>
        <v/>
      </c>
      <c r="C600" s="983"/>
      <c r="D600" s="983"/>
      <c r="E600" s="983"/>
      <c r="F600" s="983"/>
      <c r="G600" s="983"/>
      <c r="H600" s="983"/>
      <c r="I600" s="98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985" t="str">
        <f>IFERROR(V600*VLOOKUP(AF600,【参考】数式用3!$AD$15:$BA$23,MATCH(N600,【参考】数式用3!$AD$2:$BA$2,0)),"")</f>
        <v/>
      </c>
      <c r="Y600" s="986"/>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 customHeight="1">
      <c r="A601" s="473">
        <v>586</v>
      </c>
      <c r="B601" s="982" t="str">
        <f>IF(基本情報入力シート!C638="","",基本情報入力シート!C638)</f>
        <v/>
      </c>
      <c r="C601" s="983"/>
      <c r="D601" s="983"/>
      <c r="E601" s="983"/>
      <c r="F601" s="983"/>
      <c r="G601" s="983"/>
      <c r="H601" s="983"/>
      <c r="I601" s="98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985" t="str">
        <f>IFERROR(V601*VLOOKUP(AF601,【参考】数式用3!$AD$15:$BA$23,MATCH(N601,【参考】数式用3!$AD$2:$BA$2,0)),"")</f>
        <v/>
      </c>
      <c r="Y601" s="986"/>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 customHeight="1">
      <c r="A602" s="473">
        <v>587</v>
      </c>
      <c r="B602" s="982" t="str">
        <f>IF(基本情報入力シート!C639="","",基本情報入力シート!C639)</f>
        <v/>
      </c>
      <c r="C602" s="983"/>
      <c r="D602" s="983"/>
      <c r="E602" s="983"/>
      <c r="F602" s="983"/>
      <c r="G602" s="983"/>
      <c r="H602" s="983"/>
      <c r="I602" s="98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985" t="str">
        <f>IFERROR(V602*VLOOKUP(AF602,【参考】数式用3!$AD$15:$BA$23,MATCH(N602,【参考】数式用3!$AD$2:$BA$2,0)),"")</f>
        <v/>
      </c>
      <c r="Y602" s="986"/>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 customHeight="1">
      <c r="A603" s="473">
        <v>588</v>
      </c>
      <c r="B603" s="982" t="str">
        <f>IF(基本情報入力シート!C640="","",基本情報入力シート!C640)</f>
        <v/>
      </c>
      <c r="C603" s="983"/>
      <c r="D603" s="983"/>
      <c r="E603" s="983"/>
      <c r="F603" s="983"/>
      <c r="G603" s="983"/>
      <c r="H603" s="983"/>
      <c r="I603" s="98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985" t="str">
        <f>IFERROR(V603*VLOOKUP(AF603,【参考】数式用3!$AD$15:$BA$23,MATCH(N603,【参考】数式用3!$AD$2:$BA$2,0)),"")</f>
        <v/>
      </c>
      <c r="Y603" s="986"/>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 customHeight="1">
      <c r="A604" s="473">
        <v>589</v>
      </c>
      <c r="B604" s="982" t="str">
        <f>IF(基本情報入力シート!C641="","",基本情報入力シート!C641)</f>
        <v/>
      </c>
      <c r="C604" s="983"/>
      <c r="D604" s="983"/>
      <c r="E604" s="983"/>
      <c r="F604" s="983"/>
      <c r="G604" s="983"/>
      <c r="H604" s="983"/>
      <c r="I604" s="98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985" t="str">
        <f>IFERROR(V604*VLOOKUP(AF604,【参考】数式用3!$AD$15:$BA$23,MATCH(N604,【参考】数式用3!$AD$2:$BA$2,0)),"")</f>
        <v/>
      </c>
      <c r="Y604" s="986"/>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 customHeight="1">
      <c r="A605" s="473">
        <v>590</v>
      </c>
      <c r="B605" s="982" t="str">
        <f>IF(基本情報入力シート!C642="","",基本情報入力シート!C642)</f>
        <v/>
      </c>
      <c r="C605" s="983"/>
      <c r="D605" s="983"/>
      <c r="E605" s="983"/>
      <c r="F605" s="983"/>
      <c r="G605" s="983"/>
      <c r="H605" s="983"/>
      <c r="I605" s="98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985" t="str">
        <f>IFERROR(V605*VLOOKUP(AF605,【参考】数式用3!$AD$15:$BA$23,MATCH(N605,【参考】数式用3!$AD$2:$BA$2,0)),"")</f>
        <v/>
      </c>
      <c r="Y605" s="986"/>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 customHeight="1">
      <c r="A606" s="473">
        <v>591</v>
      </c>
      <c r="B606" s="982" t="str">
        <f>IF(基本情報入力シート!C643="","",基本情報入力シート!C643)</f>
        <v/>
      </c>
      <c r="C606" s="983"/>
      <c r="D606" s="983"/>
      <c r="E606" s="983"/>
      <c r="F606" s="983"/>
      <c r="G606" s="983"/>
      <c r="H606" s="983"/>
      <c r="I606" s="98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985" t="str">
        <f>IFERROR(V606*VLOOKUP(AF606,【参考】数式用3!$AD$15:$BA$23,MATCH(N606,【参考】数式用3!$AD$2:$BA$2,0)),"")</f>
        <v/>
      </c>
      <c r="Y606" s="986"/>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 customHeight="1">
      <c r="A607" s="473">
        <v>592</v>
      </c>
      <c r="B607" s="982" t="str">
        <f>IF(基本情報入力シート!C644="","",基本情報入力シート!C644)</f>
        <v/>
      </c>
      <c r="C607" s="983"/>
      <c r="D607" s="983"/>
      <c r="E607" s="983"/>
      <c r="F607" s="983"/>
      <c r="G607" s="983"/>
      <c r="H607" s="983"/>
      <c r="I607" s="98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985" t="str">
        <f>IFERROR(V607*VLOOKUP(AF607,【参考】数式用3!$AD$15:$BA$23,MATCH(N607,【参考】数式用3!$AD$2:$BA$2,0)),"")</f>
        <v/>
      </c>
      <c r="Y607" s="986"/>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 customHeight="1">
      <c r="A608" s="473">
        <v>593</v>
      </c>
      <c r="B608" s="982" t="str">
        <f>IF(基本情報入力シート!C645="","",基本情報入力シート!C645)</f>
        <v/>
      </c>
      <c r="C608" s="983"/>
      <c r="D608" s="983"/>
      <c r="E608" s="983"/>
      <c r="F608" s="983"/>
      <c r="G608" s="983"/>
      <c r="H608" s="983"/>
      <c r="I608" s="98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985" t="str">
        <f>IFERROR(V608*VLOOKUP(AF608,【参考】数式用3!$AD$15:$BA$23,MATCH(N608,【参考】数式用3!$AD$2:$BA$2,0)),"")</f>
        <v/>
      </c>
      <c r="Y608" s="986"/>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 customHeight="1">
      <c r="A609" s="473">
        <v>594</v>
      </c>
      <c r="B609" s="982" t="str">
        <f>IF(基本情報入力シート!C646="","",基本情報入力シート!C646)</f>
        <v/>
      </c>
      <c r="C609" s="983"/>
      <c r="D609" s="983"/>
      <c r="E609" s="983"/>
      <c r="F609" s="983"/>
      <c r="G609" s="983"/>
      <c r="H609" s="983"/>
      <c r="I609" s="98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985" t="str">
        <f>IFERROR(V609*VLOOKUP(AF609,【参考】数式用3!$AD$15:$BA$23,MATCH(N609,【参考】数式用3!$AD$2:$BA$2,0)),"")</f>
        <v/>
      </c>
      <c r="Y609" s="986"/>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 customHeight="1">
      <c r="A610" s="473">
        <v>595</v>
      </c>
      <c r="B610" s="982" t="str">
        <f>IF(基本情報入力シート!C647="","",基本情報入力シート!C647)</f>
        <v/>
      </c>
      <c r="C610" s="983"/>
      <c r="D610" s="983"/>
      <c r="E610" s="983"/>
      <c r="F610" s="983"/>
      <c r="G610" s="983"/>
      <c r="H610" s="983"/>
      <c r="I610" s="98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985" t="str">
        <f>IFERROR(V610*VLOOKUP(AF610,【参考】数式用3!$AD$15:$BA$23,MATCH(N610,【参考】数式用3!$AD$2:$BA$2,0)),"")</f>
        <v/>
      </c>
      <c r="Y610" s="986"/>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 customHeight="1">
      <c r="A611" s="473">
        <v>596</v>
      </c>
      <c r="B611" s="982" t="str">
        <f>IF(基本情報入力シート!C648="","",基本情報入力シート!C648)</f>
        <v/>
      </c>
      <c r="C611" s="983"/>
      <c r="D611" s="983"/>
      <c r="E611" s="983"/>
      <c r="F611" s="983"/>
      <c r="G611" s="983"/>
      <c r="H611" s="983"/>
      <c r="I611" s="98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985" t="str">
        <f>IFERROR(V611*VLOOKUP(AF611,【参考】数式用3!$AD$15:$BA$23,MATCH(N611,【参考】数式用3!$AD$2:$BA$2,0)),"")</f>
        <v/>
      </c>
      <c r="Y611" s="986"/>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 customHeight="1">
      <c r="A612" s="473">
        <v>597</v>
      </c>
      <c r="B612" s="982" t="str">
        <f>IF(基本情報入力シート!C649="","",基本情報入力シート!C649)</f>
        <v/>
      </c>
      <c r="C612" s="983"/>
      <c r="D612" s="983"/>
      <c r="E612" s="983"/>
      <c r="F612" s="983"/>
      <c r="G612" s="983"/>
      <c r="H612" s="983"/>
      <c r="I612" s="98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985" t="str">
        <f>IFERROR(V612*VLOOKUP(AF612,【参考】数式用3!$AD$15:$BA$23,MATCH(N612,【参考】数式用3!$AD$2:$BA$2,0)),"")</f>
        <v/>
      </c>
      <c r="Y612" s="986"/>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 customHeight="1">
      <c r="A613" s="473">
        <v>598</v>
      </c>
      <c r="B613" s="982" t="str">
        <f>IF(基本情報入力シート!C650="","",基本情報入力シート!C650)</f>
        <v/>
      </c>
      <c r="C613" s="983"/>
      <c r="D613" s="983"/>
      <c r="E613" s="983"/>
      <c r="F613" s="983"/>
      <c r="G613" s="983"/>
      <c r="H613" s="983"/>
      <c r="I613" s="98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985" t="str">
        <f>IFERROR(V613*VLOOKUP(AF613,【参考】数式用3!$AD$15:$BA$23,MATCH(N613,【参考】数式用3!$AD$2:$BA$2,0)),"")</f>
        <v/>
      </c>
      <c r="Y613" s="986"/>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 customHeight="1">
      <c r="A614" s="473">
        <v>599</v>
      </c>
      <c r="B614" s="982" t="str">
        <f>IF(基本情報入力シート!C651="","",基本情報入力シート!C651)</f>
        <v/>
      </c>
      <c r="C614" s="983"/>
      <c r="D614" s="983"/>
      <c r="E614" s="983"/>
      <c r="F614" s="983"/>
      <c r="G614" s="983"/>
      <c r="H614" s="983"/>
      <c r="I614" s="98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985" t="str">
        <f>IFERROR(V614*VLOOKUP(AF614,【参考】数式用3!$AD$15:$BA$23,MATCH(N614,【参考】数式用3!$AD$2:$BA$2,0)),"")</f>
        <v/>
      </c>
      <c r="Y614" s="986"/>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 customHeight="1">
      <c r="A615" s="473">
        <v>600</v>
      </c>
      <c r="B615" s="982" t="str">
        <f>IF(基本情報入力シート!C652="","",基本情報入力シート!C652)</f>
        <v/>
      </c>
      <c r="C615" s="983"/>
      <c r="D615" s="983"/>
      <c r="E615" s="983"/>
      <c r="F615" s="983"/>
      <c r="G615" s="983"/>
      <c r="H615" s="983"/>
      <c r="I615" s="98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985" t="str">
        <f>IFERROR(V615*VLOOKUP(AF615,【参考】数式用3!$AD$15:$BA$23,MATCH(N615,【参考】数式用3!$AD$2:$BA$2,0)),"")</f>
        <v/>
      </c>
      <c r="Y615" s="986"/>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 customHeight="1">
      <c r="A616" s="473">
        <v>601</v>
      </c>
      <c r="B616" s="982" t="str">
        <f>IF(基本情報入力シート!C653="","",基本情報入力シート!C653)</f>
        <v/>
      </c>
      <c r="C616" s="983"/>
      <c r="D616" s="983"/>
      <c r="E616" s="983"/>
      <c r="F616" s="983"/>
      <c r="G616" s="983"/>
      <c r="H616" s="983"/>
      <c r="I616" s="98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985" t="str">
        <f>IFERROR(V616*VLOOKUP(AF616,【参考】数式用3!$AD$15:$BA$23,MATCH(N616,【参考】数式用3!$AD$2:$BA$2,0)),"")</f>
        <v/>
      </c>
      <c r="Y616" s="986"/>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 customHeight="1">
      <c r="A617" s="473">
        <v>602</v>
      </c>
      <c r="B617" s="982" t="str">
        <f>IF(基本情報入力シート!C654="","",基本情報入力シート!C654)</f>
        <v/>
      </c>
      <c r="C617" s="983"/>
      <c r="D617" s="983"/>
      <c r="E617" s="983"/>
      <c r="F617" s="983"/>
      <c r="G617" s="983"/>
      <c r="H617" s="983"/>
      <c r="I617" s="98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985" t="str">
        <f>IFERROR(V617*VLOOKUP(AF617,【参考】数式用3!$AD$15:$BA$23,MATCH(N617,【参考】数式用3!$AD$2:$BA$2,0)),"")</f>
        <v/>
      </c>
      <c r="Y617" s="986"/>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 customHeight="1">
      <c r="A618" s="473">
        <v>603</v>
      </c>
      <c r="B618" s="982" t="str">
        <f>IF(基本情報入力シート!C655="","",基本情報入力シート!C655)</f>
        <v/>
      </c>
      <c r="C618" s="983"/>
      <c r="D618" s="983"/>
      <c r="E618" s="983"/>
      <c r="F618" s="983"/>
      <c r="G618" s="983"/>
      <c r="H618" s="983"/>
      <c r="I618" s="98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985" t="str">
        <f>IFERROR(V618*VLOOKUP(AF618,【参考】数式用3!$AD$15:$BA$23,MATCH(N618,【参考】数式用3!$AD$2:$BA$2,0)),"")</f>
        <v/>
      </c>
      <c r="Y618" s="986"/>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 customHeight="1">
      <c r="A619" s="473">
        <v>604</v>
      </c>
      <c r="B619" s="982" t="str">
        <f>IF(基本情報入力シート!C656="","",基本情報入力シート!C656)</f>
        <v/>
      </c>
      <c r="C619" s="983"/>
      <c r="D619" s="983"/>
      <c r="E619" s="983"/>
      <c r="F619" s="983"/>
      <c r="G619" s="983"/>
      <c r="H619" s="983"/>
      <c r="I619" s="98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985" t="str">
        <f>IFERROR(V619*VLOOKUP(AF619,【参考】数式用3!$AD$15:$BA$23,MATCH(N619,【参考】数式用3!$AD$2:$BA$2,0)),"")</f>
        <v/>
      </c>
      <c r="Y619" s="986"/>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 customHeight="1">
      <c r="A620" s="473">
        <v>605</v>
      </c>
      <c r="B620" s="982" t="str">
        <f>IF(基本情報入力シート!C657="","",基本情報入力シート!C657)</f>
        <v/>
      </c>
      <c r="C620" s="983"/>
      <c r="D620" s="983"/>
      <c r="E620" s="983"/>
      <c r="F620" s="983"/>
      <c r="G620" s="983"/>
      <c r="H620" s="983"/>
      <c r="I620" s="98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985" t="str">
        <f>IFERROR(V620*VLOOKUP(AF620,【参考】数式用3!$AD$15:$BA$23,MATCH(N620,【参考】数式用3!$AD$2:$BA$2,0)),"")</f>
        <v/>
      </c>
      <c r="Y620" s="986"/>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 customHeight="1">
      <c r="A621" s="473">
        <v>606</v>
      </c>
      <c r="B621" s="982" t="str">
        <f>IF(基本情報入力シート!C658="","",基本情報入力シート!C658)</f>
        <v/>
      </c>
      <c r="C621" s="983"/>
      <c r="D621" s="983"/>
      <c r="E621" s="983"/>
      <c r="F621" s="983"/>
      <c r="G621" s="983"/>
      <c r="H621" s="983"/>
      <c r="I621" s="98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985" t="str">
        <f>IFERROR(V621*VLOOKUP(AF621,【参考】数式用3!$AD$15:$BA$23,MATCH(N621,【参考】数式用3!$AD$2:$BA$2,0)),"")</f>
        <v/>
      </c>
      <c r="Y621" s="986"/>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 customHeight="1">
      <c r="A622" s="473">
        <v>607</v>
      </c>
      <c r="B622" s="982" t="str">
        <f>IF(基本情報入力シート!C659="","",基本情報入力シート!C659)</f>
        <v/>
      </c>
      <c r="C622" s="983"/>
      <c r="D622" s="983"/>
      <c r="E622" s="983"/>
      <c r="F622" s="983"/>
      <c r="G622" s="983"/>
      <c r="H622" s="983"/>
      <c r="I622" s="98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985" t="str">
        <f>IFERROR(V622*VLOOKUP(AF622,【参考】数式用3!$AD$15:$BA$23,MATCH(N622,【参考】数式用3!$AD$2:$BA$2,0)),"")</f>
        <v/>
      </c>
      <c r="Y622" s="986"/>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 customHeight="1">
      <c r="A623" s="473">
        <v>608</v>
      </c>
      <c r="B623" s="982" t="str">
        <f>IF(基本情報入力シート!C660="","",基本情報入力シート!C660)</f>
        <v/>
      </c>
      <c r="C623" s="983"/>
      <c r="D623" s="983"/>
      <c r="E623" s="983"/>
      <c r="F623" s="983"/>
      <c r="G623" s="983"/>
      <c r="H623" s="983"/>
      <c r="I623" s="98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985" t="str">
        <f>IFERROR(V623*VLOOKUP(AF623,【参考】数式用3!$AD$15:$BA$23,MATCH(N623,【参考】数式用3!$AD$2:$BA$2,0)),"")</f>
        <v/>
      </c>
      <c r="Y623" s="986"/>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 customHeight="1">
      <c r="A624" s="473">
        <v>609</v>
      </c>
      <c r="B624" s="982" t="str">
        <f>IF(基本情報入力シート!C661="","",基本情報入力シート!C661)</f>
        <v/>
      </c>
      <c r="C624" s="983"/>
      <c r="D624" s="983"/>
      <c r="E624" s="983"/>
      <c r="F624" s="983"/>
      <c r="G624" s="983"/>
      <c r="H624" s="983"/>
      <c r="I624" s="98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985" t="str">
        <f>IFERROR(V624*VLOOKUP(AF624,【参考】数式用3!$AD$15:$BA$23,MATCH(N624,【参考】数式用3!$AD$2:$BA$2,0)),"")</f>
        <v/>
      </c>
      <c r="Y624" s="986"/>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 customHeight="1">
      <c r="A625" s="473">
        <v>610</v>
      </c>
      <c r="B625" s="982" t="str">
        <f>IF(基本情報入力シート!C662="","",基本情報入力シート!C662)</f>
        <v/>
      </c>
      <c r="C625" s="983"/>
      <c r="D625" s="983"/>
      <c r="E625" s="983"/>
      <c r="F625" s="983"/>
      <c r="G625" s="983"/>
      <c r="H625" s="983"/>
      <c r="I625" s="98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985" t="str">
        <f>IFERROR(V625*VLOOKUP(AF625,【参考】数式用3!$AD$15:$BA$23,MATCH(N625,【参考】数式用3!$AD$2:$BA$2,0)),"")</f>
        <v/>
      </c>
      <c r="Y625" s="986"/>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 customHeight="1">
      <c r="A626" s="473">
        <v>611</v>
      </c>
      <c r="B626" s="982" t="str">
        <f>IF(基本情報入力シート!C663="","",基本情報入力シート!C663)</f>
        <v/>
      </c>
      <c r="C626" s="983"/>
      <c r="D626" s="983"/>
      <c r="E626" s="983"/>
      <c r="F626" s="983"/>
      <c r="G626" s="983"/>
      <c r="H626" s="983"/>
      <c r="I626" s="98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985" t="str">
        <f>IFERROR(V626*VLOOKUP(AF626,【参考】数式用3!$AD$15:$BA$23,MATCH(N626,【参考】数式用3!$AD$2:$BA$2,0)),"")</f>
        <v/>
      </c>
      <c r="Y626" s="986"/>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 customHeight="1">
      <c r="A627" s="473">
        <v>612</v>
      </c>
      <c r="B627" s="982" t="str">
        <f>IF(基本情報入力シート!C664="","",基本情報入力シート!C664)</f>
        <v/>
      </c>
      <c r="C627" s="983"/>
      <c r="D627" s="983"/>
      <c r="E627" s="983"/>
      <c r="F627" s="983"/>
      <c r="G627" s="983"/>
      <c r="H627" s="983"/>
      <c r="I627" s="98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985" t="str">
        <f>IFERROR(V627*VLOOKUP(AF627,【参考】数式用3!$AD$15:$BA$23,MATCH(N627,【参考】数式用3!$AD$2:$BA$2,0)),"")</f>
        <v/>
      </c>
      <c r="Y627" s="986"/>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 customHeight="1">
      <c r="A628" s="473">
        <v>613</v>
      </c>
      <c r="B628" s="982" t="str">
        <f>IF(基本情報入力シート!C665="","",基本情報入力シート!C665)</f>
        <v/>
      </c>
      <c r="C628" s="983"/>
      <c r="D628" s="983"/>
      <c r="E628" s="983"/>
      <c r="F628" s="983"/>
      <c r="G628" s="983"/>
      <c r="H628" s="983"/>
      <c r="I628" s="98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985" t="str">
        <f>IFERROR(V628*VLOOKUP(AF628,【参考】数式用3!$AD$15:$BA$23,MATCH(N628,【参考】数式用3!$AD$2:$BA$2,0)),"")</f>
        <v/>
      </c>
      <c r="Y628" s="986"/>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 customHeight="1">
      <c r="A629" s="473">
        <v>614</v>
      </c>
      <c r="B629" s="982" t="str">
        <f>IF(基本情報入力シート!C666="","",基本情報入力シート!C666)</f>
        <v/>
      </c>
      <c r="C629" s="983"/>
      <c r="D629" s="983"/>
      <c r="E629" s="983"/>
      <c r="F629" s="983"/>
      <c r="G629" s="983"/>
      <c r="H629" s="983"/>
      <c r="I629" s="98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985" t="str">
        <f>IFERROR(V629*VLOOKUP(AF629,【参考】数式用3!$AD$15:$BA$23,MATCH(N629,【参考】数式用3!$AD$2:$BA$2,0)),"")</f>
        <v/>
      </c>
      <c r="Y629" s="986"/>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 customHeight="1">
      <c r="A630" s="473">
        <v>615</v>
      </c>
      <c r="B630" s="982" t="str">
        <f>IF(基本情報入力シート!C667="","",基本情報入力シート!C667)</f>
        <v/>
      </c>
      <c r="C630" s="983"/>
      <c r="D630" s="983"/>
      <c r="E630" s="983"/>
      <c r="F630" s="983"/>
      <c r="G630" s="983"/>
      <c r="H630" s="983"/>
      <c r="I630" s="98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985" t="str">
        <f>IFERROR(V630*VLOOKUP(AF630,【参考】数式用3!$AD$15:$BA$23,MATCH(N630,【参考】数式用3!$AD$2:$BA$2,0)),"")</f>
        <v/>
      </c>
      <c r="Y630" s="986"/>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 customHeight="1">
      <c r="A631" s="473">
        <v>616</v>
      </c>
      <c r="B631" s="982" t="str">
        <f>IF(基本情報入力シート!C668="","",基本情報入力シート!C668)</f>
        <v/>
      </c>
      <c r="C631" s="983"/>
      <c r="D631" s="983"/>
      <c r="E631" s="983"/>
      <c r="F631" s="983"/>
      <c r="G631" s="983"/>
      <c r="H631" s="983"/>
      <c r="I631" s="98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985" t="str">
        <f>IFERROR(V631*VLOOKUP(AF631,【参考】数式用3!$AD$15:$BA$23,MATCH(N631,【参考】数式用3!$AD$2:$BA$2,0)),"")</f>
        <v/>
      </c>
      <c r="Y631" s="986"/>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 customHeight="1">
      <c r="A632" s="473">
        <v>617</v>
      </c>
      <c r="B632" s="982" t="str">
        <f>IF(基本情報入力シート!C669="","",基本情報入力シート!C669)</f>
        <v/>
      </c>
      <c r="C632" s="983"/>
      <c r="D632" s="983"/>
      <c r="E632" s="983"/>
      <c r="F632" s="983"/>
      <c r="G632" s="983"/>
      <c r="H632" s="983"/>
      <c r="I632" s="98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985" t="str">
        <f>IFERROR(V632*VLOOKUP(AF632,【参考】数式用3!$AD$15:$BA$23,MATCH(N632,【参考】数式用3!$AD$2:$BA$2,0)),"")</f>
        <v/>
      </c>
      <c r="Y632" s="986"/>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 customHeight="1">
      <c r="A633" s="473">
        <v>618</v>
      </c>
      <c r="B633" s="982" t="str">
        <f>IF(基本情報入力シート!C670="","",基本情報入力シート!C670)</f>
        <v/>
      </c>
      <c r="C633" s="983"/>
      <c r="D633" s="983"/>
      <c r="E633" s="983"/>
      <c r="F633" s="983"/>
      <c r="G633" s="983"/>
      <c r="H633" s="983"/>
      <c r="I633" s="98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985" t="str">
        <f>IFERROR(V633*VLOOKUP(AF633,【参考】数式用3!$AD$15:$BA$23,MATCH(N633,【参考】数式用3!$AD$2:$BA$2,0)),"")</f>
        <v/>
      </c>
      <c r="Y633" s="986"/>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 customHeight="1">
      <c r="A634" s="473">
        <v>619</v>
      </c>
      <c r="B634" s="982" t="str">
        <f>IF(基本情報入力シート!C671="","",基本情報入力シート!C671)</f>
        <v/>
      </c>
      <c r="C634" s="983"/>
      <c r="D634" s="983"/>
      <c r="E634" s="983"/>
      <c r="F634" s="983"/>
      <c r="G634" s="983"/>
      <c r="H634" s="983"/>
      <c r="I634" s="98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985" t="str">
        <f>IFERROR(V634*VLOOKUP(AF634,【参考】数式用3!$AD$15:$BA$23,MATCH(N634,【参考】数式用3!$AD$2:$BA$2,0)),"")</f>
        <v/>
      </c>
      <c r="Y634" s="986"/>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 customHeight="1">
      <c r="A635" s="473">
        <v>620</v>
      </c>
      <c r="B635" s="982" t="str">
        <f>IF(基本情報入力シート!C672="","",基本情報入力シート!C672)</f>
        <v/>
      </c>
      <c r="C635" s="983"/>
      <c r="D635" s="983"/>
      <c r="E635" s="983"/>
      <c r="F635" s="983"/>
      <c r="G635" s="983"/>
      <c r="H635" s="983"/>
      <c r="I635" s="98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985" t="str">
        <f>IFERROR(V635*VLOOKUP(AF635,【参考】数式用3!$AD$15:$BA$23,MATCH(N635,【参考】数式用3!$AD$2:$BA$2,0)),"")</f>
        <v/>
      </c>
      <c r="Y635" s="986"/>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 customHeight="1">
      <c r="A636" s="473">
        <v>621</v>
      </c>
      <c r="B636" s="982" t="str">
        <f>IF(基本情報入力シート!C673="","",基本情報入力シート!C673)</f>
        <v/>
      </c>
      <c r="C636" s="983"/>
      <c r="D636" s="983"/>
      <c r="E636" s="983"/>
      <c r="F636" s="983"/>
      <c r="G636" s="983"/>
      <c r="H636" s="983"/>
      <c r="I636" s="98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985" t="str">
        <f>IFERROR(V636*VLOOKUP(AF636,【参考】数式用3!$AD$15:$BA$23,MATCH(N636,【参考】数式用3!$AD$2:$BA$2,0)),"")</f>
        <v/>
      </c>
      <c r="Y636" s="986"/>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 customHeight="1">
      <c r="A637" s="473">
        <v>622</v>
      </c>
      <c r="B637" s="982" t="str">
        <f>IF(基本情報入力シート!C674="","",基本情報入力シート!C674)</f>
        <v/>
      </c>
      <c r="C637" s="983"/>
      <c r="D637" s="983"/>
      <c r="E637" s="983"/>
      <c r="F637" s="983"/>
      <c r="G637" s="983"/>
      <c r="H637" s="983"/>
      <c r="I637" s="98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985" t="str">
        <f>IFERROR(V637*VLOOKUP(AF637,【参考】数式用3!$AD$15:$BA$23,MATCH(N637,【参考】数式用3!$AD$2:$BA$2,0)),"")</f>
        <v/>
      </c>
      <c r="Y637" s="986"/>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 customHeight="1">
      <c r="A638" s="473">
        <v>623</v>
      </c>
      <c r="B638" s="982" t="str">
        <f>IF(基本情報入力シート!C675="","",基本情報入力シート!C675)</f>
        <v/>
      </c>
      <c r="C638" s="983"/>
      <c r="D638" s="983"/>
      <c r="E638" s="983"/>
      <c r="F638" s="983"/>
      <c r="G638" s="983"/>
      <c r="H638" s="983"/>
      <c r="I638" s="98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985" t="str">
        <f>IFERROR(V638*VLOOKUP(AF638,【参考】数式用3!$AD$15:$BA$23,MATCH(N638,【参考】数式用3!$AD$2:$BA$2,0)),"")</f>
        <v/>
      </c>
      <c r="Y638" s="986"/>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 customHeight="1">
      <c r="A639" s="473">
        <v>624</v>
      </c>
      <c r="B639" s="982" t="str">
        <f>IF(基本情報入力シート!C676="","",基本情報入力シート!C676)</f>
        <v/>
      </c>
      <c r="C639" s="983"/>
      <c r="D639" s="983"/>
      <c r="E639" s="983"/>
      <c r="F639" s="983"/>
      <c r="G639" s="983"/>
      <c r="H639" s="983"/>
      <c r="I639" s="98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985" t="str">
        <f>IFERROR(V639*VLOOKUP(AF639,【参考】数式用3!$AD$15:$BA$23,MATCH(N639,【参考】数式用3!$AD$2:$BA$2,0)),"")</f>
        <v/>
      </c>
      <c r="Y639" s="986"/>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 customHeight="1">
      <c r="A640" s="473">
        <v>625</v>
      </c>
      <c r="B640" s="982" t="str">
        <f>IF(基本情報入力シート!C677="","",基本情報入力シート!C677)</f>
        <v/>
      </c>
      <c r="C640" s="983"/>
      <c r="D640" s="983"/>
      <c r="E640" s="983"/>
      <c r="F640" s="983"/>
      <c r="G640" s="983"/>
      <c r="H640" s="983"/>
      <c r="I640" s="98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985" t="str">
        <f>IFERROR(V640*VLOOKUP(AF640,【参考】数式用3!$AD$15:$BA$23,MATCH(N640,【参考】数式用3!$AD$2:$BA$2,0)),"")</f>
        <v/>
      </c>
      <c r="Y640" s="986"/>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 customHeight="1">
      <c r="A641" s="473">
        <v>626</v>
      </c>
      <c r="B641" s="982" t="str">
        <f>IF(基本情報入力シート!C678="","",基本情報入力シート!C678)</f>
        <v/>
      </c>
      <c r="C641" s="983"/>
      <c r="D641" s="983"/>
      <c r="E641" s="983"/>
      <c r="F641" s="983"/>
      <c r="G641" s="983"/>
      <c r="H641" s="983"/>
      <c r="I641" s="98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985" t="str">
        <f>IFERROR(V641*VLOOKUP(AF641,【参考】数式用3!$AD$15:$BA$23,MATCH(N641,【参考】数式用3!$AD$2:$BA$2,0)),"")</f>
        <v/>
      </c>
      <c r="Y641" s="986"/>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 customHeight="1">
      <c r="A642" s="473">
        <v>627</v>
      </c>
      <c r="B642" s="982" t="str">
        <f>IF(基本情報入力シート!C679="","",基本情報入力シート!C679)</f>
        <v/>
      </c>
      <c r="C642" s="983"/>
      <c r="D642" s="983"/>
      <c r="E642" s="983"/>
      <c r="F642" s="983"/>
      <c r="G642" s="983"/>
      <c r="H642" s="983"/>
      <c r="I642" s="98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985" t="str">
        <f>IFERROR(V642*VLOOKUP(AF642,【参考】数式用3!$AD$15:$BA$23,MATCH(N642,【参考】数式用3!$AD$2:$BA$2,0)),"")</f>
        <v/>
      </c>
      <c r="Y642" s="986"/>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 customHeight="1">
      <c r="A643" s="473">
        <v>628</v>
      </c>
      <c r="B643" s="982" t="str">
        <f>IF(基本情報入力シート!C680="","",基本情報入力シート!C680)</f>
        <v/>
      </c>
      <c r="C643" s="983"/>
      <c r="D643" s="983"/>
      <c r="E643" s="983"/>
      <c r="F643" s="983"/>
      <c r="G643" s="983"/>
      <c r="H643" s="983"/>
      <c r="I643" s="98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985" t="str">
        <f>IFERROR(V643*VLOOKUP(AF643,【参考】数式用3!$AD$15:$BA$23,MATCH(N643,【参考】数式用3!$AD$2:$BA$2,0)),"")</f>
        <v/>
      </c>
      <c r="Y643" s="986"/>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 customHeight="1">
      <c r="A644" s="473">
        <v>629</v>
      </c>
      <c r="B644" s="982" t="str">
        <f>IF(基本情報入力シート!C681="","",基本情報入力シート!C681)</f>
        <v/>
      </c>
      <c r="C644" s="983"/>
      <c r="D644" s="983"/>
      <c r="E644" s="983"/>
      <c r="F644" s="983"/>
      <c r="G644" s="983"/>
      <c r="H644" s="983"/>
      <c r="I644" s="98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985" t="str">
        <f>IFERROR(V644*VLOOKUP(AF644,【参考】数式用3!$AD$15:$BA$23,MATCH(N644,【参考】数式用3!$AD$2:$BA$2,0)),"")</f>
        <v/>
      </c>
      <c r="Y644" s="986"/>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 customHeight="1">
      <c r="A645" s="473">
        <v>630</v>
      </c>
      <c r="B645" s="982" t="str">
        <f>IF(基本情報入力シート!C682="","",基本情報入力シート!C682)</f>
        <v/>
      </c>
      <c r="C645" s="983"/>
      <c r="D645" s="983"/>
      <c r="E645" s="983"/>
      <c r="F645" s="983"/>
      <c r="G645" s="983"/>
      <c r="H645" s="983"/>
      <c r="I645" s="98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985" t="str">
        <f>IFERROR(V645*VLOOKUP(AF645,【参考】数式用3!$AD$15:$BA$23,MATCH(N645,【参考】数式用3!$AD$2:$BA$2,0)),"")</f>
        <v/>
      </c>
      <c r="Y645" s="986"/>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 customHeight="1">
      <c r="A646" s="473">
        <v>631</v>
      </c>
      <c r="B646" s="982" t="str">
        <f>IF(基本情報入力シート!C683="","",基本情報入力シート!C683)</f>
        <v/>
      </c>
      <c r="C646" s="983"/>
      <c r="D646" s="983"/>
      <c r="E646" s="983"/>
      <c r="F646" s="983"/>
      <c r="G646" s="983"/>
      <c r="H646" s="983"/>
      <c r="I646" s="98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985" t="str">
        <f>IFERROR(V646*VLOOKUP(AF646,【参考】数式用3!$AD$15:$BA$23,MATCH(N646,【参考】数式用3!$AD$2:$BA$2,0)),"")</f>
        <v/>
      </c>
      <c r="Y646" s="986"/>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 customHeight="1">
      <c r="A647" s="473">
        <v>632</v>
      </c>
      <c r="B647" s="982" t="str">
        <f>IF(基本情報入力シート!C684="","",基本情報入力シート!C684)</f>
        <v/>
      </c>
      <c r="C647" s="983"/>
      <c r="D647" s="983"/>
      <c r="E647" s="983"/>
      <c r="F647" s="983"/>
      <c r="G647" s="983"/>
      <c r="H647" s="983"/>
      <c r="I647" s="98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985" t="str">
        <f>IFERROR(V647*VLOOKUP(AF647,【参考】数式用3!$AD$15:$BA$23,MATCH(N647,【参考】数式用3!$AD$2:$BA$2,0)),"")</f>
        <v/>
      </c>
      <c r="Y647" s="986"/>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 customHeight="1">
      <c r="A648" s="473">
        <v>633</v>
      </c>
      <c r="B648" s="982" t="str">
        <f>IF(基本情報入力シート!C685="","",基本情報入力シート!C685)</f>
        <v/>
      </c>
      <c r="C648" s="983"/>
      <c r="D648" s="983"/>
      <c r="E648" s="983"/>
      <c r="F648" s="983"/>
      <c r="G648" s="983"/>
      <c r="H648" s="983"/>
      <c r="I648" s="98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985" t="str">
        <f>IFERROR(V648*VLOOKUP(AF648,【参考】数式用3!$AD$15:$BA$23,MATCH(N648,【参考】数式用3!$AD$2:$BA$2,0)),"")</f>
        <v/>
      </c>
      <c r="Y648" s="986"/>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 customHeight="1">
      <c r="A649" s="473">
        <v>634</v>
      </c>
      <c r="B649" s="982" t="str">
        <f>IF(基本情報入力シート!C686="","",基本情報入力シート!C686)</f>
        <v/>
      </c>
      <c r="C649" s="983"/>
      <c r="D649" s="983"/>
      <c r="E649" s="983"/>
      <c r="F649" s="983"/>
      <c r="G649" s="983"/>
      <c r="H649" s="983"/>
      <c r="I649" s="98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985" t="str">
        <f>IFERROR(V649*VLOOKUP(AF649,【参考】数式用3!$AD$15:$BA$23,MATCH(N649,【参考】数式用3!$AD$2:$BA$2,0)),"")</f>
        <v/>
      </c>
      <c r="Y649" s="986"/>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 customHeight="1">
      <c r="A650" s="473">
        <v>635</v>
      </c>
      <c r="B650" s="982" t="str">
        <f>IF(基本情報入力シート!C687="","",基本情報入力シート!C687)</f>
        <v/>
      </c>
      <c r="C650" s="983"/>
      <c r="D650" s="983"/>
      <c r="E650" s="983"/>
      <c r="F650" s="983"/>
      <c r="G650" s="983"/>
      <c r="H650" s="983"/>
      <c r="I650" s="98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985" t="str">
        <f>IFERROR(V650*VLOOKUP(AF650,【参考】数式用3!$AD$15:$BA$23,MATCH(N650,【参考】数式用3!$AD$2:$BA$2,0)),"")</f>
        <v/>
      </c>
      <c r="Y650" s="986"/>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 customHeight="1">
      <c r="A651" s="473">
        <v>636</v>
      </c>
      <c r="B651" s="982" t="str">
        <f>IF(基本情報入力シート!C688="","",基本情報入力シート!C688)</f>
        <v/>
      </c>
      <c r="C651" s="983"/>
      <c r="D651" s="983"/>
      <c r="E651" s="983"/>
      <c r="F651" s="983"/>
      <c r="G651" s="983"/>
      <c r="H651" s="983"/>
      <c r="I651" s="98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985" t="str">
        <f>IFERROR(V651*VLOOKUP(AF651,【参考】数式用3!$AD$15:$BA$23,MATCH(N651,【参考】数式用3!$AD$2:$BA$2,0)),"")</f>
        <v/>
      </c>
      <c r="Y651" s="986"/>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 customHeight="1">
      <c r="A652" s="473">
        <v>637</v>
      </c>
      <c r="B652" s="982" t="str">
        <f>IF(基本情報入力シート!C689="","",基本情報入力シート!C689)</f>
        <v/>
      </c>
      <c r="C652" s="983"/>
      <c r="D652" s="983"/>
      <c r="E652" s="983"/>
      <c r="F652" s="983"/>
      <c r="G652" s="983"/>
      <c r="H652" s="983"/>
      <c r="I652" s="98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985" t="str">
        <f>IFERROR(V652*VLOOKUP(AF652,【参考】数式用3!$AD$15:$BA$23,MATCH(N652,【参考】数式用3!$AD$2:$BA$2,0)),"")</f>
        <v/>
      </c>
      <c r="Y652" s="986"/>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 customHeight="1">
      <c r="A653" s="473">
        <v>638</v>
      </c>
      <c r="B653" s="982" t="str">
        <f>IF(基本情報入力シート!C690="","",基本情報入力シート!C690)</f>
        <v/>
      </c>
      <c r="C653" s="983"/>
      <c r="D653" s="983"/>
      <c r="E653" s="983"/>
      <c r="F653" s="983"/>
      <c r="G653" s="983"/>
      <c r="H653" s="983"/>
      <c r="I653" s="98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985" t="str">
        <f>IFERROR(V653*VLOOKUP(AF653,【参考】数式用3!$AD$15:$BA$23,MATCH(N653,【参考】数式用3!$AD$2:$BA$2,0)),"")</f>
        <v/>
      </c>
      <c r="Y653" s="986"/>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 customHeight="1">
      <c r="A654" s="473">
        <v>639</v>
      </c>
      <c r="B654" s="982" t="str">
        <f>IF(基本情報入力シート!C691="","",基本情報入力シート!C691)</f>
        <v/>
      </c>
      <c r="C654" s="983"/>
      <c r="D654" s="983"/>
      <c r="E654" s="983"/>
      <c r="F654" s="983"/>
      <c r="G654" s="983"/>
      <c r="H654" s="983"/>
      <c r="I654" s="98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985" t="str">
        <f>IFERROR(V654*VLOOKUP(AF654,【参考】数式用3!$AD$15:$BA$23,MATCH(N654,【参考】数式用3!$AD$2:$BA$2,0)),"")</f>
        <v/>
      </c>
      <c r="Y654" s="986"/>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 customHeight="1">
      <c r="A655" s="473">
        <v>640</v>
      </c>
      <c r="B655" s="982" t="str">
        <f>IF(基本情報入力シート!C692="","",基本情報入力シート!C692)</f>
        <v/>
      </c>
      <c r="C655" s="983"/>
      <c r="D655" s="983"/>
      <c r="E655" s="983"/>
      <c r="F655" s="983"/>
      <c r="G655" s="983"/>
      <c r="H655" s="983"/>
      <c r="I655" s="98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985" t="str">
        <f>IFERROR(V655*VLOOKUP(AF655,【参考】数式用3!$AD$15:$BA$23,MATCH(N655,【参考】数式用3!$AD$2:$BA$2,0)),"")</f>
        <v/>
      </c>
      <c r="Y655" s="986"/>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 customHeight="1">
      <c r="A656" s="473">
        <v>641</v>
      </c>
      <c r="B656" s="982" t="str">
        <f>IF(基本情報入力シート!C693="","",基本情報入力シート!C693)</f>
        <v/>
      </c>
      <c r="C656" s="983"/>
      <c r="D656" s="983"/>
      <c r="E656" s="983"/>
      <c r="F656" s="983"/>
      <c r="G656" s="983"/>
      <c r="H656" s="983"/>
      <c r="I656" s="98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985" t="str">
        <f>IFERROR(V656*VLOOKUP(AF656,【参考】数式用3!$AD$15:$BA$23,MATCH(N656,【参考】数式用3!$AD$2:$BA$2,0)),"")</f>
        <v/>
      </c>
      <c r="Y656" s="986"/>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 customHeight="1">
      <c r="A657" s="473">
        <v>642</v>
      </c>
      <c r="B657" s="982" t="str">
        <f>IF(基本情報入力シート!C694="","",基本情報入力シート!C694)</f>
        <v/>
      </c>
      <c r="C657" s="983"/>
      <c r="D657" s="983"/>
      <c r="E657" s="983"/>
      <c r="F657" s="983"/>
      <c r="G657" s="983"/>
      <c r="H657" s="983"/>
      <c r="I657" s="98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985" t="str">
        <f>IFERROR(V657*VLOOKUP(AF657,【参考】数式用3!$AD$15:$BA$23,MATCH(N657,【参考】数式用3!$AD$2:$BA$2,0)),"")</f>
        <v/>
      </c>
      <c r="Y657" s="986"/>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 customHeight="1">
      <c r="A658" s="473">
        <v>643</v>
      </c>
      <c r="B658" s="982" t="str">
        <f>IF(基本情報入力シート!C695="","",基本情報入力シート!C695)</f>
        <v/>
      </c>
      <c r="C658" s="983"/>
      <c r="D658" s="983"/>
      <c r="E658" s="983"/>
      <c r="F658" s="983"/>
      <c r="G658" s="983"/>
      <c r="H658" s="983"/>
      <c r="I658" s="98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985" t="str">
        <f>IFERROR(V658*VLOOKUP(AF658,【参考】数式用3!$AD$15:$BA$23,MATCH(N658,【参考】数式用3!$AD$2:$BA$2,0)),"")</f>
        <v/>
      </c>
      <c r="Y658" s="986"/>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 customHeight="1">
      <c r="A659" s="473">
        <v>644</v>
      </c>
      <c r="B659" s="982" t="str">
        <f>IF(基本情報入力シート!C696="","",基本情報入力シート!C696)</f>
        <v/>
      </c>
      <c r="C659" s="983"/>
      <c r="D659" s="983"/>
      <c r="E659" s="983"/>
      <c r="F659" s="983"/>
      <c r="G659" s="983"/>
      <c r="H659" s="983"/>
      <c r="I659" s="98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985" t="str">
        <f>IFERROR(V659*VLOOKUP(AF659,【参考】数式用3!$AD$15:$BA$23,MATCH(N659,【参考】数式用3!$AD$2:$BA$2,0)),"")</f>
        <v/>
      </c>
      <c r="Y659" s="986"/>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 customHeight="1">
      <c r="A660" s="473">
        <v>645</v>
      </c>
      <c r="B660" s="982" t="str">
        <f>IF(基本情報入力シート!C697="","",基本情報入力シート!C697)</f>
        <v/>
      </c>
      <c r="C660" s="983"/>
      <c r="D660" s="983"/>
      <c r="E660" s="983"/>
      <c r="F660" s="983"/>
      <c r="G660" s="983"/>
      <c r="H660" s="983"/>
      <c r="I660" s="98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985" t="str">
        <f>IFERROR(V660*VLOOKUP(AF660,【参考】数式用3!$AD$15:$BA$23,MATCH(N660,【参考】数式用3!$AD$2:$BA$2,0)),"")</f>
        <v/>
      </c>
      <c r="Y660" s="986"/>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 customHeight="1">
      <c r="A661" s="473">
        <v>646</v>
      </c>
      <c r="B661" s="982" t="str">
        <f>IF(基本情報入力シート!C698="","",基本情報入力シート!C698)</f>
        <v/>
      </c>
      <c r="C661" s="983"/>
      <c r="D661" s="983"/>
      <c r="E661" s="983"/>
      <c r="F661" s="983"/>
      <c r="G661" s="983"/>
      <c r="H661" s="983"/>
      <c r="I661" s="98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985" t="str">
        <f>IFERROR(V661*VLOOKUP(AF661,【参考】数式用3!$AD$15:$BA$23,MATCH(N661,【参考】数式用3!$AD$2:$BA$2,0)),"")</f>
        <v/>
      </c>
      <c r="Y661" s="986"/>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 customHeight="1">
      <c r="A662" s="473">
        <v>647</v>
      </c>
      <c r="B662" s="982" t="str">
        <f>IF(基本情報入力シート!C699="","",基本情報入力シート!C699)</f>
        <v/>
      </c>
      <c r="C662" s="983"/>
      <c r="D662" s="983"/>
      <c r="E662" s="983"/>
      <c r="F662" s="983"/>
      <c r="G662" s="983"/>
      <c r="H662" s="983"/>
      <c r="I662" s="98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985" t="str">
        <f>IFERROR(V662*VLOOKUP(AF662,【参考】数式用3!$AD$15:$BA$23,MATCH(N662,【参考】数式用3!$AD$2:$BA$2,0)),"")</f>
        <v/>
      </c>
      <c r="Y662" s="986"/>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 customHeight="1">
      <c r="A663" s="473">
        <v>648</v>
      </c>
      <c r="B663" s="982" t="str">
        <f>IF(基本情報入力シート!C700="","",基本情報入力シート!C700)</f>
        <v/>
      </c>
      <c r="C663" s="983"/>
      <c r="D663" s="983"/>
      <c r="E663" s="983"/>
      <c r="F663" s="983"/>
      <c r="G663" s="983"/>
      <c r="H663" s="983"/>
      <c r="I663" s="98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985" t="str">
        <f>IFERROR(V663*VLOOKUP(AF663,【参考】数式用3!$AD$15:$BA$23,MATCH(N663,【参考】数式用3!$AD$2:$BA$2,0)),"")</f>
        <v/>
      </c>
      <c r="Y663" s="986"/>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 customHeight="1">
      <c r="A664" s="473">
        <v>649</v>
      </c>
      <c r="B664" s="982" t="str">
        <f>IF(基本情報入力シート!C701="","",基本情報入力シート!C701)</f>
        <v/>
      </c>
      <c r="C664" s="983"/>
      <c r="D664" s="983"/>
      <c r="E664" s="983"/>
      <c r="F664" s="983"/>
      <c r="G664" s="983"/>
      <c r="H664" s="983"/>
      <c r="I664" s="98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985" t="str">
        <f>IFERROR(V664*VLOOKUP(AF664,【参考】数式用3!$AD$15:$BA$23,MATCH(N664,【参考】数式用3!$AD$2:$BA$2,0)),"")</f>
        <v/>
      </c>
      <c r="Y664" s="986"/>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 customHeight="1">
      <c r="A665" s="473">
        <v>650</v>
      </c>
      <c r="B665" s="982" t="str">
        <f>IF(基本情報入力シート!C702="","",基本情報入力シート!C702)</f>
        <v/>
      </c>
      <c r="C665" s="983"/>
      <c r="D665" s="983"/>
      <c r="E665" s="983"/>
      <c r="F665" s="983"/>
      <c r="G665" s="983"/>
      <c r="H665" s="983"/>
      <c r="I665" s="98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985" t="str">
        <f>IFERROR(V665*VLOOKUP(AF665,【参考】数式用3!$AD$15:$BA$23,MATCH(N665,【参考】数式用3!$AD$2:$BA$2,0)),"")</f>
        <v/>
      </c>
      <c r="Y665" s="986"/>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 customHeight="1">
      <c r="A666" s="473">
        <v>651</v>
      </c>
      <c r="B666" s="982" t="str">
        <f>IF(基本情報入力シート!C703="","",基本情報入力シート!C703)</f>
        <v/>
      </c>
      <c r="C666" s="983"/>
      <c r="D666" s="983"/>
      <c r="E666" s="983"/>
      <c r="F666" s="983"/>
      <c r="G666" s="983"/>
      <c r="H666" s="983"/>
      <c r="I666" s="98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985" t="str">
        <f>IFERROR(V666*VLOOKUP(AF666,【参考】数式用3!$AD$15:$BA$23,MATCH(N666,【参考】数式用3!$AD$2:$BA$2,0)),"")</f>
        <v/>
      </c>
      <c r="Y666" s="986"/>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 customHeight="1">
      <c r="A667" s="473">
        <v>652</v>
      </c>
      <c r="B667" s="982" t="str">
        <f>IF(基本情報入力シート!C704="","",基本情報入力シート!C704)</f>
        <v/>
      </c>
      <c r="C667" s="983"/>
      <c r="D667" s="983"/>
      <c r="E667" s="983"/>
      <c r="F667" s="983"/>
      <c r="G667" s="983"/>
      <c r="H667" s="983"/>
      <c r="I667" s="98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985" t="str">
        <f>IFERROR(V667*VLOOKUP(AF667,【参考】数式用3!$AD$15:$BA$23,MATCH(N667,【参考】数式用3!$AD$2:$BA$2,0)),"")</f>
        <v/>
      </c>
      <c r="Y667" s="986"/>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 customHeight="1">
      <c r="A668" s="473">
        <v>653</v>
      </c>
      <c r="B668" s="982" t="str">
        <f>IF(基本情報入力シート!C705="","",基本情報入力シート!C705)</f>
        <v/>
      </c>
      <c r="C668" s="983"/>
      <c r="D668" s="983"/>
      <c r="E668" s="983"/>
      <c r="F668" s="983"/>
      <c r="G668" s="983"/>
      <c r="H668" s="983"/>
      <c r="I668" s="98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985" t="str">
        <f>IFERROR(V668*VLOOKUP(AF668,【参考】数式用3!$AD$15:$BA$23,MATCH(N668,【参考】数式用3!$AD$2:$BA$2,0)),"")</f>
        <v/>
      </c>
      <c r="Y668" s="986"/>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 customHeight="1">
      <c r="A669" s="473">
        <v>654</v>
      </c>
      <c r="B669" s="982" t="str">
        <f>IF(基本情報入力シート!C706="","",基本情報入力シート!C706)</f>
        <v/>
      </c>
      <c r="C669" s="983"/>
      <c r="D669" s="983"/>
      <c r="E669" s="983"/>
      <c r="F669" s="983"/>
      <c r="G669" s="983"/>
      <c r="H669" s="983"/>
      <c r="I669" s="98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985" t="str">
        <f>IFERROR(V669*VLOOKUP(AF669,【参考】数式用3!$AD$15:$BA$23,MATCH(N669,【参考】数式用3!$AD$2:$BA$2,0)),"")</f>
        <v/>
      </c>
      <c r="Y669" s="986"/>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 customHeight="1">
      <c r="A670" s="473">
        <v>655</v>
      </c>
      <c r="B670" s="982" t="str">
        <f>IF(基本情報入力シート!C707="","",基本情報入力シート!C707)</f>
        <v/>
      </c>
      <c r="C670" s="983"/>
      <c r="D670" s="983"/>
      <c r="E670" s="983"/>
      <c r="F670" s="983"/>
      <c r="G670" s="983"/>
      <c r="H670" s="983"/>
      <c r="I670" s="98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985" t="str">
        <f>IFERROR(V670*VLOOKUP(AF670,【参考】数式用3!$AD$15:$BA$23,MATCH(N670,【参考】数式用3!$AD$2:$BA$2,0)),"")</f>
        <v/>
      </c>
      <c r="Y670" s="986"/>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 customHeight="1">
      <c r="A671" s="473">
        <v>656</v>
      </c>
      <c r="B671" s="982" t="str">
        <f>IF(基本情報入力シート!C708="","",基本情報入力シート!C708)</f>
        <v/>
      </c>
      <c r="C671" s="983"/>
      <c r="D671" s="983"/>
      <c r="E671" s="983"/>
      <c r="F671" s="983"/>
      <c r="G671" s="983"/>
      <c r="H671" s="983"/>
      <c r="I671" s="98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985" t="str">
        <f>IFERROR(V671*VLOOKUP(AF671,【参考】数式用3!$AD$15:$BA$23,MATCH(N671,【参考】数式用3!$AD$2:$BA$2,0)),"")</f>
        <v/>
      </c>
      <c r="Y671" s="986"/>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 customHeight="1">
      <c r="A672" s="473">
        <v>657</v>
      </c>
      <c r="B672" s="982" t="str">
        <f>IF(基本情報入力シート!C709="","",基本情報入力シート!C709)</f>
        <v/>
      </c>
      <c r="C672" s="983"/>
      <c r="D672" s="983"/>
      <c r="E672" s="983"/>
      <c r="F672" s="983"/>
      <c r="G672" s="983"/>
      <c r="H672" s="983"/>
      <c r="I672" s="98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985" t="str">
        <f>IFERROR(V672*VLOOKUP(AF672,【参考】数式用3!$AD$15:$BA$23,MATCH(N672,【参考】数式用3!$AD$2:$BA$2,0)),"")</f>
        <v/>
      </c>
      <c r="Y672" s="986"/>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 customHeight="1">
      <c r="A673" s="473">
        <v>658</v>
      </c>
      <c r="B673" s="982" t="str">
        <f>IF(基本情報入力シート!C710="","",基本情報入力シート!C710)</f>
        <v/>
      </c>
      <c r="C673" s="983"/>
      <c r="D673" s="983"/>
      <c r="E673" s="983"/>
      <c r="F673" s="983"/>
      <c r="G673" s="983"/>
      <c r="H673" s="983"/>
      <c r="I673" s="98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985" t="str">
        <f>IFERROR(V673*VLOOKUP(AF673,【参考】数式用3!$AD$15:$BA$23,MATCH(N673,【参考】数式用3!$AD$2:$BA$2,0)),"")</f>
        <v/>
      </c>
      <c r="Y673" s="986"/>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 customHeight="1">
      <c r="A674" s="473">
        <v>659</v>
      </c>
      <c r="B674" s="982" t="str">
        <f>IF(基本情報入力シート!C711="","",基本情報入力シート!C711)</f>
        <v/>
      </c>
      <c r="C674" s="983"/>
      <c r="D674" s="983"/>
      <c r="E674" s="983"/>
      <c r="F674" s="983"/>
      <c r="G674" s="983"/>
      <c r="H674" s="983"/>
      <c r="I674" s="98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985" t="str">
        <f>IFERROR(V674*VLOOKUP(AF674,【参考】数式用3!$AD$15:$BA$23,MATCH(N674,【参考】数式用3!$AD$2:$BA$2,0)),"")</f>
        <v/>
      </c>
      <c r="Y674" s="986"/>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 customHeight="1">
      <c r="A675" s="473">
        <v>660</v>
      </c>
      <c r="B675" s="982" t="str">
        <f>IF(基本情報入力シート!C712="","",基本情報入力シート!C712)</f>
        <v/>
      </c>
      <c r="C675" s="983"/>
      <c r="D675" s="983"/>
      <c r="E675" s="983"/>
      <c r="F675" s="983"/>
      <c r="G675" s="983"/>
      <c r="H675" s="983"/>
      <c r="I675" s="98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985" t="str">
        <f>IFERROR(V675*VLOOKUP(AF675,【参考】数式用3!$AD$15:$BA$23,MATCH(N675,【参考】数式用3!$AD$2:$BA$2,0)),"")</f>
        <v/>
      </c>
      <c r="Y675" s="986"/>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 customHeight="1">
      <c r="A676" s="473">
        <v>661</v>
      </c>
      <c r="B676" s="982" t="str">
        <f>IF(基本情報入力シート!C713="","",基本情報入力シート!C713)</f>
        <v/>
      </c>
      <c r="C676" s="983"/>
      <c r="D676" s="983"/>
      <c r="E676" s="983"/>
      <c r="F676" s="983"/>
      <c r="G676" s="983"/>
      <c r="H676" s="983"/>
      <c r="I676" s="98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985" t="str">
        <f>IFERROR(V676*VLOOKUP(AF676,【参考】数式用3!$AD$15:$BA$23,MATCH(N676,【参考】数式用3!$AD$2:$BA$2,0)),"")</f>
        <v/>
      </c>
      <c r="Y676" s="986"/>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 customHeight="1">
      <c r="A677" s="473">
        <v>662</v>
      </c>
      <c r="B677" s="982" t="str">
        <f>IF(基本情報入力シート!C714="","",基本情報入力シート!C714)</f>
        <v/>
      </c>
      <c r="C677" s="983"/>
      <c r="D677" s="983"/>
      <c r="E677" s="983"/>
      <c r="F677" s="983"/>
      <c r="G677" s="983"/>
      <c r="H677" s="983"/>
      <c r="I677" s="98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985" t="str">
        <f>IFERROR(V677*VLOOKUP(AF677,【参考】数式用3!$AD$15:$BA$23,MATCH(N677,【参考】数式用3!$AD$2:$BA$2,0)),"")</f>
        <v/>
      </c>
      <c r="Y677" s="986"/>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 customHeight="1">
      <c r="A678" s="473">
        <v>663</v>
      </c>
      <c r="B678" s="982" t="str">
        <f>IF(基本情報入力シート!C715="","",基本情報入力シート!C715)</f>
        <v/>
      </c>
      <c r="C678" s="983"/>
      <c r="D678" s="983"/>
      <c r="E678" s="983"/>
      <c r="F678" s="983"/>
      <c r="G678" s="983"/>
      <c r="H678" s="983"/>
      <c r="I678" s="98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985" t="str">
        <f>IFERROR(V678*VLOOKUP(AF678,【参考】数式用3!$AD$15:$BA$23,MATCH(N678,【参考】数式用3!$AD$2:$BA$2,0)),"")</f>
        <v/>
      </c>
      <c r="Y678" s="986"/>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 customHeight="1">
      <c r="A679" s="473">
        <v>664</v>
      </c>
      <c r="B679" s="982" t="str">
        <f>IF(基本情報入力シート!C716="","",基本情報入力シート!C716)</f>
        <v/>
      </c>
      <c r="C679" s="983"/>
      <c r="D679" s="983"/>
      <c r="E679" s="983"/>
      <c r="F679" s="983"/>
      <c r="G679" s="983"/>
      <c r="H679" s="983"/>
      <c r="I679" s="98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985" t="str">
        <f>IFERROR(V679*VLOOKUP(AF679,【参考】数式用3!$AD$15:$BA$23,MATCH(N679,【参考】数式用3!$AD$2:$BA$2,0)),"")</f>
        <v/>
      </c>
      <c r="Y679" s="986"/>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 customHeight="1">
      <c r="A680" s="473">
        <v>665</v>
      </c>
      <c r="B680" s="982" t="str">
        <f>IF(基本情報入力シート!C717="","",基本情報入力シート!C717)</f>
        <v/>
      </c>
      <c r="C680" s="983"/>
      <c r="D680" s="983"/>
      <c r="E680" s="983"/>
      <c r="F680" s="983"/>
      <c r="G680" s="983"/>
      <c r="H680" s="983"/>
      <c r="I680" s="98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985" t="str">
        <f>IFERROR(V680*VLOOKUP(AF680,【参考】数式用3!$AD$15:$BA$23,MATCH(N680,【参考】数式用3!$AD$2:$BA$2,0)),"")</f>
        <v/>
      </c>
      <c r="Y680" s="986"/>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 customHeight="1">
      <c r="A681" s="473">
        <v>666</v>
      </c>
      <c r="B681" s="982" t="str">
        <f>IF(基本情報入力シート!C718="","",基本情報入力シート!C718)</f>
        <v/>
      </c>
      <c r="C681" s="983"/>
      <c r="D681" s="983"/>
      <c r="E681" s="983"/>
      <c r="F681" s="983"/>
      <c r="G681" s="983"/>
      <c r="H681" s="983"/>
      <c r="I681" s="98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985" t="str">
        <f>IFERROR(V681*VLOOKUP(AF681,【参考】数式用3!$AD$15:$BA$23,MATCH(N681,【参考】数式用3!$AD$2:$BA$2,0)),"")</f>
        <v/>
      </c>
      <c r="Y681" s="986"/>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 customHeight="1">
      <c r="A682" s="473">
        <v>667</v>
      </c>
      <c r="B682" s="982" t="str">
        <f>IF(基本情報入力シート!C719="","",基本情報入力シート!C719)</f>
        <v/>
      </c>
      <c r="C682" s="983"/>
      <c r="D682" s="983"/>
      <c r="E682" s="983"/>
      <c r="F682" s="983"/>
      <c r="G682" s="983"/>
      <c r="H682" s="983"/>
      <c r="I682" s="98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985" t="str">
        <f>IFERROR(V682*VLOOKUP(AF682,【参考】数式用3!$AD$15:$BA$23,MATCH(N682,【参考】数式用3!$AD$2:$BA$2,0)),"")</f>
        <v/>
      </c>
      <c r="Y682" s="986"/>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 customHeight="1">
      <c r="A683" s="473">
        <v>668</v>
      </c>
      <c r="B683" s="982" t="str">
        <f>IF(基本情報入力シート!C720="","",基本情報入力シート!C720)</f>
        <v/>
      </c>
      <c r="C683" s="983"/>
      <c r="D683" s="983"/>
      <c r="E683" s="983"/>
      <c r="F683" s="983"/>
      <c r="G683" s="983"/>
      <c r="H683" s="983"/>
      <c r="I683" s="98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985" t="str">
        <f>IFERROR(V683*VLOOKUP(AF683,【参考】数式用3!$AD$15:$BA$23,MATCH(N683,【参考】数式用3!$AD$2:$BA$2,0)),"")</f>
        <v/>
      </c>
      <c r="Y683" s="986"/>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 customHeight="1">
      <c r="A684" s="473">
        <v>669</v>
      </c>
      <c r="B684" s="982" t="str">
        <f>IF(基本情報入力シート!C721="","",基本情報入力シート!C721)</f>
        <v/>
      </c>
      <c r="C684" s="983"/>
      <c r="D684" s="983"/>
      <c r="E684" s="983"/>
      <c r="F684" s="983"/>
      <c r="G684" s="983"/>
      <c r="H684" s="983"/>
      <c r="I684" s="98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985" t="str">
        <f>IFERROR(V684*VLOOKUP(AF684,【参考】数式用3!$AD$15:$BA$23,MATCH(N684,【参考】数式用3!$AD$2:$BA$2,0)),"")</f>
        <v/>
      </c>
      <c r="Y684" s="986"/>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 customHeight="1">
      <c r="A685" s="473">
        <v>670</v>
      </c>
      <c r="B685" s="982" t="str">
        <f>IF(基本情報入力シート!C722="","",基本情報入力シート!C722)</f>
        <v/>
      </c>
      <c r="C685" s="983"/>
      <c r="D685" s="983"/>
      <c r="E685" s="983"/>
      <c r="F685" s="983"/>
      <c r="G685" s="983"/>
      <c r="H685" s="983"/>
      <c r="I685" s="98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985" t="str">
        <f>IFERROR(V685*VLOOKUP(AF685,【参考】数式用3!$AD$15:$BA$23,MATCH(N685,【参考】数式用3!$AD$2:$BA$2,0)),"")</f>
        <v/>
      </c>
      <c r="Y685" s="986"/>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 customHeight="1">
      <c r="A686" s="473">
        <v>671</v>
      </c>
      <c r="B686" s="982" t="str">
        <f>IF(基本情報入力シート!C723="","",基本情報入力シート!C723)</f>
        <v/>
      </c>
      <c r="C686" s="983"/>
      <c r="D686" s="983"/>
      <c r="E686" s="983"/>
      <c r="F686" s="983"/>
      <c r="G686" s="983"/>
      <c r="H686" s="983"/>
      <c r="I686" s="98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985" t="str">
        <f>IFERROR(V686*VLOOKUP(AF686,【参考】数式用3!$AD$15:$BA$23,MATCH(N686,【参考】数式用3!$AD$2:$BA$2,0)),"")</f>
        <v/>
      </c>
      <c r="Y686" s="986"/>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 customHeight="1">
      <c r="A687" s="473">
        <v>672</v>
      </c>
      <c r="B687" s="982" t="str">
        <f>IF(基本情報入力シート!C724="","",基本情報入力シート!C724)</f>
        <v/>
      </c>
      <c r="C687" s="983"/>
      <c r="D687" s="983"/>
      <c r="E687" s="983"/>
      <c r="F687" s="983"/>
      <c r="G687" s="983"/>
      <c r="H687" s="983"/>
      <c r="I687" s="98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985" t="str">
        <f>IFERROR(V687*VLOOKUP(AF687,【参考】数式用3!$AD$15:$BA$23,MATCH(N687,【参考】数式用3!$AD$2:$BA$2,0)),"")</f>
        <v/>
      </c>
      <c r="Y687" s="986"/>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 customHeight="1">
      <c r="A688" s="473">
        <v>673</v>
      </c>
      <c r="B688" s="982" t="str">
        <f>IF(基本情報入力シート!C725="","",基本情報入力シート!C725)</f>
        <v/>
      </c>
      <c r="C688" s="983"/>
      <c r="D688" s="983"/>
      <c r="E688" s="983"/>
      <c r="F688" s="983"/>
      <c r="G688" s="983"/>
      <c r="H688" s="983"/>
      <c r="I688" s="98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985" t="str">
        <f>IFERROR(V688*VLOOKUP(AF688,【参考】数式用3!$AD$15:$BA$23,MATCH(N688,【参考】数式用3!$AD$2:$BA$2,0)),"")</f>
        <v/>
      </c>
      <c r="Y688" s="986"/>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 customHeight="1">
      <c r="A689" s="473">
        <v>674</v>
      </c>
      <c r="B689" s="982" t="str">
        <f>IF(基本情報入力シート!C726="","",基本情報入力シート!C726)</f>
        <v/>
      </c>
      <c r="C689" s="983"/>
      <c r="D689" s="983"/>
      <c r="E689" s="983"/>
      <c r="F689" s="983"/>
      <c r="G689" s="983"/>
      <c r="H689" s="983"/>
      <c r="I689" s="98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985" t="str">
        <f>IFERROR(V689*VLOOKUP(AF689,【参考】数式用3!$AD$15:$BA$23,MATCH(N689,【参考】数式用3!$AD$2:$BA$2,0)),"")</f>
        <v/>
      </c>
      <c r="Y689" s="986"/>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 customHeight="1">
      <c r="A690" s="473">
        <v>675</v>
      </c>
      <c r="B690" s="982" t="str">
        <f>IF(基本情報入力シート!C727="","",基本情報入力シート!C727)</f>
        <v/>
      </c>
      <c r="C690" s="983"/>
      <c r="D690" s="983"/>
      <c r="E690" s="983"/>
      <c r="F690" s="983"/>
      <c r="G690" s="983"/>
      <c r="H690" s="983"/>
      <c r="I690" s="98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985" t="str">
        <f>IFERROR(V690*VLOOKUP(AF690,【参考】数式用3!$AD$15:$BA$23,MATCH(N690,【参考】数式用3!$AD$2:$BA$2,0)),"")</f>
        <v/>
      </c>
      <c r="Y690" s="986"/>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 customHeight="1">
      <c r="A691" s="473">
        <v>676</v>
      </c>
      <c r="B691" s="982" t="str">
        <f>IF(基本情報入力シート!C728="","",基本情報入力シート!C728)</f>
        <v/>
      </c>
      <c r="C691" s="983"/>
      <c r="D691" s="983"/>
      <c r="E691" s="983"/>
      <c r="F691" s="983"/>
      <c r="G691" s="983"/>
      <c r="H691" s="983"/>
      <c r="I691" s="98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985" t="str">
        <f>IFERROR(V691*VLOOKUP(AF691,【参考】数式用3!$AD$15:$BA$23,MATCH(N691,【参考】数式用3!$AD$2:$BA$2,0)),"")</f>
        <v/>
      </c>
      <c r="Y691" s="986"/>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 customHeight="1">
      <c r="A692" s="473">
        <v>677</v>
      </c>
      <c r="B692" s="982" t="str">
        <f>IF(基本情報入力シート!C729="","",基本情報入力シート!C729)</f>
        <v/>
      </c>
      <c r="C692" s="983"/>
      <c r="D692" s="983"/>
      <c r="E692" s="983"/>
      <c r="F692" s="983"/>
      <c r="G692" s="983"/>
      <c r="H692" s="983"/>
      <c r="I692" s="98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985" t="str">
        <f>IFERROR(V692*VLOOKUP(AF692,【参考】数式用3!$AD$15:$BA$23,MATCH(N692,【参考】数式用3!$AD$2:$BA$2,0)),"")</f>
        <v/>
      </c>
      <c r="Y692" s="986"/>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 customHeight="1">
      <c r="A693" s="473">
        <v>678</v>
      </c>
      <c r="B693" s="982" t="str">
        <f>IF(基本情報入力シート!C730="","",基本情報入力シート!C730)</f>
        <v/>
      </c>
      <c r="C693" s="983"/>
      <c r="D693" s="983"/>
      <c r="E693" s="983"/>
      <c r="F693" s="983"/>
      <c r="G693" s="983"/>
      <c r="H693" s="983"/>
      <c r="I693" s="98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985" t="str">
        <f>IFERROR(V693*VLOOKUP(AF693,【参考】数式用3!$AD$15:$BA$23,MATCH(N693,【参考】数式用3!$AD$2:$BA$2,0)),"")</f>
        <v/>
      </c>
      <c r="Y693" s="986"/>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 customHeight="1">
      <c r="A694" s="473">
        <v>679</v>
      </c>
      <c r="B694" s="982" t="str">
        <f>IF(基本情報入力シート!C731="","",基本情報入力シート!C731)</f>
        <v/>
      </c>
      <c r="C694" s="983"/>
      <c r="D694" s="983"/>
      <c r="E694" s="983"/>
      <c r="F694" s="983"/>
      <c r="G694" s="983"/>
      <c r="H694" s="983"/>
      <c r="I694" s="98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985" t="str">
        <f>IFERROR(V694*VLOOKUP(AF694,【参考】数式用3!$AD$15:$BA$23,MATCH(N694,【参考】数式用3!$AD$2:$BA$2,0)),"")</f>
        <v/>
      </c>
      <c r="Y694" s="986"/>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 customHeight="1">
      <c r="A695" s="473">
        <v>680</v>
      </c>
      <c r="B695" s="982" t="str">
        <f>IF(基本情報入力シート!C732="","",基本情報入力シート!C732)</f>
        <v/>
      </c>
      <c r="C695" s="983"/>
      <c r="D695" s="983"/>
      <c r="E695" s="983"/>
      <c r="F695" s="983"/>
      <c r="G695" s="983"/>
      <c r="H695" s="983"/>
      <c r="I695" s="98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985" t="str">
        <f>IFERROR(V695*VLOOKUP(AF695,【参考】数式用3!$AD$15:$BA$23,MATCH(N695,【参考】数式用3!$AD$2:$BA$2,0)),"")</f>
        <v/>
      </c>
      <c r="Y695" s="986"/>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 customHeight="1">
      <c r="A696" s="473">
        <v>681</v>
      </c>
      <c r="B696" s="982" t="str">
        <f>IF(基本情報入力シート!C733="","",基本情報入力シート!C733)</f>
        <v/>
      </c>
      <c r="C696" s="983"/>
      <c r="D696" s="983"/>
      <c r="E696" s="983"/>
      <c r="F696" s="983"/>
      <c r="G696" s="983"/>
      <c r="H696" s="983"/>
      <c r="I696" s="98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985" t="str">
        <f>IFERROR(V696*VLOOKUP(AF696,【参考】数式用3!$AD$15:$BA$23,MATCH(N696,【参考】数式用3!$AD$2:$BA$2,0)),"")</f>
        <v/>
      </c>
      <c r="Y696" s="986"/>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 customHeight="1">
      <c r="A697" s="473">
        <v>682</v>
      </c>
      <c r="B697" s="982" t="str">
        <f>IF(基本情報入力シート!C734="","",基本情報入力シート!C734)</f>
        <v/>
      </c>
      <c r="C697" s="983"/>
      <c r="D697" s="983"/>
      <c r="E697" s="983"/>
      <c r="F697" s="983"/>
      <c r="G697" s="983"/>
      <c r="H697" s="983"/>
      <c r="I697" s="98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985" t="str">
        <f>IFERROR(V697*VLOOKUP(AF697,【参考】数式用3!$AD$15:$BA$23,MATCH(N697,【参考】数式用3!$AD$2:$BA$2,0)),"")</f>
        <v/>
      </c>
      <c r="Y697" s="986"/>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 customHeight="1">
      <c r="A698" s="473">
        <v>683</v>
      </c>
      <c r="B698" s="982" t="str">
        <f>IF(基本情報入力シート!C735="","",基本情報入力シート!C735)</f>
        <v/>
      </c>
      <c r="C698" s="983"/>
      <c r="D698" s="983"/>
      <c r="E698" s="983"/>
      <c r="F698" s="983"/>
      <c r="G698" s="983"/>
      <c r="H698" s="983"/>
      <c r="I698" s="98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985" t="str">
        <f>IFERROR(V698*VLOOKUP(AF698,【参考】数式用3!$AD$15:$BA$23,MATCH(N698,【参考】数式用3!$AD$2:$BA$2,0)),"")</f>
        <v/>
      </c>
      <c r="Y698" s="986"/>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 customHeight="1">
      <c r="A699" s="473">
        <v>684</v>
      </c>
      <c r="B699" s="982" t="str">
        <f>IF(基本情報入力シート!C736="","",基本情報入力シート!C736)</f>
        <v/>
      </c>
      <c r="C699" s="983"/>
      <c r="D699" s="983"/>
      <c r="E699" s="983"/>
      <c r="F699" s="983"/>
      <c r="G699" s="983"/>
      <c r="H699" s="983"/>
      <c r="I699" s="98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985" t="str">
        <f>IFERROR(V699*VLOOKUP(AF699,【参考】数式用3!$AD$15:$BA$23,MATCH(N699,【参考】数式用3!$AD$2:$BA$2,0)),"")</f>
        <v/>
      </c>
      <c r="Y699" s="986"/>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 customHeight="1">
      <c r="A700" s="473">
        <v>685</v>
      </c>
      <c r="B700" s="982" t="str">
        <f>IF(基本情報入力シート!C737="","",基本情報入力シート!C737)</f>
        <v/>
      </c>
      <c r="C700" s="983"/>
      <c r="D700" s="983"/>
      <c r="E700" s="983"/>
      <c r="F700" s="983"/>
      <c r="G700" s="983"/>
      <c r="H700" s="983"/>
      <c r="I700" s="98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985" t="str">
        <f>IFERROR(V700*VLOOKUP(AF700,【参考】数式用3!$AD$15:$BA$23,MATCH(N700,【参考】数式用3!$AD$2:$BA$2,0)),"")</f>
        <v/>
      </c>
      <c r="Y700" s="986"/>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 customHeight="1">
      <c r="A701" s="473">
        <v>686</v>
      </c>
      <c r="B701" s="982" t="str">
        <f>IF(基本情報入力シート!C738="","",基本情報入力シート!C738)</f>
        <v/>
      </c>
      <c r="C701" s="983"/>
      <c r="D701" s="983"/>
      <c r="E701" s="983"/>
      <c r="F701" s="983"/>
      <c r="G701" s="983"/>
      <c r="H701" s="983"/>
      <c r="I701" s="98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985" t="str">
        <f>IFERROR(V701*VLOOKUP(AF701,【参考】数式用3!$AD$15:$BA$23,MATCH(N701,【参考】数式用3!$AD$2:$BA$2,0)),"")</f>
        <v/>
      </c>
      <c r="Y701" s="986"/>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 customHeight="1">
      <c r="A702" s="473">
        <v>687</v>
      </c>
      <c r="B702" s="982" t="str">
        <f>IF(基本情報入力シート!C739="","",基本情報入力シート!C739)</f>
        <v/>
      </c>
      <c r="C702" s="983"/>
      <c r="D702" s="983"/>
      <c r="E702" s="983"/>
      <c r="F702" s="983"/>
      <c r="G702" s="983"/>
      <c r="H702" s="983"/>
      <c r="I702" s="98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985" t="str">
        <f>IFERROR(V702*VLOOKUP(AF702,【参考】数式用3!$AD$15:$BA$23,MATCH(N702,【参考】数式用3!$AD$2:$BA$2,0)),"")</f>
        <v/>
      </c>
      <c r="Y702" s="986"/>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 customHeight="1">
      <c r="A703" s="473">
        <v>688</v>
      </c>
      <c r="B703" s="982" t="str">
        <f>IF(基本情報入力シート!C740="","",基本情報入力シート!C740)</f>
        <v/>
      </c>
      <c r="C703" s="983"/>
      <c r="D703" s="983"/>
      <c r="E703" s="983"/>
      <c r="F703" s="983"/>
      <c r="G703" s="983"/>
      <c r="H703" s="983"/>
      <c r="I703" s="98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985" t="str">
        <f>IFERROR(V703*VLOOKUP(AF703,【参考】数式用3!$AD$15:$BA$23,MATCH(N703,【参考】数式用3!$AD$2:$BA$2,0)),"")</f>
        <v/>
      </c>
      <c r="Y703" s="986"/>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 customHeight="1">
      <c r="A704" s="473">
        <v>689</v>
      </c>
      <c r="B704" s="982" t="str">
        <f>IF(基本情報入力シート!C741="","",基本情報入力シート!C741)</f>
        <v/>
      </c>
      <c r="C704" s="983"/>
      <c r="D704" s="983"/>
      <c r="E704" s="983"/>
      <c r="F704" s="983"/>
      <c r="G704" s="983"/>
      <c r="H704" s="983"/>
      <c r="I704" s="98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985" t="str">
        <f>IFERROR(V704*VLOOKUP(AF704,【参考】数式用3!$AD$15:$BA$23,MATCH(N704,【参考】数式用3!$AD$2:$BA$2,0)),"")</f>
        <v/>
      </c>
      <c r="Y704" s="986"/>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 customHeight="1">
      <c r="A705" s="473">
        <v>690</v>
      </c>
      <c r="B705" s="982" t="str">
        <f>IF(基本情報入力シート!C742="","",基本情報入力シート!C742)</f>
        <v/>
      </c>
      <c r="C705" s="983"/>
      <c r="D705" s="983"/>
      <c r="E705" s="983"/>
      <c r="F705" s="983"/>
      <c r="G705" s="983"/>
      <c r="H705" s="983"/>
      <c r="I705" s="98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985" t="str">
        <f>IFERROR(V705*VLOOKUP(AF705,【参考】数式用3!$AD$15:$BA$23,MATCH(N705,【参考】数式用3!$AD$2:$BA$2,0)),"")</f>
        <v/>
      </c>
      <c r="Y705" s="986"/>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 customHeight="1">
      <c r="A706" s="473">
        <v>691</v>
      </c>
      <c r="B706" s="982" t="str">
        <f>IF(基本情報入力シート!C743="","",基本情報入力シート!C743)</f>
        <v/>
      </c>
      <c r="C706" s="983"/>
      <c r="D706" s="983"/>
      <c r="E706" s="983"/>
      <c r="F706" s="983"/>
      <c r="G706" s="983"/>
      <c r="H706" s="983"/>
      <c r="I706" s="98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985" t="str">
        <f>IFERROR(V706*VLOOKUP(AF706,【参考】数式用3!$AD$15:$BA$23,MATCH(N706,【参考】数式用3!$AD$2:$BA$2,0)),"")</f>
        <v/>
      </c>
      <c r="Y706" s="986"/>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 customHeight="1">
      <c r="A707" s="473">
        <v>692</v>
      </c>
      <c r="B707" s="982" t="str">
        <f>IF(基本情報入力シート!C744="","",基本情報入力シート!C744)</f>
        <v/>
      </c>
      <c r="C707" s="983"/>
      <c r="D707" s="983"/>
      <c r="E707" s="983"/>
      <c r="F707" s="983"/>
      <c r="G707" s="983"/>
      <c r="H707" s="983"/>
      <c r="I707" s="98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985" t="str">
        <f>IFERROR(V707*VLOOKUP(AF707,【参考】数式用3!$AD$15:$BA$23,MATCH(N707,【参考】数式用3!$AD$2:$BA$2,0)),"")</f>
        <v/>
      </c>
      <c r="Y707" s="986"/>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 customHeight="1">
      <c r="A708" s="473">
        <v>693</v>
      </c>
      <c r="B708" s="982" t="str">
        <f>IF(基本情報入力シート!C745="","",基本情報入力シート!C745)</f>
        <v/>
      </c>
      <c r="C708" s="983"/>
      <c r="D708" s="983"/>
      <c r="E708" s="983"/>
      <c r="F708" s="983"/>
      <c r="G708" s="983"/>
      <c r="H708" s="983"/>
      <c r="I708" s="98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985" t="str">
        <f>IFERROR(V708*VLOOKUP(AF708,【参考】数式用3!$AD$15:$BA$23,MATCH(N708,【参考】数式用3!$AD$2:$BA$2,0)),"")</f>
        <v/>
      </c>
      <c r="Y708" s="986"/>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 customHeight="1">
      <c r="A709" s="473">
        <v>694</v>
      </c>
      <c r="B709" s="982" t="str">
        <f>IF(基本情報入力シート!C746="","",基本情報入力シート!C746)</f>
        <v/>
      </c>
      <c r="C709" s="983"/>
      <c r="D709" s="983"/>
      <c r="E709" s="983"/>
      <c r="F709" s="983"/>
      <c r="G709" s="983"/>
      <c r="H709" s="983"/>
      <c r="I709" s="98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985" t="str">
        <f>IFERROR(V709*VLOOKUP(AF709,【参考】数式用3!$AD$15:$BA$23,MATCH(N709,【参考】数式用3!$AD$2:$BA$2,0)),"")</f>
        <v/>
      </c>
      <c r="Y709" s="986"/>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 customHeight="1">
      <c r="A710" s="473">
        <v>695</v>
      </c>
      <c r="B710" s="982" t="str">
        <f>IF(基本情報入力シート!C747="","",基本情報入力シート!C747)</f>
        <v/>
      </c>
      <c r="C710" s="983"/>
      <c r="D710" s="983"/>
      <c r="E710" s="983"/>
      <c r="F710" s="983"/>
      <c r="G710" s="983"/>
      <c r="H710" s="983"/>
      <c r="I710" s="98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985" t="str">
        <f>IFERROR(V710*VLOOKUP(AF710,【参考】数式用3!$AD$15:$BA$23,MATCH(N710,【参考】数式用3!$AD$2:$BA$2,0)),"")</f>
        <v/>
      </c>
      <c r="Y710" s="986"/>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 customHeight="1">
      <c r="A711" s="473">
        <v>696</v>
      </c>
      <c r="B711" s="982" t="str">
        <f>IF(基本情報入力シート!C748="","",基本情報入力シート!C748)</f>
        <v/>
      </c>
      <c r="C711" s="983"/>
      <c r="D711" s="983"/>
      <c r="E711" s="983"/>
      <c r="F711" s="983"/>
      <c r="G711" s="983"/>
      <c r="H711" s="983"/>
      <c r="I711" s="98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985" t="str">
        <f>IFERROR(V711*VLOOKUP(AF711,【参考】数式用3!$AD$15:$BA$23,MATCH(N711,【参考】数式用3!$AD$2:$BA$2,0)),"")</f>
        <v/>
      </c>
      <c r="Y711" s="986"/>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 customHeight="1">
      <c r="A712" s="473">
        <v>697</v>
      </c>
      <c r="B712" s="982" t="str">
        <f>IF(基本情報入力シート!C749="","",基本情報入力シート!C749)</f>
        <v/>
      </c>
      <c r="C712" s="983"/>
      <c r="D712" s="983"/>
      <c r="E712" s="983"/>
      <c r="F712" s="983"/>
      <c r="G712" s="983"/>
      <c r="H712" s="983"/>
      <c r="I712" s="98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985" t="str">
        <f>IFERROR(V712*VLOOKUP(AF712,【参考】数式用3!$AD$15:$BA$23,MATCH(N712,【参考】数式用3!$AD$2:$BA$2,0)),"")</f>
        <v/>
      </c>
      <c r="Y712" s="986"/>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 customHeight="1">
      <c r="A713" s="473">
        <v>698</v>
      </c>
      <c r="B713" s="982" t="str">
        <f>IF(基本情報入力シート!C750="","",基本情報入力シート!C750)</f>
        <v/>
      </c>
      <c r="C713" s="983"/>
      <c r="D713" s="983"/>
      <c r="E713" s="983"/>
      <c r="F713" s="983"/>
      <c r="G713" s="983"/>
      <c r="H713" s="983"/>
      <c r="I713" s="98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985" t="str">
        <f>IFERROR(V713*VLOOKUP(AF713,【参考】数式用3!$AD$15:$BA$23,MATCH(N713,【参考】数式用3!$AD$2:$BA$2,0)),"")</f>
        <v/>
      </c>
      <c r="Y713" s="986"/>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 customHeight="1">
      <c r="A714" s="473">
        <v>699</v>
      </c>
      <c r="B714" s="982" t="str">
        <f>IF(基本情報入力シート!C751="","",基本情報入力シート!C751)</f>
        <v/>
      </c>
      <c r="C714" s="983"/>
      <c r="D714" s="983"/>
      <c r="E714" s="983"/>
      <c r="F714" s="983"/>
      <c r="G714" s="983"/>
      <c r="H714" s="983"/>
      <c r="I714" s="98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985" t="str">
        <f>IFERROR(V714*VLOOKUP(AF714,【参考】数式用3!$AD$15:$BA$23,MATCH(N714,【参考】数式用3!$AD$2:$BA$2,0)),"")</f>
        <v/>
      </c>
      <c r="Y714" s="986"/>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 customHeight="1">
      <c r="A715" s="473">
        <v>700</v>
      </c>
      <c r="B715" s="982" t="str">
        <f>IF(基本情報入力シート!C752="","",基本情報入力シート!C752)</f>
        <v/>
      </c>
      <c r="C715" s="983"/>
      <c r="D715" s="983"/>
      <c r="E715" s="983"/>
      <c r="F715" s="983"/>
      <c r="G715" s="983"/>
      <c r="H715" s="983"/>
      <c r="I715" s="98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985" t="str">
        <f>IFERROR(V715*VLOOKUP(AF715,【参考】数式用3!$AD$15:$BA$23,MATCH(N715,【参考】数式用3!$AD$2:$BA$2,0)),"")</f>
        <v/>
      </c>
      <c r="Y715" s="986"/>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 customHeight="1">
      <c r="A716" s="473">
        <v>701</v>
      </c>
      <c r="B716" s="982" t="str">
        <f>IF(基本情報入力シート!C753="","",基本情報入力シート!C753)</f>
        <v/>
      </c>
      <c r="C716" s="983"/>
      <c r="D716" s="983"/>
      <c r="E716" s="983"/>
      <c r="F716" s="983"/>
      <c r="G716" s="983"/>
      <c r="H716" s="983"/>
      <c r="I716" s="98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985" t="str">
        <f>IFERROR(V716*VLOOKUP(AF716,【参考】数式用3!$AD$15:$BA$23,MATCH(N716,【参考】数式用3!$AD$2:$BA$2,0)),"")</f>
        <v/>
      </c>
      <c r="Y716" s="986"/>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 customHeight="1">
      <c r="A717" s="473">
        <v>702</v>
      </c>
      <c r="B717" s="982" t="str">
        <f>IF(基本情報入力シート!C754="","",基本情報入力シート!C754)</f>
        <v/>
      </c>
      <c r="C717" s="983"/>
      <c r="D717" s="983"/>
      <c r="E717" s="983"/>
      <c r="F717" s="983"/>
      <c r="G717" s="983"/>
      <c r="H717" s="983"/>
      <c r="I717" s="98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985" t="str">
        <f>IFERROR(V717*VLOOKUP(AF717,【参考】数式用3!$AD$15:$BA$23,MATCH(N717,【参考】数式用3!$AD$2:$BA$2,0)),"")</f>
        <v/>
      </c>
      <c r="Y717" s="986"/>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 customHeight="1">
      <c r="A718" s="473">
        <v>703</v>
      </c>
      <c r="B718" s="982" t="str">
        <f>IF(基本情報入力シート!C755="","",基本情報入力シート!C755)</f>
        <v/>
      </c>
      <c r="C718" s="983"/>
      <c r="D718" s="983"/>
      <c r="E718" s="983"/>
      <c r="F718" s="983"/>
      <c r="G718" s="983"/>
      <c r="H718" s="983"/>
      <c r="I718" s="98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985" t="str">
        <f>IFERROR(V718*VLOOKUP(AF718,【参考】数式用3!$AD$15:$BA$23,MATCH(N718,【参考】数式用3!$AD$2:$BA$2,0)),"")</f>
        <v/>
      </c>
      <c r="Y718" s="986"/>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 customHeight="1">
      <c r="A719" s="473">
        <v>704</v>
      </c>
      <c r="B719" s="982" t="str">
        <f>IF(基本情報入力シート!C756="","",基本情報入力シート!C756)</f>
        <v/>
      </c>
      <c r="C719" s="983"/>
      <c r="D719" s="983"/>
      <c r="E719" s="983"/>
      <c r="F719" s="983"/>
      <c r="G719" s="983"/>
      <c r="H719" s="983"/>
      <c r="I719" s="98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985" t="str">
        <f>IFERROR(V719*VLOOKUP(AF719,【参考】数式用3!$AD$15:$BA$23,MATCH(N719,【参考】数式用3!$AD$2:$BA$2,0)),"")</f>
        <v/>
      </c>
      <c r="Y719" s="986"/>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 customHeight="1">
      <c r="A720" s="473">
        <v>705</v>
      </c>
      <c r="B720" s="982" t="str">
        <f>IF(基本情報入力シート!C757="","",基本情報入力シート!C757)</f>
        <v/>
      </c>
      <c r="C720" s="983"/>
      <c r="D720" s="983"/>
      <c r="E720" s="983"/>
      <c r="F720" s="983"/>
      <c r="G720" s="983"/>
      <c r="H720" s="983"/>
      <c r="I720" s="98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985" t="str">
        <f>IFERROR(V720*VLOOKUP(AF720,【参考】数式用3!$AD$15:$BA$23,MATCH(N720,【参考】数式用3!$AD$2:$BA$2,0)),"")</f>
        <v/>
      </c>
      <c r="Y720" s="986"/>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 customHeight="1">
      <c r="A721" s="473">
        <v>706</v>
      </c>
      <c r="B721" s="982" t="str">
        <f>IF(基本情報入力シート!C758="","",基本情報入力シート!C758)</f>
        <v/>
      </c>
      <c r="C721" s="983"/>
      <c r="D721" s="983"/>
      <c r="E721" s="983"/>
      <c r="F721" s="983"/>
      <c r="G721" s="983"/>
      <c r="H721" s="983"/>
      <c r="I721" s="98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985" t="str">
        <f>IFERROR(V721*VLOOKUP(AF721,【参考】数式用3!$AD$15:$BA$23,MATCH(N721,【参考】数式用3!$AD$2:$BA$2,0)),"")</f>
        <v/>
      </c>
      <c r="Y721" s="986"/>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 customHeight="1">
      <c r="A722" s="473">
        <v>707</v>
      </c>
      <c r="B722" s="982" t="str">
        <f>IF(基本情報入力シート!C759="","",基本情報入力シート!C759)</f>
        <v/>
      </c>
      <c r="C722" s="983"/>
      <c r="D722" s="983"/>
      <c r="E722" s="983"/>
      <c r="F722" s="983"/>
      <c r="G722" s="983"/>
      <c r="H722" s="983"/>
      <c r="I722" s="98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985" t="str">
        <f>IFERROR(V722*VLOOKUP(AF722,【参考】数式用3!$AD$15:$BA$23,MATCH(N722,【参考】数式用3!$AD$2:$BA$2,0)),"")</f>
        <v/>
      </c>
      <c r="Y722" s="986"/>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 customHeight="1">
      <c r="A723" s="473">
        <v>708</v>
      </c>
      <c r="B723" s="982" t="str">
        <f>IF(基本情報入力シート!C760="","",基本情報入力シート!C760)</f>
        <v/>
      </c>
      <c r="C723" s="983"/>
      <c r="D723" s="983"/>
      <c r="E723" s="983"/>
      <c r="F723" s="983"/>
      <c r="G723" s="983"/>
      <c r="H723" s="983"/>
      <c r="I723" s="98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985" t="str">
        <f>IFERROR(V723*VLOOKUP(AF723,【参考】数式用3!$AD$15:$BA$23,MATCH(N723,【参考】数式用3!$AD$2:$BA$2,0)),"")</f>
        <v/>
      </c>
      <c r="Y723" s="986"/>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 customHeight="1">
      <c r="A724" s="473">
        <v>709</v>
      </c>
      <c r="B724" s="982" t="str">
        <f>IF(基本情報入力シート!C761="","",基本情報入力シート!C761)</f>
        <v/>
      </c>
      <c r="C724" s="983"/>
      <c r="D724" s="983"/>
      <c r="E724" s="983"/>
      <c r="F724" s="983"/>
      <c r="G724" s="983"/>
      <c r="H724" s="983"/>
      <c r="I724" s="98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985" t="str">
        <f>IFERROR(V724*VLOOKUP(AF724,【参考】数式用3!$AD$15:$BA$23,MATCH(N724,【参考】数式用3!$AD$2:$BA$2,0)),"")</f>
        <v/>
      </c>
      <c r="Y724" s="986"/>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 customHeight="1">
      <c r="A725" s="473">
        <v>710</v>
      </c>
      <c r="B725" s="982" t="str">
        <f>IF(基本情報入力シート!C762="","",基本情報入力シート!C762)</f>
        <v/>
      </c>
      <c r="C725" s="983"/>
      <c r="D725" s="983"/>
      <c r="E725" s="983"/>
      <c r="F725" s="983"/>
      <c r="G725" s="983"/>
      <c r="H725" s="983"/>
      <c r="I725" s="98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985" t="str">
        <f>IFERROR(V725*VLOOKUP(AF725,【参考】数式用3!$AD$15:$BA$23,MATCH(N725,【参考】数式用3!$AD$2:$BA$2,0)),"")</f>
        <v/>
      </c>
      <c r="Y725" s="986"/>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 customHeight="1">
      <c r="A726" s="473">
        <v>711</v>
      </c>
      <c r="B726" s="982" t="str">
        <f>IF(基本情報入力シート!C763="","",基本情報入力シート!C763)</f>
        <v/>
      </c>
      <c r="C726" s="983"/>
      <c r="D726" s="983"/>
      <c r="E726" s="983"/>
      <c r="F726" s="983"/>
      <c r="G726" s="983"/>
      <c r="H726" s="983"/>
      <c r="I726" s="98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985" t="str">
        <f>IFERROR(V726*VLOOKUP(AF726,【参考】数式用3!$AD$15:$BA$23,MATCH(N726,【参考】数式用3!$AD$2:$BA$2,0)),"")</f>
        <v/>
      </c>
      <c r="Y726" s="986"/>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 customHeight="1">
      <c r="A727" s="473">
        <v>712</v>
      </c>
      <c r="B727" s="982" t="str">
        <f>IF(基本情報入力シート!C764="","",基本情報入力シート!C764)</f>
        <v/>
      </c>
      <c r="C727" s="983"/>
      <c r="D727" s="983"/>
      <c r="E727" s="983"/>
      <c r="F727" s="983"/>
      <c r="G727" s="983"/>
      <c r="H727" s="983"/>
      <c r="I727" s="98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985" t="str">
        <f>IFERROR(V727*VLOOKUP(AF727,【参考】数式用3!$AD$15:$BA$23,MATCH(N727,【参考】数式用3!$AD$2:$BA$2,0)),"")</f>
        <v/>
      </c>
      <c r="Y727" s="986"/>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 customHeight="1">
      <c r="A728" s="473">
        <v>713</v>
      </c>
      <c r="B728" s="982" t="str">
        <f>IF(基本情報入力シート!C765="","",基本情報入力シート!C765)</f>
        <v/>
      </c>
      <c r="C728" s="983"/>
      <c r="D728" s="983"/>
      <c r="E728" s="983"/>
      <c r="F728" s="983"/>
      <c r="G728" s="983"/>
      <c r="H728" s="983"/>
      <c r="I728" s="98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985" t="str">
        <f>IFERROR(V728*VLOOKUP(AF728,【参考】数式用3!$AD$15:$BA$23,MATCH(N728,【参考】数式用3!$AD$2:$BA$2,0)),"")</f>
        <v/>
      </c>
      <c r="Y728" s="986"/>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 customHeight="1">
      <c r="A729" s="473">
        <v>714</v>
      </c>
      <c r="B729" s="982" t="str">
        <f>IF(基本情報入力シート!C766="","",基本情報入力シート!C766)</f>
        <v/>
      </c>
      <c r="C729" s="983"/>
      <c r="D729" s="983"/>
      <c r="E729" s="983"/>
      <c r="F729" s="983"/>
      <c r="G729" s="983"/>
      <c r="H729" s="983"/>
      <c r="I729" s="98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985" t="str">
        <f>IFERROR(V729*VLOOKUP(AF729,【参考】数式用3!$AD$15:$BA$23,MATCH(N729,【参考】数式用3!$AD$2:$BA$2,0)),"")</f>
        <v/>
      </c>
      <c r="Y729" s="986"/>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 customHeight="1">
      <c r="A730" s="473">
        <v>715</v>
      </c>
      <c r="B730" s="982" t="str">
        <f>IF(基本情報入力シート!C767="","",基本情報入力シート!C767)</f>
        <v/>
      </c>
      <c r="C730" s="983"/>
      <c r="D730" s="983"/>
      <c r="E730" s="983"/>
      <c r="F730" s="983"/>
      <c r="G730" s="983"/>
      <c r="H730" s="983"/>
      <c r="I730" s="98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985" t="str">
        <f>IFERROR(V730*VLOOKUP(AF730,【参考】数式用3!$AD$15:$BA$23,MATCH(N730,【参考】数式用3!$AD$2:$BA$2,0)),"")</f>
        <v/>
      </c>
      <c r="Y730" s="986"/>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 customHeight="1">
      <c r="A731" s="473">
        <v>716</v>
      </c>
      <c r="B731" s="982" t="str">
        <f>IF(基本情報入力シート!C768="","",基本情報入力シート!C768)</f>
        <v/>
      </c>
      <c r="C731" s="983"/>
      <c r="D731" s="983"/>
      <c r="E731" s="983"/>
      <c r="F731" s="983"/>
      <c r="G731" s="983"/>
      <c r="H731" s="983"/>
      <c r="I731" s="98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985" t="str">
        <f>IFERROR(V731*VLOOKUP(AF731,【参考】数式用3!$AD$15:$BA$23,MATCH(N731,【参考】数式用3!$AD$2:$BA$2,0)),"")</f>
        <v/>
      </c>
      <c r="Y731" s="986"/>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 customHeight="1">
      <c r="A732" s="473">
        <v>717</v>
      </c>
      <c r="B732" s="982" t="str">
        <f>IF(基本情報入力シート!C769="","",基本情報入力シート!C769)</f>
        <v/>
      </c>
      <c r="C732" s="983"/>
      <c r="D732" s="983"/>
      <c r="E732" s="983"/>
      <c r="F732" s="983"/>
      <c r="G732" s="983"/>
      <c r="H732" s="983"/>
      <c r="I732" s="98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985" t="str">
        <f>IFERROR(V732*VLOOKUP(AF732,【参考】数式用3!$AD$15:$BA$23,MATCH(N732,【参考】数式用3!$AD$2:$BA$2,0)),"")</f>
        <v/>
      </c>
      <c r="Y732" s="986"/>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 customHeight="1">
      <c r="A733" s="473">
        <v>718</v>
      </c>
      <c r="B733" s="982" t="str">
        <f>IF(基本情報入力シート!C770="","",基本情報入力シート!C770)</f>
        <v/>
      </c>
      <c r="C733" s="983"/>
      <c r="D733" s="983"/>
      <c r="E733" s="983"/>
      <c r="F733" s="983"/>
      <c r="G733" s="983"/>
      <c r="H733" s="983"/>
      <c r="I733" s="98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985" t="str">
        <f>IFERROR(V733*VLOOKUP(AF733,【参考】数式用3!$AD$15:$BA$23,MATCH(N733,【参考】数式用3!$AD$2:$BA$2,0)),"")</f>
        <v/>
      </c>
      <c r="Y733" s="986"/>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 customHeight="1">
      <c r="A734" s="473">
        <v>719</v>
      </c>
      <c r="B734" s="982" t="str">
        <f>IF(基本情報入力シート!C771="","",基本情報入力シート!C771)</f>
        <v/>
      </c>
      <c r="C734" s="983"/>
      <c r="D734" s="983"/>
      <c r="E734" s="983"/>
      <c r="F734" s="983"/>
      <c r="G734" s="983"/>
      <c r="H734" s="983"/>
      <c r="I734" s="98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985" t="str">
        <f>IFERROR(V734*VLOOKUP(AF734,【参考】数式用3!$AD$15:$BA$23,MATCH(N734,【参考】数式用3!$AD$2:$BA$2,0)),"")</f>
        <v/>
      </c>
      <c r="Y734" s="986"/>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 customHeight="1">
      <c r="A735" s="473">
        <v>720</v>
      </c>
      <c r="B735" s="982" t="str">
        <f>IF(基本情報入力シート!C772="","",基本情報入力シート!C772)</f>
        <v/>
      </c>
      <c r="C735" s="983"/>
      <c r="D735" s="983"/>
      <c r="E735" s="983"/>
      <c r="F735" s="983"/>
      <c r="G735" s="983"/>
      <c r="H735" s="983"/>
      <c r="I735" s="98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985" t="str">
        <f>IFERROR(V735*VLOOKUP(AF735,【参考】数式用3!$AD$15:$BA$23,MATCH(N735,【参考】数式用3!$AD$2:$BA$2,0)),"")</f>
        <v/>
      </c>
      <c r="Y735" s="986"/>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 customHeight="1">
      <c r="A736" s="473">
        <v>721</v>
      </c>
      <c r="B736" s="982" t="str">
        <f>IF(基本情報入力シート!C773="","",基本情報入力シート!C773)</f>
        <v/>
      </c>
      <c r="C736" s="983"/>
      <c r="D736" s="983"/>
      <c r="E736" s="983"/>
      <c r="F736" s="983"/>
      <c r="G736" s="983"/>
      <c r="H736" s="983"/>
      <c r="I736" s="98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985" t="str">
        <f>IFERROR(V736*VLOOKUP(AF736,【参考】数式用3!$AD$15:$BA$23,MATCH(N736,【参考】数式用3!$AD$2:$BA$2,0)),"")</f>
        <v/>
      </c>
      <c r="Y736" s="986"/>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 customHeight="1">
      <c r="A737" s="473">
        <v>722</v>
      </c>
      <c r="B737" s="982" t="str">
        <f>IF(基本情報入力シート!C774="","",基本情報入力シート!C774)</f>
        <v/>
      </c>
      <c r="C737" s="983"/>
      <c r="D737" s="983"/>
      <c r="E737" s="983"/>
      <c r="F737" s="983"/>
      <c r="G737" s="983"/>
      <c r="H737" s="983"/>
      <c r="I737" s="98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985" t="str">
        <f>IFERROR(V737*VLOOKUP(AF737,【参考】数式用3!$AD$15:$BA$23,MATCH(N737,【参考】数式用3!$AD$2:$BA$2,0)),"")</f>
        <v/>
      </c>
      <c r="Y737" s="986"/>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 customHeight="1">
      <c r="A738" s="473">
        <v>723</v>
      </c>
      <c r="B738" s="982" t="str">
        <f>IF(基本情報入力シート!C775="","",基本情報入力シート!C775)</f>
        <v/>
      </c>
      <c r="C738" s="983"/>
      <c r="D738" s="983"/>
      <c r="E738" s="983"/>
      <c r="F738" s="983"/>
      <c r="G738" s="983"/>
      <c r="H738" s="983"/>
      <c r="I738" s="98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985" t="str">
        <f>IFERROR(V738*VLOOKUP(AF738,【参考】数式用3!$AD$15:$BA$23,MATCH(N738,【参考】数式用3!$AD$2:$BA$2,0)),"")</f>
        <v/>
      </c>
      <c r="Y738" s="986"/>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 customHeight="1">
      <c r="A739" s="473">
        <v>724</v>
      </c>
      <c r="B739" s="982" t="str">
        <f>IF(基本情報入力シート!C776="","",基本情報入力シート!C776)</f>
        <v/>
      </c>
      <c r="C739" s="983"/>
      <c r="D739" s="983"/>
      <c r="E739" s="983"/>
      <c r="F739" s="983"/>
      <c r="G739" s="983"/>
      <c r="H739" s="983"/>
      <c r="I739" s="98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985" t="str">
        <f>IFERROR(V739*VLOOKUP(AF739,【参考】数式用3!$AD$15:$BA$23,MATCH(N739,【参考】数式用3!$AD$2:$BA$2,0)),"")</f>
        <v/>
      </c>
      <c r="Y739" s="986"/>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 customHeight="1">
      <c r="A740" s="473">
        <v>725</v>
      </c>
      <c r="B740" s="982" t="str">
        <f>IF(基本情報入力シート!C777="","",基本情報入力シート!C777)</f>
        <v/>
      </c>
      <c r="C740" s="983"/>
      <c r="D740" s="983"/>
      <c r="E740" s="983"/>
      <c r="F740" s="983"/>
      <c r="G740" s="983"/>
      <c r="H740" s="983"/>
      <c r="I740" s="98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985" t="str">
        <f>IFERROR(V740*VLOOKUP(AF740,【参考】数式用3!$AD$15:$BA$23,MATCH(N740,【参考】数式用3!$AD$2:$BA$2,0)),"")</f>
        <v/>
      </c>
      <c r="Y740" s="986"/>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 customHeight="1">
      <c r="A741" s="473">
        <v>726</v>
      </c>
      <c r="B741" s="982" t="str">
        <f>IF(基本情報入力シート!C778="","",基本情報入力シート!C778)</f>
        <v/>
      </c>
      <c r="C741" s="983"/>
      <c r="D741" s="983"/>
      <c r="E741" s="983"/>
      <c r="F741" s="983"/>
      <c r="G741" s="983"/>
      <c r="H741" s="983"/>
      <c r="I741" s="98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985" t="str">
        <f>IFERROR(V741*VLOOKUP(AF741,【参考】数式用3!$AD$15:$BA$23,MATCH(N741,【参考】数式用3!$AD$2:$BA$2,0)),"")</f>
        <v/>
      </c>
      <c r="Y741" s="986"/>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 customHeight="1">
      <c r="A742" s="473">
        <v>727</v>
      </c>
      <c r="B742" s="982" t="str">
        <f>IF(基本情報入力シート!C779="","",基本情報入力シート!C779)</f>
        <v/>
      </c>
      <c r="C742" s="983"/>
      <c r="D742" s="983"/>
      <c r="E742" s="983"/>
      <c r="F742" s="983"/>
      <c r="G742" s="983"/>
      <c r="H742" s="983"/>
      <c r="I742" s="98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985" t="str">
        <f>IFERROR(V742*VLOOKUP(AF742,【参考】数式用3!$AD$15:$BA$23,MATCH(N742,【参考】数式用3!$AD$2:$BA$2,0)),"")</f>
        <v/>
      </c>
      <c r="Y742" s="986"/>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 customHeight="1">
      <c r="A743" s="473">
        <v>728</v>
      </c>
      <c r="B743" s="982" t="str">
        <f>IF(基本情報入力シート!C780="","",基本情報入力シート!C780)</f>
        <v/>
      </c>
      <c r="C743" s="983"/>
      <c r="D743" s="983"/>
      <c r="E743" s="983"/>
      <c r="F743" s="983"/>
      <c r="G743" s="983"/>
      <c r="H743" s="983"/>
      <c r="I743" s="98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985" t="str">
        <f>IFERROR(V743*VLOOKUP(AF743,【参考】数式用3!$AD$15:$BA$23,MATCH(N743,【参考】数式用3!$AD$2:$BA$2,0)),"")</f>
        <v/>
      </c>
      <c r="Y743" s="986"/>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 customHeight="1">
      <c r="A744" s="473">
        <v>729</v>
      </c>
      <c r="B744" s="982" t="str">
        <f>IF(基本情報入力シート!C781="","",基本情報入力シート!C781)</f>
        <v/>
      </c>
      <c r="C744" s="983"/>
      <c r="D744" s="983"/>
      <c r="E744" s="983"/>
      <c r="F744" s="983"/>
      <c r="G744" s="983"/>
      <c r="H744" s="983"/>
      <c r="I744" s="98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985" t="str">
        <f>IFERROR(V744*VLOOKUP(AF744,【参考】数式用3!$AD$15:$BA$23,MATCH(N744,【参考】数式用3!$AD$2:$BA$2,0)),"")</f>
        <v/>
      </c>
      <c r="Y744" s="986"/>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 customHeight="1">
      <c r="A745" s="473">
        <v>730</v>
      </c>
      <c r="B745" s="982" t="str">
        <f>IF(基本情報入力シート!C782="","",基本情報入力シート!C782)</f>
        <v/>
      </c>
      <c r="C745" s="983"/>
      <c r="D745" s="983"/>
      <c r="E745" s="983"/>
      <c r="F745" s="983"/>
      <c r="G745" s="983"/>
      <c r="H745" s="983"/>
      <c r="I745" s="98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985" t="str">
        <f>IFERROR(V745*VLOOKUP(AF745,【参考】数式用3!$AD$15:$BA$23,MATCH(N745,【参考】数式用3!$AD$2:$BA$2,0)),"")</f>
        <v/>
      </c>
      <c r="Y745" s="986"/>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 customHeight="1">
      <c r="A746" s="473">
        <v>731</v>
      </c>
      <c r="B746" s="982" t="str">
        <f>IF(基本情報入力シート!C783="","",基本情報入力シート!C783)</f>
        <v/>
      </c>
      <c r="C746" s="983"/>
      <c r="D746" s="983"/>
      <c r="E746" s="983"/>
      <c r="F746" s="983"/>
      <c r="G746" s="983"/>
      <c r="H746" s="983"/>
      <c r="I746" s="98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985" t="str">
        <f>IFERROR(V746*VLOOKUP(AF746,【参考】数式用3!$AD$15:$BA$23,MATCH(N746,【参考】数式用3!$AD$2:$BA$2,0)),"")</f>
        <v/>
      </c>
      <c r="Y746" s="986"/>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 customHeight="1">
      <c r="A747" s="473">
        <v>732</v>
      </c>
      <c r="B747" s="982" t="str">
        <f>IF(基本情報入力シート!C784="","",基本情報入力シート!C784)</f>
        <v/>
      </c>
      <c r="C747" s="983"/>
      <c r="D747" s="983"/>
      <c r="E747" s="983"/>
      <c r="F747" s="983"/>
      <c r="G747" s="983"/>
      <c r="H747" s="983"/>
      <c r="I747" s="98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985" t="str">
        <f>IFERROR(V747*VLOOKUP(AF747,【参考】数式用3!$AD$15:$BA$23,MATCH(N747,【参考】数式用3!$AD$2:$BA$2,0)),"")</f>
        <v/>
      </c>
      <c r="Y747" s="986"/>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 customHeight="1">
      <c r="A748" s="473">
        <v>733</v>
      </c>
      <c r="B748" s="982" t="str">
        <f>IF(基本情報入力シート!C785="","",基本情報入力シート!C785)</f>
        <v/>
      </c>
      <c r="C748" s="983"/>
      <c r="D748" s="983"/>
      <c r="E748" s="983"/>
      <c r="F748" s="983"/>
      <c r="G748" s="983"/>
      <c r="H748" s="983"/>
      <c r="I748" s="98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985" t="str">
        <f>IFERROR(V748*VLOOKUP(AF748,【参考】数式用3!$AD$15:$BA$23,MATCH(N748,【参考】数式用3!$AD$2:$BA$2,0)),"")</f>
        <v/>
      </c>
      <c r="Y748" s="986"/>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 customHeight="1">
      <c r="A749" s="473">
        <v>734</v>
      </c>
      <c r="B749" s="982" t="str">
        <f>IF(基本情報入力シート!C786="","",基本情報入力シート!C786)</f>
        <v/>
      </c>
      <c r="C749" s="983"/>
      <c r="D749" s="983"/>
      <c r="E749" s="983"/>
      <c r="F749" s="983"/>
      <c r="G749" s="983"/>
      <c r="H749" s="983"/>
      <c r="I749" s="98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985" t="str">
        <f>IFERROR(V749*VLOOKUP(AF749,【参考】数式用3!$AD$15:$BA$23,MATCH(N749,【参考】数式用3!$AD$2:$BA$2,0)),"")</f>
        <v/>
      </c>
      <c r="Y749" s="986"/>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 customHeight="1">
      <c r="A750" s="473">
        <v>735</v>
      </c>
      <c r="B750" s="982" t="str">
        <f>IF(基本情報入力シート!C787="","",基本情報入力シート!C787)</f>
        <v/>
      </c>
      <c r="C750" s="983"/>
      <c r="D750" s="983"/>
      <c r="E750" s="983"/>
      <c r="F750" s="983"/>
      <c r="G750" s="983"/>
      <c r="H750" s="983"/>
      <c r="I750" s="98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985" t="str">
        <f>IFERROR(V750*VLOOKUP(AF750,【参考】数式用3!$AD$15:$BA$23,MATCH(N750,【参考】数式用3!$AD$2:$BA$2,0)),"")</f>
        <v/>
      </c>
      <c r="Y750" s="986"/>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 customHeight="1">
      <c r="A751" s="473">
        <v>736</v>
      </c>
      <c r="B751" s="982" t="str">
        <f>IF(基本情報入力シート!C788="","",基本情報入力シート!C788)</f>
        <v/>
      </c>
      <c r="C751" s="983"/>
      <c r="D751" s="983"/>
      <c r="E751" s="983"/>
      <c r="F751" s="983"/>
      <c r="G751" s="983"/>
      <c r="H751" s="983"/>
      <c r="I751" s="98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985" t="str">
        <f>IFERROR(V751*VLOOKUP(AF751,【参考】数式用3!$AD$15:$BA$23,MATCH(N751,【参考】数式用3!$AD$2:$BA$2,0)),"")</f>
        <v/>
      </c>
      <c r="Y751" s="986"/>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 customHeight="1">
      <c r="A752" s="473">
        <v>737</v>
      </c>
      <c r="B752" s="982" t="str">
        <f>IF(基本情報入力シート!C789="","",基本情報入力シート!C789)</f>
        <v/>
      </c>
      <c r="C752" s="983"/>
      <c r="D752" s="983"/>
      <c r="E752" s="983"/>
      <c r="F752" s="983"/>
      <c r="G752" s="983"/>
      <c r="H752" s="983"/>
      <c r="I752" s="98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985" t="str">
        <f>IFERROR(V752*VLOOKUP(AF752,【参考】数式用3!$AD$15:$BA$23,MATCH(N752,【参考】数式用3!$AD$2:$BA$2,0)),"")</f>
        <v/>
      </c>
      <c r="Y752" s="986"/>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 customHeight="1">
      <c r="A753" s="473">
        <v>738</v>
      </c>
      <c r="B753" s="982" t="str">
        <f>IF(基本情報入力シート!C790="","",基本情報入力シート!C790)</f>
        <v/>
      </c>
      <c r="C753" s="983"/>
      <c r="D753" s="983"/>
      <c r="E753" s="983"/>
      <c r="F753" s="983"/>
      <c r="G753" s="983"/>
      <c r="H753" s="983"/>
      <c r="I753" s="98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985" t="str">
        <f>IFERROR(V753*VLOOKUP(AF753,【参考】数式用3!$AD$15:$BA$23,MATCH(N753,【参考】数式用3!$AD$2:$BA$2,0)),"")</f>
        <v/>
      </c>
      <c r="Y753" s="986"/>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 customHeight="1">
      <c r="A754" s="473">
        <v>739</v>
      </c>
      <c r="B754" s="982" t="str">
        <f>IF(基本情報入力シート!C791="","",基本情報入力シート!C791)</f>
        <v/>
      </c>
      <c r="C754" s="983"/>
      <c r="D754" s="983"/>
      <c r="E754" s="983"/>
      <c r="F754" s="983"/>
      <c r="G754" s="983"/>
      <c r="H754" s="983"/>
      <c r="I754" s="98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985" t="str">
        <f>IFERROR(V754*VLOOKUP(AF754,【参考】数式用3!$AD$15:$BA$23,MATCH(N754,【参考】数式用3!$AD$2:$BA$2,0)),"")</f>
        <v/>
      </c>
      <c r="Y754" s="986"/>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 customHeight="1">
      <c r="A755" s="473">
        <v>740</v>
      </c>
      <c r="B755" s="982" t="str">
        <f>IF(基本情報入力シート!C792="","",基本情報入力シート!C792)</f>
        <v/>
      </c>
      <c r="C755" s="983"/>
      <c r="D755" s="983"/>
      <c r="E755" s="983"/>
      <c r="F755" s="983"/>
      <c r="G755" s="983"/>
      <c r="H755" s="983"/>
      <c r="I755" s="98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985" t="str">
        <f>IFERROR(V755*VLOOKUP(AF755,【参考】数式用3!$AD$15:$BA$23,MATCH(N755,【参考】数式用3!$AD$2:$BA$2,0)),"")</f>
        <v/>
      </c>
      <c r="Y755" s="986"/>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 customHeight="1">
      <c r="A756" s="473">
        <v>741</v>
      </c>
      <c r="B756" s="982" t="str">
        <f>IF(基本情報入力シート!C793="","",基本情報入力シート!C793)</f>
        <v/>
      </c>
      <c r="C756" s="983"/>
      <c r="D756" s="983"/>
      <c r="E756" s="983"/>
      <c r="F756" s="983"/>
      <c r="G756" s="983"/>
      <c r="H756" s="983"/>
      <c r="I756" s="98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985" t="str">
        <f>IFERROR(V756*VLOOKUP(AF756,【参考】数式用3!$AD$15:$BA$23,MATCH(N756,【参考】数式用3!$AD$2:$BA$2,0)),"")</f>
        <v/>
      </c>
      <c r="Y756" s="986"/>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 customHeight="1">
      <c r="A757" s="473">
        <v>742</v>
      </c>
      <c r="B757" s="982" t="str">
        <f>IF(基本情報入力シート!C794="","",基本情報入力シート!C794)</f>
        <v/>
      </c>
      <c r="C757" s="983"/>
      <c r="D757" s="983"/>
      <c r="E757" s="983"/>
      <c r="F757" s="983"/>
      <c r="G757" s="983"/>
      <c r="H757" s="983"/>
      <c r="I757" s="98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985" t="str">
        <f>IFERROR(V757*VLOOKUP(AF757,【参考】数式用3!$AD$15:$BA$23,MATCH(N757,【参考】数式用3!$AD$2:$BA$2,0)),"")</f>
        <v/>
      </c>
      <c r="Y757" s="986"/>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 customHeight="1">
      <c r="A758" s="473">
        <v>743</v>
      </c>
      <c r="B758" s="982" t="str">
        <f>IF(基本情報入力シート!C795="","",基本情報入力シート!C795)</f>
        <v/>
      </c>
      <c r="C758" s="983"/>
      <c r="D758" s="983"/>
      <c r="E758" s="983"/>
      <c r="F758" s="983"/>
      <c r="G758" s="983"/>
      <c r="H758" s="983"/>
      <c r="I758" s="98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985" t="str">
        <f>IFERROR(V758*VLOOKUP(AF758,【参考】数式用3!$AD$15:$BA$23,MATCH(N758,【参考】数式用3!$AD$2:$BA$2,0)),"")</f>
        <v/>
      </c>
      <c r="Y758" s="986"/>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 customHeight="1">
      <c r="A759" s="473">
        <v>744</v>
      </c>
      <c r="B759" s="982" t="str">
        <f>IF(基本情報入力シート!C796="","",基本情報入力シート!C796)</f>
        <v/>
      </c>
      <c r="C759" s="983"/>
      <c r="D759" s="983"/>
      <c r="E759" s="983"/>
      <c r="F759" s="983"/>
      <c r="G759" s="983"/>
      <c r="H759" s="983"/>
      <c r="I759" s="98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985" t="str">
        <f>IFERROR(V759*VLOOKUP(AF759,【参考】数式用3!$AD$15:$BA$23,MATCH(N759,【参考】数式用3!$AD$2:$BA$2,0)),"")</f>
        <v/>
      </c>
      <c r="Y759" s="986"/>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 customHeight="1">
      <c r="A760" s="473">
        <v>745</v>
      </c>
      <c r="B760" s="982" t="str">
        <f>IF(基本情報入力シート!C797="","",基本情報入力シート!C797)</f>
        <v/>
      </c>
      <c r="C760" s="983"/>
      <c r="D760" s="983"/>
      <c r="E760" s="983"/>
      <c r="F760" s="983"/>
      <c r="G760" s="983"/>
      <c r="H760" s="983"/>
      <c r="I760" s="98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985" t="str">
        <f>IFERROR(V760*VLOOKUP(AF760,【参考】数式用3!$AD$15:$BA$23,MATCH(N760,【参考】数式用3!$AD$2:$BA$2,0)),"")</f>
        <v/>
      </c>
      <c r="Y760" s="986"/>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 customHeight="1">
      <c r="A761" s="473">
        <v>746</v>
      </c>
      <c r="B761" s="982" t="str">
        <f>IF(基本情報入力シート!C798="","",基本情報入力シート!C798)</f>
        <v/>
      </c>
      <c r="C761" s="983"/>
      <c r="D761" s="983"/>
      <c r="E761" s="983"/>
      <c r="F761" s="983"/>
      <c r="G761" s="983"/>
      <c r="H761" s="983"/>
      <c r="I761" s="98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985" t="str">
        <f>IFERROR(V761*VLOOKUP(AF761,【参考】数式用3!$AD$15:$BA$23,MATCH(N761,【参考】数式用3!$AD$2:$BA$2,0)),"")</f>
        <v/>
      </c>
      <c r="Y761" s="986"/>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 customHeight="1">
      <c r="A762" s="473">
        <v>747</v>
      </c>
      <c r="B762" s="982" t="str">
        <f>IF(基本情報入力シート!C799="","",基本情報入力シート!C799)</f>
        <v/>
      </c>
      <c r="C762" s="983"/>
      <c r="D762" s="983"/>
      <c r="E762" s="983"/>
      <c r="F762" s="983"/>
      <c r="G762" s="983"/>
      <c r="H762" s="983"/>
      <c r="I762" s="98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985" t="str">
        <f>IFERROR(V762*VLOOKUP(AF762,【参考】数式用3!$AD$15:$BA$23,MATCH(N762,【参考】数式用3!$AD$2:$BA$2,0)),"")</f>
        <v/>
      </c>
      <c r="Y762" s="986"/>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 customHeight="1">
      <c r="A763" s="473">
        <v>748</v>
      </c>
      <c r="B763" s="982" t="str">
        <f>IF(基本情報入力シート!C800="","",基本情報入力シート!C800)</f>
        <v/>
      </c>
      <c r="C763" s="983"/>
      <c r="D763" s="983"/>
      <c r="E763" s="983"/>
      <c r="F763" s="983"/>
      <c r="G763" s="983"/>
      <c r="H763" s="983"/>
      <c r="I763" s="98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985" t="str">
        <f>IFERROR(V763*VLOOKUP(AF763,【参考】数式用3!$AD$15:$BA$23,MATCH(N763,【参考】数式用3!$AD$2:$BA$2,0)),"")</f>
        <v/>
      </c>
      <c r="Y763" s="986"/>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 customHeight="1">
      <c r="A764" s="473">
        <v>749</v>
      </c>
      <c r="B764" s="982" t="str">
        <f>IF(基本情報入力シート!C801="","",基本情報入力シート!C801)</f>
        <v/>
      </c>
      <c r="C764" s="983"/>
      <c r="D764" s="983"/>
      <c r="E764" s="983"/>
      <c r="F764" s="983"/>
      <c r="G764" s="983"/>
      <c r="H764" s="983"/>
      <c r="I764" s="98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985" t="str">
        <f>IFERROR(V764*VLOOKUP(AF764,【参考】数式用3!$AD$15:$BA$23,MATCH(N764,【参考】数式用3!$AD$2:$BA$2,0)),"")</f>
        <v/>
      </c>
      <c r="Y764" s="986"/>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 customHeight="1">
      <c r="A765" s="473">
        <v>750</v>
      </c>
      <c r="B765" s="982" t="str">
        <f>IF(基本情報入力シート!C802="","",基本情報入力シート!C802)</f>
        <v/>
      </c>
      <c r="C765" s="983"/>
      <c r="D765" s="983"/>
      <c r="E765" s="983"/>
      <c r="F765" s="983"/>
      <c r="G765" s="983"/>
      <c r="H765" s="983"/>
      <c r="I765" s="98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985" t="str">
        <f>IFERROR(V765*VLOOKUP(AF765,【参考】数式用3!$AD$15:$BA$23,MATCH(N765,【参考】数式用3!$AD$2:$BA$2,0)),"")</f>
        <v/>
      </c>
      <c r="Y765" s="986"/>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 customHeight="1">
      <c r="A766" s="473">
        <v>751</v>
      </c>
      <c r="B766" s="982" t="str">
        <f>IF(基本情報入力シート!C803="","",基本情報入力シート!C803)</f>
        <v/>
      </c>
      <c r="C766" s="983"/>
      <c r="D766" s="983"/>
      <c r="E766" s="983"/>
      <c r="F766" s="983"/>
      <c r="G766" s="983"/>
      <c r="H766" s="983"/>
      <c r="I766" s="98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985" t="str">
        <f>IFERROR(V766*VLOOKUP(AF766,【参考】数式用3!$AD$15:$BA$23,MATCH(N766,【参考】数式用3!$AD$2:$BA$2,0)),"")</f>
        <v/>
      </c>
      <c r="Y766" s="986"/>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 customHeight="1">
      <c r="A767" s="473">
        <v>752</v>
      </c>
      <c r="B767" s="982" t="str">
        <f>IF(基本情報入力シート!C804="","",基本情報入力シート!C804)</f>
        <v/>
      </c>
      <c r="C767" s="983"/>
      <c r="D767" s="983"/>
      <c r="E767" s="983"/>
      <c r="F767" s="983"/>
      <c r="G767" s="983"/>
      <c r="H767" s="983"/>
      <c r="I767" s="98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985" t="str">
        <f>IFERROR(V767*VLOOKUP(AF767,【参考】数式用3!$AD$15:$BA$23,MATCH(N767,【参考】数式用3!$AD$2:$BA$2,0)),"")</f>
        <v/>
      </c>
      <c r="Y767" s="986"/>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 customHeight="1">
      <c r="A768" s="473">
        <v>753</v>
      </c>
      <c r="B768" s="982" t="str">
        <f>IF(基本情報入力シート!C805="","",基本情報入力シート!C805)</f>
        <v/>
      </c>
      <c r="C768" s="983"/>
      <c r="D768" s="983"/>
      <c r="E768" s="983"/>
      <c r="F768" s="983"/>
      <c r="G768" s="983"/>
      <c r="H768" s="983"/>
      <c r="I768" s="98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985" t="str">
        <f>IFERROR(V768*VLOOKUP(AF768,【参考】数式用3!$AD$15:$BA$23,MATCH(N768,【参考】数式用3!$AD$2:$BA$2,0)),"")</f>
        <v/>
      </c>
      <c r="Y768" s="986"/>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 customHeight="1">
      <c r="A769" s="473">
        <v>754</v>
      </c>
      <c r="B769" s="982" t="str">
        <f>IF(基本情報入力シート!C806="","",基本情報入力シート!C806)</f>
        <v/>
      </c>
      <c r="C769" s="983"/>
      <c r="D769" s="983"/>
      <c r="E769" s="983"/>
      <c r="F769" s="983"/>
      <c r="G769" s="983"/>
      <c r="H769" s="983"/>
      <c r="I769" s="98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985" t="str">
        <f>IFERROR(V769*VLOOKUP(AF769,【参考】数式用3!$AD$15:$BA$23,MATCH(N769,【参考】数式用3!$AD$2:$BA$2,0)),"")</f>
        <v/>
      </c>
      <c r="Y769" s="986"/>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 customHeight="1">
      <c r="A770" s="473">
        <v>755</v>
      </c>
      <c r="B770" s="982" t="str">
        <f>IF(基本情報入力シート!C807="","",基本情報入力シート!C807)</f>
        <v/>
      </c>
      <c r="C770" s="983"/>
      <c r="D770" s="983"/>
      <c r="E770" s="983"/>
      <c r="F770" s="983"/>
      <c r="G770" s="983"/>
      <c r="H770" s="983"/>
      <c r="I770" s="98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985" t="str">
        <f>IFERROR(V770*VLOOKUP(AF770,【参考】数式用3!$AD$15:$BA$23,MATCH(N770,【参考】数式用3!$AD$2:$BA$2,0)),"")</f>
        <v/>
      </c>
      <c r="Y770" s="986"/>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 customHeight="1">
      <c r="A771" s="473">
        <v>756</v>
      </c>
      <c r="B771" s="982" t="str">
        <f>IF(基本情報入力シート!C808="","",基本情報入力シート!C808)</f>
        <v/>
      </c>
      <c r="C771" s="983"/>
      <c r="D771" s="983"/>
      <c r="E771" s="983"/>
      <c r="F771" s="983"/>
      <c r="G771" s="983"/>
      <c r="H771" s="983"/>
      <c r="I771" s="98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985" t="str">
        <f>IFERROR(V771*VLOOKUP(AF771,【参考】数式用3!$AD$15:$BA$23,MATCH(N771,【参考】数式用3!$AD$2:$BA$2,0)),"")</f>
        <v/>
      </c>
      <c r="Y771" s="986"/>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 customHeight="1">
      <c r="A772" s="473">
        <v>757</v>
      </c>
      <c r="B772" s="982" t="str">
        <f>IF(基本情報入力シート!C809="","",基本情報入力シート!C809)</f>
        <v/>
      </c>
      <c r="C772" s="983"/>
      <c r="D772" s="983"/>
      <c r="E772" s="983"/>
      <c r="F772" s="983"/>
      <c r="G772" s="983"/>
      <c r="H772" s="983"/>
      <c r="I772" s="98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985" t="str">
        <f>IFERROR(V772*VLOOKUP(AF772,【参考】数式用3!$AD$15:$BA$23,MATCH(N772,【参考】数式用3!$AD$2:$BA$2,0)),"")</f>
        <v/>
      </c>
      <c r="Y772" s="986"/>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 customHeight="1">
      <c r="A773" s="473">
        <v>758</v>
      </c>
      <c r="B773" s="982" t="str">
        <f>IF(基本情報入力シート!C810="","",基本情報入力シート!C810)</f>
        <v/>
      </c>
      <c r="C773" s="983"/>
      <c r="D773" s="983"/>
      <c r="E773" s="983"/>
      <c r="F773" s="983"/>
      <c r="G773" s="983"/>
      <c r="H773" s="983"/>
      <c r="I773" s="98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985" t="str">
        <f>IFERROR(V773*VLOOKUP(AF773,【参考】数式用3!$AD$15:$BA$23,MATCH(N773,【参考】数式用3!$AD$2:$BA$2,0)),"")</f>
        <v/>
      </c>
      <c r="Y773" s="986"/>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 customHeight="1">
      <c r="A774" s="473">
        <v>759</v>
      </c>
      <c r="B774" s="982" t="str">
        <f>IF(基本情報入力シート!C811="","",基本情報入力シート!C811)</f>
        <v/>
      </c>
      <c r="C774" s="983"/>
      <c r="D774" s="983"/>
      <c r="E774" s="983"/>
      <c r="F774" s="983"/>
      <c r="G774" s="983"/>
      <c r="H774" s="983"/>
      <c r="I774" s="98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985" t="str">
        <f>IFERROR(V774*VLOOKUP(AF774,【参考】数式用3!$AD$15:$BA$23,MATCH(N774,【参考】数式用3!$AD$2:$BA$2,0)),"")</f>
        <v/>
      </c>
      <c r="Y774" s="986"/>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 customHeight="1">
      <c r="A775" s="473">
        <v>760</v>
      </c>
      <c r="B775" s="982" t="str">
        <f>IF(基本情報入力シート!C812="","",基本情報入力シート!C812)</f>
        <v/>
      </c>
      <c r="C775" s="983"/>
      <c r="D775" s="983"/>
      <c r="E775" s="983"/>
      <c r="F775" s="983"/>
      <c r="G775" s="983"/>
      <c r="H775" s="983"/>
      <c r="I775" s="98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985" t="str">
        <f>IFERROR(V775*VLOOKUP(AF775,【参考】数式用3!$AD$15:$BA$23,MATCH(N775,【参考】数式用3!$AD$2:$BA$2,0)),"")</f>
        <v/>
      </c>
      <c r="Y775" s="986"/>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 customHeight="1">
      <c r="A776" s="473">
        <v>761</v>
      </c>
      <c r="B776" s="982" t="str">
        <f>IF(基本情報入力シート!C813="","",基本情報入力シート!C813)</f>
        <v/>
      </c>
      <c r="C776" s="983"/>
      <c r="D776" s="983"/>
      <c r="E776" s="983"/>
      <c r="F776" s="983"/>
      <c r="G776" s="983"/>
      <c r="H776" s="983"/>
      <c r="I776" s="98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985" t="str">
        <f>IFERROR(V776*VLOOKUP(AF776,【参考】数式用3!$AD$15:$BA$23,MATCH(N776,【参考】数式用3!$AD$2:$BA$2,0)),"")</f>
        <v/>
      </c>
      <c r="Y776" s="986"/>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 customHeight="1">
      <c r="A777" s="473">
        <v>762</v>
      </c>
      <c r="B777" s="982" t="str">
        <f>IF(基本情報入力シート!C814="","",基本情報入力シート!C814)</f>
        <v/>
      </c>
      <c r="C777" s="983"/>
      <c r="D777" s="983"/>
      <c r="E777" s="983"/>
      <c r="F777" s="983"/>
      <c r="G777" s="983"/>
      <c r="H777" s="983"/>
      <c r="I777" s="98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985" t="str">
        <f>IFERROR(V777*VLOOKUP(AF777,【参考】数式用3!$AD$15:$BA$23,MATCH(N777,【参考】数式用3!$AD$2:$BA$2,0)),"")</f>
        <v/>
      </c>
      <c r="Y777" s="986"/>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 customHeight="1">
      <c r="A778" s="473">
        <v>763</v>
      </c>
      <c r="B778" s="982" t="str">
        <f>IF(基本情報入力シート!C815="","",基本情報入力シート!C815)</f>
        <v/>
      </c>
      <c r="C778" s="983"/>
      <c r="D778" s="983"/>
      <c r="E778" s="983"/>
      <c r="F778" s="983"/>
      <c r="G778" s="983"/>
      <c r="H778" s="983"/>
      <c r="I778" s="98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985" t="str">
        <f>IFERROR(V778*VLOOKUP(AF778,【参考】数式用3!$AD$15:$BA$23,MATCH(N778,【参考】数式用3!$AD$2:$BA$2,0)),"")</f>
        <v/>
      </c>
      <c r="Y778" s="986"/>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 customHeight="1">
      <c r="A779" s="473">
        <v>764</v>
      </c>
      <c r="B779" s="982" t="str">
        <f>IF(基本情報入力シート!C816="","",基本情報入力シート!C816)</f>
        <v/>
      </c>
      <c r="C779" s="983"/>
      <c r="D779" s="983"/>
      <c r="E779" s="983"/>
      <c r="F779" s="983"/>
      <c r="G779" s="983"/>
      <c r="H779" s="983"/>
      <c r="I779" s="98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985" t="str">
        <f>IFERROR(V779*VLOOKUP(AF779,【参考】数式用3!$AD$15:$BA$23,MATCH(N779,【参考】数式用3!$AD$2:$BA$2,0)),"")</f>
        <v/>
      </c>
      <c r="Y779" s="986"/>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 customHeight="1">
      <c r="A780" s="473">
        <v>765</v>
      </c>
      <c r="B780" s="982" t="str">
        <f>IF(基本情報入力シート!C817="","",基本情報入力シート!C817)</f>
        <v/>
      </c>
      <c r="C780" s="983"/>
      <c r="D780" s="983"/>
      <c r="E780" s="983"/>
      <c r="F780" s="983"/>
      <c r="G780" s="983"/>
      <c r="H780" s="983"/>
      <c r="I780" s="98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985" t="str">
        <f>IFERROR(V780*VLOOKUP(AF780,【参考】数式用3!$AD$15:$BA$23,MATCH(N780,【参考】数式用3!$AD$2:$BA$2,0)),"")</f>
        <v/>
      </c>
      <c r="Y780" s="986"/>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 customHeight="1">
      <c r="A781" s="473">
        <v>766</v>
      </c>
      <c r="B781" s="982" t="str">
        <f>IF(基本情報入力シート!C818="","",基本情報入力シート!C818)</f>
        <v/>
      </c>
      <c r="C781" s="983"/>
      <c r="D781" s="983"/>
      <c r="E781" s="983"/>
      <c r="F781" s="983"/>
      <c r="G781" s="983"/>
      <c r="H781" s="983"/>
      <c r="I781" s="98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985" t="str">
        <f>IFERROR(V781*VLOOKUP(AF781,【参考】数式用3!$AD$15:$BA$23,MATCH(N781,【参考】数式用3!$AD$2:$BA$2,0)),"")</f>
        <v/>
      </c>
      <c r="Y781" s="986"/>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 customHeight="1">
      <c r="A782" s="473">
        <v>767</v>
      </c>
      <c r="B782" s="982" t="str">
        <f>IF(基本情報入力シート!C819="","",基本情報入力シート!C819)</f>
        <v/>
      </c>
      <c r="C782" s="983"/>
      <c r="D782" s="983"/>
      <c r="E782" s="983"/>
      <c r="F782" s="983"/>
      <c r="G782" s="983"/>
      <c r="H782" s="983"/>
      <c r="I782" s="98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985" t="str">
        <f>IFERROR(V782*VLOOKUP(AF782,【参考】数式用3!$AD$15:$BA$23,MATCH(N782,【参考】数式用3!$AD$2:$BA$2,0)),"")</f>
        <v/>
      </c>
      <c r="Y782" s="986"/>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 customHeight="1">
      <c r="A783" s="473">
        <v>768</v>
      </c>
      <c r="B783" s="982" t="str">
        <f>IF(基本情報入力シート!C820="","",基本情報入力シート!C820)</f>
        <v/>
      </c>
      <c r="C783" s="983"/>
      <c r="D783" s="983"/>
      <c r="E783" s="983"/>
      <c r="F783" s="983"/>
      <c r="G783" s="983"/>
      <c r="H783" s="983"/>
      <c r="I783" s="98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985" t="str">
        <f>IFERROR(V783*VLOOKUP(AF783,【参考】数式用3!$AD$15:$BA$23,MATCH(N783,【参考】数式用3!$AD$2:$BA$2,0)),"")</f>
        <v/>
      </c>
      <c r="Y783" s="986"/>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 customHeight="1">
      <c r="A784" s="473">
        <v>769</v>
      </c>
      <c r="B784" s="982" t="str">
        <f>IF(基本情報入力シート!C821="","",基本情報入力シート!C821)</f>
        <v/>
      </c>
      <c r="C784" s="983"/>
      <c r="D784" s="983"/>
      <c r="E784" s="983"/>
      <c r="F784" s="983"/>
      <c r="G784" s="983"/>
      <c r="H784" s="983"/>
      <c r="I784" s="98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985" t="str">
        <f>IFERROR(V784*VLOOKUP(AF784,【参考】数式用3!$AD$15:$BA$23,MATCH(N784,【参考】数式用3!$AD$2:$BA$2,0)),"")</f>
        <v/>
      </c>
      <c r="Y784" s="986"/>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 customHeight="1">
      <c r="A785" s="473">
        <v>770</v>
      </c>
      <c r="B785" s="982" t="str">
        <f>IF(基本情報入力シート!C822="","",基本情報入力シート!C822)</f>
        <v/>
      </c>
      <c r="C785" s="983"/>
      <c r="D785" s="983"/>
      <c r="E785" s="983"/>
      <c r="F785" s="983"/>
      <c r="G785" s="983"/>
      <c r="H785" s="983"/>
      <c r="I785" s="98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985" t="str">
        <f>IFERROR(V785*VLOOKUP(AF785,【参考】数式用3!$AD$15:$BA$23,MATCH(N785,【参考】数式用3!$AD$2:$BA$2,0)),"")</f>
        <v/>
      </c>
      <c r="Y785" s="986"/>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 customHeight="1">
      <c r="A786" s="473">
        <v>771</v>
      </c>
      <c r="B786" s="982" t="str">
        <f>IF(基本情報入力シート!C823="","",基本情報入力シート!C823)</f>
        <v/>
      </c>
      <c r="C786" s="983"/>
      <c r="D786" s="983"/>
      <c r="E786" s="983"/>
      <c r="F786" s="983"/>
      <c r="G786" s="983"/>
      <c r="H786" s="983"/>
      <c r="I786" s="98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985" t="str">
        <f>IFERROR(V786*VLOOKUP(AF786,【参考】数式用3!$AD$15:$BA$23,MATCH(N786,【参考】数式用3!$AD$2:$BA$2,0)),"")</f>
        <v/>
      </c>
      <c r="Y786" s="986"/>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 customHeight="1">
      <c r="A787" s="473">
        <v>772</v>
      </c>
      <c r="B787" s="982" t="str">
        <f>IF(基本情報入力シート!C824="","",基本情報入力シート!C824)</f>
        <v/>
      </c>
      <c r="C787" s="983"/>
      <c r="D787" s="983"/>
      <c r="E787" s="983"/>
      <c r="F787" s="983"/>
      <c r="G787" s="983"/>
      <c r="H787" s="983"/>
      <c r="I787" s="98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985" t="str">
        <f>IFERROR(V787*VLOOKUP(AF787,【参考】数式用3!$AD$15:$BA$23,MATCH(N787,【参考】数式用3!$AD$2:$BA$2,0)),"")</f>
        <v/>
      </c>
      <c r="Y787" s="986"/>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 customHeight="1">
      <c r="A788" s="473">
        <v>773</v>
      </c>
      <c r="B788" s="982" t="str">
        <f>IF(基本情報入力シート!C825="","",基本情報入力シート!C825)</f>
        <v/>
      </c>
      <c r="C788" s="983"/>
      <c r="D788" s="983"/>
      <c r="E788" s="983"/>
      <c r="F788" s="983"/>
      <c r="G788" s="983"/>
      <c r="H788" s="983"/>
      <c r="I788" s="98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985" t="str">
        <f>IFERROR(V788*VLOOKUP(AF788,【参考】数式用3!$AD$15:$BA$23,MATCH(N788,【参考】数式用3!$AD$2:$BA$2,0)),"")</f>
        <v/>
      </c>
      <c r="Y788" s="986"/>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 customHeight="1">
      <c r="A789" s="473">
        <v>774</v>
      </c>
      <c r="B789" s="982" t="str">
        <f>IF(基本情報入力シート!C826="","",基本情報入力シート!C826)</f>
        <v/>
      </c>
      <c r="C789" s="983"/>
      <c r="D789" s="983"/>
      <c r="E789" s="983"/>
      <c r="F789" s="983"/>
      <c r="G789" s="983"/>
      <c r="H789" s="983"/>
      <c r="I789" s="98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985" t="str">
        <f>IFERROR(V789*VLOOKUP(AF789,【参考】数式用3!$AD$15:$BA$23,MATCH(N789,【参考】数式用3!$AD$2:$BA$2,0)),"")</f>
        <v/>
      </c>
      <c r="Y789" s="986"/>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 customHeight="1">
      <c r="A790" s="473">
        <v>775</v>
      </c>
      <c r="B790" s="982" t="str">
        <f>IF(基本情報入力シート!C827="","",基本情報入力シート!C827)</f>
        <v/>
      </c>
      <c r="C790" s="983"/>
      <c r="D790" s="983"/>
      <c r="E790" s="983"/>
      <c r="F790" s="983"/>
      <c r="G790" s="983"/>
      <c r="H790" s="983"/>
      <c r="I790" s="98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985" t="str">
        <f>IFERROR(V790*VLOOKUP(AF790,【参考】数式用3!$AD$15:$BA$23,MATCH(N790,【参考】数式用3!$AD$2:$BA$2,0)),"")</f>
        <v/>
      </c>
      <c r="Y790" s="986"/>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 customHeight="1">
      <c r="A791" s="473">
        <v>776</v>
      </c>
      <c r="B791" s="982" t="str">
        <f>IF(基本情報入力シート!C828="","",基本情報入力シート!C828)</f>
        <v/>
      </c>
      <c r="C791" s="983"/>
      <c r="D791" s="983"/>
      <c r="E791" s="983"/>
      <c r="F791" s="983"/>
      <c r="G791" s="983"/>
      <c r="H791" s="983"/>
      <c r="I791" s="98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985" t="str">
        <f>IFERROR(V791*VLOOKUP(AF791,【参考】数式用3!$AD$15:$BA$23,MATCH(N791,【参考】数式用3!$AD$2:$BA$2,0)),"")</f>
        <v/>
      </c>
      <c r="Y791" s="986"/>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 customHeight="1">
      <c r="A792" s="473">
        <v>777</v>
      </c>
      <c r="B792" s="982" t="str">
        <f>IF(基本情報入力シート!C829="","",基本情報入力シート!C829)</f>
        <v/>
      </c>
      <c r="C792" s="983"/>
      <c r="D792" s="983"/>
      <c r="E792" s="983"/>
      <c r="F792" s="983"/>
      <c r="G792" s="983"/>
      <c r="H792" s="983"/>
      <c r="I792" s="98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985" t="str">
        <f>IFERROR(V792*VLOOKUP(AF792,【参考】数式用3!$AD$15:$BA$23,MATCH(N792,【参考】数式用3!$AD$2:$BA$2,0)),"")</f>
        <v/>
      </c>
      <c r="Y792" s="986"/>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 customHeight="1">
      <c r="A793" s="473">
        <v>778</v>
      </c>
      <c r="B793" s="982" t="str">
        <f>IF(基本情報入力シート!C830="","",基本情報入力シート!C830)</f>
        <v/>
      </c>
      <c r="C793" s="983"/>
      <c r="D793" s="983"/>
      <c r="E793" s="983"/>
      <c r="F793" s="983"/>
      <c r="G793" s="983"/>
      <c r="H793" s="983"/>
      <c r="I793" s="98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985" t="str">
        <f>IFERROR(V793*VLOOKUP(AF793,【参考】数式用3!$AD$15:$BA$23,MATCH(N793,【参考】数式用3!$AD$2:$BA$2,0)),"")</f>
        <v/>
      </c>
      <c r="Y793" s="986"/>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 customHeight="1">
      <c r="A794" s="473">
        <v>779</v>
      </c>
      <c r="B794" s="982" t="str">
        <f>IF(基本情報入力シート!C831="","",基本情報入力シート!C831)</f>
        <v/>
      </c>
      <c r="C794" s="983"/>
      <c r="D794" s="983"/>
      <c r="E794" s="983"/>
      <c r="F794" s="983"/>
      <c r="G794" s="983"/>
      <c r="H794" s="983"/>
      <c r="I794" s="98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985" t="str">
        <f>IFERROR(V794*VLOOKUP(AF794,【参考】数式用3!$AD$15:$BA$23,MATCH(N794,【参考】数式用3!$AD$2:$BA$2,0)),"")</f>
        <v/>
      </c>
      <c r="Y794" s="986"/>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 customHeight="1">
      <c r="A795" s="473">
        <v>780</v>
      </c>
      <c r="B795" s="982" t="str">
        <f>IF(基本情報入力シート!C832="","",基本情報入力シート!C832)</f>
        <v/>
      </c>
      <c r="C795" s="983"/>
      <c r="D795" s="983"/>
      <c r="E795" s="983"/>
      <c r="F795" s="983"/>
      <c r="G795" s="983"/>
      <c r="H795" s="983"/>
      <c r="I795" s="98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985" t="str">
        <f>IFERROR(V795*VLOOKUP(AF795,【参考】数式用3!$AD$15:$BA$23,MATCH(N795,【参考】数式用3!$AD$2:$BA$2,0)),"")</f>
        <v/>
      </c>
      <c r="Y795" s="986"/>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 customHeight="1">
      <c r="A796" s="473">
        <v>781</v>
      </c>
      <c r="B796" s="982" t="str">
        <f>IF(基本情報入力シート!C833="","",基本情報入力シート!C833)</f>
        <v/>
      </c>
      <c r="C796" s="983"/>
      <c r="D796" s="983"/>
      <c r="E796" s="983"/>
      <c r="F796" s="983"/>
      <c r="G796" s="983"/>
      <c r="H796" s="983"/>
      <c r="I796" s="98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985" t="str">
        <f>IFERROR(V796*VLOOKUP(AF796,【参考】数式用3!$AD$15:$BA$23,MATCH(N796,【参考】数式用3!$AD$2:$BA$2,0)),"")</f>
        <v/>
      </c>
      <c r="Y796" s="986"/>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 customHeight="1">
      <c r="A797" s="473">
        <v>782</v>
      </c>
      <c r="B797" s="982" t="str">
        <f>IF(基本情報入力シート!C834="","",基本情報入力シート!C834)</f>
        <v/>
      </c>
      <c r="C797" s="983"/>
      <c r="D797" s="983"/>
      <c r="E797" s="983"/>
      <c r="F797" s="983"/>
      <c r="G797" s="983"/>
      <c r="H797" s="983"/>
      <c r="I797" s="98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985" t="str">
        <f>IFERROR(V797*VLOOKUP(AF797,【参考】数式用3!$AD$15:$BA$23,MATCH(N797,【参考】数式用3!$AD$2:$BA$2,0)),"")</f>
        <v/>
      </c>
      <c r="Y797" s="986"/>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 customHeight="1">
      <c r="A798" s="473">
        <v>783</v>
      </c>
      <c r="B798" s="982" t="str">
        <f>IF(基本情報入力シート!C835="","",基本情報入力シート!C835)</f>
        <v/>
      </c>
      <c r="C798" s="983"/>
      <c r="D798" s="983"/>
      <c r="E798" s="983"/>
      <c r="F798" s="983"/>
      <c r="G798" s="983"/>
      <c r="H798" s="983"/>
      <c r="I798" s="98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985" t="str">
        <f>IFERROR(V798*VLOOKUP(AF798,【参考】数式用3!$AD$15:$BA$23,MATCH(N798,【参考】数式用3!$AD$2:$BA$2,0)),"")</f>
        <v/>
      </c>
      <c r="Y798" s="986"/>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 customHeight="1">
      <c r="A799" s="473">
        <v>784</v>
      </c>
      <c r="B799" s="982" t="str">
        <f>IF(基本情報入力シート!C836="","",基本情報入力シート!C836)</f>
        <v/>
      </c>
      <c r="C799" s="983"/>
      <c r="D799" s="983"/>
      <c r="E799" s="983"/>
      <c r="F799" s="983"/>
      <c r="G799" s="983"/>
      <c r="H799" s="983"/>
      <c r="I799" s="98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985" t="str">
        <f>IFERROR(V799*VLOOKUP(AF799,【参考】数式用3!$AD$15:$BA$23,MATCH(N799,【参考】数式用3!$AD$2:$BA$2,0)),"")</f>
        <v/>
      </c>
      <c r="Y799" s="986"/>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 customHeight="1">
      <c r="A800" s="473">
        <v>785</v>
      </c>
      <c r="B800" s="982" t="str">
        <f>IF(基本情報入力シート!C837="","",基本情報入力シート!C837)</f>
        <v/>
      </c>
      <c r="C800" s="983"/>
      <c r="D800" s="983"/>
      <c r="E800" s="983"/>
      <c r="F800" s="983"/>
      <c r="G800" s="983"/>
      <c r="H800" s="983"/>
      <c r="I800" s="98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985" t="str">
        <f>IFERROR(V800*VLOOKUP(AF800,【参考】数式用3!$AD$15:$BA$23,MATCH(N800,【参考】数式用3!$AD$2:$BA$2,0)),"")</f>
        <v/>
      </c>
      <c r="Y800" s="986"/>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 customHeight="1">
      <c r="A801" s="473">
        <v>786</v>
      </c>
      <c r="B801" s="982" t="str">
        <f>IF(基本情報入力シート!C838="","",基本情報入力シート!C838)</f>
        <v/>
      </c>
      <c r="C801" s="983"/>
      <c r="D801" s="983"/>
      <c r="E801" s="983"/>
      <c r="F801" s="983"/>
      <c r="G801" s="983"/>
      <c r="H801" s="983"/>
      <c r="I801" s="98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985" t="str">
        <f>IFERROR(V801*VLOOKUP(AF801,【参考】数式用3!$AD$15:$BA$23,MATCH(N801,【参考】数式用3!$AD$2:$BA$2,0)),"")</f>
        <v/>
      </c>
      <c r="Y801" s="986"/>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 customHeight="1">
      <c r="A802" s="473">
        <v>787</v>
      </c>
      <c r="B802" s="982" t="str">
        <f>IF(基本情報入力シート!C839="","",基本情報入力シート!C839)</f>
        <v/>
      </c>
      <c r="C802" s="983"/>
      <c r="D802" s="983"/>
      <c r="E802" s="983"/>
      <c r="F802" s="983"/>
      <c r="G802" s="983"/>
      <c r="H802" s="983"/>
      <c r="I802" s="98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985" t="str">
        <f>IFERROR(V802*VLOOKUP(AF802,【参考】数式用3!$AD$15:$BA$23,MATCH(N802,【参考】数式用3!$AD$2:$BA$2,0)),"")</f>
        <v/>
      </c>
      <c r="Y802" s="986"/>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 customHeight="1">
      <c r="A803" s="473">
        <v>788</v>
      </c>
      <c r="B803" s="982" t="str">
        <f>IF(基本情報入力シート!C840="","",基本情報入力シート!C840)</f>
        <v/>
      </c>
      <c r="C803" s="983"/>
      <c r="D803" s="983"/>
      <c r="E803" s="983"/>
      <c r="F803" s="983"/>
      <c r="G803" s="983"/>
      <c r="H803" s="983"/>
      <c r="I803" s="98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985" t="str">
        <f>IFERROR(V803*VLOOKUP(AF803,【参考】数式用3!$AD$15:$BA$23,MATCH(N803,【参考】数式用3!$AD$2:$BA$2,0)),"")</f>
        <v/>
      </c>
      <c r="Y803" s="986"/>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 customHeight="1">
      <c r="A804" s="473">
        <v>789</v>
      </c>
      <c r="B804" s="982" t="str">
        <f>IF(基本情報入力シート!C841="","",基本情報入力シート!C841)</f>
        <v/>
      </c>
      <c r="C804" s="983"/>
      <c r="D804" s="983"/>
      <c r="E804" s="983"/>
      <c r="F804" s="983"/>
      <c r="G804" s="983"/>
      <c r="H804" s="983"/>
      <c r="I804" s="98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985" t="str">
        <f>IFERROR(V804*VLOOKUP(AF804,【参考】数式用3!$AD$15:$BA$23,MATCH(N804,【参考】数式用3!$AD$2:$BA$2,0)),"")</f>
        <v/>
      </c>
      <c r="Y804" s="986"/>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 customHeight="1">
      <c r="A805" s="473">
        <v>790</v>
      </c>
      <c r="B805" s="982" t="str">
        <f>IF(基本情報入力シート!C842="","",基本情報入力シート!C842)</f>
        <v/>
      </c>
      <c r="C805" s="983"/>
      <c r="D805" s="983"/>
      <c r="E805" s="983"/>
      <c r="F805" s="983"/>
      <c r="G805" s="983"/>
      <c r="H805" s="983"/>
      <c r="I805" s="98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985" t="str">
        <f>IFERROR(V805*VLOOKUP(AF805,【参考】数式用3!$AD$15:$BA$23,MATCH(N805,【参考】数式用3!$AD$2:$BA$2,0)),"")</f>
        <v/>
      </c>
      <c r="Y805" s="986"/>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 customHeight="1">
      <c r="A806" s="473">
        <v>791</v>
      </c>
      <c r="B806" s="982" t="str">
        <f>IF(基本情報入力シート!C843="","",基本情報入力シート!C843)</f>
        <v/>
      </c>
      <c r="C806" s="983"/>
      <c r="D806" s="983"/>
      <c r="E806" s="983"/>
      <c r="F806" s="983"/>
      <c r="G806" s="983"/>
      <c r="H806" s="983"/>
      <c r="I806" s="98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985" t="str">
        <f>IFERROR(V806*VLOOKUP(AF806,【参考】数式用3!$AD$15:$BA$23,MATCH(N806,【参考】数式用3!$AD$2:$BA$2,0)),"")</f>
        <v/>
      </c>
      <c r="Y806" s="986"/>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 customHeight="1">
      <c r="A807" s="473">
        <v>792</v>
      </c>
      <c r="B807" s="982" t="str">
        <f>IF(基本情報入力シート!C844="","",基本情報入力シート!C844)</f>
        <v/>
      </c>
      <c r="C807" s="983"/>
      <c r="D807" s="983"/>
      <c r="E807" s="983"/>
      <c r="F807" s="983"/>
      <c r="G807" s="983"/>
      <c r="H807" s="983"/>
      <c r="I807" s="98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985" t="str">
        <f>IFERROR(V807*VLOOKUP(AF807,【参考】数式用3!$AD$15:$BA$23,MATCH(N807,【参考】数式用3!$AD$2:$BA$2,0)),"")</f>
        <v/>
      </c>
      <c r="Y807" s="986"/>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 customHeight="1">
      <c r="A808" s="473">
        <v>793</v>
      </c>
      <c r="B808" s="982" t="str">
        <f>IF(基本情報入力シート!C845="","",基本情報入力シート!C845)</f>
        <v/>
      </c>
      <c r="C808" s="983"/>
      <c r="D808" s="983"/>
      <c r="E808" s="983"/>
      <c r="F808" s="983"/>
      <c r="G808" s="983"/>
      <c r="H808" s="983"/>
      <c r="I808" s="98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985" t="str">
        <f>IFERROR(V808*VLOOKUP(AF808,【参考】数式用3!$AD$15:$BA$23,MATCH(N808,【参考】数式用3!$AD$2:$BA$2,0)),"")</f>
        <v/>
      </c>
      <c r="Y808" s="986"/>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 customHeight="1">
      <c r="A809" s="473">
        <v>794</v>
      </c>
      <c r="B809" s="982" t="str">
        <f>IF(基本情報入力シート!C846="","",基本情報入力シート!C846)</f>
        <v/>
      </c>
      <c r="C809" s="983"/>
      <c r="D809" s="983"/>
      <c r="E809" s="983"/>
      <c r="F809" s="983"/>
      <c r="G809" s="983"/>
      <c r="H809" s="983"/>
      <c r="I809" s="98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985" t="str">
        <f>IFERROR(V809*VLOOKUP(AF809,【参考】数式用3!$AD$15:$BA$23,MATCH(N809,【参考】数式用3!$AD$2:$BA$2,0)),"")</f>
        <v/>
      </c>
      <c r="Y809" s="986"/>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 customHeight="1">
      <c r="A810" s="473">
        <v>795</v>
      </c>
      <c r="B810" s="982" t="str">
        <f>IF(基本情報入力シート!C847="","",基本情報入力シート!C847)</f>
        <v/>
      </c>
      <c r="C810" s="983"/>
      <c r="D810" s="983"/>
      <c r="E810" s="983"/>
      <c r="F810" s="983"/>
      <c r="G810" s="983"/>
      <c r="H810" s="983"/>
      <c r="I810" s="98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985" t="str">
        <f>IFERROR(V810*VLOOKUP(AF810,【参考】数式用3!$AD$15:$BA$23,MATCH(N810,【参考】数式用3!$AD$2:$BA$2,0)),"")</f>
        <v/>
      </c>
      <c r="Y810" s="986"/>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 customHeight="1">
      <c r="A811" s="473">
        <v>796</v>
      </c>
      <c r="B811" s="982" t="str">
        <f>IF(基本情報入力シート!C848="","",基本情報入力シート!C848)</f>
        <v/>
      </c>
      <c r="C811" s="983"/>
      <c r="D811" s="983"/>
      <c r="E811" s="983"/>
      <c r="F811" s="983"/>
      <c r="G811" s="983"/>
      <c r="H811" s="983"/>
      <c r="I811" s="98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985" t="str">
        <f>IFERROR(V811*VLOOKUP(AF811,【参考】数式用3!$AD$15:$BA$23,MATCH(N811,【参考】数式用3!$AD$2:$BA$2,0)),"")</f>
        <v/>
      </c>
      <c r="Y811" s="986"/>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 customHeight="1">
      <c r="A812" s="473">
        <v>797</v>
      </c>
      <c r="B812" s="982" t="str">
        <f>IF(基本情報入力シート!C849="","",基本情報入力シート!C849)</f>
        <v/>
      </c>
      <c r="C812" s="983"/>
      <c r="D812" s="983"/>
      <c r="E812" s="983"/>
      <c r="F812" s="983"/>
      <c r="G812" s="983"/>
      <c r="H812" s="983"/>
      <c r="I812" s="98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985" t="str">
        <f>IFERROR(V812*VLOOKUP(AF812,【参考】数式用3!$AD$15:$BA$23,MATCH(N812,【参考】数式用3!$AD$2:$BA$2,0)),"")</f>
        <v/>
      </c>
      <c r="Y812" s="986"/>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 customHeight="1">
      <c r="A813" s="473">
        <v>798</v>
      </c>
      <c r="B813" s="982" t="str">
        <f>IF(基本情報入力シート!C850="","",基本情報入力シート!C850)</f>
        <v/>
      </c>
      <c r="C813" s="983"/>
      <c r="D813" s="983"/>
      <c r="E813" s="983"/>
      <c r="F813" s="983"/>
      <c r="G813" s="983"/>
      <c r="H813" s="983"/>
      <c r="I813" s="98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985" t="str">
        <f>IFERROR(V813*VLOOKUP(AF813,【参考】数式用3!$AD$15:$BA$23,MATCH(N813,【参考】数式用3!$AD$2:$BA$2,0)),"")</f>
        <v/>
      </c>
      <c r="Y813" s="986"/>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 customHeight="1">
      <c r="A814" s="473">
        <v>799</v>
      </c>
      <c r="B814" s="982" t="str">
        <f>IF(基本情報入力シート!C851="","",基本情報入力シート!C851)</f>
        <v/>
      </c>
      <c r="C814" s="983"/>
      <c r="D814" s="983"/>
      <c r="E814" s="983"/>
      <c r="F814" s="983"/>
      <c r="G814" s="983"/>
      <c r="H814" s="983"/>
      <c r="I814" s="98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985" t="str">
        <f>IFERROR(V814*VLOOKUP(AF814,【参考】数式用3!$AD$15:$BA$23,MATCH(N814,【参考】数式用3!$AD$2:$BA$2,0)),"")</f>
        <v/>
      </c>
      <c r="Y814" s="986"/>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 customHeight="1">
      <c r="A815" s="473">
        <v>800</v>
      </c>
      <c r="B815" s="982" t="str">
        <f>IF(基本情報入力シート!C852="","",基本情報入力シート!C852)</f>
        <v/>
      </c>
      <c r="C815" s="983"/>
      <c r="D815" s="983"/>
      <c r="E815" s="983"/>
      <c r="F815" s="983"/>
      <c r="G815" s="983"/>
      <c r="H815" s="983"/>
      <c r="I815" s="98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985" t="str">
        <f>IFERROR(V815*VLOOKUP(AF815,【参考】数式用3!$AD$15:$BA$23,MATCH(N815,【参考】数式用3!$AD$2:$BA$2,0)),"")</f>
        <v/>
      </c>
      <c r="Y815" s="986"/>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 customHeight="1">
      <c r="A816" s="473">
        <v>801</v>
      </c>
      <c r="B816" s="982" t="str">
        <f>IF(基本情報入力シート!C853="","",基本情報入力シート!C853)</f>
        <v/>
      </c>
      <c r="C816" s="983"/>
      <c r="D816" s="983"/>
      <c r="E816" s="983"/>
      <c r="F816" s="983"/>
      <c r="G816" s="983"/>
      <c r="H816" s="983"/>
      <c r="I816" s="98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985" t="str">
        <f>IFERROR(V816*VLOOKUP(AF816,【参考】数式用3!$AD$15:$BA$23,MATCH(N816,【参考】数式用3!$AD$2:$BA$2,0)),"")</f>
        <v/>
      </c>
      <c r="Y816" s="986"/>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 customHeight="1">
      <c r="A817" s="473">
        <v>802</v>
      </c>
      <c r="B817" s="982" t="str">
        <f>IF(基本情報入力シート!C854="","",基本情報入力シート!C854)</f>
        <v/>
      </c>
      <c r="C817" s="983"/>
      <c r="D817" s="983"/>
      <c r="E817" s="983"/>
      <c r="F817" s="983"/>
      <c r="G817" s="983"/>
      <c r="H817" s="983"/>
      <c r="I817" s="98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985" t="str">
        <f>IFERROR(V817*VLOOKUP(AF817,【参考】数式用3!$AD$15:$BA$23,MATCH(N817,【参考】数式用3!$AD$2:$BA$2,0)),"")</f>
        <v/>
      </c>
      <c r="Y817" s="986"/>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 customHeight="1">
      <c r="A818" s="473">
        <v>803</v>
      </c>
      <c r="B818" s="982" t="str">
        <f>IF(基本情報入力シート!C855="","",基本情報入力シート!C855)</f>
        <v/>
      </c>
      <c r="C818" s="983"/>
      <c r="D818" s="983"/>
      <c r="E818" s="983"/>
      <c r="F818" s="983"/>
      <c r="G818" s="983"/>
      <c r="H818" s="983"/>
      <c r="I818" s="98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985" t="str">
        <f>IFERROR(V818*VLOOKUP(AF818,【参考】数式用3!$AD$15:$BA$23,MATCH(N818,【参考】数式用3!$AD$2:$BA$2,0)),"")</f>
        <v/>
      </c>
      <c r="Y818" s="986"/>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 customHeight="1">
      <c r="A819" s="473">
        <v>804</v>
      </c>
      <c r="B819" s="982" t="str">
        <f>IF(基本情報入力シート!C856="","",基本情報入力シート!C856)</f>
        <v/>
      </c>
      <c r="C819" s="983"/>
      <c r="D819" s="983"/>
      <c r="E819" s="983"/>
      <c r="F819" s="983"/>
      <c r="G819" s="983"/>
      <c r="H819" s="983"/>
      <c r="I819" s="98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985" t="str">
        <f>IFERROR(V819*VLOOKUP(AF819,【参考】数式用3!$AD$15:$BA$23,MATCH(N819,【参考】数式用3!$AD$2:$BA$2,0)),"")</f>
        <v/>
      </c>
      <c r="Y819" s="986"/>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 customHeight="1">
      <c r="A820" s="473">
        <v>805</v>
      </c>
      <c r="B820" s="982" t="str">
        <f>IF(基本情報入力シート!C857="","",基本情報入力シート!C857)</f>
        <v/>
      </c>
      <c r="C820" s="983"/>
      <c r="D820" s="983"/>
      <c r="E820" s="983"/>
      <c r="F820" s="983"/>
      <c r="G820" s="983"/>
      <c r="H820" s="983"/>
      <c r="I820" s="98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985" t="str">
        <f>IFERROR(V820*VLOOKUP(AF820,【参考】数式用3!$AD$15:$BA$23,MATCH(N820,【参考】数式用3!$AD$2:$BA$2,0)),"")</f>
        <v/>
      </c>
      <c r="Y820" s="986"/>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 customHeight="1">
      <c r="A821" s="473">
        <v>806</v>
      </c>
      <c r="B821" s="982" t="str">
        <f>IF(基本情報入力シート!C858="","",基本情報入力シート!C858)</f>
        <v/>
      </c>
      <c r="C821" s="983"/>
      <c r="D821" s="983"/>
      <c r="E821" s="983"/>
      <c r="F821" s="983"/>
      <c r="G821" s="983"/>
      <c r="H821" s="983"/>
      <c r="I821" s="98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985" t="str">
        <f>IFERROR(V821*VLOOKUP(AF821,【参考】数式用3!$AD$15:$BA$23,MATCH(N821,【参考】数式用3!$AD$2:$BA$2,0)),"")</f>
        <v/>
      </c>
      <c r="Y821" s="986"/>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 customHeight="1">
      <c r="A822" s="473">
        <v>807</v>
      </c>
      <c r="B822" s="982" t="str">
        <f>IF(基本情報入力シート!C859="","",基本情報入力シート!C859)</f>
        <v/>
      </c>
      <c r="C822" s="983"/>
      <c r="D822" s="983"/>
      <c r="E822" s="983"/>
      <c r="F822" s="983"/>
      <c r="G822" s="983"/>
      <c r="H822" s="983"/>
      <c r="I822" s="98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985" t="str">
        <f>IFERROR(V822*VLOOKUP(AF822,【参考】数式用3!$AD$15:$BA$23,MATCH(N822,【参考】数式用3!$AD$2:$BA$2,0)),"")</f>
        <v/>
      </c>
      <c r="Y822" s="986"/>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 customHeight="1">
      <c r="A823" s="473">
        <v>808</v>
      </c>
      <c r="B823" s="982" t="str">
        <f>IF(基本情報入力シート!C860="","",基本情報入力シート!C860)</f>
        <v/>
      </c>
      <c r="C823" s="983"/>
      <c r="D823" s="983"/>
      <c r="E823" s="983"/>
      <c r="F823" s="983"/>
      <c r="G823" s="983"/>
      <c r="H823" s="983"/>
      <c r="I823" s="98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985" t="str">
        <f>IFERROR(V823*VLOOKUP(AF823,【参考】数式用3!$AD$15:$BA$23,MATCH(N823,【参考】数式用3!$AD$2:$BA$2,0)),"")</f>
        <v/>
      </c>
      <c r="Y823" s="986"/>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 customHeight="1">
      <c r="A824" s="473">
        <v>809</v>
      </c>
      <c r="B824" s="982" t="str">
        <f>IF(基本情報入力シート!C861="","",基本情報入力シート!C861)</f>
        <v/>
      </c>
      <c r="C824" s="983"/>
      <c r="D824" s="983"/>
      <c r="E824" s="983"/>
      <c r="F824" s="983"/>
      <c r="G824" s="983"/>
      <c r="H824" s="983"/>
      <c r="I824" s="98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985" t="str">
        <f>IFERROR(V824*VLOOKUP(AF824,【参考】数式用3!$AD$15:$BA$23,MATCH(N824,【参考】数式用3!$AD$2:$BA$2,0)),"")</f>
        <v/>
      </c>
      <c r="Y824" s="986"/>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 customHeight="1">
      <c r="A825" s="473">
        <v>810</v>
      </c>
      <c r="B825" s="982" t="str">
        <f>IF(基本情報入力シート!C862="","",基本情報入力シート!C862)</f>
        <v/>
      </c>
      <c r="C825" s="983"/>
      <c r="D825" s="983"/>
      <c r="E825" s="983"/>
      <c r="F825" s="983"/>
      <c r="G825" s="983"/>
      <c r="H825" s="983"/>
      <c r="I825" s="98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985" t="str">
        <f>IFERROR(V825*VLOOKUP(AF825,【参考】数式用3!$AD$15:$BA$23,MATCH(N825,【参考】数式用3!$AD$2:$BA$2,0)),"")</f>
        <v/>
      </c>
      <c r="Y825" s="986"/>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 customHeight="1">
      <c r="A826" s="473">
        <v>811</v>
      </c>
      <c r="B826" s="982" t="str">
        <f>IF(基本情報入力シート!C863="","",基本情報入力シート!C863)</f>
        <v/>
      </c>
      <c r="C826" s="983"/>
      <c r="D826" s="983"/>
      <c r="E826" s="983"/>
      <c r="F826" s="983"/>
      <c r="G826" s="983"/>
      <c r="H826" s="983"/>
      <c r="I826" s="98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985" t="str">
        <f>IFERROR(V826*VLOOKUP(AF826,【参考】数式用3!$AD$15:$BA$23,MATCH(N826,【参考】数式用3!$AD$2:$BA$2,0)),"")</f>
        <v/>
      </c>
      <c r="Y826" s="986"/>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 customHeight="1">
      <c r="A827" s="473">
        <v>812</v>
      </c>
      <c r="B827" s="982" t="str">
        <f>IF(基本情報入力シート!C864="","",基本情報入力シート!C864)</f>
        <v/>
      </c>
      <c r="C827" s="983"/>
      <c r="D827" s="983"/>
      <c r="E827" s="983"/>
      <c r="F827" s="983"/>
      <c r="G827" s="983"/>
      <c r="H827" s="983"/>
      <c r="I827" s="98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985" t="str">
        <f>IFERROR(V827*VLOOKUP(AF827,【参考】数式用3!$AD$15:$BA$23,MATCH(N827,【参考】数式用3!$AD$2:$BA$2,0)),"")</f>
        <v/>
      </c>
      <c r="Y827" s="986"/>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 customHeight="1">
      <c r="A828" s="473">
        <v>813</v>
      </c>
      <c r="B828" s="982" t="str">
        <f>IF(基本情報入力シート!C865="","",基本情報入力シート!C865)</f>
        <v/>
      </c>
      <c r="C828" s="983"/>
      <c r="D828" s="983"/>
      <c r="E828" s="983"/>
      <c r="F828" s="983"/>
      <c r="G828" s="983"/>
      <c r="H828" s="983"/>
      <c r="I828" s="98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985" t="str">
        <f>IFERROR(V828*VLOOKUP(AF828,【参考】数式用3!$AD$15:$BA$23,MATCH(N828,【参考】数式用3!$AD$2:$BA$2,0)),"")</f>
        <v/>
      </c>
      <c r="Y828" s="986"/>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 customHeight="1">
      <c r="A829" s="473">
        <v>814</v>
      </c>
      <c r="B829" s="982" t="str">
        <f>IF(基本情報入力シート!C866="","",基本情報入力シート!C866)</f>
        <v/>
      </c>
      <c r="C829" s="983"/>
      <c r="D829" s="983"/>
      <c r="E829" s="983"/>
      <c r="F829" s="983"/>
      <c r="G829" s="983"/>
      <c r="H829" s="983"/>
      <c r="I829" s="98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985" t="str">
        <f>IFERROR(V829*VLOOKUP(AF829,【参考】数式用3!$AD$15:$BA$23,MATCH(N829,【参考】数式用3!$AD$2:$BA$2,0)),"")</f>
        <v/>
      </c>
      <c r="Y829" s="986"/>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 customHeight="1">
      <c r="A830" s="473">
        <v>815</v>
      </c>
      <c r="B830" s="982" t="str">
        <f>IF(基本情報入力シート!C867="","",基本情報入力シート!C867)</f>
        <v/>
      </c>
      <c r="C830" s="983"/>
      <c r="D830" s="983"/>
      <c r="E830" s="983"/>
      <c r="F830" s="983"/>
      <c r="G830" s="983"/>
      <c r="H830" s="983"/>
      <c r="I830" s="98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985" t="str">
        <f>IFERROR(V830*VLOOKUP(AF830,【参考】数式用3!$AD$15:$BA$23,MATCH(N830,【参考】数式用3!$AD$2:$BA$2,0)),"")</f>
        <v/>
      </c>
      <c r="Y830" s="986"/>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 customHeight="1">
      <c r="A831" s="473">
        <v>816</v>
      </c>
      <c r="B831" s="982" t="str">
        <f>IF(基本情報入力シート!C868="","",基本情報入力シート!C868)</f>
        <v/>
      </c>
      <c r="C831" s="983"/>
      <c r="D831" s="983"/>
      <c r="E831" s="983"/>
      <c r="F831" s="983"/>
      <c r="G831" s="983"/>
      <c r="H831" s="983"/>
      <c r="I831" s="98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985" t="str">
        <f>IFERROR(V831*VLOOKUP(AF831,【参考】数式用3!$AD$15:$BA$23,MATCH(N831,【参考】数式用3!$AD$2:$BA$2,0)),"")</f>
        <v/>
      </c>
      <c r="Y831" s="986"/>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 customHeight="1">
      <c r="A832" s="473">
        <v>817</v>
      </c>
      <c r="B832" s="982" t="str">
        <f>IF(基本情報入力シート!C869="","",基本情報入力シート!C869)</f>
        <v/>
      </c>
      <c r="C832" s="983"/>
      <c r="D832" s="983"/>
      <c r="E832" s="983"/>
      <c r="F832" s="983"/>
      <c r="G832" s="983"/>
      <c r="H832" s="983"/>
      <c r="I832" s="98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985" t="str">
        <f>IFERROR(V832*VLOOKUP(AF832,【参考】数式用3!$AD$15:$BA$23,MATCH(N832,【参考】数式用3!$AD$2:$BA$2,0)),"")</f>
        <v/>
      </c>
      <c r="Y832" s="986"/>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 customHeight="1">
      <c r="A833" s="473">
        <v>818</v>
      </c>
      <c r="B833" s="982" t="str">
        <f>IF(基本情報入力シート!C870="","",基本情報入力シート!C870)</f>
        <v/>
      </c>
      <c r="C833" s="983"/>
      <c r="D833" s="983"/>
      <c r="E833" s="983"/>
      <c r="F833" s="983"/>
      <c r="G833" s="983"/>
      <c r="H833" s="983"/>
      <c r="I833" s="98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985" t="str">
        <f>IFERROR(V833*VLOOKUP(AF833,【参考】数式用3!$AD$15:$BA$23,MATCH(N833,【参考】数式用3!$AD$2:$BA$2,0)),"")</f>
        <v/>
      </c>
      <c r="Y833" s="986"/>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 customHeight="1">
      <c r="A834" s="473">
        <v>819</v>
      </c>
      <c r="B834" s="982" t="str">
        <f>IF(基本情報入力シート!C871="","",基本情報入力シート!C871)</f>
        <v/>
      </c>
      <c r="C834" s="983"/>
      <c r="D834" s="983"/>
      <c r="E834" s="983"/>
      <c r="F834" s="983"/>
      <c r="G834" s="983"/>
      <c r="H834" s="983"/>
      <c r="I834" s="98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985" t="str">
        <f>IFERROR(V834*VLOOKUP(AF834,【参考】数式用3!$AD$15:$BA$23,MATCH(N834,【参考】数式用3!$AD$2:$BA$2,0)),"")</f>
        <v/>
      </c>
      <c r="Y834" s="986"/>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 customHeight="1">
      <c r="A835" s="473">
        <v>820</v>
      </c>
      <c r="B835" s="982" t="str">
        <f>IF(基本情報入力シート!C872="","",基本情報入力シート!C872)</f>
        <v/>
      </c>
      <c r="C835" s="983"/>
      <c r="D835" s="983"/>
      <c r="E835" s="983"/>
      <c r="F835" s="983"/>
      <c r="G835" s="983"/>
      <c r="H835" s="983"/>
      <c r="I835" s="98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985" t="str">
        <f>IFERROR(V835*VLOOKUP(AF835,【参考】数式用3!$AD$15:$BA$23,MATCH(N835,【参考】数式用3!$AD$2:$BA$2,0)),"")</f>
        <v/>
      </c>
      <c r="Y835" s="986"/>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 customHeight="1">
      <c r="A836" s="473">
        <v>821</v>
      </c>
      <c r="B836" s="982" t="str">
        <f>IF(基本情報入力シート!C873="","",基本情報入力シート!C873)</f>
        <v/>
      </c>
      <c r="C836" s="983"/>
      <c r="D836" s="983"/>
      <c r="E836" s="983"/>
      <c r="F836" s="983"/>
      <c r="G836" s="983"/>
      <c r="H836" s="983"/>
      <c r="I836" s="98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985" t="str">
        <f>IFERROR(V836*VLOOKUP(AF836,【参考】数式用3!$AD$15:$BA$23,MATCH(N836,【参考】数式用3!$AD$2:$BA$2,0)),"")</f>
        <v/>
      </c>
      <c r="Y836" s="986"/>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 customHeight="1">
      <c r="A837" s="473">
        <v>822</v>
      </c>
      <c r="B837" s="982" t="str">
        <f>IF(基本情報入力シート!C874="","",基本情報入力シート!C874)</f>
        <v/>
      </c>
      <c r="C837" s="983"/>
      <c r="D837" s="983"/>
      <c r="E837" s="983"/>
      <c r="F837" s="983"/>
      <c r="G837" s="983"/>
      <c r="H837" s="983"/>
      <c r="I837" s="98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985" t="str">
        <f>IFERROR(V837*VLOOKUP(AF837,【参考】数式用3!$AD$15:$BA$23,MATCH(N837,【参考】数式用3!$AD$2:$BA$2,0)),"")</f>
        <v/>
      </c>
      <c r="Y837" s="986"/>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 customHeight="1">
      <c r="A838" s="473">
        <v>823</v>
      </c>
      <c r="B838" s="982" t="str">
        <f>IF(基本情報入力シート!C875="","",基本情報入力シート!C875)</f>
        <v/>
      </c>
      <c r="C838" s="983"/>
      <c r="D838" s="983"/>
      <c r="E838" s="983"/>
      <c r="F838" s="983"/>
      <c r="G838" s="983"/>
      <c r="H838" s="983"/>
      <c r="I838" s="98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985" t="str">
        <f>IFERROR(V838*VLOOKUP(AF838,【参考】数式用3!$AD$15:$BA$23,MATCH(N838,【参考】数式用3!$AD$2:$BA$2,0)),"")</f>
        <v/>
      </c>
      <c r="Y838" s="986"/>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 customHeight="1">
      <c r="A839" s="473">
        <v>824</v>
      </c>
      <c r="B839" s="982" t="str">
        <f>IF(基本情報入力シート!C876="","",基本情報入力シート!C876)</f>
        <v/>
      </c>
      <c r="C839" s="983"/>
      <c r="D839" s="983"/>
      <c r="E839" s="983"/>
      <c r="F839" s="983"/>
      <c r="G839" s="983"/>
      <c r="H839" s="983"/>
      <c r="I839" s="98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985" t="str">
        <f>IFERROR(V839*VLOOKUP(AF839,【参考】数式用3!$AD$15:$BA$23,MATCH(N839,【参考】数式用3!$AD$2:$BA$2,0)),"")</f>
        <v/>
      </c>
      <c r="Y839" s="986"/>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 customHeight="1">
      <c r="A840" s="473">
        <v>825</v>
      </c>
      <c r="B840" s="982" t="str">
        <f>IF(基本情報入力シート!C877="","",基本情報入力シート!C877)</f>
        <v/>
      </c>
      <c r="C840" s="983"/>
      <c r="D840" s="983"/>
      <c r="E840" s="983"/>
      <c r="F840" s="983"/>
      <c r="G840" s="983"/>
      <c r="H840" s="983"/>
      <c r="I840" s="98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985" t="str">
        <f>IFERROR(V840*VLOOKUP(AF840,【参考】数式用3!$AD$15:$BA$23,MATCH(N840,【参考】数式用3!$AD$2:$BA$2,0)),"")</f>
        <v/>
      </c>
      <c r="Y840" s="986"/>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 customHeight="1">
      <c r="A841" s="473">
        <v>826</v>
      </c>
      <c r="B841" s="982" t="str">
        <f>IF(基本情報入力シート!C878="","",基本情報入力シート!C878)</f>
        <v/>
      </c>
      <c r="C841" s="983"/>
      <c r="D841" s="983"/>
      <c r="E841" s="983"/>
      <c r="F841" s="983"/>
      <c r="G841" s="983"/>
      <c r="H841" s="983"/>
      <c r="I841" s="98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985" t="str">
        <f>IFERROR(V841*VLOOKUP(AF841,【参考】数式用3!$AD$15:$BA$23,MATCH(N841,【参考】数式用3!$AD$2:$BA$2,0)),"")</f>
        <v/>
      </c>
      <c r="Y841" s="986"/>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 customHeight="1">
      <c r="A842" s="473">
        <v>827</v>
      </c>
      <c r="B842" s="982" t="str">
        <f>IF(基本情報入力シート!C879="","",基本情報入力シート!C879)</f>
        <v/>
      </c>
      <c r="C842" s="983"/>
      <c r="D842" s="983"/>
      <c r="E842" s="983"/>
      <c r="F842" s="983"/>
      <c r="G842" s="983"/>
      <c r="H842" s="983"/>
      <c r="I842" s="98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985" t="str">
        <f>IFERROR(V842*VLOOKUP(AF842,【参考】数式用3!$AD$15:$BA$23,MATCH(N842,【参考】数式用3!$AD$2:$BA$2,0)),"")</f>
        <v/>
      </c>
      <c r="Y842" s="986"/>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 customHeight="1">
      <c r="A843" s="473">
        <v>828</v>
      </c>
      <c r="B843" s="982" t="str">
        <f>IF(基本情報入力シート!C880="","",基本情報入力シート!C880)</f>
        <v/>
      </c>
      <c r="C843" s="983"/>
      <c r="D843" s="983"/>
      <c r="E843" s="983"/>
      <c r="F843" s="983"/>
      <c r="G843" s="983"/>
      <c r="H843" s="983"/>
      <c r="I843" s="98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985" t="str">
        <f>IFERROR(V843*VLOOKUP(AF843,【参考】数式用3!$AD$15:$BA$23,MATCH(N843,【参考】数式用3!$AD$2:$BA$2,0)),"")</f>
        <v/>
      </c>
      <c r="Y843" s="986"/>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 customHeight="1">
      <c r="A844" s="473">
        <v>829</v>
      </c>
      <c r="B844" s="982" t="str">
        <f>IF(基本情報入力シート!C881="","",基本情報入力シート!C881)</f>
        <v/>
      </c>
      <c r="C844" s="983"/>
      <c r="D844" s="983"/>
      <c r="E844" s="983"/>
      <c r="F844" s="983"/>
      <c r="G844" s="983"/>
      <c r="H844" s="983"/>
      <c r="I844" s="98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985" t="str">
        <f>IFERROR(V844*VLOOKUP(AF844,【参考】数式用3!$AD$15:$BA$23,MATCH(N844,【参考】数式用3!$AD$2:$BA$2,0)),"")</f>
        <v/>
      </c>
      <c r="Y844" s="986"/>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 customHeight="1">
      <c r="A845" s="473">
        <v>830</v>
      </c>
      <c r="B845" s="982" t="str">
        <f>IF(基本情報入力シート!C882="","",基本情報入力シート!C882)</f>
        <v/>
      </c>
      <c r="C845" s="983"/>
      <c r="D845" s="983"/>
      <c r="E845" s="983"/>
      <c r="F845" s="983"/>
      <c r="G845" s="983"/>
      <c r="H845" s="983"/>
      <c r="I845" s="98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985" t="str">
        <f>IFERROR(V845*VLOOKUP(AF845,【参考】数式用3!$AD$15:$BA$23,MATCH(N845,【参考】数式用3!$AD$2:$BA$2,0)),"")</f>
        <v/>
      </c>
      <c r="Y845" s="986"/>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 customHeight="1">
      <c r="A846" s="473">
        <v>831</v>
      </c>
      <c r="B846" s="982" t="str">
        <f>IF(基本情報入力シート!C883="","",基本情報入力シート!C883)</f>
        <v/>
      </c>
      <c r="C846" s="983"/>
      <c r="D846" s="983"/>
      <c r="E846" s="983"/>
      <c r="F846" s="983"/>
      <c r="G846" s="983"/>
      <c r="H846" s="983"/>
      <c r="I846" s="98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985" t="str">
        <f>IFERROR(V846*VLOOKUP(AF846,【参考】数式用3!$AD$15:$BA$23,MATCH(N846,【参考】数式用3!$AD$2:$BA$2,0)),"")</f>
        <v/>
      </c>
      <c r="Y846" s="986"/>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 customHeight="1">
      <c r="A847" s="473">
        <v>832</v>
      </c>
      <c r="B847" s="982" t="str">
        <f>IF(基本情報入力シート!C884="","",基本情報入力シート!C884)</f>
        <v/>
      </c>
      <c r="C847" s="983"/>
      <c r="D847" s="983"/>
      <c r="E847" s="983"/>
      <c r="F847" s="983"/>
      <c r="G847" s="983"/>
      <c r="H847" s="983"/>
      <c r="I847" s="98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985" t="str">
        <f>IFERROR(V847*VLOOKUP(AF847,【参考】数式用3!$AD$15:$BA$23,MATCH(N847,【参考】数式用3!$AD$2:$BA$2,0)),"")</f>
        <v/>
      </c>
      <c r="Y847" s="986"/>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 customHeight="1">
      <c r="A848" s="473">
        <v>833</v>
      </c>
      <c r="B848" s="982" t="str">
        <f>IF(基本情報入力シート!C885="","",基本情報入力シート!C885)</f>
        <v/>
      </c>
      <c r="C848" s="983"/>
      <c r="D848" s="983"/>
      <c r="E848" s="983"/>
      <c r="F848" s="983"/>
      <c r="G848" s="983"/>
      <c r="H848" s="983"/>
      <c r="I848" s="98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985" t="str">
        <f>IFERROR(V848*VLOOKUP(AF848,【参考】数式用3!$AD$15:$BA$23,MATCH(N848,【参考】数式用3!$AD$2:$BA$2,0)),"")</f>
        <v/>
      </c>
      <c r="Y848" s="986"/>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 customHeight="1">
      <c r="A849" s="473">
        <v>834</v>
      </c>
      <c r="B849" s="982" t="str">
        <f>IF(基本情報入力シート!C886="","",基本情報入力シート!C886)</f>
        <v/>
      </c>
      <c r="C849" s="983"/>
      <c r="D849" s="983"/>
      <c r="E849" s="983"/>
      <c r="F849" s="983"/>
      <c r="G849" s="983"/>
      <c r="H849" s="983"/>
      <c r="I849" s="98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985" t="str">
        <f>IFERROR(V849*VLOOKUP(AF849,【参考】数式用3!$AD$15:$BA$23,MATCH(N849,【参考】数式用3!$AD$2:$BA$2,0)),"")</f>
        <v/>
      </c>
      <c r="Y849" s="986"/>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 customHeight="1">
      <c r="A850" s="473">
        <v>835</v>
      </c>
      <c r="B850" s="982" t="str">
        <f>IF(基本情報入力シート!C887="","",基本情報入力シート!C887)</f>
        <v/>
      </c>
      <c r="C850" s="983"/>
      <c r="D850" s="983"/>
      <c r="E850" s="983"/>
      <c r="F850" s="983"/>
      <c r="G850" s="983"/>
      <c r="H850" s="983"/>
      <c r="I850" s="98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985" t="str">
        <f>IFERROR(V850*VLOOKUP(AF850,【参考】数式用3!$AD$15:$BA$23,MATCH(N850,【参考】数式用3!$AD$2:$BA$2,0)),"")</f>
        <v/>
      </c>
      <c r="Y850" s="986"/>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 customHeight="1">
      <c r="A851" s="473">
        <v>836</v>
      </c>
      <c r="B851" s="982" t="str">
        <f>IF(基本情報入力シート!C888="","",基本情報入力シート!C888)</f>
        <v/>
      </c>
      <c r="C851" s="983"/>
      <c r="D851" s="983"/>
      <c r="E851" s="983"/>
      <c r="F851" s="983"/>
      <c r="G851" s="983"/>
      <c r="H851" s="983"/>
      <c r="I851" s="98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985" t="str">
        <f>IFERROR(V851*VLOOKUP(AF851,【参考】数式用3!$AD$15:$BA$23,MATCH(N851,【参考】数式用3!$AD$2:$BA$2,0)),"")</f>
        <v/>
      </c>
      <c r="Y851" s="986"/>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 customHeight="1">
      <c r="A852" s="473">
        <v>837</v>
      </c>
      <c r="B852" s="982" t="str">
        <f>IF(基本情報入力シート!C889="","",基本情報入力シート!C889)</f>
        <v/>
      </c>
      <c r="C852" s="983"/>
      <c r="D852" s="983"/>
      <c r="E852" s="983"/>
      <c r="F852" s="983"/>
      <c r="G852" s="983"/>
      <c r="H852" s="983"/>
      <c r="I852" s="98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985" t="str">
        <f>IFERROR(V852*VLOOKUP(AF852,【参考】数式用3!$AD$15:$BA$23,MATCH(N852,【参考】数式用3!$AD$2:$BA$2,0)),"")</f>
        <v/>
      </c>
      <c r="Y852" s="986"/>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 customHeight="1">
      <c r="A853" s="473">
        <v>838</v>
      </c>
      <c r="B853" s="982" t="str">
        <f>IF(基本情報入力シート!C890="","",基本情報入力シート!C890)</f>
        <v/>
      </c>
      <c r="C853" s="983"/>
      <c r="D853" s="983"/>
      <c r="E853" s="983"/>
      <c r="F853" s="983"/>
      <c r="G853" s="983"/>
      <c r="H853" s="983"/>
      <c r="I853" s="98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985" t="str">
        <f>IFERROR(V853*VLOOKUP(AF853,【参考】数式用3!$AD$15:$BA$23,MATCH(N853,【参考】数式用3!$AD$2:$BA$2,0)),"")</f>
        <v/>
      </c>
      <c r="Y853" s="986"/>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 customHeight="1">
      <c r="A854" s="473">
        <v>839</v>
      </c>
      <c r="B854" s="982" t="str">
        <f>IF(基本情報入力シート!C891="","",基本情報入力シート!C891)</f>
        <v/>
      </c>
      <c r="C854" s="983"/>
      <c r="D854" s="983"/>
      <c r="E854" s="983"/>
      <c r="F854" s="983"/>
      <c r="G854" s="983"/>
      <c r="H854" s="983"/>
      <c r="I854" s="98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985" t="str">
        <f>IFERROR(V854*VLOOKUP(AF854,【参考】数式用3!$AD$15:$BA$23,MATCH(N854,【参考】数式用3!$AD$2:$BA$2,0)),"")</f>
        <v/>
      </c>
      <c r="Y854" s="986"/>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 customHeight="1">
      <c r="A855" s="473">
        <v>840</v>
      </c>
      <c r="B855" s="982" t="str">
        <f>IF(基本情報入力シート!C892="","",基本情報入力シート!C892)</f>
        <v/>
      </c>
      <c r="C855" s="983"/>
      <c r="D855" s="983"/>
      <c r="E855" s="983"/>
      <c r="F855" s="983"/>
      <c r="G855" s="983"/>
      <c r="H855" s="983"/>
      <c r="I855" s="98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985" t="str">
        <f>IFERROR(V855*VLOOKUP(AF855,【参考】数式用3!$AD$15:$BA$23,MATCH(N855,【参考】数式用3!$AD$2:$BA$2,0)),"")</f>
        <v/>
      </c>
      <c r="Y855" s="986"/>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 customHeight="1">
      <c r="A856" s="473">
        <v>841</v>
      </c>
      <c r="B856" s="982" t="str">
        <f>IF(基本情報入力シート!C893="","",基本情報入力シート!C893)</f>
        <v/>
      </c>
      <c r="C856" s="983"/>
      <c r="D856" s="983"/>
      <c r="E856" s="983"/>
      <c r="F856" s="983"/>
      <c r="G856" s="983"/>
      <c r="H856" s="983"/>
      <c r="I856" s="98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985" t="str">
        <f>IFERROR(V856*VLOOKUP(AF856,【参考】数式用3!$AD$15:$BA$23,MATCH(N856,【参考】数式用3!$AD$2:$BA$2,0)),"")</f>
        <v/>
      </c>
      <c r="Y856" s="986"/>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 customHeight="1">
      <c r="A857" s="473">
        <v>842</v>
      </c>
      <c r="B857" s="982" t="str">
        <f>IF(基本情報入力シート!C894="","",基本情報入力シート!C894)</f>
        <v/>
      </c>
      <c r="C857" s="983"/>
      <c r="D857" s="983"/>
      <c r="E857" s="983"/>
      <c r="F857" s="983"/>
      <c r="G857" s="983"/>
      <c r="H857" s="983"/>
      <c r="I857" s="98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985" t="str">
        <f>IFERROR(V857*VLOOKUP(AF857,【参考】数式用3!$AD$15:$BA$23,MATCH(N857,【参考】数式用3!$AD$2:$BA$2,0)),"")</f>
        <v/>
      </c>
      <c r="Y857" s="986"/>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 customHeight="1">
      <c r="A858" s="473">
        <v>843</v>
      </c>
      <c r="B858" s="982" t="str">
        <f>IF(基本情報入力シート!C895="","",基本情報入力シート!C895)</f>
        <v/>
      </c>
      <c r="C858" s="983"/>
      <c r="D858" s="983"/>
      <c r="E858" s="983"/>
      <c r="F858" s="983"/>
      <c r="G858" s="983"/>
      <c r="H858" s="983"/>
      <c r="I858" s="98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985" t="str">
        <f>IFERROR(V858*VLOOKUP(AF858,【参考】数式用3!$AD$15:$BA$23,MATCH(N858,【参考】数式用3!$AD$2:$BA$2,0)),"")</f>
        <v/>
      </c>
      <c r="Y858" s="986"/>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 customHeight="1">
      <c r="A859" s="473">
        <v>844</v>
      </c>
      <c r="B859" s="982" t="str">
        <f>IF(基本情報入力シート!C896="","",基本情報入力シート!C896)</f>
        <v/>
      </c>
      <c r="C859" s="983"/>
      <c r="D859" s="983"/>
      <c r="E859" s="983"/>
      <c r="F859" s="983"/>
      <c r="G859" s="983"/>
      <c r="H859" s="983"/>
      <c r="I859" s="98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985" t="str">
        <f>IFERROR(V859*VLOOKUP(AF859,【参考】数式用3!$AD$15:$BA$23,MATCH(N859,【参考】数式用3!$AD$2:$BA$2,0)),"")</f>
        <v/>
      </c>
      <c r="Y859" s="986"/>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 customHeight="1">
      <c r="A860" s="473">
        <v>845</v>
      </c>
      <c r="B860" s="982" t="str">
        <f>IF(基本情報入力シート!C897="","",基本情報入力シート!C897)</f>
        <v/>
      </c>
      <c r="C860" s="983"/>
      <c r="D860" s="983"/>
      <c r="E860" s="983"/>
      <c r="F860" s="983"/>
      <c r="G860" s="983"/>
      <c r="H860" s="983"/>
      <c r="I860" s="98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985" t="str">
        <f>IFERROR(V860*VLOOKUP(AF860,【参考】数式用3!$AD$15:$BA$23,MATCH(N860,【参考】数式用3!$AD$2:$BA$2,0)),"")</f>
        <v/>
      </c>
      <c r="Y860" s="986"/>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 customHeight="1">
      <c r="A861" s="473">
        <v>846</v>
      </c>
      <c r="B861" s="982" t="str">
        <f>IF(基本情報入力シート!C898="","",基本情報入力シート!C898)</f>
        <v/>
      </c>
      <c r="C861" s="983"/>
      <c r="D861" s="983"/>
      <c r="E861" s="983"/>
      <c r="F861" s="983"/>
      <c r="G861" s="983"/>
      <c r="H861" s="983"/>
      <c r="I861" s="98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985" t="str">
        <f>IFERROR(V861*VLOOKUP(AF861,【参考】数式用3!$AD$15:$BA$23,MATCH(N861,【参考】数式用3!$AD$2:$BA$2,0)),"")</f>
        <v/>
      </c>
      <c r="Y861" s="986"/>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 customHeight="1">
      <c r="A862" s="473">
        <v>847</v>
      </c>
      <c r="B862" s="982" t="str">
        <f>IF(基本情報入力シート!C899="","",基本情報入力シート!C899)</f>
        <v/>
      </c>
      <c r="C862" s="983"/>
      <c r="D862" s="983"/>
      <c r="E862" s="983"/>
      <c r="F862" s="983"/>
      <c r="G862" s="983"/>
      <c r="H862" s="983"/>
      <c r="I862" s="98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985" t="str">
        <f>IFERROR(V862*VLOOKUP(AF862,【参考】数式用3!$AD$15:$BA$23,MATCH(N862,【参考】数式用3!$AD$2:$BA$2,0)),"")</f>
        <v/>
      </c>
      <c r="Y862" s="986"/>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 customHeight="1">
      <c r="A863" s="473">
        <v>848</v>
      </c>
      <c r="B863" s="982" t="str">
        <f>IF(基本情報入力シート!C900="","",基本情報入力シート!C900)</f>
        <v/>
      </c>
      <c r="C863" s="983"/>
      <c r="D863" s="983"/>
      <c r="E863" s="983"/>
      <c r="F863" s="983"/>
      <c r="G863" s="983"/>
      <c r="H863" s="983"/>
      <c r="I863" s="98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985" t="str">
        <f>IFERROR(V863*VLOOKUP(AF863,【参考】数式用3!$AD$15:$BA$23,MATCH(N863,【参考】数式用3!$AD$2:$BA$2,0)),"")</f>
        <v/>
      </c>
      <c r="Y863" s="986"/>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 customHeight="1">
      <c r="A864" s="473">
        <v>849</v>
      </c>
      <c r="B864" s="982" t="str">
        <f>IF(基本情報入力シート!C901="","",基本情報入力シート!C901)</f>
        <v/>
      </c>
      <c r="C864" s="983"/>
      <c r="D864" s="983"/>
      <c r="E864" s="983"/>
      <c r="F864" s="983"/>
      <c r="G864" s="983"/>
      <c r="H864" s="983"/>
      <c r="I864" s="98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985" t="str">
        <f>IFERROR(V864*VLOOKUP(AF864,【参考】数式用3!$AD$15:$BA$23,MATCH(N864,【参考】数式用3!$AD$2:$BA$2,0)),"")</f>
        <v/>
      </c>
      <c r="Y864" s="986"/>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 customHeight="1">
      <c r="A865" s="473">
        <v>850</v>
      </c>
      <c r="B865" s="982" t="str">
        <f>IF(基本情報入力シート!C902="","",基本情報入力シート!C902)</f>
        <v/>
      </c>
      <c r="C865" s="983"/>
      <c r="D865" s="983"/>
      <c r="E865" s="983"/>
      <c r="F865" s="983"/>
      <c r="G865" s="983"/>
      <c r="H865" s="983"/>
      <c r="I865" s="98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985" t="str">
        <f>IFERROR(V865*VLOOKUP(AF865,【参考】数式用3!$AD$15:$BA$23,MATCH(N865,【参考】数式用3!$AD$2:$BA$2,0)),"")</f>
        <v/>
      </c>
      <c r="Y865" s="986"/>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 customHeight="1">
      <c r="A866" s="473">
        <v>851</v>
      </c>
      <c r="B866" s="982" t="str">
        <f>IF(基本情報入力シート!C903="","",基本情報入力シート!C903)</f>
        <v/>
      </c>
      <c r="C866" s="983"/>
      <c r="D866" s="983"/>
      <c r="E866" s="983"/>
      <c r="F866" s="983"/>
      <c r="G866" s="983"/>
      <c r="H866" s="983"/>
      <c r="I866" s="98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985" t="str">
        <f>IFERROR(V866*VLOOKUP(AF866,【参考】数式用3!$AD$15:$BA$23,MATCH(N866,【参考】数式用3!$AD$2:$BA$2,0)),"")</f>
        <v/>
      </c>
      <c r="Y866" s="986"/>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 customHeight="1">
      <c r="A867" s="473">
        <v>852</v>
      </c>
      <c r="B867" s="982" t="str">
        <f>IF(基本情報入力シート!C904="","",基本情報入力シート!C904)</f>
        <v/>
      </c>
      <c r="C867" s="983"/>
      <c r="D867" s="983"/>
      <c r="E867" s="983"/>
      <c r="F867" s="983"/>
      <c r="G867" s="983"/>
      <c r="H867" s="983"/>
      <c r="I867" s="98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985" t="str">
        <f>IFERROR(V867*VLOOKUP(AF867,【参考】数式用3!$AD$15:$BA$23,MATCH(N867,【参考】数式用3!$AD$2:$BA$2,0)),"")</f>
        <v/>
      </c>
      <c r="Y867" s="986"/>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 customHeight="1">
      <c r="A868" s="473">
        <v>853</v>
      </c>
      <c r="B868" s="982" t="str">
        <f>IF(基本情報入力シート!C905="","",基本情報入力シート!C905)</f>
        <v/>
      </c>
      <c r="C868" s="983"/>
      <c r="D868" s="983"/>
      <c r="E868" s="983"/>
      <c r="F868" s="983"/>
      <c r="G868" s="983"/>
      <c r="H868" s="983"/>
      <c r="I868" s="98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985" t="str">
        <f>IFERROR(V868*VLOOKUP(AF868,【参考】数式用3!$AD$15:$BA$23,MATCH(N868,【参考】数式用3!$AD$2:$BA$2,0)),"")</f>
        <v/>
      </c>
      <c r="Y868" s="986"/>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 customHeight="1">
      <c r="A869" s="473">
        <v>854</v>
      </c>
      <c r="B869" s="982" t="str">
        <f>IF(基本情報入力シート!C906="","",基本情報入力シート!C906)</f>
        <v/>
      </c>
      <c r="C869" s="983"/>
      <c r="D869" s="983"/>
      <c r="E869" s="983"/>
      <c r="F869" s="983"/>
      <c r="G869" s="983"/>
      <c r="H869" s="983"/>
      <c r="I869" s="98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985" t="str">
        <f>IFERROR(V869*VLOOKUP(AF869,【参考】数式用3!$AD$15:$BA$23,MATCH(N869,【参考】数式用3!$AD$2:$BA$2,0)),"")</f>
        <v/>
      </c>
      <c r="Y869" s="986"/>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 customHeight="1">
      <c r="A870" s="473">
        <v>855</v>
      </c>
      <c r="B870" s="982" t="str">
        <f>IF(基本情報入力シート!C907="","",基本情報入力シート!C907)</f>
        <v/>
      </c>
      <c r="C870" s="983"/>
      <c r="D870" s="983"/>
      <c r="E870" s="983"/>
      <c r="F870" s="983"/>
      <c r="G870" s="983"/>
      <c r="H870" s="983"/>
      <c r="I870" s="98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985" t="str">
        <f>IFERROR(V870*VLOOKUP(AF870,【参考】数式用3!$AD$15:$BA$23,MATCH(N870,【参考】数式用3!$AD$2:$BA$2,0)),"")</f>
        <v/>
      </c>
      <c r="Y870" s="986"/>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 customHeight="1">
      <c r="A871" s="473">
        <v>856</v>
      </c>
      <c r="B871" s="982" t="str">
        <f>IF(基本情報入力シート!C908="","",基本情報入力シート!C908)</f>
        <v/>
      </c>
      <c r="C871" s="983"/>
      <c r="D871" s="983"/>
      <c r="E871" s="983"/>
      <c r="F871" s="983"/>
      <c r="G871" s="983"/>
      <c r="H871" s="983"/>
      <c r="I871" s="98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985" t="str">
        <f>IFERROR(V871*VLOOKUP(AF871,【参考】数式用3!$AD$15:$BA$23,MATCH(N871,【参考】数式用3!$AD$2:$BA$2,0)),"")</f>
        <v/>
      </c>
      <c r="Y871" s="986"/>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 customHeight="1">
      <c r="A872" s="473">
        <v>857</v>
      </c>
      <c r="B872" s="982" t="str">
        <f>IF(基本情報入力シート!C909="","",基本情報入力シート!C909)</f>
        <v/>
      </c>
      <c r="C872" s="983"/>
      <c r="D872" s="983"/>
      <c r="E872" s="983"/>
      <c r="F872" s="983"/>
      <c r="G872" s="983"/>
      <c r="H872" s="983"/>
      <c r="I872" s="98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985" t="str">
        <f>IFERROR(V872*VLOOKUP(AF872,【参考】数式用3!$AD$15:$BA$23,MATCH(N872,【参考】数式用3!$AD$2:$BA$2,0)),"")</f>
        <v/>
      </c>
      <c r="Y872" s="986"/>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 customHeight="1">
      <c r="A873" s="473">
        <v>858</v>
      </c>
      <c r="B873" s="982" t="str">
        <f>IF(基本情報入力シート!C910="","",基本情報入力シート!C910)</f>
        <v/>
      </c>
      <c r="C873" s="983"/>
      <c r="D873" s="983"/>
      <c r="E873" s="983"/>
      <c r="F873" s="983"/>
      <c r="G873" s="983"/>
      <c r="H873" s="983"/>
      <c r="I873" s="98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985" t="str">
        <f>IFERROR(V873*VLOOKUP(AF873,【参考】数式用3!$AD$15:$BA$23,MATCH(N873,【参考】数式用3!$AD$2:$BA$2,0)),"")</f>
        <v/>
      </c>
      <c r="Y873" s="986"/>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 customHeight="1">
      <c r="A874" s="473">
        <v>859</v>
      </c>
      <c r="B874" s="982" t="str">
        <f>IF(基本情報入力シート!C911="","",基本情報入力シート!C911)</f>
        <v/>
      </c>
      <c r="C874" s="983"/>
      <c r="D874" s="983"/>
      <c r="E874" s="983"/>
      <c r="F874" s="983"/>
      <c r="G874" s="983"/>
      <c r="H874" s="983"/>
      <c r="I874" s="98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985" t="str">
        <f>IFERROR(V874*VLOOKUP(AF874,【参考】数式用3!$AD$15:$BA$23,MATCH(N874,【参考】数式用3!$AD$2:$BA$2,0)),"")</f>
        <v/>
      </c>
      <c r="Y874" s="986"/>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 customHeight="1">
      <c r="A875" s="473">
        <v>860</v>
      </c>
      <c r="B875" s="982" t="str">
        <f>IF(基本情報入力シート!C912="","",基本情報入力シート!C912)</f>
        <v/>
      </c>
      <c r="C875" s="983"/>
      <c r="D875" s="983"/>
      <c r="E875" s="983"/>
      <c r="F875" s="983"/>
      <c r="G875" s="983"/>
      <c r="H875" s="983"/>
      <c r="I875" s="98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985" t="str">
        <f>IFERROR(V875*VLOOKUP(AF875,【参考】数式用3!$AD$15:$BA$23,MATCH(N875,【参考】数式用3!$AD$2:$BA$2,0)),"")</f>
        <v/>
      </c>
      <c r="Y875" s="986"/>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 customHeight="1">
      <c r="A876" s="473">
        <v>861</v>
      </c>
      <c r="B876" s="982" t="str">
        <f>IF(基本情報入力シート!C913="","",基本情報入力シート!C913)</f>
        <v/>
      </c>
      <c r="C876" s="983"/>
      <c r="D876" s="983"/>
      <c r="E876" s="983"/>
      <c r="F876" s="983"/>
      <c r="G876" s="983"/>
      <c r="H876" s="983"/>
      <c r="I876" s="98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985" t="str">
        <f>IFERROR(V876*VLOOKUP(AF876,【参考】数式用3!$AD$15:$BA$23,MATCH(N876,【参考】数式用3!$AD$2:$BA$2,0)),"")</f>
        <v/>
      </c>
      <c r="Y876" s="986"/>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 customHeight="1">
      <c r="A877" s="473">
        <v>862</v>
      </c>
      <c r="B877" s="982" t="str">
        <f>IF(基本情報入力シート!C914="","",基本情報入力シート!C914)</f>
        <v/>
      </c>
      <c r="C877" s="983"/>
      <c r="D877" s="983"/>
      <c r="E877" s="983"/>
      <c r="F877" s="983"/>
      <c r="G877" s="983"/>
      <c r="H877" s="983"/>
      <c r="I877" s="98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985" t="str">
        <f>IFERROR(V877*VLOOKUP(AF877,【参考】数式用3!$AD$15:$BA$23,MATCH(N877,【参考】数式用3!$AD$2:$BA$2,0)),"")</f>
        <v/>
      </c>
      <c r="Y877" s="986"/>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 customHeight="1">
      <c r="A878" s="473">
        <v>863</v>
      </c>
      <c r="B878" s="982" t="str">
        <f>IF(基本情報入力シート!C915="","",基本情報入力シート!C915)</f>
        <v/>
      </c>
      <c r="C878" s="983"/>
      <c r="D878" s="983"/>
      <c r="E878" s="983"/>
      <c r="F878" s="983"/>
      <c r="G878" s="983"/>
      <c r="H878" s="983"/>
      <c r="I878" s="98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985" t="str">
        <f>IFERROR(V878*VLOOKUP(AF878,【参考】数式用3!$AD$15:$BA$23,MATCH(N878,【参考】数式用3!$AD$2:$BA$2,0)),"")</f>
        <v/>
      </c>
      <c r="Y878" s="986"/>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 customHeight="1">
      <c r="A879" s="473">
        <v>864</v>
      </c>
      <c r="B879" s="982" t="str">
        <f>IF(基本情報入力シート!C916="","",基本情報入力シート!C916)</f>
        <v/>
      </c>
      <c r="C879" s="983"/>
      <c r="D879" s="983"/>
      <c r="E879" s="983"/>
      <c r="F879" s="983"/>
      <c r="G879" s="983"/>
      <c r="H879" s="983"/>
      <c r="I879" s="98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985" t="str">
        <f>IFERROR(V879*VLOOKUP(AF879,【参考】数式用3!$AD$15:$BA$23,MATCH(N879,【参考】数式用3!$AD$2:$BA$2,0)),"")</f>
        <v/>
      </c>
      <c r="Y879" s="986"/>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 customHeight="1">
      <c r="A880" s="473">
        <v>865</v>
      </c>
      <c r="B880" s="982" t="str">
        <f>IF(基本情報入力シート!C917="","",基本情報入力シート!C917)</f>
        <v/>
      </c>
      <c r="C880" s="983"/>
      <c r="D880" s="983"/>
      <c r="E880" s="983"/>
      <c r="F880" s="983"/>
      <c r="G880" s="983"/>
      <c r="H880" s="983"/>
      <c r="I880" s="98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985" t="str">
        <f>IFERROR(V880*VLOOKUP(AF880,【参考】数式用3!$AD$15:$BA$23,MATCH(N880,【参考】数式用3!$AD$2:$BA$2,0)),"")</f>
        <v/>
      </c>
      <c r="Y880" s="986"/>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 customHeight="1">
      <c r="A881" s="473">
        <v>866</v>
      </c>
      <c r="B881" s="982" t="str">
        <f>IF(基本情報入力シート!C918="","",基本情報入力シート!C918)</f>
        <v/>
      </c>
      <c r="C881" s="983"/>
      <c r="D881" s="983"/>
      <c r="E881" s="983"/>
      <c r="F881" s="983"/>
      <c r="G881" s="983"/>
      <c r="H881" s="983"/>
      <c r="I881" s="98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985" t="str">
        <f>IFERROR(V881*VLOOKUP(AF881,【参考】数式用3!$AD$15:$BA$23,MATCH(N881,【参考】数式用3!$AD$2:$BA$2,0)),"")</f>
        <v/>
      </c>
      <c r="Y881" s="986"/>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 customHeight="1">
      <c r="A882" s="473">
        <v>867</v>
      </c>
      <c r="B882" s="982" t="str">
        <f>IF(基本情報入力シート!C919="","",基本情報入力シート!C919)</f>
        <v/>
      </c>
      <c r="C882" s="983"/>
      <c r="D882" s="983"/>
      <c r="E882" s="983"/>
      <c r="F882" s="983"/>
      <c r="G882" s="983"/>
      <c r="H882" s="983"/>
      <c r="I882" s="98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985" t="str">
        <f>IFERROR(V882*VLOOKUP(AF882,【参考】数式用3!$AD$15:$BA$23,MATCH(N882,【参考】数式用3!$AD$2:$BA$2,0)),"")</f>
        <v/>
      </c>
      <c r="Y882" s="986"/>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 customHeight="1">
      <c r="A883" s="473">
        <v>868</v>
      </c>
      <c r="B883" s="982" t="str">
        <f>IF(基本情報入力シート!C920="","",基本情報入力シート!C920)</f>
        <v/>
      </c>
      <c r="C883" s="983"/>
      <c r="D883" s="983"/>
      <c r="E883" s="983"/>
      <c r="F883" s="983"/>
      <c r="G883" s="983"/>
      <c r="H883" s="983"/>
      <c r="I883" s="98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985" t="str">
        <f>IFERROR(V883*VLOOKUP(AF883,【参考】数式用3!$AD$15:$BA$23,MATCH(N883,【参考】数式用3!$AD$2:$BA$2,0)),"")</f>
        <v/>
      </c>
      <c r="Y883" s="986"/>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 customHeight="1">
      <c r="A884" s="473">
        <v>869</v>
      </c>
      <c r="B884" s="982" t="str">
        <f>IF(基本情報入力シート!C921="","",基本情報入力シート!C921)</f>
        <v/>
      </c>
      <c r="C884" s="983"/>
      <c r="D884" s="983"/>
      <c r="E884" s="983"/>
      <c r="F884" s="983"/>
      <c r="G884" s="983"/>
      <c r="H884" s="983"/>
      <c r="I884" s="98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985" t="str">
        <f>IFERROR(V884*VLOOKUP(AF884,【参考】数式用3!$AD$15:$BA$23,MATCH(N884,【参考】数式用3!$AD$2:$BA$2,0)),"")</f>
        <v/>
      </c>
      <c r="Y884" s="986"/>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 customHeight="1">
      <c r="A885" s="473">
        <v>870</v>
      </c>
      <c r="B885" s="982" t="str">
        <f>IF(基本情報入力シート!C922="","",基本情報入力シート!C922)</f>
        <v/>
      </c>
      <c r="C885" s="983"/>
      <c r="D885" s="983"/>
      <c r="E885" s="983"/>
      <c r="F885" s="983"/>
      <c r="G885" s="983"/>
      <c r="H885" s="983"/>
      <c r="I885" s="98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985" t="str">
        <f>IFERROR(V885*VLOOKUP(AF885,【参考】数式用3!$AD$15:$BA$23,MATCH(N885,【参考】数式用3!$AD$2:$BA$2,0)),"")</f>
        <v/>
      </c>
      <c r="Y885" s="986"/>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 customHeight="1">
      <c r="A886" s="473">
        <v>871</v>
      </c>
      <c r="B886" s="982" t="str">
        <f>IF(基本情報入力シート!C923="","",基本情報入力シート!C923)</f>
        <v/>
      </c>
      <c r="C886" s="983"/>
      <c r="D886" s="983"/>
      <c r="E886" s="983"/>
      <c r="F886" s="983"/>
      <c r="G886" s="983"/>
      <c r="H886" s="983"/>
      <c r="I886" s="98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985" t="str">
        <f>IFERROR(V886*VLOOKUP(AF886,【参考】数式用3!$AD$15:$BA$23,MATCH(N886,【参考】数式用3!$AD$2:$BA$2,0)),"")</f>
        <v/>
      </c>
      <c r="Y886" s="986"/>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 customHeight="1">
      <c r="A887" s="473">
        <v>872</v>
      </c>
      <c r="B887" s="982" t="str">
        <f>IF(基本情報入力シート!C924="","",基本情報入力シート!C924)</f>
        <v/>
      </c>
      <c r="C887" s="983"/>
      <c r="D887" s="983"/>
      <c r="E887" s="983"/>
      <c r="F887" s="983"/>
      <c r="G887" s="983"/>
      <c r="H887" s="983"/>
      <c r="I887" s="98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985" t="str">
        <f>IFERROR(V887*VLOOKUP(AF887,【参考】数式用3!$AD$15:$BA$23,MATCH(N887,【参考】数式用3!$AD$2:$BA$2,0)),"")</f>
        <v/>
      </c>
      <c r="Y887" s="986"/>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 customHeight="1">
      <c r="A888" s="473">
        <v>873</v>
      </c>
      <c r="B888" s="982" t="str">
        <f>IF(基本情報入力シート!C925="","",基本情報入力シート!C925)</f>
        <v/>
      </c>
      <c r="C888" s="983"/>
      <c r="D888" s="983"/>
      <c r="E888" s="983"/>
      <c r="F888" s="983"/>
      <c r="G888" s="983"/>
      <c r="H888" s="983"/>
      <c r="I888" s="98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985" t="str">
        <f>IFERROR(V888*VLOOKUP(AF888,【参考】数式用3!$AD$15:$BA$23,MATCH(N888,【参考】数式用3!$AD$2:$BA$2,0)),"")</f>
        <v/>
      </c>
      <c r="Y888" s="986"/>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 customHeight="1">
      <c r="A889" s="473">
        <v>874</v>
      </c>
      <c r="B889" s="982" t="str">
        <f>IF(基本情報入力シート!C926="","",基本情報入力シート!C926)</f>
        <v/>
      </c>
      <c r="C889" s="983"/>
      <c r="D889" s="983"/>
      <c r="E889" s="983"/>
      <c r="F889" s="983"/>
      <c r="G889" s="983"/>
      <c r="H889" s="983"/>
      <c r="I889" s="98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985" t="str">
        <f>IFERROR(V889*VLOOKUP(AF889,【参考】数式用3!$AD$15:$BA$23,MATCH(N889,【参考】数式用3!$AD$2:$BA$2,0)),"")</f>
        <v/>
      </c>
      <c r="Y889" s="986"/>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 customHeight="1">
      <c r="A890" s="473">
        <v>875</v>
      </c>
      <c r="B890" s="982" t="str">
        <f>IF(基本情報入力シート!C927="","",基本情報入力シート!C927)</f>
        <v/>
      </c>
      <c r="C890" s="983"/>
      <c r="D890" s="983"/>
      <c r="E890" s="983"/>
      <c r="F890" s="983"/>
      <c r="G890" s="983"/>
      <c r="H890" s="983"/>
      <c r="I890" s="98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985" t="str">
        <f>IFERROR(V890*VLOOKUP(AF890,【参考】数式用3!$AD$15:$BA$23,MATCH(N890,【参考】数式用3!$AD$2:$BA$2,0)),"")</f>
        <v/>
      </c>
      <c r="Y890" s="986"/>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 customHeight="1">
      <c r="A891" s="473">
        <v>876</v>
      </c>
      <c r="B891" s="982" t="str">
        <f>IF(基本情報入力シート!C928="","",基本情報入力シート!C928)</f>
        <v/>
      </c>
      <c r="C891" s="983"/>
      <c r="D891" s="983"/>
      <c r="E891" s="983"/>
      <c r="F891" s="983"/>
      <c r="G891" s="983"/>
      <c r="H891" s="983"/>
      <c r="I891" s="98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985" t="str">
        <f>IFERROR(V891*VLOOKUP(AF891,【参考】数式用3!$AD$15:$BA$23,MATCH(N891,【参考】数式用3!$AD$2:$BA$2,0)),"")</f>
        <v/>
      </c>
      <c r="Y891" s="986"/>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 customHeight="1">
      <c r="A892" s="473">
        <v>877</v>
      </c>
      <c r="B892" s="982" t="str">
        <f>IF(基本情報入力シート!C929="","",基本情報入力シート!C929)</f>
        <v/>
      </c>
      <c r="C892" s="983"/>
      <c r="D892" s="983"/>
      <c r="E892" s="983"/>
      <c r="F892" s="983"/>
      <c r="G892" s="983"/>
      <c r="H892" s="983"/>
      <c r="I892" s="98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985" t="str">
        <f>IFERROR(V892*VLOOKUP(AF892,【参考】数式用3!$AD$15:$BA$23,MATCH(N892,【参考】数式用3!$AD$2:$BA$2,0)),"")</f>
        <v/>
      </c>
      <c r="Y892" s="986"/>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 customHeight="1">
      <c r="A893" s="473">
        <v>878</v>
      </c>
      <c r="B893" s="982" t="str">
        <f>IF(基本情報入力シート!C930="","",基本情報入力シート!C930)</f>
        <v/>
      </c>
      <c r="C893" s="983"/>
      <c r="D893" s="983"/>
      <c r="E893" s="983"/>
      <c r="F893" s="983"/>
      <c r="G893" s="983"/>
      <c r="H893" s="983"/>
      <c r="I893" s="98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985" t="str">
        <f>IFERROR(V893*VLOOKUP(AF893,【参考】数式用3!$AD$15:$BA$23,MATCH(N893,【参考】数式用3!$AD$2:$BA$2,0)),"")</f>
        <v/>
      </c>
      <c r="Y893" s="986"/>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 customHeight="1">
      <c r="A894" s="473">
        <v>879</v>
      </c>
      <c r="B894" s="982" t="str">
        <f>IF(基本情報入力シート!C931="","",基本情報入力シート!C931)</f>
        <v/>
      </c>
      <c r="C894" s="983"/>
      <c r="D894" s="983"/>
      <c r="E894" s="983"/>
      <c r="F894" s="983"/>
      <c r="G894" s="983"/>
      <c r="H894" s="983"/>
      <c r="I894" s="98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985" t="str">
        <f>IFERROR(V894*VLOOKUP(AF894,【参考】数式用3!$AD$15:$BA$23,MATCH(N894,【参考】数式用3!$AD$2:$BA$2,0)),"")</f>
        <v/>
      </c>
      <c r="Y894" s="986"/>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 customHeight="1">
      <c r="A895" s="473">
        <v>880</v>
      </c>
      <c r="B895" s="982" t="str">
        <f>IF(基本情報入力シート!C932="","",基本情報入力シート!C932)</f>
        <v/>
      </c>
      <c r="C895" s="983"/>
      <c r="D895" s="983"/>
      <c r="E895" s="983"/>
      <c r="F895" s="983"/>
      <c r="G895" s="983"/>
      <c r="H895" s="983"/>
      <c r="I895" s="98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985" t="str">
        <f>IFERROR(V895*VLOOKUP(AF895,【参考】数式用3!$AD$15:$BA$23,MATCH(N895,【参考】数式用3!$AD$2:$BA$2,0)),"")</f>
        <v/>
      </c>
      <c r="Y895" s="986"/>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 customHeight="1">
      <c r="A896" s="473">
        <v>881</v>
      </c>
      <c r="B896" s="982" t="str">
        <f>IF(基本情報入力シート!C933="","",基本情報入力シート!C933)</f>
        <v/>
      </c>
      <c r="C896" s="983"/>
      <c r="D896" s="983"/>
      <c r="E896" s="983"/>
      <c r="F896" s="983"/>
      <c r="G896" s="983"/>
      <c r="H896" s="983"/>
      <c r="I896" s="98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985" t="str">
        <f>IFERROR(V896*VLOOKUP(AF896,【参考】数式用3!$AD$15:$BA$23,MATCH(N896,【参考】数式用3!$AD$2:$BA$2,0)),"")</f>
        <v/>
      </c>
      <c r="Y896" s="986"/>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 customHeight="1">
      <c r="A897" s="473">
        <v>882</v>
      </c>
      <c r="B897" s="982" t="str">
        <f>IF(基本情報入力シート!C934="","",基本情報入力シート!C934)</f>
        <v/>
      </c>
      <c r="C897" s="983"/>
      <c r="D897" s="983"/>
      <c r="E897" s="983"/>
      <c r="F897" s="983"/>
      <c r="G897" s="983"/>
      <c r="H897" s="983"/>
      <c r="I897" s="98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985" t="str">
        <f>IFERROR(V897*VLOOKUP(AF897,【参考】数式用3!$AD$15:$BA$23,MATCH(N897,【参考】数式用3!$AD$2:$BA$2,0)),"")</f>
        <v/>
      </c>
      <c r="Y897" s="986"/>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 customHeight="1">
      <c r="A898" s="473">
        <v>883</v>
      </c>
      <c r="B898" s="982" t="str">
        <f>IF(基本情報入力シート!C935="","",基本情報入力シート!C935)</f>
        <v/>
      </c>
      <c r="C898" s="983"/>
      <c r="D898" s="983"/>
      <c r="E898" s="983"/>
      <c r="F898" s="983"/>
      <c r="G898" s="983"/>
      <c r="H898" s="983"/>
      <c r="I898" s="98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985" t="str">
        <f>IFERROR(V898*VLOOKUP(AF898,【参考】数式用3!$AD$15:$BA$23,MATCH(N898,【参考】数式用3!$AD$2:$BA$2,0)),"")</f>
        <v/>
      </c>
      <c r="Y898" s="986"/>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 customHeight="1">
      <c r="A899" s="473">
        <v>884</v>
      </c>
      <c r="B899" s="982" t="str">
        <f>IF(基本情報入力シート!C936="","",基本情報入力シート!C936)</f>
        <v/>
      </c>
      <c r="C899" s="983"/>
      <c r="D899" s="983"/>
      <c r="E899" s="983"/>
      <c r="F899" s="983"/>
      <c r="G899" s="983"/>
      <c r="H899" s="983"/>
      <c r="I899" s="98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985" t="str">
        <f>IFERROR(V899*VLOOKUP(AF899,【参考】数式用3!$AD$15:$BA$23,MATCH(N899,【参考】数式用3!$AD$2:$BA$2,0)),"")</f>
        <v/>
      </c>
      <c r="Y899" s="986"/>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 customHeight="1">
      <c r="A900" s="473">
        <v>885</v>
      </c>
      <c r="B900" s="982" t="str">
        <f>IF(基本情報入力シート!C937="","",基本情報入力シート!C937)</f>
        <v/>
      </c>
      <c r="C900" s="983"/>
      <c r="D900" s="983"/>
      <c r="E900" s="983"/>
      <c r="F900" s="983"/>
      <c r="G900" s="983"/>
      <c r="H900" s="983"/>
      <c r="I900" s="98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985" t="str">
        <f>IFERROR(V900*VLOOKUP(AF900,【参考】数式用3!$AD$15:$BA$23,MATCH(N900,【参考】数式用3!$AD$2:$BA$2,0)),"")</f>
        <v/>
      </c>
      <c r="Y900" s="986"/>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 customHeight="1">
      <c r="A901" s="473">
        <v>886</v>
      </c>
      <c r="B901" s="982" t="str">
        <f>IF(基本情報入力シート!C938="","",基本情報入力シート!C938)</f>
        <v/>
      </c>
      <c r="C901" s="983"/>
      <c r="D901" s="983"/>
      <c r="E901" s="983"/>
      <c r="F901" s="983"/>
      <c r="G901" s="983"/>
      <c r="H901" s="983"/>
      <c r="I901" s="98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985" t="str">
        <f>IFERROR(V901*VLOOKUP(AF901,【参考】数式用3!$AD$15:$BA$23,MATCH(N901,【参考】数式用3!$AD$2:$BA$2,0)),"")</f>
        <v/>
      </c>
      <c r="Y901" s="986"/>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 customHeight="1">
      <c r="A902" s="473">
        <v>887</v>
      </c>
      <c r="B902" s="982" t="str">
        <f>IF(基本情報入力シート!C939="","",基本情報入力シート!C939)</f>
        <v/>
      </c>
      <c r="C902" s="983"/>
      <c r="D902" s="983"/>
      <c r="E902" s="983"/>
      <c r="F902" s="983"/>
      <c r="G902" s="983"/>
      <c r="H902" s="983"/>
      <c r="I902" s="98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985" t="str">
        <f>IFERROR(V902*VLOOKUP(AF902,【参考】数式用3!$AD$15:$BA$23,MATCH(N902,【参考】数式用3!$AD$2:$BA$2,0)),"")</f>
        <v/>
      </c>
      <c r="Y902" s="986"/>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 customHeight="1">
      <c r="A903" s="473">
        <v>888</v>
      </c>
      <c r="B903" s="982" t="str">
        <f>IF(基本情報入力シート!C940="","",基本情報入力シート!C940)</f>
        <v/>
      </c>
      <c r="C903" s="983"/>
      <c r="D903" s="983"/>
      <c r="E903" s="983"/>
      <c r="F903" s="983"/>
      <c r="G903" s="983"/>
      <c r="H903" s="983"/>
      <c r="I903" s="98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985" t="str">
        <f>IFERROR(V903*VLOOKUP(AF903,【参考】数式用3!$AD$15:$BA$23,MATCH(N903,【参考】数式用3!$AD$2:$BA$2,0)),"")</f>
        <v/>
      </c>
      <c r="Y903" s="986"/>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 customHeight="1">
      <c r="A904" s="473">
        <v>889</v>
      </c>
      <c r="B904" s="982" t="str">
        <f>IF(基本情報入力シート!C941="","",基本情報入力シート!C941)</f>
        <v/>
      </c>
      <c r="C904" s="983"/>
      <c r="D904" s="983"/>
      <c r="E904" s="983"/>
      <c r="F904" s="983"/>
      <c r="G904" s="983"/>
      <c r="H904" s="983"/>
      <c r="I904" s="98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985" t="str">
        <f>IFERROR(V904*VLOOKUP(AF904,【参考】数式用3!$AD$15:$BA$23,MATCH(N904,【参考】数式用3!$AD$2:$BA$2,0)),"")</f>
        <v/>
      </c>
      <c r="Y904" s="986"/>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 customHeight="1">
      <c r="A905" s="473">
        <v>890</v>
      </c>
      <c r="B905" s="982" t="str">
        <f>IF(基本情報入力シート!C942="","",基本情報入力シート!C942)</f>
        <v/>
      </c>
      <c r="C905" s="983"/>
      <c r="D905" s="983"/>
      <c r="E905" s="983"/>
      <c r="F905" s="983"/>
      <c r="G905" s="983"/>
      <c r="H905" s="983"/>
      <c r="I905" s="98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985" t="str">
        <f>IFERROR(V905*VLOOKUP(AF905,【参考】数式用3!$AD$15:$BA$23,MATCH(N905,【参考】数式用3!$AD$2:$BA$2,0)),"")</f>
        <v/>
      </c>
      <c r="Y905" s="986"/>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 customHeight="1">
      <c r="A906" s="473">
        <v>891</v>
      </c>
      <c r="B906" s="982" t="str">
        <f>IF(基本情報入力シート!C943="","",基本情報入力シート!C943)</f>
        <v/>
      </c>
      <c r="C906" s="983"/>
      <c r="D906" s="983"/>
      <c r="E906" s="983"/>
      <c r="F906" s="983"/>
      <c r="G906" s="983"/>
      <c r="H906" s="983"/>
      <c r="I906" s="98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985" t="str">
        <f>IFERROR(V906*VLOOKUP(AF906,【参考】数式用3!$AD$15:$BA$23,MATCH(N906,【参考】数式用3!$AD$2:$BA$2,0)),"")</f>
        <v/>
      </c>
      <c r="Y906" s="986"/>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 customHeight="1">
      <c r="A907" s="473">
        <v>892</v>
      </c>
      <c r="B907" s="982" t="str">
        <f>IF(基本情報入力シート!C944="","",基本情報入力シート!C944)</f>
        <v/>
      </c>
      <c r="C907" s="983"/>
      <c r="D907" s="983"/>
      <c r="E907" s="983"/>
      <c r="F907" s="983"/>
      <c r="G907" s="983"/>
      <c r="H907" s="983"/>
      <c r="I907" s="98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985" t="str">
        <f>IFERROR(V907*VLOOKUP(AF907,【参考】数式用3!$AD$15:$BA$23,MATCH(N907,【参考】数式用3!$AD$2:$BA$2,0)),"")</f>
        <v/>
      </c>
      <c r="Y907" s="986"/>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 customHeight="1">
      <c r="A908" s="473">
        <v>893</v>
      </c>
      <c r="B908" s="982" t="str">
        <f>IF(基本情報入力シート!C945="","",基本情報入力シート!C945)</f>
        <v/>
      </c>
      <c r="C908" s="983"/>
      <c r="D908" s="983"/>
      <c r="E908" s="983"/>
      <c r="F908" s="983"/>
      <c r="G908" s="983"/>
      <c r="H908" s="983"/>
      <c r="I908" s="98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985" t="str">
        <f>IFERROR(V908*VLOOKUP(AF908,【参考】数式用3!$AD$15:$BA$23,MATCH(N908,【参考】数式用3!$AD$2:$BA$2,0)),"")</f>
        <v/>
      </c>
      <c r="Y908" s="986"/>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 customHeight="1">
      <c r="A909" s="473">
        <v>894</v>
      </c>
      <c r="B909" s="982" t="str">
        <f>IF(基本情報入力シート!C946="","",基本情報入力シート!C946)</f>
        <v/>
      </c>
      <c r="C909" s="983"/>
      <c r="D909" s="983"/>
      <c r="E909" s="983"/>
      <c r="F909" s="983"/>
      <c r="G909" s="983"/>
      <c r="H909" s="983"/>
      <c r="I909" s="98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985" t="str">
        <f>IFERROR(V909*VLOOKUP(AF909,【参考】数式用3!$AD$15:$BA$23,MATCH(N909,【参考】数式用3!$AD$2:$BA$2,0)),"")</f>
        <v/>
      </c>
      <c r="Y909" s="986"/>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 customHeight="1">
      <c r="A910" s="473">
        <v>895</v>
      </c>
      <c r="B910" s="982" t="str">
        <f>IF(基本情報入力シート!C947="","",基本情報入力シート!C947)</f>
        <v/>
      </c>
      <c r="C910" s="983"/>
      <c r="D910" s="983"/>
      <c r="E910" s="983"/>
      <c r="F910" s="983"/>
      <c r="G910" s="983"/>
      <c r="H910" s="983"/>
      <c r="I910" s="98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985" t="str">
        <f>IFERROR(V910*VLOOKUP(AF910,【参考】数式用3!$AD$15:$BA$23,MATCH(N910,【参考】数式用3!$AD$2:$BA$2,0)),"")</f>
        <v/>
      </c>
      <c r="Y910" s="986"/>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 customHeight="1">
      <c r="A911" s="473">
        <v>896</v>
      </c>
      <c r="B911" s="982" t="str">
        <f>IF(基本情報入力シート!C948="","",基本情報入力シート!C948)</f>
        <v/>
      </c>
      <c r="C911" s="983"/>
      <c r="D911" s="983"/>
      <c r="E911" s="983"/>
      <c r="F911" s="983"/>
      <c r="G911" s="983"/>
      <c r="H911" s="983"/>
      <c r="I911" s="98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985" t="str">
        <f>IFERROR(V911*VLOOKUP(AF911,【参考】数式用3!$AD$15:$BA$23,MATCH(N911,【参考】数式用3!$AD$2:$BA$2,0)),"")</f>
        <v/>
      </c>
      <c r="Y911" s="986"/>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 customHeight="1">
      <c r="A912" s="473">
        <v>897</v>
      </c>
      <c r="B912" s="982" t="str">
        <f>IF(基本情報入力シート!C949="","",基本情報入力シート!C949)</f>
        <v/>
      </c>
      <c r="C912" s="983"/>
      <c r="D912" s="983"/>
      <c r="E912" s="983"/>
      <c r="F912" s="983"/>
      <c r="G912" s="983"/>
      <c r="H912" s="983"/>
      <c r="I912" s="98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985" t="str">
        <f>IFERROR(V912*VLOOKUP(AF912,【参考】数式用3!$AD$15:$BA$23,MATCH(N912,【参考】数式用3!$AD$2:$BA$2,0)),"")</f>
        <v/>
      </c>
      <c r="Y912" s="986"/>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 customHeight="1">
      <c r="A913" s="473">
        <v>898</v>
      </c>
      <c r="B913" s="982" t="str">
        <f>IF(基本情報入力シート!C950="","",基本情報入力シート!C950)</f>
        <v/>
      </c>
      <c r="C913" s="983"/>
      <c r="D913" s="983"/>
      <c r="E913" s="983"/>
      <c r="F913" s="983"/>
      <c r="G913" s="983"/>
      <c r="H913" s="983"/>
      <c r="I913" s="98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985" t="str">
        <f>IFERROR(V913*VLOOKUP(AF913,【参考】数式用3!$AD$15:$BA$23,MATCH(N913,【参考】数式用3!$AD$2:$BA$2,0)),"")</f>
        <v/>
      </c>
      <c r="Y913" s="986"/>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 customHeight="1">
      <c r="A914" s="473">
        <v>899</v>
      </c>
      <c r="B914" s="982" t="str">
        <f>IF(基本情報入力シート!C951="","",基本情報入力シート!C951)</f>
        <v/>
      </c>
      <c r="C914" s="983"/>
      <c r="D914" s="983"/>
      <c r="E914" s="983"/>
      <c r="F914" s="983"/>
      <c r="G914" s="983"/>
      <c r="H914" s="983"/>
      <c r="I914" s="98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985" t="str">
        <f>IFERROR(V914*VLOOKUP(AF914,【参考】数式用3!$AD$15:$BA$23,MATCH(N914,【参考】数式用3!$AD$2:$BA$2,0)),"")</f>
        <v/>
      </c>
      <c r="Y914" s="986"/>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 customHeight="1">
      <c r="A915" s="473">
        <v>900</v>
      </c>
      <c r="B915" s="982" t="str">
        <f>IF(基本情報入力シート!C952="","",基本情報入力シート!C952)</f>
        <v/>
      </c>
      <c r="C915" s="983"/>
      <c r="D915" s="983"/>
      <c r="E915" s="983"/>
      <c r="F915" s="983"/>
      <c r="G915" s="983"/>
      <c r="H915" s="983"/>
      <c r="I915" s="98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985" t="str">
        <f>IFERROR(V915*VLOOKUP(AF915,【参考】数式用3!$AD$15:$BA$23,MATCH(N915,【参考】数式用3!$AD$2:$BA$2,0)),"")</f>
        <v/>
      </c>
      <c r="Y915" s="986"/>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 customHeight="1">
      <c r="A916" s="473">
        <v>901</v>
      </c>
      <c r="B916" s="982" t="str">
        <f>IF(基本情報入力シート!C953="","",基本情報入力シート!C953)</f>
        <v/>
      </c>
      <c r="C916" s="983"/>
      <c r="D916" s="983"/>
      <c r="E916" s="983"/>
      <c r="F916" s="983"/>
      <c r="G916" s="983"/>
      <c r="H916" s="983"/>
      <c r="I916" s="98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985" t="str">
        <f>IFERROR(V916*VLOOKUP(AF916,【参考】数式用3!$AD$15:$BA$23,MATCH(N916,【参考】数式用3!$AD$2:$BA$2,0)),"")</f>
        <v/>
      </c>
      <c r="Y916" s="986"/>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 customHeight="1">
      <c r="A917" s="473">
        <v>902</v>
      </c>
      <c r="B917" s="982" t="str">
        <f>IF(基本情報入力シート!C954="","",基本情報入力シート!C954)</f>
        <v/>
      </c>
      <c r="C917" s="983"/>
      <c r="D917" s="983"/>
      <c r="E917" s="983"/>
      <c r="F917" s="983"/>
      <c r="G917" s="983"/>
      <c r="H917" s="983"/>
      <c r="I917" s="98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985" t="str">
        <f>IFERROR(V917*VLOOKUP(AF917,【参考】数式用3!$AD$15:$BA$23,MATCH(N917,【参考】数式用3!$AD$2:$BA$2,0)),"")</f>
        <v/>
      </c>
      <c r="Y917" s="986"/>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 customHeight="1">
      <c r="A918" s="473">
        <v>903</v>
      </c>
      <c r="B918" s="982" t="str">
        <f>IF(基本情報入力シート!C955="","",基本情報入力シート!C955)</f>
        <v/>
      </c>
      <c r="C918" s="983"/>
      <c r="D918" s="983"/>
      <c r="E918" s="983"/>
      <c r="F918" s="983"/>
      <c r="G918" s="983"/>
      <c r="H918" s="983"/>
      <c r="I918" s="98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985" t="str">
        <f>IFERROR(V918*VLOOKUP(AF918,【参考】数式用3!$AD$15:$BA$23,MATCH(N918,【参考】数式用3!$AD$2:$BA$2,0)),"")</f>
        <v/>
      </c>
      <c r="Y918" s="986"/>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 customHeight="1">
      <c r="A919" s="473">
        <v>904</v>
      </c>
      <c r="B919" s="982" t="str">
        <f>IF(基本情報入力シート!C956="","",基本情報入力シート!C956)</f>
        <v/>
      </c>
      <c r="C919" s="983"/>
      <c r="D919" s="983"/>
      <c r="E919" s="983"/>
      <c r="F919" s="983"/>
      <c r="G919" s="983"/>
      <c r="H919" s="983"/>
      <c r="I919" s="98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985" t="str">
        <f>IFERROR(V919*VLOOKUP(AF919,【参考】数式用3!$AD$15:$BA$23,MATCH(N919,【参考】数式用3!$AD$2:$BA$2,0)),"")</f>
        <v/>
      </c>
      <c r="Y919" s="986"/>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 customHeight="1">
      <c r="A920" s="473">
        <v>905</v>
      </c>
      <c r="B920" s="982" t="str">
        <f>IF(基本情報入力シート!C957="","",基本情報入力シート!C957)</f>
        <v/>
      </c>
      <c r="C920" s="983"/>
      <c r="D920" s="983"/>
      <c r="E920" s="983"/>
      <c r="F920" s="983"/>
      <c r="G920" s="983"/>
      <c r="H920" s="983"/>
      <c r="I920" s="98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985" t="str">
        <f>IFERROR(V920*VLOOKUP(AF920,【参考】数式用3!$AD$15:$BA$23,MATCH(N920,【参考】数式用3!$AD$2:$BA$2,0)),"")</f>
        <v/>
      </c>
      <c r="Y920" s="986"/>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 customHeight="1">
      <c r="A921" s="473">
        <v>906</v>
      </c>
      <c r="B921" s="982" t="str">
        <f>IF(基本情報入力シート!C958="","",基本情報入力シート!C958)</f>
        <v/>
      </c>
      <c r="C921" s="983"/>
      <c r="D921" s="983"/>
      <c r="E921" s="983"/>
      <c r="F921" s="983"/>
      <c r="G921" s="983"/>
      <c r="H921" s="983"/>
      <c r="I921" s="98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985" t="str">
        <f>IFERROR(V921*VLOOKUP(AF921,【参考】数式用3!$AD$15:$BA$23,MATCH(N921,【参考】数式用3!$AD$2:$BA$2,0)),"")</f>
        <v/>
      </c>
      <c r="Y921" s="986"/>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 customHeight="1">
      <c r="A922" s="473">
        <v>907</v>
      </c>
      <c r="B922" s="982" t="str">
        <f>IF(基本情報入力シート!C959="","",基本情報入力シート!C959)</f>
        <v/>
      </c>
      <c r="C922" s="983"/>
      <c r="D922" s="983"/>
      <c r="E922" s="983"/>
      <c r="F922" s="983"/>
      <c r="G922" s="983"/>
      <c r="H922" s="983"/>
      <c r="I922" s="98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985" t="str">
        <f>IFERROR(V922*VLOOKUP(AF922,【参考】数式用3!$AD$15:$BA$23,MATCH(N922,【参考】数式用3!$AD$2:$BA$2,0)),"")</f>
        <v/>
      </c>
      <c r="Y922" s="986"/>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 customHeight="1">
      <c r="A923" s="473">
        <v>908</v>
      </c>
      <c r="B923" s="982" t="str">
        <f>IF(基本情報入力シート!C960="","",基本情報入力シート!C960)</f>
        <v/>
      </c>
      <c r="C923" s="983"/>
      <c r="D923" s="983"/>
      <c r="E923" s="983"/>
      <c r="F923" s="983"/>
      <c r="G923" s="983"/>
      <c r="H923" s="983"/>
      <c r="I923" s="98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985" t="str">
        <f>IFERROR(V923*VLOOKUP(AF923,【参考】数式用3!$AD$15:$BA$23,MATCH(N923,【参考】数式用3!$AD$2:$BA$2,0)),"")</f>
        <v/>
      </c>
      <c r="Y923" s="986"/>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 customHeight="1">
      <c r="A924" s="473">
        <v>909</v>
      </c>
      <c r="B924" s="982" t="str">
        <f>IF(基本情報入力シート!C961="","",基本情報入力シート!C961)</f>
        <v/>
      </c>
      <c r="C924" s="983"/>
      <c r="D924" s="983"/>
      <c r="E924" s="983"/>
      <c r="F924" s="983"/>
      <c r="G924" s="983"/>
      <c r="H924" s="983"/>
      <c r="I924" s="98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985" t="str">
        <f>IFERROR(V924*VLOOKUP(AF924,【参考】数式用3!$AD$15:$BA$23,MATCH(N924,【参考】数式用3!$AD$2:$BA$2,0)),"")</f>
        <v/>
      </c>
      <c r="Y924" s="986"/>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 customHeight="1">
      <c r="A925" s="473">
        <v>910</v>
      </c>
      <c r="B925" s="982" t="str">
        <f>IF(基本情報入力シート!C962="","",基本情報入力シート!C962)</f>
        <v/>
      </c>
      <c r="C925" s="983"/>
      <c r="D925" s="983"/>
      <c r="E925" s="983"/>
      <c r="F925" s="983"/>
      <c r="G925" s="983"/>
      <c r="H925" s="983"/>
      <c r="I925" s="98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985" t="str">
        <f>IFERROR(V925*VLOOKUP(AF925,【参考】数式用3!$AD$15:$BA$23,MATCH(N925,【参考】数式用3!$AD$2:$BA$2,0)),"")</f>
        <v/>
      </c>
      <c r="Y925" s="986"/>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 customHeight="1">
      <c r="A926" s="473">
        <v>911</v>
      </c>
      <c r="B926" s="982" t="str">
        <f>IF(基本情報入力シート!C963="","",基本情報入力シート!C963)</f>
        <v/>
      </c>
      <c r="C926" s="983"/>
      <c r="D926" s="983"/>
      <c r="E926" s="983"/>
      <c r="F926" s="983"/>
      <c r="G926" s="983"/>
      <c r="H926" s="983"/>
      <c r="I926" s="98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985" t="str">
        <f>IFERROR(V926*VLOOKUP(AF926,【参考】数式用3!$AD$15:$BA$23,MATCH(N926,【参考】数式用3!$AD$2:$BA$2,0)),"")</f>
        <v/>
      </c>
      <c r="Y926" s="986"/>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 customHeight="1">
      <c r="A927" s="473">
        <v>912</v>
      </c>
      <c r="B927" s="982" t="str">
        <f>IF(基本情報入力シート!C964="","",基本情報入力シート!C964)</f>
        <v/>
      </c>
      <c r="C927" s="983"/>
      <c r="D927" s="983"/>
      <c r="E927" s="983"/>
      <c r="F927" s="983"/>
      <c r="G927" s="983"/>
      <c r="H927" s="983"/>
      <c r="I927" s="98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985" t="str">
        <f>IFERROR(V927*VLOOKUP(AF927,【参考】数式用3!$AD$15:$BA$23,MATCH(N927,【参考】数式用3!$AD$2:$BA$2,0)),"")</f>
        <v/>
      </c>
      <c r="Y927" s="986"/>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 customHeight="1">
      <c r="A928" s="473">
        <v>913</v>
      </c>
      <c r="B928" s="982" t="str">
        <f>IF(基本情報入力シート!C965="","",基本情報入力シート!C965)</f>
        <v/>
      </c>
      <c r="C928" s="983"/>
      <c r="D928" s="983"/>
      <c r="E928" s="983"/>
      <c r="F928" s="983"/>
      <c r="G928" s="983"/>
      <c r="H928" s="983"/>
      <c r="I928" s="98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985" t="str">
        <f>IFERROR(V928*VLOOKUP(AF928,【参考】数式用3!$AD$15:$BA$23,MATCH(N928,【参考】数式用3!$AD$2:$BA$2,0)),"")</f>
        <v/>
      </c>
      <c r="Y928" s="986"/>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 customHeight="1">
      <c r="A929" s="473">
        <v>914</v>
      </c>
      <c r="B929" s="982" t="str">
        <f>IF(基本情報入力シート!C966="","",基本情報入力シート!C966)</f>
        <v/>
      </c>
      <c r="C929" s="983"/>
      <c r="D929" s="983"/>
      <c r="E929" s="983"/>
      <c r="F929" s="983"/>
      <c r="G929" s="983"/>
      <c r="H929" s="983"/>
      <c r="I929" s="98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985" t="str">
        <f>IFERROR(V929*VLOOKUP(AF929,【参考】数式用3!$AD$15:$BA$23,MATCH(N929,【参考】数式用3!$AD$2:$BA$2,0)),"")</f>
        <v/>
      </c>
      <c r="Y929" s="986"/>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 customHeight="1">
      <c r="A930" s="473">
        <v>915</v>
      </c>
      <c r="B930" s="982" t="str">
        <f>IF(基本情報入力シート!C967="","",基本情報入力シート!C967)</f>
        <v/>
      </c>
      <c r="C930" s="983"/>
      <c r="D930" s="983"/>
      <c r="E930" s="983"/>
      <c r="F930" s="983"/>
      <c r="G930" s="983"/>
      <c r="H930" s="983"/>
      <c r="I930" s="98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985" t="str">
        <f>IFERROR(V930*VLOOKUP(AF930,【参考】数式用3!$AD$15:$BA$23,MATCH(N930,【参考】数式用3!$AD$2:$BA$2,0)),"")</f>
        <v/>
      </c>
      <c r="Y930" s="986"/>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 customHeight="1">
      <c r="A931" s="473">
        <v>916</v>
      </c>
      <c r="B931" s="982" t="str">
        <f>IF(基本情報入力シート!C968="","",基本情報入力シート!C968)</f>
        <v/>
      </c>
      <c r="C931" s="983"/>
      <c r="D931" s="983"/>
      <c r="E931" s="983"/>
      <c r="F931" s="983"/>
      <c r="G931" s="983"/>
      <c r="H931" s="983"/>
      <c r="I931" s="98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985" t="str">
        <f>IFERROR(V931*VLOOKUP(AF931,【参考】数式用3!$AD$15:$BA$23,MATCH(N931,【参考】数式用3!$AD$2:$BA$2,0)),"")</f>
        <v/>
      </c>
      <c r="Y931" s="986"/>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 customHeight="1">
      <c r="A932" s="473">
        <v>917</v>
      </c>
      <c r="B932" s="982" t="str">
        <f>IF(基本情報入力シート!C969="","",基本情報入力シート!C969)</f>
        <v/>
      </c>
      <c r="C932" s="983"/>
      <c r="D932" s="983"/>
      <c r="E932" s="983"/>
      <c r="F932" s="983"/>
      <c r="G932" s="983"/>
      <c r="H932" s="983"/>
      <c r="I932" s="98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985" t="str">
        <f>IFERROR(V932*VLOOKUP(AF932,【参考】数式用3!$AD$15:$BA$23,MATCH(N932,【参考】数式用3!$AD$2:$BA$2,0)),"")</f>
        <v/>
      </c>
      <c r="Y932" s="986"/>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 customHeight="1">
      <c r="A933" s="473">
        <v>918</v>
      </c>
      <c r="B933" s="982" t="str">
        <f>IF(基本情報入力シート!C970="","",基本情報入力シート!C970)</f>
        <v/>
      </c>
      <c r="C933" s="983"/>
      <c r="D933" s="983"/>
      <c r="E933" s="983"/>
      <c r="F933" s="983"/>
      <c r="G933" s="983"/>
      <c r="H933" s="983"/>
      <c r="I933" s="98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985" t="str">
        <f>IFERROR(V933*VLOOKUP(AF933,【参考】数式用3!$AD$15:$BA$23,MATCH(N933,【参考】数式用3!$AD$2:$BA$2,0)),"")</f>
        <v/>
      </c>
      <c r="Y933" s="986"/>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 customHeight="1">
      <c r="A934" s="473">
        <v>919</v>
      </c>
      <c r="B934" s="982" t="str">
        <f>IF(基本情報入力シート!C971="","",基本情報入力シート!C971)</f>
        <v/>
      </c>
      <c r="C934" s="983"/>
      <c r="D934" s="983"/>
      <c r="E934" s="983"/>
      <c r="F934" s="983"/>
      <c r="G934" s="983"/>
      <c r="H934" s="983"/>
      <c r="I934" s="98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985" t="str">
        <f>IFERROR(V934*VLOOKUP(AF934,【参考】数式用3!$AD$15:$BA$23,MATCH(N934,【参考】数式用3!$AD$2:$BA$2,0)),"")</f>
        <v/>
      </c>
      <c r="Y934" s="986"/>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 customHeight="1">
      <c r="A935" s="473">
        <v>920</v>
      </c>
      <c r="B935" s="982" t="str">
        <f>IF(基本情報入力シート!C972="","",基本情報入力シート!C972)</f>
        <v/>
      </c>
      <c r="C935" s="983"/>
      <c r="D935" s="983"/>
      <c r="E935" s="983"/>
      <c r="F935" s="983"/>
      <c r="G935" s="983"/>
      <c r="H935" s="983"/>
      <c r="I935" s="98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985" t="str">
        <f>IFERROR(V935*VLOOKUP(AF935,【参考】数式用3!$AD$15:$BA$23,MATCH(N935,【参考】数式用3!$AD$2:$BA$2,0)),"")</f>
        <v/>
      </c>
      <c r="Y935" s="986"/>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 customHeight="1">
      <c r="A936" s="473">
        <v>921</v>
      </c>
      <c r="B936" s="982" t="str">
        <f>IF(基本情報入力シート!C973="","",基本情報入力シート!C973)</f>
        <v/>
      </c>
      <c r="C936" s="983"/>
      <c r="D936" s="983"/>
      <c r="E936" s="983"/>
      <c r="F936" s="983"/>
      <c r="G936" s="983"/>
      <c r="H936" s="983"/>
      <c r="I936" s="98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985" t="str">
        <f>IFERROR(V936*VLOOKUP(AF936,【参考】数式用3!$AD$15:$BA$23,MATCH(N936,【参考】数式用3!$AD$2:$BA$2,0)),"")</f>
        <v/>
      </c>
      <c r="Y936" s="986"/>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 customHeight="1">
      <c r="A937" s="473">
        <v>922</v>
      </c>
      <c r="B937" s="982" t="str">
        <f>IF(基本情報入力シート!C974="","",基本情報入力シート!C974)</f>
        <v/>
      </c>
      <c r="C937" s="983"/>
      <c r="D937" s="983"/>
      <c r="E937" s="983"/>
      <c r="F937" s="983"/>
      <c r="G937" s="983"/>
      <c r="H937" s="983"/>
      <c r="I937" s="98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985" t="str">
        <f>IFERROR(V937*VLOOKUP(AF937,【参考】数式用3!$AD$15:$BA$23,MATCH(N937,【参考】数式用3!$AD$2:$BA$2,0)),"")</f>
        <v/>
      </c>
      <c r="Y937" s="986"/>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 customHeight="1">
      <c r="A938" s="473">
        <v>923</v>
      </c>
      <c r="B938" s="982" t="str">
        <f>IF(基本情報入力シート!C975="","",基本情報入力シート!C975)</f>
        <v/>
      </c>
      <c r="C938" s="983"/>
      <c r="D938" s="983"/>
      <c r="E938" s="983"/>
      <c r="F938" s="983"/>
      <c r="G938" s="983"/>
      <c r="H938" s="983"/>
      <c r="I938" s="98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985" t="str">
        <f>IFERROR(V938*VLOOKUP(AF938,【参考】数式用3!$AD$15:$BA$23,MATCH(N938,【参考】数式用3!$AD$2:$BA$2,0)),"")</f>
        <v/>
      </c>
      <c r="Y938" s="986"/>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 customHeight="1">
      <c r="A939" s="473">
        <v>924</v>
      </c>
      <c r="B939" s="982" t="str">
        <f>IF(基本情報入力シート!C976="","",基本情報入力シート!C976)</f>
        <v/>
      </c>
      <c r="C939" s="983"/>
      <c r="D939" s="983"/>
      <c r="E939" s="983"/>
      <c r="F939" s="983"/>
      <c r="G939" s="983"/>
      <c r="H939" s="983"/>
      <c r="I939" s="98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985" t="str">
        <f>IFERROR(V939*VLOOKUP(AF939,【参考】数式用3!$AD$15:$BA$23,MATCH(N939,【参考】数式用3!$AD$2:$BA$2,0)),"")</f>
        <v/>
      </c>
      <c r="Y939" s="986"/>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 customHeight="1">
      <c r="A940" s="473">
        <v>925</v>
      </c>
      <c r="B940" s="982" t="str">
        <f>IF(基本情報入力シート!C977="","",基本情報入力シート!C977)</f>
        <v/>
      </c>
      <c r="C940" s="983"/>
      <c r="D940" s="983"/>
      <c r="E940" s="983"/>
      <c r="F940" s="983"/>
      <c r="G940" s="983"/>
      <c r="H940" s="983"/>
      <c r="I940" s="98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985" t="str">
        <f>IFERROR(V940*VLOOKUP(AF940,【参考】数式用3!$AD$15:$BA$23,MATCH(N940,【参考】数式用3!$AD$2:$BA$2,0)),"")</f>
        <v/>
      </c>
      <c r="Y940" s="986"/>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 customHeight="1">
      <c r="A941" s="473">
        <v>926</v>
      </c>
      <c r="B941" s="982" t="str">
        <f>IF(基本情報入力シート!C978="","",基本情報入力シート!C978)</f>
        <v/>
      </c>
      <c r="C941" s="983"/>
      <c r="D941" s="983"/>
      <c r="E941" s="983"/>
      <c r="F941" s="983"/>
      <c r="G941" s="983"/>
      <c r="H941" s="983"/>
      <c r="I941" s="98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985" t="str">
        <f>IFERROR(V941*VLOOKUP(AF941,【参考】数式用3!$AD$15:$BA$23,MATCH(N941,【参考】数式用3!$AD$2:$BA$2,0)),"")</f>
        <v/>
      </c>
      <c r="Y941" s="986"/>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 customHeight="1">
      <c r="A942" s="473">
        <v>927</v>
      </c>
      <c r="B942" s="982" t="str">
        <f>IF(基本情報入力シート!C979="","",基本情報入力シート!C979)</f>
        <v/>
      </c>
      <c r="C942" s="983"/>
      <c r="D942" s="983"/>
      <c r="E942" s="983"/>
      <c r="F942" s="983"/>
      <c r="G942" s="983"/>
      <c r="H942" s="983"/>
      <c r="I942" s="98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985" t="str">
        <f>IFERROR(V942*VLOOKUP(AF942,【参考】数式用3!$AD$15:$BA$23,MATCH(N942,【参考】数式用3!$AD$2:$BA$2,0)),"")</f>
        <v/>
      </c>
      <c r="Y942" s="986"/>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 customHeight="1">
      <c r="A943" s="473">
        <v>928</v>
      </c>
      <c r="B943" s="982" t="str">
        <f>IF(基本情報入力シート!C980="","",基本情報入力シート!C980)</f>
        <v/>
      </c>
      <c r="C943" s="983"/>
      <c r="D943" s="983"/>
      <c r="E943" s="983"/>
      <c r="F943" s="983"/>
      <c r="G943" s="983"/>
      <c r="H943" s="983"/>
      <c r="I943" s="98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985" t="str">
        <f>IFERROR(V943*VLOOKUP(AF943,【参考】数式用3!$AD$15:$BA$23,MATCH(N943,【参考】数式用3!$AD$2:$BA$2,0)),"")</f>
        <v/>
      </c>
      <c r="Y943" s="986"/>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 customHeight="1">
      <c r="A944" s="473">
        <v>929</v>
      </c>
      <c r="B944" s="982" t="str">
        <f>IF(基本情報入力シート!C981="","",基本情報入力シート!C981)</f>
        <v/>
      </c>
      <c r="C944" s="983"/>
      <c r="D944" s="983"/>
      <c r="E944" s="983"/>
      <c r="F944" s="983"/>
      <c r="G944" s="983"/>
      <c r="H944" s="983"/>
      <c r="I944" s="98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985" t="str">
        <f>IFERROR(V944*VLOOKUP(AF944,【参考】数式用3!$AD$15:$BA$23,MATCH(N944,【参考】数式用3!$AD$2:$BA$2,0)),"")</f>
        <v/>
      </c>
      <c r="Y944" s="986"/>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 customHeight="1">
      <c r="A945" s="473">
        <v>930</v>
      </c>
      <c r="B945" s="982" t="str">
        <f>IF(基本情報入力シート!C982="","",基本情報入力シート!C982)</f>
        <v/>
      </c>
      <c r="C945" s="983"/>
      <c r="D945" s="983"/>
      <c r="E945" s="983"/>
      <c r="F945" s="983"/>
      <c r="G945" s="983"/>
      <c r="H945" s="983"/>
      <c r="I945" s="98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985" t="str">
        <f>IFERROR(V945*VLOOKUP(AF945,【参考】数式用3!$AD$15:$BA$23,MATCH(N945,【参考】数式用3!$AD$2:$BA$2,0)),"")</f>
        <v/>
      </c>
      <c r="Y945" s="986"/>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 customHeight="1">
      <c r="A946" s="473">
        <v>931</v>
      </c>
      <c r="B946" s="982" t="str">
        <f>IF(基本情報入力シート!C983="","",基本情報入力シート!C983)</f>
        <v/>
      </c>
      <c r="C946" s="983"/>
      <c r="D946" s="983"/>
      <c r="E946" s="983"/>
      <c r="F946" s="983"/>
      <c r="G946" s="983"/>
      <c r="H946" s="983"/>
      <c r="I946" s="98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985" t="str">
        <f>IFERROR(V946*VLOOKUP(AF946,【参考】数式用3!$AD$15:$BA$23,MATCH(N946,【参考】数式用3!$AD$2:$BA$2,0)),"")</f>
        <v/>
      </c>
      <c r="Y946" s="986"/>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 customHeight="1">
      <c r="A947" s="473">
        <v>932</v>
      </c>
      <c r="B947" s="982" t="str">
        <f>IF(基本情報入力シート!C984="","",基本情報入力シート!C984)</f>
        <v/>
      </c>
      <c r="C947" s="983"/>
      <c r="D947" s="983"/>
      <c r="E947" s="983"/>
      <c r="F947" s="983"/>
      <c r="G947" s="983"/>
      <c r="H947" s="983"/>
      <c r="I947" s="98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985" t="str">
        <f>IFERROR(V947*VLOOKUP(AF947,【参考】数式用3!$AD$15:$BA$23,MATCH(N947,【参考】数式用3!$AD$2:$BA$2,0)),"")</f>
        <v/>
      </c>
      <c r="Y947" s="986"/>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 customHeight="1">
      <c r="A948" s="473">
        <v>933</v>
      </c>
      <c r="B948" s="982" t="str">
        <f>IF(基本情報入力シート!C985="","",基本情報入力シート!C985)</f>
        <v/>
      </c>
      <c r="C948" s="983"/>
      <c r="D948" s="983"/>
      <c r="E948" s="983"/>
      <c r="F948" s="983"/>
      <c r="G948" s="983"/>
      <c r="H948" s="983"/>
      <c r="I948" s="98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985" t="str">
        <f>IFERROR(V948*VLOOKUP(AF948,【参考】数式用3!$AD$15:$BA$23,MATCH(N948,【参考】数式用3!$AD$2:$BA$2,0)),"")</f>
        <v/>
      </c>
      <c r="Y948" s="986"/>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 customHeight="1">
      <c r="A949" s="473">
        <v>934</v>
      </c>
      <c r="B949" s="982" t="str">
        <f>IF(基本情報入力シート!C986="","",基本情報入力シート!C986)</f>
        <v/>
      </c>
      <c r="C949" s="983"/>
      <c r="D949" s="983"/>
      <c r="E949" s="983"/>
      <c r="F949" s="983"/>
      <c r="G949" s="983"/>
      <c r="H949" s="983"/>
      <c r="I949" s="98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985" t="str">
        <f>IFERROR(V949*VLOOKUP(AF949,【参考】数式用3!$AD$15:$BA$23,MATCH(N949,【参考】数式用3!$AD$2:$BA$2,0)),"")</f>
        <v/>
      </c>
      <c r="Y949" s="986"/>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 customHeight="1">
      <c r="A950" s="473">
        <v>935</v>
      </c>
      <c r="B950" s="982" t="str">
        <f>IF(基本情報入力シート!C987="","",基本情報入力シート!C987)</f>
        <v/>
      </c>
      <c r="C950" s="983"/>
      <c r="D950" s="983"/>
      <c r="E950" s="983"/>
      <c r="F950" s="983"/>
      <c r="G950" s="983"/>
      <c r="H950" s="983"/>
      <c r="I950" s="98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985" t="str">
        <f>IFERROR(V950*VLOOKUP(AF950,【参考】数式用3!$AD$15:$BA$23,MATCH(N950,【参考】数式用3!$AD$2:$BA$2,0)),"")</f>
        <v/>
      </c>
      <c r="Y950" s="986"/>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 customHeight="1">
      <c r="A951" s="473">
        <v>936</v>
      </c>
      <c r="B951" s="982" t="str">
        <f>IF(基本情報入力シート!C988="","",基本情報入力シート!C988)</f>
        <v/>
      </c>
      <c r="C951" s="983"/>
      <c r="D951" s="983"/>
      <c r="E951" s="983"/>
      <c r="F951" s="983"/>
      <c r="G951" s="983"/>
      <c r="H951" s="983"/>
      <c r="I951" s="98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985" t="str">
        <f>IFERROR(V951*VLOOKUP(AF951,【参考】数式用3!$AD$15:$BA$23,MATCH(N951,【参考】数式用3!$AD$2:$BA$2,0)),"")</f>
        <v/>
      </c>
      <c r="Y951" s="986"/>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 customHeight="1">
      <c r="A952" s="473">
        <v>937</v>
      </c>
      <c r="B952" s="982" t="str">
        <f>IF(基本情報入力シート!C989="","",基本情報入力シート!C989)</f>
        <v/>
      </c>
      <c r="C952" s="983"/>
      <c r="D952" s="983"/>
      <c r="E952" s="983"/>
      <c r="F952" s="983"/>
      <c r="G952" s="983"/>
      <c r="H952" s="983"/>
      <c r="I952" s="98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985" t="str">
        <f>IFERROR(V952*VLOOKUP(AF952,【参考】数式用3!$AD$15:$BA$23,MATCH(N952,【参考】数式用3!$AD$2:$BA$2,0)),"")</f>
        <v/>
      </c>
      <c r="Y952" s="986"/>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 customHeight="1">
      <c r="A953" s="473">
        <v>938</v>
      </c>
      <c r="B953" s="982" t="str">
        <f>IF(基本情報入力シート!C990="","",基本情報入力シート!C990)</f>
        <v/>
      </c>
      <c r="C953" s="983"/>
      <c r="D953" s="983"/>
      <c r="E953" s="983"/>
      <c r="F953" s="983"/>
      <c r="G953" s="983"/>
      <c r="H953" s="983"/>
      <c r="I953" s="98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985" t="str">
        <f>IFERROR(V953*VLOOKUP(AF953,【参考】数式用3!$AD$15:$BA$23,MATCH(N953,【参考】数式用3!$AD$2:$BA$2,0)),"")</f>
        <v/>
      </c>
      <c r="Y953" s="986"/>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 customHeight="1">
      <c r="A954" s="473">
        <v>939</v>
      </c>
      <c r="B954" s="982" t="str">
        <f>IF(基本情報入力シート!C991="","",基本情報入力シート!C991)</f>
        <v/>
      </c>
      <c r="C954" s="983"/>
      <c r="D954" s="983"/>
      <c r="E954" s="983"/>
      <c r="F954" s="983"/>
      <c r="G954" s="983"/>
      <c r="H954" s="983"/>
      <c r="I954" s="98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985" t="str">
        <f>IFERROR(V954*VLOOKUP(AF954,【参考】数式用3!$AD$15:$BA$23,MATCH(N954,【参考】数式用3!$AD$2:$BA$2,0)),"")</f>
        <v/>
      </c>
      <c r="Y954" s="986"/>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 customHeight="1">
      <c r="A955" s="473">
        <v>940</v>
      </c>
      <c r="B955" s="982" t="str">
        <f>IF(基本情報入力シート!C992="","",基本情報入力シート!C992)</f>
        <v/>
      </c>
      <c r="C955" s="983"/>
      <c r="D955" s="983"/>
      <c r="E955" s="983"/>
      <c r="F955" s="983"/>
      <c r="G955" s="983"/>
      <c r="H955" s="983"/>
      <c r="I955" s="98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985" t="str">
        <f>IFERROR(V955*VLOOKUP(AF955,【参考】数式用3!$AD$15:$BA$23,MATCH(N955,【参考】数式用3!$AD$2:$BA$2,0)),"")</f>
        <v/>
      </c>
      <c r="Y955" s="986"/>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 customHeight="1">
      <c r="A956" s="473">
        <v>941</v>
      </c>
      <c r="B956" s="982" t="str">
        <f>IF(基本情報入力シート!C993="","",基本情報入力シート!C993)</f>
        <v/>
      </c>
      <c r="C956" s="983"/>
      <c r="D956" s="983"/>
      <c r="E956" s="983"/>
      <c r="F956" s="983"/>
      <c r="G956" s="983"/>
      <c r="H956" s="983"/>
      <c r="I956" s="98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985" t="str">
        <f>IFERROR(V956*VLOOKUP(AF956,【参考】数式用3!$AD$15:$BA$23,MATCH(N956,【参考】数式用3!$AD$2:$BA$2,0)),"")</f>
        <v/>
      </c>
      <c r="Y956" s="986"/>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 customHeight="1">
      <c r="A957" s="473">
        <v>942</v>
      </c>
      <c r="B957" s="982" t="str">
        <f>IF(基本情報入力シート!C994="","",基本情報入力シート!C994)</f>
        <v/>
      </c>
      <c r="C957" s="983"/>
      <c r="D957" s="983"/>
      <c r="E957" s="983"/>
      <c r="F957" s="983"/>
      <c r="G957" s="983"/>
      <c r="H957" s="983"/>
      <c r="I957" s="98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985" t="str">
        <f>IFERROR(V957*VLOOKUP(AF957,【参考】数式用3!$AD$15:$BA$23,MATCH(N957,【参考】数式用3!$AD$2:$BA$2,0)),"")</f>
        <v/>
      </c>
      <c r="Y957" s="986"/>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 customHeight="1">
      <c r="A958" s="473">
        <v>943</v>
      </c>
      <c r="B958" s="982" t="str">
        <f>IF(基本情報入力シート!C995="","",基本情報入力シート!C995)</f>
        <v/>
      </c>
      <c r="C958" s="983"/>
      <c r="D958" s="983"/>
      <c r="E958" s="983"/>
      <c r="F958" s="983"/>
      <c r="G958" s="983"/>
      <c r="H958" s="983"/>
      <c r="I958" s="98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985" t="str">
        <f>IFERROR(V958*VLOOKUP(AF958,【参考】数式用3!$AD$15:$BA$23,MATCH(N958,【参考】数式用3!$AD$2:$BA$2,0)),"")</f>
        <v/>
      </c>
      <c r="Y958" s="986"/>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 customHeight="1">
      <c r="A959" s="473">
        <v>944</v>
      </c>
      <c r="B959" s="982" t="str">
        <f>IF(基本情報入力シート!C996="","",基本情報入力シート!C996)</f>
        <v/>
      </c>
      <c r="C959" s="983"/>
      <c r="D959" s="983"/>
      <c r="E959" s="983"/>
      <c r="F959" s="983"/>
      <c r="G959" s="983"/>
      <c r="H959" s="983"/>
      <c r="I959" s="98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985" t="str">
        <f>IFERROR(V959*VLOOKUP(AF959,【参考】数式用3!$AD$15:$BA$23,MATCH(N959,【参考】数式用3!$AD$2:$BA$2,0)),"")</f>
        <v/>
      </c>
      <c r="Y959" s="986"/>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 customHeight="1">
      <c r="A960" s="473">
        <v>945</v>
      </c>
      <c r="B960" s="982" t="str">
        <f>IF(基本情報入力シート!C997="","",基本情報入力シート!C997)</f>
        <v/>
      </c>
      <c r="C960" s="983"/>
      <c r="D960" s="983"/>
      <c r="E960" s="983"/>
      <c r="F960" s="983"/>
      <c r="G960" s="983"/>
      <c r="H960" s="983"/>
      <c r="I960" s="98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985" t="str">
        <f>IFERROR(V960*VLOOKUP(AF960,【参考】数式用3!$AD$15:$BA$23,MATCH(N960,【参考】数式用3!$AD$2:$BA$2,0)),"")</f>
        <v/>
      </c>
      <c r="Y960" s="986"/>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 customHeight="1">
      <c r="A961" s="473">
        <v>946</v>
      </c>
      <c r="B961" s="982" t="str">
        <f>IF(基本情報入力シート!C998="","",基本情報入力シート!C998)</f>
        <v/>
      </c>
      <c r="C961" s="983"/>
      <c r="D961" s="983"/>
      <c r="E961" s="983"/>
      <c r="F961" s="983"/>
      <c r="G961" s="983"/>
      <c r="H961" s="983"/>
      <c r="I961" s="98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985" t="str">
        <f>IFERROR(V961*VLOOKUP(AF961,【参考】数式用3!$AD$15:$BA$23,MATCH(N961,【参考】数式用3!$AD$2:$BA$2,0)),"")</f>
        <v/>
      </c>
      <c r="Y961" s="986"/>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 customHeight="1">
      <c r="A962" s="473">
        <v>947</v>
      </c>
      <c r="B962" s="982" t="str">
        <f>IF(基本情報入力シート!C999="","",基本情報入力シート!C999)</f>
        <v/>
      </c>
      <c r="C962" s="983"/>
      <c r="D962" s="983"/>
      <c r="E962" s="983"/>
      <c r="F962" s="983"/>
      <c r="G962" s="983"/>
      <c r="H962" s="983"/>
      <c r="I962" s="98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985" t="str">
        <f>IFERROR(V962*VLOOKUP(AF962,【参考】数式用3!$AD$15:$BA$23,MATCH(N962,【参考】数式用3!$AD$2:$BA$2,0)),"")</f>
        <v/>
      </c>
      <c r="Y962" s="986"/>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 customHeight="1">
      <c r="A963" s="473">
        <v>948</v>
      </c>
      <c r="B963" s="982" t="str">
        <f>IF(基本情報入力シート!C1000="","",基本情報入力シート!C1000)</f>
        <v/>
      </c>
      <c r="C963" s="983"/>
      <c r="D963" s="983"/>
      <c r="E963" s="983"/>
      <c r="F963" s="983"/>
      <c r="G963" s="983"/>
      <c r="H963" s="983"/>
      <c r="I963" s="98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985" t="str">
        <f>IFERROR(V963*VLOOKUP(AF963,【参考】数式用3!$AD$15:$BA$23,MATCH(N963,【参考】数式用3!$AD$2:$BA$2,0)),"")</f>
        <v/>
      </c>
      <c r="Y963" s="986"/>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 customHeight="1">
      <c r="A964" s="473">
        <v>949</v>
      </c>
      <c r="B964" s="982" t="str">
        <f>IF(基本情報入力シート!C1001="","",基本情報入力シート!C1001)</f>
        <v/>
      </c>
      <c r="C964" s="983"/>
      <c r="D964" s="983"/>
      <c r="E964" s="983"/>
      <c r="F964" s="983"/>
      <c r="G964" s="983"/>
      <c r="H964" s="983"/>
      <c r="I964" s="98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985" t="str">
        <f>IFERROR(V964*VLOOKUP(AF964,【参考】数式用3!$AD$15:$BA$23,MATCH(N964,【参考】数式用3!$AD$2:$BA$2,0)),"")</f>
        <v/>
      </c>
      <c r="Y964" s="986"/>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 customHeight="1">
      <c r="A965" s="473">
        <v>950</v>
      </c>
      <c r="B965" s="982" t="str">
        <f>IF(基本情報入力シート!C1002="","",基本情報入力シート!C1002)</f>
        <v/>
      </c>
      <c r="C965" s="983"/>
      <c r="D965" s="983"/>
      <c r="E965" s="983"/>
      <c r="F965" s="983"/>
      <c r="G965" s="983"/>
      <c r="H965" s="983"/>
      <c r="I965" s="98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985" t="str">
        <f>IFERROR(V965*VLOOKUP(AF965,【参考】数式用3!$AD$15:$BA$23,MATCH(N965,【参考】数式用3!$AD$2:$BA$2,0)),"")</f>
        <v/>
      </c>
      <c r="Y965" s="986"/>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 customHeight="1">
      <c r="A966" s="473">
        <v>951</v>
      </c>
      <c r="B966" s="982" t="str">
        <f>IF(基本情報入力シート!C1003="","",基本情報入力シート!C1003)</f>
        <v/>
      </c>
      <c r="C966" s="983"/>
      <c r="D966" s="983"/>
      <c r="E966" s="983"/>
      <c r="F966" s="983"/>
      <c r="G966" s="983"/>
      <c r="H966" s="983"/>
      <c r="I966" s="98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985" t="str">
        <f>IFERROR(V966*VLOOKUP(AF966,【参考】数式用3!$AD$15:$BA$23,MATCH(N966,【参考】数式用3!$AD$2:$BA$2,0)),"")</f>
        <v/>
      </c>
      <c r="Y966" s="986"/>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 customHeight="1">
      <c r="A967" s="473">
        <v>952</v>
      </c>
      <c r="B967" s="982" t="str">
        <f>IF(基本情報入力シート!C1004="","",基本情報入力シート!C1004)</f>
        <v/>
      </c>
      <c r="C967" s="983"/>
      <c r="D967" s="983"/>
      <c r="E967" s="983"/>
      <c r="F967" s="983"/>
      <c r="G967" s="983"/>
      <c r="H967" s="983"/>
      <c r="I967" s="98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985" t="str">
        <f>IFERROR(V967*VLOOKUP(AF967,【参考】数式用3!$AD$15:$BA$23,MATCH(N967,【参考】数式用3!$AD$2:$BA$2,0)),"")</f>
        <v/>
      </c>
      <c r="Y967" s="986"/>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 customHeight="1">
      <c r="A968" s="473">
        <v>953</v>
      </c>
      <c r="B968" s="982" t="str">
        <f>IF(基本情報入力シート!C1005="","",基本情報入力シート!C1005)</f>
        <v/>
      </c>
      <c r="C968" s="983"/>
      <c r="D968" s="983"/>
      <c r="E968" s="983"/>
      <c r="F968" s="983"/>
      <c r="G968" s="983"/>
      <c r="H968" s="983"/>
      <c r="I968" s="98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985" t="str">
        <f>IFERROR(V968*VLOOKUP(AF968,【参考】数式用3!$AD$15:$BA$23,MATCH(N968,【参考】数式用3!$AD$2:$BA$2,0)),"")</f>
        <v/>
      </c>
      <c r="Y968" s="986"/>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 customHeight="1">
      <c r="A969" s="473">
        <v>954</v>
      </c>
      <c r="B969" s="982" t="str">
        <f>IF(基本情報入力シート!C1006="","",基本情報入力シート!C1006)</f>
        <v/>
      </c>
      <c r="C969" s="983"/>
      <c r="D969" s="983"/>
      <c r="E969" s="983"/>
      <c r="F969" s="983"/>
      <c r="G969" s="983"/>
      <c r="H969" s="983"/>
      <c r="I969" s="98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985" t="str">
        <f>IFERROR(V969*VLOOKUP(AF969,【参考】数式用3!$AD$15:$BA$23,MATCH(N969,【参考】数式用3!$AD$2:$BA$2,0)),"")</f>
        <v/>
      </c>
      <c r="Y969" s="986"/>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 customHeight="1">
      <c r="A970" s="473">
        <v>955</v>
      </c>
      <c r="B970" s="982" t="str">
        <f>IF(基本情報入力シート!C1007="","",基本情報入力シート!C1007)</f>
        <v/>
      </c>
      <c r="C970" s="983"/>
      <c r="D970" s="983"/>
      <c r="E970" s="983"/>
      <c r="F970" s="983"/>
      <c r="G970" s="983"/>
      <c r="H970" s="983"/>
      <c r="I970" s="98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985" t="str">
        <f>IFERROR(V970*VLOOKUP(AF970,【参考】数式用3!$AD$15:$BA$23,MATCH(N970,【参考】数式用3!$AD$2:$BA$2,0)),"")</f>
        <v/>
      </c>
      <c r="Y970" s="986"/>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 customHeight="1">
      <c r="A971" s="473">
        <v>956</v>
      </c>
      <c r="B971" s="982" t="str">
        <f>IF(基本情報入力シート!C1008="","",基本情報入力シート!C1008)</f>
        <v/>
      </c>
      <c r="C971" s="983"/>
      <c r="D971" s="983"/>
      <c r="E971" s="983"/>
      <c r="F971" s="983"/>
      <c r="G971" s="983"/>
      <c r="H971" s="983"/>
      <c r="I971" s="98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985" t="str">
        <f>IFERROR(V971*VLOOKUP(AF971,【参考】数式用3!$AD$15:$BA$23,MATCH(N971,【参考】数式用3!$AD$2:$BA$2,0)),"")</f>
        <v/>
      </c>
      <c r="Y971" s="986"/>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 customHeight="1">
      <c r="A972" s="473">
        <v>957</v>
      </c>
      <c r="B972" s="982" t="str">
        <f>IF(基本情報入力シート!C1009="","",基本情報入力シート!C1009)</f>
        <v/>
      </c>
      <c r="C972" s="983"/>
      <c r="D972" s="983"/>
      <c r="E972" s="983"/>
      <c r="F972" s="983"/>
      <c r="G972" s="983"/>
      <c r="H972" s="983"/>
      <c r="I972" s="98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985" t="str">
        <f>IFERROR(V972*VLOOKUP(AF972,【参考】数式用3!$AD$15:$BA$23,MATCH(N972,【参考】数式用3!$AD$2:$BA$2,0)),"")</f>
        <v/>
      </c>
      <c r="Y972" s="986"/>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 customHeight="1">
      <c r="A973" s="473">
        <v>958</v>
      </c>
      <c r="B973" s="982" t="str">
        <f>IF(基本情報入力シート!C1010="","",基本情報入力シート!C1010)</f>
        <v/>
      </c>
      <c r="C973" s="983"/>
      <c r="D973" s="983"/>
      <c r="E973" s="983"/>
      <c r="F973" s="983"/>
      <c r="G973" s="983"/>
      <c r="H973" s="983"/>
      <c r="I973" s="98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985" t="str">
        <f>IFERROR(V973*VLOOKUP(AF973,【参考】数式用3!$AD$15:$BA$23,MATCH(N973,【参考】数式用3!$AD$2:$BA$2,0)),"")</f>
        <v/>
      </c>
      <c r="Y973" s="986"/>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 customHeight="1">
      <c r="A974" s="473">
        <v>959</v>
      </c>
      <c r="B974" s="982" t="str">
        <f>IF(基本情報入力シート!C1011="","",基本情報入力シート!C1011)</f>
        <v/>
      </c>
      <c r="C974" s="983"/>
      <c r="D974" s="983"/>
      <c r="E974" s="983"/>
      <c r="F974" s="983"/>
      <c r="G974" s="983"/>
      <c r="H974" s="983"/>
      <c r="I974" s="98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985" t="str">
        <f>IFERROR(V974*VLOOKUP(AF974,【参考】数式用3!$AD$15:$BA$23,MATCH(N974,【参考】数式用3!$AD$2:$BA$2,0)),"")</f>
        <v/>
      </c>
      <c r="Y974" s="986"/>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 customHeight="1">
      <c r="A975" s="473">
        <v>960</v>
      </c>
      <c r="B975" s="982" t="str">
        <f>IF(基本情報入力シート!C1012="","",基本情報入力シート!C1012)</f>
        <v/>
      </c>
      <c r="C975" s="983"/>
      <c r="D975" s="983"/>
      <c r="E975" s="983"/>
      <c r="F975" s="983"/>
      <c r="G975" s="983"/>
      <c r="H975" s="983"/>
      <c r="I975" s="98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985" t="str">
        <f>IFERROR(V975*VLOOKUP(AF975,【参考】数式用3!$AD$15:$BA$23,MATCH(N975,【参考】数式用3!$AD$2:$BA$2,0)),"")</f>
        <v/>
      </c>
      <c r="Y975" s="986"/>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 customHeight="1">
      <c r="A976" s="473">
        <v>961</v>
      </c>
      <c r="B976" s="982" t="str">
        <f>IF(基本情報入力シート!C1013="","",基本情報入力シート!C1013)</f>
        <v/>
      </c>
      <c r="C976" s="983"/>
      <c r="D976" s="983"/>
      <c r="E976" s="983"/>
      <c r="F976" s="983"/>
      <c r="G976" s="983"/>
      <c r="H976" s="983"/>
      <c r="I976" s="98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985" t="str">
        <f>IFERROR(V976*VLOOKUP(AF976,【参考】数式用3!$AD$15:$BA$23,MATCH(N976,【参考】数式用3!$AD$2:$BA$2,0)),"")</f>
        <v/>
      </c>
      <c r="Y976" s="986"/>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 customHeight="1">
      <c r="A977" s="473">
        <v>962</v>
      </c>
      <c r="B977" s="982" t="str">
        <f>IF(基本情報入力シート!C1014="","",基本情報入力シート!C1014)</f>
        <v/>
      </c>
      <c r="C977" s="983"/>
      <c r="D977" s="983"/>
      <c r="E977" s="983"/>
      <c r="F977" s="983"/>
      <c r="G977" s="983"/>
      <c r="H977" s="983"/>
      <c r="I977" s="98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985" t="str">
        <f>IFERROR(V977*VLOOKUP(AF977,【参考】数式用3!$AD$15:$BA$23,MATCH(N977,【参考】数式用3!$AD$2:$BA$2,0)),"")</f>
        <v/>
      </c>
      <c r="Y977" s="986"/>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 customHeight="1">
      <c r="A978" s="473">
        <v>963</v>
      </c>
      <c r="B978" s="982" t="str">
        <f>IF(基本情報入力シート!C1015="","",基本情報入力シート!C1015)</f>
        <v/>
      </c>
      <c r="C978" s="983"/>
      <c r="D978" s="983"/>
      <c r="E978" s="983"/>
      <c r="F978" s="983"/>
      <c r="G978" s="983"/>
      <c r="H978" s="983"/>
      <c r="I978" s="98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985" t="str">
        <f>IFERROR(V978*VLOOKUP(AF978,【参考】数式用3!$AD$15:$BA$23,MATCH(N978,【参考】数式用3!$AD$2:$BA$2,0)),"")</f>
        <v/>
      </c>
      <c r="Y978" s="986"/>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 customHeight="1">
      <c r="A979" s="473">
        <v>964</v>
      </c>
      <c r="B979" s="982" t="str">
        <f>IF(基本情報入力シート!C1016="","",基本情報入力シート!C1016)</f>
        <v/>
      </c>
      <c r="C979" s="983"/>
      <c r="D979" s="983"/>
      <c r="E979" s="983"/>
      <c r="F979" s="983"/>
      <c r="G979" s="983"/>
      <c r="H979" s="983"/>
      <c r="I979" s="98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985" t="str">
        <f>IFERROR(V979*VLOOKUP(AF979,【参考】数式用3!$AD$15:$BA$23,MATCH(N979,【参考】数式用3!$AD$2:$BA$2,0)),"")</f>
        <v/>
      </c>
      <c r="Y979" s="986"/>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 customHeight="1">
      <c r="A980" s="473">
        <v>965</v>
      </c>
      <c r="B980" s="982" t="str">
        <f>IF(基本情報入力シート!C1017="","",基本情報入力シート!C1017)</f>
        <v/>
      </c>
      <c r="C980" s="983"/>
      <c r="D980" s="983"/>
      <c r="E980" s="983"/>
      <c r="F980" s="983"/>
      <c r="G980" s="983"/>
      <c r="H980" s="983"/>
      <c r="I980" s="98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985" t="str">
        <f>IFERROR(V980*VLOOKUP(AF980,【参考】数式用3!$AD$15:$BA$23,MATCH(N980,【参考】数式用3!$AD$2:$BA$2,0)),"")</f>
        <v/>
      </c>
      <c r="Y980" s="986"/>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 customHeight="1">
      <c r="A981" s="473">
        <v>966</v>
      </c>
      <c r="B981" s="982" t="str">
        <f>IF(基本情報入力シート!C1018="","",基本情報入力シート!C1018)</f>
        <v/>
      </c>
      <c r="C981" s="983"/>
      <c r="D981" s="983"/>
      <c r="E981" s="983"/>
      <c r="F981" s="983"/>
      <c r="G981" s="983"/>
      <c r="H981" s="983"/>
      <c r="I981" s="98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985" t="str">
        <f>IFERROR(V981*VLOOKUP(AF981,【参考】数式用3!$AD$15:$BA$23,MATCH(N981,【参考】数式用3!$AD$2:$BA$2,0)),"")</f>
        <v/>
      </c>
      <c r="Y981" s="986"/>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 customHeight="1">
      <c r="A982" s="473">
        <v>967</v>
      </c>
      <c r="B982" s="982" t="str">
        <f>IF(基本情報入力シート!C1019="","",基本情報入力シート!C1019)</f>
        <v/>
      </c>
      <c r="C982" s="983"/>
      <c r="D982" s="983"/>
      <c r="E982" s="983"/>
      <c r="F982" s="983"/>
      <c r="G982" s="983"/>
      <c r="H982" s="983"/>
      <c r="I982" s="98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985" t="str">
        <f>IFERROR(V982*VLOOKUP(AF982,【参考】数式用3!$AD$15:$BA$23,MATCH(N982,【参考】数式用3!$AD$2:$BA$2,0)),"")</f>
        <v/>
      </c>
      <c r="Y982" s="986"/>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 customHeight="1">
      <c r="A983" s="473">
        <v>968</v>
      </c>
      <c r="B983" s="982" t="str">
        <f>IF(基本情報入力シート!C1020="","",基本情報入力シート!C1020)</f>
        <v/>
      </c>
      <c r="C983" s="983"/>
      <c r="D983" s="983"/>
      <c r="E983" s="983"/>
      <c r="F983" s="983"/>
      <c r="G983" s="983"/>
      <c r="H983" s="983"/>
      <c r="I983" s="98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985" t="str">
        <f>IFERROR(V983*VLOOKUP(AF983,【参考】数式用3!$AD$15:$BA$23,MATCH(N983,【参考】数式用3!$AD$2:$BA$2,0)),"")</f>
        <v/>
      </c>
      <c r="Y983" s="986"/>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 customHeight="1">
      <c r="A984" s="473">
        <v>969</v>
      </c>
      <c r="B984" s="982" t="str">
        <f>IF(基本情報入力シート!C1021="","",基本情報入力シート!C1021)</f>
        <v/>
      </c>
      <c r="C984" s="983"/>
      <c r="D984" s="983"/>
      <c r="E984" s="983"/>
      <c r="F984" s="983"/>
      <c r="G984" s="983"/>
      <c r="H984" s="983"/>
      <c r="I984" s="98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985" t="str">
        <f>IFERROR(V984*VLOOKUP(AF984,【参考】数式用3!$AD$15:$BA$23,MATCH(N984,【参考】数式用3!$AD$2:$BA$2,0)),"")</f>
        <v/>
      </c>
      <c r="Y984" s="986"/>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 customHeight="1">
      <c r="A985" s="473">
        <v>970</v>
      </c>
      <c r="B985" s="982" t="str">
        <f>IF(基本情報入力シート!C1022="","",基本情報入力シート!C1022)</f>
        <v/>
      </c>
      <c r="C985" s="983"/>
      <c r="D985" s="983"/>
      <c r="E985" s="983"/>
      <c r="F985" s="983"/>
      <c r="G985" s="983"/>
      <c r="H985" s="983"/>
      <c r="I985" s="98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985" t="str">
        <f>IFERROR(V985*VLOOKUP(AF985,【参考】数式用3!$AD$15:$BA$23,MATCH(N985,【参考】数式用3!$AD$2:$BA$2,0)),"")</f>
        <v/>
      </c>
      <c r="Y985" s="986"/>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 customHeight="1">
      <c r="A986" s="473">
        <v>971</v>
      </c>
      <c r="B986" s="982" t="str">
        <f>IF(基本情報入力シート!C1023="","",基本情報入力シート!C1023)</f>
        <v/>
      </c>
      <c r="C986" s="983"/>
      <c r="D986" s="983"/>
      <c r="E986" s="983"/>
      <c r="F986" s="983"/>
      <c r="G986" s="983"/>
      <c r="H986" s="983"/>
      <c r="I986" s="98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985" t="str">
        <f>IFERROR(V986*VLOOKUP(AF986,【参考】数式用3!$AD$15:$BA$23,MATCH(N986,【参考】数式用3!$AD$2:$BA$2,0)),"")</f>
        <v/>
      </c>
      <c r="Y986" s="986"/>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 customHeight="1">
      <c r="A987" s="473">
        <v>972</v>
      </c>
      <c r="B987" s="982" t="str">
        <f>IF(基本情報入力シート!C1024="","",基本情報入力シート!C1024)</f>
        <v/>
      </c>
      <c r="C987" s="983"/>
      <c r="D987" s="983"/>
      <c r="E987" s="983"/>
      <c r="F987" s="983"/>
      <c r="G987" s="983"/>
      <c r="H987" s="983"/>
      <c r="I987" s="98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985" t="str">
        <f>IFERROR(V987*VLOOKUP(AF987,【参考】数式用3!$AD$15:$BA$23,MATCH(N987,【参考】数式用3!$AD$2:$BA$2,0)),"")</f>
        <v/>
      </c>
      <c r="Y987" s="986"/>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 customHeight="1">
      <c r="A988" s="473">
        <v>973</v>
      </c>
      <c r="B988" s="982" t="str">
        <f>IF(基本情報入力シート!C1025="","",基本情報入力シート!C1025)</f>
        <v/>
      </c>
      <c r="C988" s="983"/>
      <c r="D988" s="983"/>
      <c r="E988" s="983"/>
      <c r="F988" s="983"/>
      <c r="G988" s="983"/>
      <c r="H988" s="983"/>
      <c r="I988" s="98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985" t="str">
        <f>IFERROR(V988*VLOOKUP(AF988,【参考】数式用3!$AD$15:$BA$23,MATCH(N988,【参考】数式用3!$AD$2:$BA$2,0)),"")</f>
        <v/>
      </c>
      <c r="Y988" s="986"/>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 customHeight="1">
      <c r="A989" s="473">
        <v>974</v>
      </c>
      <c r="B989" s="982" t="str">
        <f>IF(基本情報入力シート!C1026="","",基本情報入力シート!C1026)</f>
        <v/>
      </c>
      <c r="C989" s="983"/>
      <c r="D989" s="983"/>
      <c r="E989" s="983"/>
      <c r="F989" s="983"/>
      <c r="G989" s="983"/>
      <c r="H989" s="983"/>
      <c r="I989" s="98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985" t="str">
        <f>IFERROR(V989*VLOOKUP(AF989,【参考】数式用3!$AD$15:$BA$23,MATCH(N989,【参考】数式用3!$AD$2:$BA$2,0)),"")</f>
        <v/>
      </c>
      <c r="Y989" s="986"/>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 customHeight="1">
      <c r="A990" s="473">
        <v>975</v>
      </c>
      <c r="B990" s="982" t="str">
        <f>IF(基本情報入力シート!C1027="","",基本情報入力シート!C1027)</f>
        <v/>
      </c>
      <c r="C990" s="983"/>
      <c r="D990" s="983"/>
      <c r="E990" s="983"/>
      <c r="F990" s="983"/>
      <c r="G990" s="983"/>
      <c r="H990" s="983"/>
      <c r="I990" s="98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985" t="str">
        <f>IFERROR(V990*VLOOKUP(AF990,【参考】数式用3!$AD$15:$BA$23,MATCH(N990,【参考】数式用3!$AD$2:$BA$2,0)),"")</f>
        <v/>
      </c>
      <c r="Y990" s="986"/>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 customHeight="1">
      <c r="A991" s="473">
        <v>976</v>
      </c>
      <c r="B991" s="982" t="str">
        <f>IF(基本情報入力シート!C1028="","",基本情報入力シート!C1028)</f>
        <v/>
      </c>
      <c r="C991" s="983"/>
      <c r="D991" s="983"/>
      <c r="E991" s="983"/>
      <c r="F991" s="983"/>
      <c r="G991" s="983"/>
      <c r="H991" s="983"/>
      <c r="I991" s="98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985" t="str">
        <f>IFERROR(V991*VLOOKUP(AF991,【参考】数式用3!$AD$15:$BA$23,MATCH(N991,【参考】数式用3!$AD$2:$BA$2,0)),"")</f>
        <v/>
      </c>
      <c r="Y991" s="986"/>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 customHeight="1">
      <c r="A992" s="473">
        <v>977</v>
      </c>
      <c r="B992" s="982" t="str">
        <f>IF(基本情報入力シート!C1029="","",基本情報入力シート!C1029)</f>
        <v/>
      </c>
      <c r="C992" s="983"/>
      <c r="D992" s="983"/>
      <c r="E992" s="983"/>
      <c r="F992" s="983"/>
      <c r="G992" s="983"/>
      <c r="H992" s="983"/>
      <c r="I992" s="98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985" t="str">
        <f>IFERROR(V992*VLOOKUP(AF992,【参考】数式用3!$AD$15:$BA$23,MATCH(N992,【参考】数式用3!$AD$2:$BA$2,0)),"")</f>
        <v/>
      </c>
      <c r="Y992" s="986"/>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 customHeight="1">
      <c r="A993" s="473">
        <v>978</v>
      </c>
      <c r="B993" s="982" t="str">
        <f>IF(基本情報入力シート!C1030="","",基本情報入力シート!C1030)</f>
        <v/>
      </c>
      <c r="C993" s="983"/>
      <c r="D993" s="983"/>
      <c r="E993" s="983"/>
      <c r="F993" s="983"/>
      <c r="G993" s="983"/>
      <c r="H993" s="983"/>
      <c r="I993" s="98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985" t="str">
        <f>IFERROR(V993*VLOOKUP(AF993,【参考】数式用3!$AD$15:$BA$23,MATCH(N993,【参考】数式用3!$AD$2:$BA$2,0)),"")</f>
        <v/>
      </c>
      <c r="Y993" s="986"/>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 customHeight="1">
      <c r="A994" s="473">
        <v>979</v>
      </c>
      <c r="B994" s="982" t="str">
        <f>IF(基本情報入力シート!C1031="","",基本情報入力シート!C1031)</f>
        <v/>
      </c>
      <c r="C994" s="983"/>
      <c r="D994" s="983"/>
      <c r="E994" s="983"/>
      <c r="F994" s="983"/>
      <c r="G994" s="983"/>
      <c r="H994" s="983"/>
      <c r="I994" s="98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985" t="str">
        <f>IFERROR(V994*VLOOKUP(AF994,【参考】数式用3!$AD$15:$BA$23,MATCH(N994,【参考】数式用3!$AD$2:$BA$2,0)),"")</f>
        <v/>
      </c>
      <c r="Y994" s="986"/>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 customHeight="1">
      <c r="A995" s="473">
        <v>980</v>
      </c>
      <c r="B995" s="982" t="str">
        <f>IF(基本情報入力シート!C1032="","",基本情報入力シート!C1032)</f>
        <v/>
      </c>
      <c r="C995" s="983"/>
      <c r="D995" s="983"/>
      <c r="E995" s="983"/>
      <c r="F995" s="983"/>
      <c r="G995" s="983"/>
      <c r="H995" s="983"/>
      <c r="I995" s="98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985" t="str">
        <f>IFERROR(V995*VLOOKUP(AF995,【参考】数式用3!$AD$15:$BA$23,MATCH(N995,【参考】数式用3!$AD$2:$BA$2,0)),"")</f>
        <v/>
      </c>
      <c r="Y995" s="986"/>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 customHeight="1">
      <c r="A996" s="473">
        <v>981</v>
      </c>
      <c r="B996" s="982" t="str">
        <f>IF(基本情報入力シート!C1033="","",基本情報入力シート!C1033)</f>
        <v/>
      </c>
      <c r="C996" s="983"/>
      <c r="D996" s="983"/>
      <c r="E996" s="983"/>
      <c r="F996" s="983"/>
      <c r="G996" s="983"/>
      <c r="H996" s="983"/>
      <c r="I996" s="98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985" t="str">
        <f>IFERROR(V996*VLOOKUP(AF996,【参考】数式用3!$AD$15:$BA$23,MATCH(N996,【参考】数式用3!$AD$2:$BA$2,0)),"")</f>
        <v/>
      </c>
      <c r="Y996" s="986"/>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 customHeight="1">
      <c r="A997" s="473">
        <v>982</v>
      </c>
      <c r="B997" s="982" t="str">
        <f>IF(基本情報入力シート!C1034="","",基本情報入力シート!C1034)</f>
        <v/>
      </c>
      <c r="C997" s="983"/>
      <c r="D997" s="983"/>
      <c r="E997" s="983"/>
      <c r="F997" s="983"/>
      <c r="G997" s="983"/>
      <c r="H997" s="983"/>
      <c r="I997" s="98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985" t="str">
        <f>IFERROR(V997*VLOOKUP(AF997,【参考】数式用3!$AD$15:$BA$23,MATCH(N997,【参考】数式用3!$AD$2:$BA$2,0)),"")</f>
        <v/>
      </c>
      <c r="Y997" s="986"/>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 customHeight="1">
      <c r="A998" s="473">
        <v>983</v>
      </c>
      <c r="B998" s="982" t="str">
        <f>IF(基本情報入力シート!C1035="","",基本情報入力シート!C1035)</f>
        <v/>
      </c>
      <c r="C998" s="983"/>
      <c r="D998" s="983"/>
      <c r="E998" s="983"/>
      <c r="F998" s="983"/>
      <c r="G998" s="983"/>
      <c r="H998" s="983"/>
      <c r="I998" s="98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985" t="str">
        <f>IFERROR(V998*VLOOKUP(AF998,【参考】数式用3!$AD$15:$BA$23,MATCH(N998,【参考】数式用3!$AD$2:$BA$2,0)),"")</f>
        <v/>
      </c>
      <c r="Y998" s="986"/>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 customHeight="1">
      <c r="A999" s="473">
        <v>984</v>
      </c>
      <c r="B999" s="982" t="str">
        <f>IF(基本情報入力シート!C1036="","",基本情報入力シート!C1036)</f>
        <v/>
      </c>
      <c r="C999" s="983"/>
      <c r="D999" s="983"/>
      <c r="E999" s="983"/>
      <c r="F999" s="983"/>
      <c r="G999" s="983"/>
      <c r="H999" s="983"/>
      <c r="I999" s="98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985" t="str">
        <f>IFERROR(V999*VLOOKUP(AF999,【参考】数式用3!$AD$15:$BA$23,MATCH(N999,【参考】数式用3!$AD$2:$BA$2,0)),"")</f>
        <v/>
      </c>
      <c r="Y999" s="986"/>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 customHeight="1">
      <c r="A1000" s="473">
        <v>985</v>
      </c>
      <c r="B1000" s="982" t="str">
        <f>IF(基本情報入力シート!C1037="","",基本情報入力シート!C1037)</f>
        <v/>
      </c>
      <c r="C1000" s="983"/>
      <c r="D1000" s="983"/>
      <c r="E1000" s="983"/>
      <c r="F1000" s="983"/>
      <c r="G1000" s="983"/>
      <c r="H1000" s="983"/>
      <c r="I1000" s="98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985" t="str">
        <f>IFERROR(V1000*VLOOKUP(AF1000,【参考】数式用3!$AD$15:$BA$23,MATCH(N1000,【参考】数式用3!$AD$2:$BA$2,0)),"")</f>
        <v/>
      </c>
      <c r="Y1000" s="986"/>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 customHeight="1">
      <c r="A1001" s="473">
        <v>986</v>
      </c>
      <c r="B1001" s="982" t="str">
        <f>IF(基本情報入力シート!C1038="","",基本情報入力シート!C1038)</f>
        <v/>
      </c>
      <c r="C1001" s="983"/>
      <c r="D1001" s="983"/>
      <c r="E1001" s="983"/>
      <c r="F1001" s="983"/>
      <c r="G1001" s="983"/>
      <c r="H1001" s="983"/>
      <c r="I1001" s="98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985" t="str">
        <f>IFERROR(V1001*VLOOKUP(AF1001,【参考】数式用3!$AD$15:$BA$23,MATCH(N1001,【参考】数式用3!$AD$2:$BA$2,0)),"")</f>
        <v/>
      </c>
      <c r="Y1001" s="986"/>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 customHeight="1">
      <c r="A1002" s="473">
        <v>987</v>
      </c>
      <c r="B1002" s="982" t="str">
        <f>IF(基本情報入力シート!C1039="","",基本情報入力シート!C1039)</f>
        <v/>
      </c>
      <c r="C1002" s="983"/>
      <c r="D1002" s="983"/>
      <c r="E1002" s="983"/>
      <c r="F1002" s="983"/>
      <c r="G1002" s="983"/>
      <c r="H1002" s="983"/>
      <c r="I1002" s="98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985" t="str">
        <f>IFERROR(V1002*VLOOKUP(AF1002,【参考】数式用3!$AD$15:$BA$23,MATCH(N1002,【参考】数式用3!$AD$2:$BA$2,0)),"")</f>
        <v/>
      </c>
      <c r="Y1002" s="986"/>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 customHeight="1">
      <c r="A1003" s="473">
        <v>988</v>
      </c>
      <c r="B1003" s="982" t="str">
        <f>IF(基本情報入力シート!C1040="","",基本情報入力シート!C1040)</f>
        <v/>
      </c>
      <c r="C1003" s="983"/>
      <c r="D1003" s="983"/>
      <c r="E1003" s="983"/>
      <c r="F1003" s="983"/>
      <c r="G1003" s="983"/>
      <c r="H1003" s="983"/>
      <c r="I1003" s="98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985" t="str">
        <f>IFERROR(V1003*VLOOKUP(AF1003,【参考】数式用3!$AD$15:$BA$23,MATCH(N1003,【参考】数式用3!$AD$2:$BA$2,0)),"")</f>
        <v/>
      </c>
      <c r="Y1003" s="986"/>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 customHeight="1">
      <c r="A1004" s="473">
        <v>989</v>
      </c>
      <c r="B1004" s="982" t="str">
        <f>IF(基本情報入力シート!C1041="","",基本情報入力シート!C1041)</f>
        <v/>
      </c>
      <c r="C1004" s="983"/>
      <c r="D1004" s="983"/>
      <c r="E1004" s="983"/>
      <c r="F1004" s="983"/>
      <c r="G1004" s="983"/>
      <c r="H1004" s="983"/>
      <c r="I1004" s="98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985" t="str">
        <f>IFERROR(V1004*VLOOKUP(AF1004,【参考】数式用3!$AD$15:$BA$23,MATCH(N1004,【参考】数式用3!$AD$2:$BA$2,0)),"")</f>
        <v/>
      </c>
      <c r="Y1004" s="986"/>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 customHeight="1">
      <c r="A1005" s="473">
        <v>990</v>
      </c>
      <c r="B1005" s="982" t="str">
        <f>IF(基本情報入力シート!C1042="","",基本情報入力シート!C1042)</f>
        <v/>
      </c>
      <c r="C1005" s="983"/>
      <c r="D1005" s="983"/>
      <c r="E1005" s="983"/>
      <c r="F1005" s="983"/>
      <c r="G1005" s="983"/>
      <c r="H1005" s="983"/>
      <c r="I1005" s="98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985" t="str">
        <f>IFERROR(V1005*VLOOKUP(AF1005,【参考】数式用3!$AD$15:$BA$23,MATCH(N1005,【参考】数式用3!$AD$2:$BA$2,0)),"")</f>
        <v/>
      </c>
      <c r="Y1005" s="986"/>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 customHeight="1">
      <c r="A1006" s="473">
        <v>991</v>
      </c>
      <c r="B1006" s="982" t="str">
        <f>IF(基本情報入力シート!C1043="","",基本情報入力シート!C1043)</f>
        <v/>
      </c>
      <c r="C1006" s="983"/>
      <c r="D1006" s="983"/>
      <c r="E1006" s="983"/>
      <c r="F1006" s="983"/>
      <c r="G1006" s="983"/>
      <c r="H1006" s="983"/>
      <c r="I1006" s="98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985" t="str">
        <f>IFERROR(V1006*VLOOKUP(AF1006,【参考】数式用3!$AD$15:$BA$23,MATCH(N1006,【参考】数式用3!$AD$2:$BA$2,0)),"")</f>
        <v/>
      </c>
      <c r="Y1006" s="986"/>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 customHeight="1">
      <c r="A1007" s="473">
        <v>992</v>
      </c>
      <c r="B1007" s="982" t="str">
        <f>IF(基本情報入力シート!C1044="","",基本情報入力シート!C1044)</f>
        <v/>
      </c>
      <c r="C1007" s="983"/>
      <c r="D1007" s="983"/>
      <c r="E1007" s="983"/>
      <c r="F1007" s="983"/>
      <c r="G1007" s="983"/>
      <c r="H1007" s="983"/>
      <c r="I1007" s="98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985" t="str">
        <f>IFERROR(V1007*VLOOKUP(AF1007,【参考】数式用3!$AD$15:$BA$23,MATCH(N1007,【参考】数式用3!$AD$2:$BA$2,0)),"")</f>
        <v/>
      </c>
      <c r="Y1007" s="986"/>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 customHeight="1">
      <c r="A1008" s="473">
        <v>993</v>
      </c>
      <c r="B1008" s="982" t="str">
        <f>IF(基本情報入力シート!C1045="","",基本情報入力シート!C1045)</f>
        <v/>
      </c>
      <c r="C1008" s="983"/>
      <c r="D1008" s="983"/>
      <c r="E1008" s="983"/>
      <c r="F1008" s="983"/>
      <c r="G1008" s="983"/>
      <c r="H1008" s="983"/>
      <c r="I1008" s="98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985" t="str">
        <f>IFERROR(V1008*VLOOKUP(AF1008,【参考】数式用3!$AD$15:$BA$23,MATCH(N1008,【参考】数式用3!$AD$2:$BA$2,0)),"")</f>
        <v/>
      </c>
      <c r="Y1008" s="986"/>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 customHeight="1">
      <c r="A1009" s="473">
        <v>994</v>
      </c>
      <c r="B1009" s="982" t="str">
        <f>IF(基本情報入力シート!C1046="","",基本情報入力シート!C1046)</f>
        <v/>
      </c>
      <c r="C1009" s="983"/>
      <c r="D1009" s="983"/>
      <c r="E1009" s="983"/>
      <c r="F1009" s="983"/>
      <c r="G1009" s="983"/>
      <c r="H1009" s="983"/>
      <c r="I1009" s="98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985" t="str">
        <f>IFERROR(V1009*VLOOKUP(AF1009,【参考】数式用3!$AD$15:$BA$23,MATCH(N1009,【参考】数式用3!$AD$2:$BA$2,0)),"")</f>
        <v/>
      </c>
      <c r="Y1009" s="986"/>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 customHeight="1">
      <c r="A1010" s="473">
        <v>995</v>
      </c>
      <c r="B1010" s="982" t="str">
        <f>IF(基本情報入力シート!C1047="","",基本情報入力シート!C1047)</f>
        <v/>
      </c>
      <c r="C1010" s="983"/>
      <c r="D1010" s="983"/>
      <c r="E1010" s="983"/>
      <c r="F1010" s="983"/>
      <c r="G1010" s="983"/>
      <c r="H1010" s="983"/>
      <c r="I1010" s="98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985" t="str">
        <f>IFERROR(V1010*VLOOKUP(AF1010,【参考】数式用3!$AD$15:$BA$23,MATCH(N1010,【参考】数式用3!$AD$2:$BA$2,0)),"")</f>
        <v/>
      </c>
      <c r="Y1010" s="986"/>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 customHeight="1">
      <c r="A1011" s="473">
        <v>996</v>
      </c>
      <c r="B1011" s="982" t="str">
        <f>IF(基本情報入力シート!C1048="","",基本情報入力シート!C1048)</f>
        <v/>
      </c>
      <c r="C1011" s="983"/>
      <c r="D1011" s="983"/>
      <c r="E1011" s="983"/>
      <c r="F1011" s="983"/>
      <c r="G1011" s="983"/>
      <c r="H1011" s="983"/>
      <c r="I1011" s="98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985" t="str">
        <f>IFERROR(V1011*VLOOKUP(AF1011,【参考】数式用3!$AD$15:$BA$23,MATCH(N1011,【参考】数式用3!$AD$2:$BA$2,0)),"")</f>
        <v/>
      </c>
      <c r="Y1011" s="986"/>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 customHeight="1">
      <c r="A1012" s="473">
        <v>997</v>
      </c>
      <c r="B1012" s="982" t="str">
        <f>IF(基本情報入力シート!C1049="","",基本情報入力シート!C1049)</f>
        <v/>
      </c>
      <c r="C1012" s="983"/>
      <c r="D1012" s="983"/>
      <c r="E1012" s="983"/>
      <c r="F1012" s="983"/>
      <c r="G1012" s="983"/>
      <c r="H1012" s="983"/>
      <c r="I1012" s="98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985" t="str">
        <f>IFERROR(V1012*VLOOKUP(AF1012,【参考】数式用3!$AD$15:$BA$23,MATCH(N1012,【参考】数式用3!$AD$2:$BA$2,0)),"")</f>
        <v/>
      </c>
      <c r="Y1012" s="986"/>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 customHeight="1">
      <c r="A1013" s="473">
        <v>998</v>
      </c>
      <c r="B1013" s="982" t="str">
        <f>IF(基本情報入力シート!C1050="","",基本情報入力シート!C1050)</f>
        <v/>
      </c>
      <c r="C1013" s="983"/>
      <c r="D1013" s="983"/>
      <c r="E1013" s="983"/>
      <c r="F1013" s="983"/>
      <c r="G1013" s="983"/>
      <c r="H1013" s="983"/>
      <c r="I1013" s="98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985" t="str">
        <f>IFERROR(V1013*VLOOKUP(AF1013,【参考】数式用3!$AD$15:$BA$23,MATCH(N1013,【参考】数式用3!$AD$2:$BA$2,0)),"")</f>
        <v/>
      </c>
      <c r="Y1013" s="986"/>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 customHeight="1">
      <c r="A1014" s="473">
        <v>999</v>
      </c>
      <c r="B1014" s="982" t="str">
        <f>IF(基本情報入力シート!C1051="","",基本情報入力シート!C1051)</f>
        <v/>
      </c>
      <c r="C1014" s="983"/>
      <c r="D1014" s="983"/>
      <c r="E1014" s="983"/>
      <c r="F1014" s="983"/>
      <c r="G1014" s="983"/>
      <c r="H1014" s="983"/>
      <c r="I1014" s="98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985" t="str">
        <f>IFERROR(V1014*VLOOKUP(AF1014,【参考】数式用3!$AD$15:$BA$23,MATCH(N1014,【参考】数式用3!$AD$2:$BA$2,0)),"")</f>
        <v/>
      </c>
      <c r="Y1014" s="986"/>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 customHeight="1">
      <c r="A1015" s="473">
        <v>1000</v>
      </c>
      <c r="B1015" s="982" t="str">
        <f>IF(基本情報入力シート!C1052="","",基本情報入力シート!C1052)</f>
        <v/>
      </c>
      <c r="C1015" s="983"/>
      <c r="D1015" s="983"/>
      <c r="E1015" s="983"/>
      <c r="F1015" s="983"/>
      <c r="G1015" s="983"/>
      <c r="H1015" s="983"/>
      <c r="I1015" s="98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985" t="str">
        <f>IFERROR(V1015*VLOOKUP(AF1015,【参考】数式用3!$AD$15:$BA$23,MATCH(N1015,【参考】数式用3!$AD$2:$BA$2,0)),"")</f>
        <v/>
      </c>
      <c r="Y1015" s="986"/>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 customHeight="1">
      <c r="A1016" s="473">
        <v>1001</v>
      </c>
      <c r="B1016" s="982" t="str">
        <f>IF(基本情報入力シート!C1053="","",基本情報入力シート!C1053)</f>
        <v/>
      </c>
      <c r="C1016" s="983"/>
      <c r="D1016" s="983"/>
      <c r="E1016" s="983"/>
      <c r="F1016" s="983"/>
      <c r="G1016" s="983"/>
      <c r="H1016" s="983"/>
      <c r="I1016" s="98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985" t="str">
        <f>IFERROR(V1016*VLOOKUP(AF1016,【参考】数式用3!$AD$15:$BA$23,MATCH(N1016,【参考】数式用3!$AD$2:$BA$2,0)),"")</f>
        <v/>
      </c>
      <c r="Y1016" s="986"/>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 customHeight="1">
      <c r="A1017" s="473">
        <v>1002</v>
      </c>
      <c r="B1017" s="982" t="str">
        <f>IF(基本情報入力シート!C1054="","",基本情報入力シート!C1054)</f>
        <v/>
      </c>
      <c r="C1017" s="983"/>
      <c r="D1017" s="983"/>
      <c r="E1017" s="983"/>
      <c r="F1017" s="983"/>
      <c r="G1017" s="983"/>
      <c r="H1017" s="983"/>
      <c r="I1017" s="98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985" t="str">
        <f>IFERROR(V1017*VLOOKUP(AF1017,【参考】数式用3!$AD$15:$BA$23,MATCH(N1017,【参考】数式用3!$AD$2:$BA$2,0)),"")</f>
        <v/>
      </c>
      <c r="Y1017" s="986"/>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 customHeight="1">
      <c r="A1018" s="473">
        <v>1003</v>
      </c>
      <c r="B1018" s="982" t="str">
        <f>IF(基本情報入力シート!C1055="","",基本情報入力シート!C1055)</f>
        <v/>
      </c>
      <c r="C1018" s="983"/>
      <c r="D1018" s="983"/>
      <c r="E1018" s="983"/>
      <c r="F1018" s="983"/>
      <c r="G1018" s="983"/>
      <c r="H1018" s="983"/>
      <c r="I1018" s="98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985" t="str">
        <f>IFERROR(V1018*VLOOKUP(AF1018,【参考】数式用3!$AD$15:$BA$23,MATCH(N1018,【参考】数式用3!$AD$2:$BA$2,0)),"")</f>
        <v/>
      </c>
      <c r="Y1018" s="986"/>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 customHeight="1">
      <c r="A1019" s="473">
        <v>1004</v>
      </c>
      <c r="B1019" s="982" t="str">
        <f>IF(基本情報入力シート!C1056="","",基本情報入力シート!C1056)</f>
        <v/>
      </c>
      <c r="C1019" s="983"/>
      <c r="D1019" s="983"/>
      <c r="E1019" s="983"/>
      <c r="F1019" s="983"/>
      <c r="G1019" s="983"/>
      <c r="H1019" s="983"/>
      <c r="I1019" s="98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985" t="str">
        <f>IFERROR(V1019*VLOOKUP(AF1019,【参考】数式用3!$AD$15:$BA$23,MATCH(N1019,【参考】数式用3!$AD$2:$BA$2,0)),"")</f>
        <v/>
      </c>
      <c r="Y1019" s="986"/>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 customHeight="1">
      <c r="A1020" s="473">
        <v>1005</v>
      </c>
      <c r="B1020" s="982" t="str">
        <f>IF(基本情報入力シート!C1057="","",基本情報入力シート!C1057)</f>
        <v/>
      </c>
      <c r="C1020" s="983"/>
      <c r="D1020" s="983"/>
      <c r="E1020" s="983"/>
      <c r="F1020" s="983"/>
      <c r="G1020" s="983"/>
      <c r="H1020" s="983"/>
      <c r="I1020" s="98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985" t="str">
        <f>IFERROR(V1020*VLOOKUP(AF1020,【参考】数式用3!$AD$15:$BA$23,MATCH(N1020,【参考】数式用3!$AD$2:$BA$2,0)),"")</f>
        <v/>
      </c>
      <c r="Y1020" s="986"/>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 customHeight="1">
      <c r="A1021" s="473">
        <v>1006</v>
      </c>
      <c r="B1021" s="982" t="str">
        <f>IF(基本情報入力シート!C1058="","",基本情報入力シート!C1058)</f>
        <v/>
      </c>
      <c r="C1021" s="983"/>
      <c r="D1021" s="983"/>
      <c r="E1021" s="983"/>
      <c r="F1021" s="983"/>
      <c r="G1021" s="983"/>
      <c r="H1021" s="983"/>
      <c r="I1021" s="98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985" t="str">
        <f>IFERROR(V1021*VLOOKUP(AF1021,【参考】数式用3!$AD$15:$BA$23,MATCH(N1021,【参考】数式用3!$AD$2:$BA$2,0)),"")</f>
        <v/>
      </c>
      <c r="Y1021" s="986"/>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 customHeight="1">
      <c r="A1022" s="473">
        <v>1007</v>
      </c>
      <c r="B1022" s="982" t="str">
        <f>IF(基本情報入力シート!C1059="","",基本情報入力シート!C1059)</f>
        <v/>
      </c>
      <c r="C1022" s="983"/>
      <c r="D1022" s="983"/>
      <c r="E1022" s="983"/>
      <c r="F1022" s="983"/>
      <c r="G1022" s="983"/>
      <c r="H1022" s="983"/>
      <c r="I1022" s="98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985" t="str">
        <f>IFERROR(V1022*VLOOKUP(AF1022,【参考】数式用3!$AD$15:$BA$23,MATCH(N1022,【参考】数式用3!$AD$2:$BA$2,0)),"")</f>
        <v/>
      </c>
      <c r="Y1022" s="986"/>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 customHeight="1">
      <c r="A1023" s="473">
        <v>1008</v>
      </c>
      <c r="B1023" s="982" t="str">
        <f>IF(基本情報入力シート!C1060="","",基本情報入力シート!C1060)</f>
        <v/>
      </c>
      <c r="C1023" s="983"/>
      <c r="D1023" s="983"/>
      <c r="E1023" s="983"/>
      <c r="F1023" s="983"/>
      <c r="G1023" s="983"/>
      <c r="H1023" s="983"/>
      <c r="I1023" s="98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985" t="str">
        <f>IFERROR(V1023*VLOOKUP(AF1023,【参考】数式用3!$AD$15:$BA$23,MATCH(N1023,【参考】数式用3!$AD$2:$BA$2,0)),"")</f>
        <v/>
      </c>
      <c r="Y1023" s="986"/>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 customHeight="1">
      <c r="A1024" s="473">
        <v>1009</v>
      </c>
      <c r="B1024" s="982" t="str">
        <f>IF(基本情報入力シート!C1061="","",基本情報入力シート!C1061)</f>
        <v/>
      </c>
      <c r="C1024" s="983"/>
      <c r="D1024" s="983"/>
      <c r="E1024" s="983"/>
      <c r="F1024" s="983"/>
      <c r="G1024" s="983"/>
      <c r="H1024" s="983"/>
      <c r="I1024" s="98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985" t="str">
        <f>IFERROR(V1024*VLOOKUP(AF1024,【参考】数式用3!$AD$15:$BA$23,MATCH(N1024,【参考】数式用3!$AD$2:$BA$2,0)),"")</f>
        <v/>
      </c>
      <c r="Y1024" s="986"/>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 customHeight="1">
      <c r="A1025" s="473">
        <v>1010</v>
      </c>
      <c r="B1025" s="982" t="str">
        <f>IF(基本情報入力シート!C1062="","",基本情報入力シート!C1062)</f>
        <v/>
      </c>
      <c r="C1025" s="983"/>
      <c r="D1025" s="983"/>
      <c r="E1025" s="983"/>
      <c r="F1025" s="983"/>
      <c r="G1025" s="983"/>
      <c r="H1025" s="983"/>
      <c r="I1025" s="98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985" t="str">
        <f>IFERROR(V1025*VLOOKUP(AF1025,【参考】数式用3!$AD$15:$BA$23,MATCH(N1025,【参考】数式用3!$AD$2:$BA$2,0)),"")</f>
        <v/>
      </c>
      <c r="Y1025" s="986"/>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 customHeight="1">
      <c r="A1026" s="473">
        <v>1011</v>
      </c>
      <c r="B1026" s="982" t="str">
        <f>IF(基本情報入力シート!C1063="","",基本情報入力シート!C1063)</f>
        <v/>
      </c>
      <c r="C1026" s="983"/>
      <c r="D1026" s="983"/>
      <c r="E1026" s="983"/>
      <c r="F1026" s="983"/>
      <c r="G1026" s="983"/>
      <c r="H1026" s="983"/>
      <c r="I1026" s="98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985" t="str">
        <f>IFERROR(V1026*VLOOKUP(AF1026,【参考】数式用3!$AD$15:$BA$23,MATCH(N1026,【参考】数式用3!$AD$2:$BA$2,0)),"")</f>
        <v/>
      </c>
      <c r="Y1026" s="986"/>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 customHeight="1">
      <c r="A1027" s="473">
        <v>1012</v>
      </c>
      <c r="B1027" s="982" t="str">
        <f>IF(基本情報入力シート!C1064="","",基本情報入力シート!C1064)</f>
        <v/>
      </c>
      <c r="C1027" s="983"/>
      <c r="D1027" s="983"/>
      <c r="E1027" s="983"/>
      <c r="F1027" s="983"/>
      <c r="G1027" s="983"/>
      <c r="H1027" s="983"/>
      <c r="I1027" s="98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985" t="str">
        <f>IFERROR(V1027*VLOOKUP(AF1027,【参考】数式用3!$AD$15:$BA$23,MATCH(N1027,【参考】数式用3!$AD$2:$BA$2,0)),"")</f>
        <v/>
      </c>
      <c r="Y1027" s="986"/>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 customHeight="1">
      <c r="A1028" s="473">
        <v>1013</v>
      </c>
      <c r="B1028" s="982" t="str">
        <f>IF(基本情報入力シート!C1065="","",基本情報入力シート!C1065)</f>
        <v/>
      </c>
      <c r="C1028" s="983"/>
      <c r="D1028" s="983"/>
      <c r="E1028" s="983"/>
      <c r="F1028" s="983"/>
      <c r="G1028" s="983"/>
      <c r="H1028" s="983"/>
      <c r="I1028" s="98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985" t="str">
        <f>IFERROR(V1028*VLOOKUP(AF1028,【参考】数式用3!$AD$15:$BA$23,MATCH(N1028,【参考】数式用3!$AD$2:$BA$2,0)),"")</f>
        <v/>
      </c>
      <c r="Y1028" s="986"/>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 customHeight="1">
      <c r="A1029" s="473">
        <v>1014</v>
      </c>
      <c r="B1029" s="982" t="str">
        <f>IF(基本情報入力シート!C1066="","",基本情報入力シート!C1066)</f>
        <v/>
      </c>
      <c r="C1029" s="983"/>
      <c r="D1029" s="983"/>
      <c r="E1029" s="983"/>
      <c r="F1029" s="983"/>
      <c r="G1029" s="983"/>
      <c r="H1029" s="983"/>
      <c r="I1029" s="98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985" t="str">
        <f>IFERROR(V1029*VLOOKUP(AF1029,【参考】数式用3!$AD$15:$BA$23,MATCH(N1029,【参考】数式用3!$AD$2:$BA$2,0)),"")</f>
        <v/>
      </c>
      <c r="Y1029" s="986"/>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 customHeight="1">
      <c r="A1030" s="473">
        <v>1015</v>
      </c>
      <c r="B1030" s="982" t="str">
        <f>IF(基本情報入力シート!C1067="","",基本情報入力シート!C1067)</f>
        <v/>
      </c>
      <c r="C1030" s="983"/>
      <c r="D1030" s="983"/>
      <c r="E1030" s="983"/>
      <c r="F1030" s="983"/>
      <c r="G1030" s="983"/>
      <c r="H1030" s="983"/>
      <c r="I1030" s="98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985" t="str">
        <f>IFERROR(V1030*VLOOKUP(AF1030,【参考】数式用3!$AD$15:$BA$23,MATCH(N1030,【参考】数式用3!$AD$2:$BA$2,0)),"")</f>
        <v/>
      </c>
      <c r="Y1030" s="986"/>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 customHeight="1">
      <c r="A1031" s="473">
        <v>1016</v>
      </c>
      <c r="B1031" s="982" t="str">
        <f>IF(基本情報入力シート!C1068="","",基本情報入力シート!C1068)</f>
        <v/>
      </c>
      <c r="C1031" s="983"/>
      <c r="D1031" s="983"/>
      <c r="E1031" s="983"/>
      <c r="F1031" s="983"/>
      <c r="G1031" s="983"/>
      <c r="H1031" s="983"/>
      <c r="I1031" s="98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985" t="str">
        <f>IFERROR(V1031*VLOOKUP(AF1031,【参考】数式用3!$AD$15:$BA$23,MATCH(N1031,【参考】数式用3!$AD$2:$BA$2,0)),"")</f>
        <v/>
      </c>
      <c r="Y1031" s="986"/>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 customHeight="1">
      <c r="A1032" s="473">
        <v>1017</v>
      </c>
      <c r="B1032" s="982" t="str">
        <f>IF(基本情報入力シート!C1069="","",基本情報入力シート!C1069)</f>
        <v/>
      </c>
      <c r="C1032" s="983"/>
      <c r="D1032" s="983"/>
      <c r="E1032" s="983"/>
      <c r="F1032" s="983"/>
      <c r="G1032" s="983"/>
      <c r="H1032" s="983"/>
      <c r="I1032" s="98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985" t="str">
        <f>IFERROR(V1032*VLOOKUP(AF1032,【参考】数式用3!$AD$15:$BA$23,MATCH(N1032,【参考】数式用3!$AD$2:$BA$2,0)),"")</f>
        <v/>
      </c>
      <c r="Y1032" s="986"/>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 customHeight="1">
      <c r="A1033" s="473">
        <v>1018</v>
      </c>
      <c r="B1033" s="982" t="str">
        <f>IF(基本情報入力シート!C1070="","",基本情報入力シート!C1070)</f>
        <v/>
      </c>
      <c r="C1033" s="983"/>
      <c r="D1033" s="983"/>
      <c r="E1033" s="983"/>
      <c r="F1033" s="983"/>
      <c r="G1033" s="983"/>
      <c r="H1033" s="983"/>
      <c r="I1033" s="98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985" t="str">
        <f>IFERROR(V1033*VLOOKUP(AF1033,【参考】数式用3!$AD$15:$BA$23,MATCH(N1033,【参考】数式用3!$AD$2:$BA$2,0)),"")</f>
        <v/>
      </c>
      <c r="Y1033" s="986"/>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 customHeight="1">
      <c r="A1034" s="473">
        <v>1019</v>
      </c>
      <c r="B1034" s="982" t="str">
        <f>IF(基本情報入力シート!C1071="","",基本情報入力シート!C1071)</f>
        <v/>
      </c>
      <c r="C1034" s="983"/>
      <c r="D1034" s="983"/>
      <c r="E1034" s="983"/>
      <c r="F1034" s="983"/>
      <c r="G1034" s="983"/>
      <c r="H1034" s="983"/>
      <c r="I1034" s="98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985" t="str">
        <f>IFERROR(V1034*VLOOKUP(AF1034,【参考】数式用3!$AD$15:$BA$23,MATCH(N1034,【参考】数式用3!$AD$2:$BA$2,0)),"")</f>
        <v/>
      </c>
      <c r="Y1034" s="986"/>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 customHeight="1">
      <c r="A1035" s="473">
        <v>1020</v>
      </c>
      <c r="B1035" s="982" t="str">
        <f>IF(基本情報入力シート!C1072="","",基本情報入力シート!C1072)</f>
        <v/>
      </c>
      <c r="C1035" s="983"/>
      <c r="D1035" s="983"/>
      <c r="E1035" s="983"/>
      <c r="F1035" s="983"/>
      <c r="G1035" s="983"/>
      <c r="H1035" s="983"/>
      <c r="I1035" s="98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985" t="str">
        <f>IFERROR(V1035*VLOOKUP(AF1035,【参考】数式用3!$AD$15:$BA$23,MATCH(N1035,【参考】数式用3!$AD$2:$BA$2,0)),"")</f>
        <v/>
      </c>
      <c r="Y1035" s="986"/>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 customHeight="1">
      <c r="A1036" s="473">
        <v>1021</v>
      </c>
      <c r="B1036" s="982" t="str">
        <f>IF(基本情報入力シート!C1073="","",基本情報入力シート!C1073)</f>
        <v/>
      </c>
      <c r="C1036" s="983"/>
      <c r="D1036" s="983"/>
      <c r="E1036" s="983"/>
      <c r="F1036" s="983"/>
      <c r="G1036" s="983"/>
      <c r="H1036" s="983"/>
      <c r="I1036" s="98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985" t="str">
        <f>IFERROR(V1036*VLOOKUP(AF1036,【参考】数式用3!$AD$15:$BA$23,MATCH(N1036,【参考】数式用3!$AD$2:$BA$2,0)),"")</f>
        <v/>
      </c>
      <c r="Y1036" s="986"/>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 customHeight="1">
      <c r="A1037" s="473">
        <v>1022</v>
      </c>
      <c r="B1037" s="982" t="str">
        <f>IF(基本情報入力シート!C1074="","",基本情報入力シート!C1074)</f>
        <v/>
      </c>
      <c r="C1037" s="983"/>
      <c r="D1037" s="983"/>
      <c r="E1037" s="983"/>
      <c r="F1037" s="983"/>
      <c r="G1037" s="983"/>
      <c r="H1037" s="983"/>
      <c r="I1037" s="98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985" t="str">
        <f>IFERROR(V1037*VLOOKUP(AF1037,【参考】数式用3!$AD$15:$BA$23,MATCH(N1037,【参考】数式用3!$AD$2:$BA$2,0)),"")</f>
        <v/>
      </c>
      <c r="Y1037" s="986"/>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 customHeight="1">
      <c r="A1038" s="473">
        <v>1023</v>
      </c>
      <c r="B1038" s="982" t="str">
        <f>IF(基本情報入力シート!C1075="","",基本情報入力シート!C1075)</f>
        <v/>
      </c>
      <c r="C1038" s="983"/>
      <c r="D1038" s="983"/>
      <c r="E1038" s="983"/>
      <c r="F1038" s="983"/>
      <c r="G1038" s="983"/>
      <c r="H1038" s="983"/>
      <c r="I1038" s="98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985" t="str">
        <f>IFERROR(V1038*VLOOKUP(AF1038,【参考】数式用3!$AD$15:$BA$23,MATCH(N1038,【参考】数式用3!$AD$2:$BA$2,0)),"")</f>
        <v/>
      </c>
      <c r="Y1038" s="986"/>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 customHeight="1">
      <c r="A1039" s="473">
        <v>1024</v>
      </c>
      <c r="B1039" s="982" t="str">
        <f>IF(基本情報入力シート!C1076="","",基本情報入力シート!C1076)</f>
        <v/>
      </c>
      <c r="C1039" s="983"/>
      <c r="D1039" s="983"/>
      <c r="E1039" s="983"/>
      <c r="F1039" s="983"/>
      <c r="G1039" s="983"/>
      <c r="H1039" s="983"/>
      <c r="I1039" s="98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985" t="str">
        <f>IFERROR(V1039*VLOOKUP(AF1039,【参考】数式用3!$AD$15:$BA$23,MATCH(N1039,【参考】数式用3!$AD$2:$BA$2,0)),"")</f>
        <v/>
      </c>
      <c r="Y1039" s="986"/>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 customHeight="1">
      <c r="A1040" s="473">
        <v>1025</v>
      </c>
      <c r="B1040" s="982" t="str">
        <f>IF(基本情報入力シート!C1077="","",基本情報入力シート!C1077)</f>
        <v/>
      </c>
      <c r="C1040" s="983"/>
      <c r="D1040" s="983"/>
      <c r="E1040" s="983"/>
      <c r="F1040" s="983"/>
      <c r="G1040" s="983"/>
      <c r="H1040" s="983"/>
      <c r="I1040" s="98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985" t="str">
        <f>IFERROR(V1040*VLOOKUP(AF1040,【参考】数式用3!$AD$15:$BA$23,MATCH(N1040,【参考】数式用3!$AD$2:$BA$2,0)),"")</f>
        <v/>
      </c>
      <c r="Y1040" s="986"/>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 customHeight="1">
      <c r="A1041" s="473">
        <v>1026</v>
      </c>
      <c r="B1041" s="982" t="str">
        <f>IF(基本情報入力シート!C1078="","",基本情報入力シート!C1078)</f>
        <v/>
      </c>
      <c r="C1041" s="983"/>
      <c r="D1041" s="983"/>
      <c r="E1041" s="983"/>
      <c r="F1041" s="983"/>
      <c r="G1041" s="983"/>
      <c r="H1041" s="983"/>
      <c r="I1041" s="98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985" t="str">
        <f>IFERROR(V1041*VLOOKUP(AF1041,【参考】数式用3!$AD$15:$BA$23,MATCH(N1041,【参考】数式用3!$AD$2:$BA$2,0)),"")</f>
        <v/>
      </c>
      <c r="Y1041" s="986"/>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 customHeight="1">
      <c r="A1042" s="473">
        <v>1027</v>
      </c>
      <c r="B1042" s="982" t="str">
        <f>IF(基本情報入力シート!C1079="","",基本情報入力シート!C1079)</f>
        <v/>
      </c>
      <c r="C1042" s="983"/>
      <c r="D1042" s="983"/>
      <c r="E1042" s="983"/>
      <c r="F1042" s="983"/>
      <c r="G1042" s="983"/>
      <c r="H1042" s="983"/>
      <c r="I1042" s="98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985" t="str">
        <f>IFERROR(V1042*VLOOKUP(AF1042,【参考】数式用3!$AD$15:$BA$23,MATCH(N1042,【参考】数式用3!$AD$2:$BA$2,0)),"")</f>
        <v/>
      </c>
      <c r="Y1042" s="986"/>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 customHeight="1">
      <c r="A1043" s="473">
        <v>1028</v>
      </c>
      <c r="B1043" s="982" t="str">
        <f>IF(基本情報入力シート!C1080="","",基本情報入力シート!C1080)</f>
        <v/>
      </c>
      <c r="C1043" s="983"/>
      <c r="D1043" s="983"/>
      <c r="E1043" s="983"/>
      <c r="F1043" s="983"/>
      <c r="G1043" s="983"/>
      <c r="H1043" s="983"/>
      <c r="I1043" s="98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985" t="str">
        <f>IFERROR(V1043*VLOOKUP(AF1043,【参考】数式用3!$AD$15:$BA$23,MATCH(N1043,【参考】数式用3!$AD$2:$BA$2,0)),"")</f>
        <v/>
      </c>
      <c r="Y1043" s="986"/>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 customHeight="1">
      <c r="A1044" s="473">
        <v>1029</v>
      </c>
      <c r="B1044" s="982" t="str">
        <f>IF(基本情報入力シート!C1081="","",基本情報入力シート!C1081)</f>
        <v/>
      </c>
      <c r="C1044" s="983"/>
      <c r="D1044" s="983"/>
      <c r="E1044" s="983"/>
      <c r="F1044" s="983"/>
      <c r="G1044" s="983"/>
      <c r="H1044" s="983"/>
      <c r="I1044" s="98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985" t="str">
        <f>IFERROR(V1044*VLOOKUP(AF1044,【参考】数式用3!$AD$15:$BA$23,MATCH(N1044,【参考】数式用3!$AD$2:$BA$2,0)),"")</f>
        <v/>
      </c>
      <c r="Y1044" s="986"/>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 customHeight="1">
      <c r="A1045" s="473">
        <v>1030</v>
      </c>
      <c r="B1045" s="982" t="str">
        <f>IF(基本情報入力シート!C1082="","",基本情報入力シート!C1082)</f>
        <v/>
      </c>
      <c r="C1045" s="983"/>
      <c r="D1045" s="983"/>
      <c r="E1045" s="983"/>
      <c r="F1045" s="983"/>
      <c r="G1045" s="983"/>
      <c r="H1045" s="983"/>
      <c r="I1045" s="98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985" t="str">
        <f>IFERROR(V1045*VLOOKUP(AF1045,【参考】数式用3!$AD$15:$BA$23,MATCH(N1045,【参考】数式用3!$AD$2:$BA$2,0)),"")</f>
        <v/>
      </c>
      <c r="Y1045" s="986"/>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 customHeight="1">
      <c r="A1046" s="473">
        <v>1031</v>
      </c>
      <c r="B1046" s="982" t="str">
        <f>IF(基本情報入力シート!C1083="","",基本情報入力シート!C1083)</f>
        <v/>
      </c>
      <c r="C1046" s="983"/>
      <c r="D1046" s="983"/>
      <c r="E1046" s="983"/>
      <c r="F1046" s="983"/>
      <c r="G1046" s="983"/>
      <c r="H1046" s="983"/>
      <c r="I1046" s="98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985" t="str">
        <f>IFERROR(V1046*VLOOKUP(AF1046,【参考】数式用3!$AD$15:$BA$23,MATCH(N1046,【参考】数式用3!$AD$2:$BA$2,0)),"")</f>
        <v/>
      </c>
      <c r="Y1046" s="986"/>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 customHeight="1">
      <c r="A1047" s="473">
        <v>1032</v>
      </c>
      <c r="B1047" s="982" t="str">
        <f>IF(基本情報入力シート!C1084="","",基本情報入力シート!C1084)</f>
        <v/>
      </c>
      <c r="C1047" s="983"/>
      <c r="D1047" s="983"/>
      <c r="E1047" s="983"/>
      <c r="F1047" s="983"/>
      <c r="G1047" s="983"/>
      <c r="H1047" s="983"/>
      <c r="I1047" s="98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985" t="str">
        <f>IFERROR(V1047*VLOOKUP(AF1047,【参考】数式用3!$AD$15:$BA$23,MATCH(N1047,【参考】数式用3!$AD$2:$BA$2,0)),"")</f>
        <v/>
      </c>
      <c r="Y1047" s="986"/>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 customHeight="1">
      <c r="A1048" s="473">
        <v>1033</v>
      </c>
      <c r="B1048" s="982" t="str">
        <f>IF(基本情報入力シート!C1085="","",基本情報入力シート!C1085)</f>
        <v/>
      </c>
      <c r="C1048" s="983"/>
      <c r="D1048" s="983"/>
      <c r="E1048" s="983"/>
      <c r="F1048" s="983"/>
      <c r="G1048" s="983"/>
      <c r="H1048" s="983"/>
      <c r="I1048" s="98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985" t="str">
        <f>IFERROR(V1048*VLOOKUP(AF1048,【参考】数式用3!$AD$15:$BA$23,MATCH(N1048,【参考】数式用3!$AD$2:$BA$2,0)),"")</f>
        <v/>
      </c>
      <c r="Y1048" s="986"/>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 customHeight="1">
      <c r="A1049" s="473">
        <v>1034</v>
      </c>
      <c r="B1049" s="982" t="str">
        <f>IF(基本情報入力シート!C1086="","",基本情報入力シート!C1086)</f>
        <v/>
      </c>
      <c r="C1049" s="983"/>
      <c r="D1049" s="983"/>
      <c r="E1049" s="983"/>
      <c r="F1049" s="983"/>
      <c r="G1049" s="983"/>
      <c r="H1049" s="983"/>
      <c r="I1049" s="98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985" t="str">
        <f>IFERROR(V1049*VLOOKUP(AF1049,【参考】数式用3!$AD$15:$BA$23,MATCH(N1049,【参考】数式用3!$AD$2:$BA$2,0)),"")</f>
        <v/>
      </c>
      <c r="Y1049" s="986"/>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 customHeight="1">
      <c r="A1050" s="473">
        <v>1035</v>
      </c>
      <c r="B1050" s="982" t="str">
        <f>IF(基本情報入力シート!C1087="","",基本情報入力シート!C1087)</f>
        <v/>
      </c>
      <c r="C1050" s="983"/>
      <c r="D1050" s="983"/>
      <c r="E1050" s="983"/>
      <c r="F1050" s="983"/>
      <c r="G1050" s="983"/>
      <c r="H1050" s="983"/>
      <c r="I1050" s="98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985" t="str">
        <f>IFERROR(V1050*VLOOKUP(AF1050,【参考】数式用3!$AD$15:$BA$23,MATCH(N1050,【参考】数式用3!$AD$2:$BA$2,0)),"")</f>
        <v/>
      </c>
      <c r="Y1050" s="986"/>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 customHeight="1">
      <c r="A1051" s="473">
        <v>1036</v>
      </c>
      <c r="B1051" s="982" t="str">
        <f>IF(基本情報入力シート!C1088="","",基本情報入力シート!C1088)</f>
        <v/>
      </c>
      <c r="C1051" s="983"/>
      <c r="D1051" s="983"/>
      <c r="E1051" s="983"/>
      <c r="F1051" s="983"/>
      <c r="G1051" s="983"/>
      <c r="H1051" s="983"/>
      <c r="I1051" s="98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985" t="str">
        <f>IFERROR(V1051*VLOOKUP(AF1051,【参考】数式用3!$AD$15:$BA$23,MATCH(N1051,【参考】数式用3!$AD$2:$BA$2,0)),"")</f>
        <v/>
      </c>
      <c r="Y1051" s="986"/>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 customHeight="1">
      <c r="A1052" s="473">
        <v>1037</v>
      </c>
      <c r="B1052" s="982" t="str">
        <f>IF(基本情報入力シート!C1089="","",基本情報入力シート!C1089)</f>
        <v/>
      </c>
      <c r="C1052" s="983"/>
      <c r="D1052" s="983"/>
      <c r="E1052" s="983"/>
      <c r="F1052" s="983"/>
      <c r="G1052" s="983"/>
      <c r="H1052" s="983"/>
      <c r="I1052" s="98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985" t="str">
        <f>IFERROR(V1052*VLOOKUP(AF1052,【参考】数式用3!$AD$15:$BA$23,MATCH(N1052,【参考】数式用3!$AD$2:$BA$2,0)),"")</f>
        <v/>
      </c>
      <c r="Y1052" s="986"/>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 customHeight="1">
      <c r="A1053" s="473">
        <v>1038</v>
      </c>
      <c r="B1053" s="982" t="str">
        <f>IF(基本情報入力シート!C1090="","",基本情報入力シート!C1090)</f>
        <v/>
      </c>
      <c r="C1053" s="983"/>
      <c r="D1053" s="983"/>
      <c r="E1053" s="983"/>
      <c r="F1053" s="983"/>
      <c r="G1053" s="983"/>
      <c r="H1053" s="983"/>
      <c r="I1053" s="98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985" t="str">
        <f>IFERROR(V1053*VLOOKUP(AF1053,【参考】数式用3!$AD$15:$BA$23,MATCH(N1053,【参考】数式用3!$AD$2:$BA$2,0)),"")</f>
        <v/>
      </c>
      <c r="Y1053" s="986"/>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 customHeight="1">
      <c r="A1054" s="473">
        <v>1039</v>
      </c>
      <c r="B1054" s="982" t="str">
        <f>IF(基本情報入力シート!C1091="","",基本情報入力シート!C1091)</f>
        <v/>
      </c>
      <c r="C1054" s="983"/>
      <c r="D1054" s="983"/>
      <c r="E1054" s="983"/>
      <c r="F1054" s="983"/>
      <c r="G1054" s="983"/>
      <c r="H1054" s="983"/>
      <c r="I1054" s="98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985" t="str">
        <f>IFERROR(V1054*VLOOKUP(AF1054,【参考】数式用3!$AD$15:$BA$23,MATCH(N1054,【参考】数式用3!$AD$2:$BA$2,0)),"")</f>
        <v/>
      </c>
      <c r="Y1054" s="986"/>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 customHeight="1">
      <c r="A1055" s="473">
        <v>1040</v>
      </c>
      <c r="B1055" s="982" t="str">
        <f>IF(基本情報入力シート!C1092="","",基本情報入力シート!C1092)</f>
        <v/>
      </c>
      <c r="C1055" s="983"/>
      <c r="D1055" s="983"/>
      <c r="E1055" s="983"/>
      <c r="F1055" s="983"/>
      <c r="G1055" s="983"/>
      <c r="H1055" s="983"/>
      <c r="I1055" s="98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985" t="str">
        <f>IFERROR(V1055*VLOOKUP(AF1055,【参考】数式用3!$AD$15:$BA$23,MATCH(N1055,【参考】数式用3!$AD$2:$BA$2,0)),"")</f>
        <v/>
      </c>
      <c r="Y1055" s="986"/>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 customHeight="1">
      <c r="A1056" s="473">
        <v>1041</v>
      </c>
      <c r="B1056" s="982" t="str">
        <f>IF(基本情報入力シート!C1093="","",基本情報入力シート!C1093)</f>
        <v/>
      </c>
      <c r="C1056" s="983"/>
      <c r="D1056" s="983"/>
      <c r="E1056" s="983"/>
      <c r="F1056" s="983"/>
      <c r="G1056" s="983"/>
      <c r="H1056" s="983"/>
      <c r="I1056" s="98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985" t="str">
        <f>IFERROR(V1056*VLOOKUP(AF1056,【参考】数式用3!$AD$15:$BA$23,MATCH(N1056,【参考】数式用3!$AD$2:$BA$2,0)),"")</f>
        <v/>
      </c>
      <c r="Y1056" s="986"/>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 customHeight="1">
      <c r="A1057" s="473">
        <v>1042</v>
      </c>
      <c r="B1057" s="982" t="str">
        <f>IF(基本情報入力シート!C1094="","",基本情報入力シート!C1094)</f>
        <v/>
      </c>
      <c r="C1057" s="983"/>
      <c r="D1057" s="983"/>
      <c r="E1057" s="983"/>
      <c r="F1057" s="983"/>
      <c r="G1057" s="983"/>
      <c r="H1057" s="983"/>
      <c r="I1057" s="98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985" t="str">
        <f>IFERROR(V1057*VLOOKUP(AF1057,【参考】数式用3!$AD$15:$BA$23,MATCH(N1057,【参考】数式用3!$AD$2:$BA$2,0)),"")</f>
        <v/>
      </c>
      <c r="Y1057" s="986"/>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 customHeight="1">
      <c r="A1058" s="473">
        <v>1043</v>
      </c>
      <c r="B1058" s="982" t="str">
        <f>IF(基本情報入力シート!C1095="","",基本情報入力シート!C1095)</f>
        <v/>
      </c>
      <c r="C1058" s="983"/>
      <c r="D1058" s="983"/>
      <c r="E1058" s="983"/>
      <c r="F1058" s="983"/>
      <c r="G1058" s="983"/>
      <c r="H1058" s="983"/>
      <c r="I1058" s="98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985" t="str">
        <f>IFERROR(V1058*VLOOKUP(AF1058,【参考】数式用3!$AD$15:$BA$23,MATCH(N1058,【参考】数式用3!$AD$2:$BA$2,0)),"")</f>
        <v/>
      </c>
      <c r="Y1058" s="986"/>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 customHeight="1">
      <c r="A1059" s="473">
        <v>1044</v>
      </c>
      <c r="B1059" s="982" t="str">
        <f>IF(基本情報入力シート!C1096="","",基本情報入力シート!C1096)</f>
        <v/>
      </c>
      <c r="C1059" s="983"/>
      <c r="D1059" s="983"/>
      <c r="E1059" s="983"/>
      <c r="F1059" s="983"/>
      <c r="G1059" s="983"/>
      <c r="H1059" s="983"/>
      <c r="I1059" s="98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985" t="str">
        <f>IFERROR(V1059*VLOOKUP(AF1059,【参考】数式用3!$AD$15:$BA$23,MATCH(N1059,【参考】数式用3!$AD$2:$BA$2,0)),"")</f>
        <v/>
      </c>
      <c r="Y1059" s="986"/>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 customHeight="1">
      <c r="A1060" s="473">
        <v>1045</v>
      </c>
      <c r="B1060" s="982" t="str">
        <f>IF(基本情報入力シート!C1097="","",基本情報入力シート!C1097)</f>
        <v/>
      </c>
      <c r="C1060" s="983"/>
      <c r="D1060" s="983"/>
      <c r="E1060" s="983"/>
      <c r="F1060" s="983"/>
      <c r="G1060" s="983"/>
      <c r="H1060" s="983"/>
      <c r="I1060" s="98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985" t="str">
        <f>IFERROR(V1060*VLOOKUP(AF1060,【参考】数式用3!$AD$15:$BA$23,MATCH(N1060,【参考】数式用3!$AD$2:$BA$2,0)),"")</f>
        <v/>
      </c>
      <c r="Y1060" s="986"/>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 customHeight="1">
      <c r="A1061" s="473">
        <v>1046</v>
      </c>
      <c r="B1061" s="982" t="str">
        <f>IF(基本情報入力シート!C1098="","",基本情報入力シート!C1098)</f>
        <v/>
      </c>
      <c r="C1061" s="983"/>
      <c r="D1061" s="983"/>
      <c r="E1061" s="983"/>
      <c r="F1061" s="983"/>
      <c r="G1061" s="983"/>
      <c r="H1061" s="983"/>
      <c r="I1061" s="98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985" t="str">
        <f>IFERROR(V1061*VLOOKUP(AF1061,【参考】数式用3!$AD$15:$BA$23,MATCH(N1061,【参考】数式用3!$AD$2:$BA$2,0)),"")</f>
        <v/>
      </c>
      <c r="Y1061" s="986"/>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 customHeight="1">
      <c r="A1062" s="473">
        <v>1047</v>
      </c>
      <c r="B1062" s="982" t="str">
        <f>IF(基本情報入力シート!C1099="","",基本情報入力シート!C1099)</f>
        <v/>
      </c>
      <c r="C1062" s="983"/>
      <c r="D1062" s="983"/>
      <c r="E1062" s="983"/>
      <c r="F1062" s="983"/>
      <c r="G1062" s="983"/>
      <c r="H1062" s="983"/>
      <c r="I1062" s="98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985" t="str">
        <f>IFERROR(V1062*VLOOKUP(AF1062,【参考】数式用3!$AD$15:$BA$23,MATCH(N1062,【参考】数式用3!$AD$2:$BA$2,0)),"")</f>
        <v/>
      </c>
      <c r="Y1062" s="986"/>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 customHeight="1">
      <c r="A1063" s="473">
        <v>1048</v>
      </c>
      <c r="B1063" s="982" t="str">
        <f>IF(基本情報入力シート!C1100="","",基本情報入力シート!C1100)</f>
        <v/>
      </c>
      <c r="C1063" s="983"/>
      <c r="D1063" s="983"/>
      <c r="E1063" s="983"/>
      <c r="F1063" s="983"/>
      <c r="G1063" s="983"/>
      <c r="H1063" s="983"/>
      <c r="I1063" s="98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985" t="str">
        <f>IFERROR(V1063*VLOOKUP(AF1063,【参考】数式用3!$AD$15:$BA$23,MATCH(N1063,【参考】数式用3!$AD$2:$BA$2,0)),"")</f>
        <v/>
      </c>
      <c r="Y1063" s="986"/>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 customHeight="1">
      <c r="A1064" s="473">
        <v>1049</v>
      </c>
      <c r="B1064" s="982" t="str">
        <f>IF(基本情報入力シート!C1101="","",基本情報入力シート!C1101)</f>
        <v/>
      </c>
      <c r="C1064" s="983"/>
      <c r="D1064" s="983"/>
      <c r="E1064" s="983"/>
      <c r="F1064" s="983"/>
      <c r="G1064" s="983"/>
      <c r="H1064" s="983"/>
      <c r="I1064" s="98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985" t="str">
        <f>IFERROR(V1064*VLOOKUP(AF1064,【参考】数式用3!$AD$15:$BA$23,MATCH(N1064,【参考】数式用3!$AD$2:$BA$2,0)),"")</f>
        <v/>
      </c>
      <c r="Y1064" s="986"/>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 customHeight="1">
      <c r="A1065" s="473">
        <v>1050</v>
      </c>
      <c r="B1065" s="982" t="str">
        <f>IF(基本情報入力シート!C1102="","",基本情報入力シート!C1102)</f>
        <v/>
      </c>
      <c r="C1065" s="983"/>
      <c r="D1065" s="983"/>
      <c r="E1065" s="983"/>
      <c r="F1065" s="983"/>
      <c r="G1065" s="983"/>
      <c r="H1065" s="983"/>
      <c r="I1065" s="98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985" t="str">
        <f>IFERROR(V1065*VLOOKUP(AF1065,【参考】数式用3!$AD$15:$BA$23,MATCH(N1065,【参考】数式用3!$AD$2:$BA$2,0)),"")</f>
        <v/>
      </c>
      <c r="Y1065" s="986"/>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 customHeight="1">
      <c r="A1066" s="473">
        <v>1051</v>
      </c>
      <c r="B1066" s="982" t="str">
        <f>IF(基本情報入力シート!C1103="","",基本情報入力シート!C1103)</f>
        <v/>
      </c>
      <c r="C1066" s="983"/>
      <c r="D1066" s="983"/>
      <c r="E1066" s="983"/>
      <c r="F1066" s="983"/>
      <c r="G1066" s="983"/>
      <c r="H1066" s="983"/>
      <c r="I1066" s="98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985" t="str">
        <f>IFERROR(V1066*VLOOKUP(AF1066,【参考】数式用3!$AD$15:$BA$23,MATCH(N1066,【参考】数式用3!$AD$2:$BA$2,0)),"")</f>
        <v/>
      </c>
      <c r="Y1066" s="986"/>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 customHeight="1">
      <c r="A1067" s="473">
        <v>1052</v>
      </c>
      <c r="B1067" s="982" t="str">
        <f>IF(基本情報入力シート!C1104="","",基本情報入力シート!C1104)</f>
        <v/>
      </c>
      <c r="C1067" s="983"/>
      <c r="D1067" s="983"/>
      <c r="E1067" s="983"/>
      <c r="F1067" s="983"/>
      <c r="G1067" s="983"/>
      <c r="H1067" s="983"/>
      <c r="I1067" s="98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985" t="str">
        <f>IFERROR(V1067*VLOOKUP(AF1067,【参考】数式用3!$AD$15:$BA$23,MATCH(N1067,【参考】数式用3!$AD$2:$BA$2,0)),"")</f>
        <v/>
      </c>
      <c r="Y1067" s="986"/>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 customHeight="1">
      <c r="A1068" s="473">
        <v>1053</v>
      </c>
      <c r="B1068" s="982" t="str">
        <f>IF(基本情報入力シート!C1105="","",基本情報入力シート!C1105)</f>
        <v/>
      </c>
      <c r="C1068" s="983"/>
      <c r="D1068" s="983"/>
      <c r="E1068" s="983"/>
      <c r="F1068" s="983"/>
      <c r="G1068" s="983"/>
      <c r="H1068" s="983"/>
      <c r="I1068" s="98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985" t="str">
        <f>IFERROR(V1068*VLOOKUP(AF1068,【参考】数式用3!$AD$15:$BA$23,MATCH(N1068,【参考】数式用3!$AD$2:$BA$2,0)),"")</f>
        <v/>
      </c>
      <c r="Y1068" s="986"/>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 customHeight="1">
      <c r="A1069" s="473">
        <v>1054</v>
      </c>
      <c r="B1069" s="982" t="str">
        <f>IF(基本情報入力シート!C1106="","",基本情報入力シート!C1106)</f>
        <v/>
      </c>
      <c r="C1069" s="983"/>
      <c r="D1069" s="983"/>
      <c r="E1069" s="983"/>
      <c r="F1069" s="983"/>
      <c r="G1069" s="983"/>
      <c r="H1069" s="983"/>
      <c r="I1069" s="98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985" t="str">
        <f>IFERROR(V1069*VLOOKUP(AF1069,【参考】数式用3!$AD$15:$BA$23,MATCH(N1069,【参考】数式用3!$AD$2:$BA$2,0)),"")</f>
        <v/>
      </c>
      <c r="Y1069" s="986"/>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 customHeight="1">
      <c r="A1070" s="473">
        <v>1055</v>
      </c>
      <c r="B1070" s="982" t="str">
        <f>IF(基本情報入力シート!C1107="","",基本情報入力シート!C1107)</f>
        <v/>
      </c>
      <c r="C1070" s="983"/>
      <c r="D1070" s="983"/>
      <c r="E1070" s="983"/>
      <c r="F1070" s="983"/>
      <c r="G1070" s="983"/>
      <c r="H1070" s="983"/>
      <c r="I1070" s="98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985" t="str">
        <f>IFERROR(V1070*VLOOKUP(AF1070,【参考】数式用3!$AD$15:$BA$23,MATCH(N1070,【参考】数式用3!$AD$2:$BA$2,0)),"")</f>
        <v/>
      </c>
      <c r="Y1070" s="986"/>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 customHeight="1">
      <c r="A1071" s="473">
        <v>1056</v>
      </c>
      <c r="B1071" s="982" t="str">
        <f>IF(基本情報入力シート!C1108="","",基本情報入力シート!C1108)</f>
        <v/>
      </c>
      <c r="C1071" s="983"/>
      <c r="D1071" s="983"/>
      <c r="E1071" s="983"/>
      <c r="F1071" s="983"/>
      <c r="G1071" s="983"/>
      <c r="H1071" s="983"/>
      <c r="I1071" s="98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985" t="str">
        <f>IFERROR(V1071*VLOOKUP(AF1071,【参考】数式用3!$AD$15:$BA$23,MATCH(N1071,【参考】数式用3!$AD$2:$BA$2,0)),"")</f>
        <v/>
      </c>
      <c r="Y1071" s="986"/>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 customHeight="1">
      <c r="A1072" s="473">
        <v>1057</v>
      </c>
      <c r="B1072" s="982" t="str">
        <f>IF(基本情報入力シート!C1109="","",基本情報入力シート!C1109)</f>
        <v/>
      </c>
      <c r="C1072" s="983"/>
      <c r="D1072" s="983"/>
      <c r="E1072" s="983"/>
      <c r="F1072" s="983"/>
      <c r="G1072" s="983"/>
      <c r="H1072" s="983"/>
      <c r="I1072" s="98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985" t="str">
        <f>IFERROR(V1072*VLOOKUP(AF1072,【参考】数式用3!$AD$15:$BA$23,MATCH(N1072,【参考】数式用3!$AD$2:$BA$2,0)),"")</f>
        <v/>
      </c>
      <c r="Y1072" s="986"/>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 customHeight="1">
      <c r="A1073" s="473">
        <v>1058</v>
      </c>
      <c r="B1073" s="982" t="str">
        <f>IF(基本情報入力シート!C1110="","",基本情報入力シート!C1110)</f>
        <v/>
      </c>
      <c r="C1073" s="983"/>
      <c r="D1073" s="983"/>
      <c r="E1073" s="983"/>
      <c r="F1073" s="983"/>
      <c r="G1073" s="983"/>
      <c r="H1073" s="983"/>
      <c r="I1073" s="98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985" t="str">
        <f>IFERROR(V1073*VLOOKUP(AF1073,【参考】数式用3!$AD$15:$BA$23,MATCH(N1073,【参考】数式用3!$AD$2:$BA$2,0)),"")</f>
        <v/>
      </c>
      <c r="Y1073" s="986"/>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 customHeight="1">
      <c r="A1074" s="473">
        <v>1059</v>
      </c>
      <c r="B1074" s="982" t="str">
        <f>IF(基本情報入力シート!C1111="","",基本情報入力シート!C1111)</f>
        <v/>
      </c>
      <c r="C1074" s="983"/>
      <c r="D1074" s="983"/>
      <c r="E1074" s="983"/>
      <c r="F1074" s="983"/>
      <c r="G1074" s="983"/>
      <c r="H1074" s="983"/>
      <c r="I1074" s="98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985" t="str">
        <f>IFERROR(V1074*VLOOKUP(AF1074,【参考】数式用3!$AD$15:$BA$23,MATCH(N1074,【参考】数式用3!$AD$2:$BA$2,0)),"")</f>
        <v/>
      </c>
      <c r="Y1074" s="986"/>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 customHeight="1">
      <c r="A1075" s="473">
        <v>1060</v>
      </c>
      <c r="B1075" s="982" t="str">
        <f>IF(基本情報入力シート!C1112="","",基本情報入力シート!C1112)</f>
        <v/>
      </c>
      <c r="C1075" s="983"/>
      <c r="D1075" s="983"/>
      <c r="E1075" s="983"/>
      <c r="F1075" s="983"/>
      <c r="G1075" s="983"/>
      <c r="H1075" s="983"/>
      <c r="I1075" s="98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985" t="str">
        <f>IFERROR(V1075*VLOOKUP(AF1075,【参考】数式用3!$AD$15:$BA$23,MATCH(N1075,【参考】数式用3!$AD$2:$BA$2,0)),"")</f>
        <v/>
      </c>
      <c r="Y1075" s="986"/>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 customHeight="1">
      <c r="A1076" s="473">
        <v>1061</v>
      </c>
      <c r="B1076" s="982" t="str">
        <f>IF(基本情報入力シート!C1113="","",基本情報入力シート!C1113)</f>
        <v/>
      </c>
      <c r="C1076" s="983"/>
      <c r="D1076" s="983"/>
      <c r="E1076" s="983"/>
      <c r="F1076" s="983"/>
      <c r="G1076" s="983"/>
      <c r="H1076" s="983"/>
      <c r="I1076" s="98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985" t="str">
        <f>IFERROR(V1076*VLOOKUP(AF1076,【参考】数式用3!$AD$15:$BA$23,MATCH(N1076,【参考】数式用3!$AD$2:$BA$2,0)),"")</f>
        <v/>
      </c>
      <c r="Y1076" s="986"/>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 customHeight="1">
      <c r="A1077" s="473">
        <v>1062</v>
      </c>
      <c r="B1077" s="982" t="str">
        <f>IF(基本情報入力シート!C1114="","",基本情報入力シート!C1114)</f>
        <v/>
      </c>
      <c r="C1077" s="983"/>
      <c r="D1077" s="983"/>
      <c r="E1077" s="983"/>
      <c r="F1077" s="983"/>
      <c r="G1077" s="983"/>
      <c r="H1077" s="983"/>
      <c r="I1077" s="98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985" t="str">
        <f>IFERROR(V1077*VLOOKUP(AF1077,【参考】数式用3!$AD$15:$BA$23,MATCH(N1077,【参考】数式用3!$AD$2:$BA$2,0)),"")</f>
        <v/>
      </c>
      <c r="Y1077" s="986"/>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 customHeight="1">
      <c r="A1078" s="473">
        <v>1063</v>
      </c>
      <c r="B1078" s="982" t="str">
        <f>IF(基本情報入力シート!C1115="","",基本情報入力シート!C1115)</f>
        <v/>
      </c>
      <c r="C1078" s="983"/>
      <c r="D1078" s="983"/>
      <c r="E1078" s="983"/>
      <c r="F1078" s="983"/>
      <c r="G1078" s="983"/>
      <c r="H1078" s="983"/>
      <c r="I1078" s="98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985" t="str">
        <f>IFERROR(V1078*VLOOKUP(AF1078,【参考】数式用3!$AD$15:$BA$23,MATCH(N1078,【参考】数式用3!$AD$2:$BA$2,0)),"")</f>
        <v/>
      </c>
      <c r="Y1078" s="986"/>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 customHeight="1">
      <c r="A1079" s="473">
        <v>1064</v>
      </c>
      <c r="B1079" s="982" t="str">
        <f>IF(基本情報入力シート!C1116="","",基本情報入力シート!C1116)</f>
        <v/>
      </c>
      <c r="C1079" s="983"/>
      <c r="D1079" s="983"/>
      <c r="E1079" s="983"/>
      <c r="F1079" s="983"/>
      <c r="G1079" s="983"/>
      <c r="H1079" s="983"/>
      <c r="I1079" s="98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985" t="str">
        <f>IFERROR(V1079*VLOOKUP(AF1079,【参考】数式用3!$AD$15:$BA$23,MATCH(N1079,【参考】数式用3!$AD$2:$BA$2,0)),"")</f>
        <v/>
      </c>
      <c r="Y1079" s="986"/>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 customHeight="1">
      <c r="A1080" s="473">
        <v>1065</v>
      </c>
      <c r="B1080" s="982" t="str">
        <f>IF(基本情報入力シート!C1117="","",基本情報入力シート!C1117)</f>
        <v/>
      </c>
      <c r="C1080" s="983"/>
      <c r="D1080" s="983"/>
      <c r="E1080" s="983"/>
      <c r="F1080" s="983"/>
      <c r="G1080" s="983"/>
      <c r="H1080" s="983"/>
      <c r="I1080" s="98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985" t="str">
        <f>IFERROR(V1080*VLOOKUP(AF1080,【参考】数式用3!$AD$15:$BA$23,MATCH(N1080,【参考】数式用3!$AD$2:$BA$2,0)),"")</f>
        <v/>
      </c>
      <c r="Y1080" s="986"/>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 customHeight="1">
      <c r="A1081" s="473">
        <v>1066</v>
      </c>
      <c r="B1081" s="982" t="str">
        <f>IF(基本情報入力シート!C1118="","",基本情報入力シート!C1118)</f>
        <v/>
      </c>
      <c r="C1081" s="983"/>
      <c r="D1081" s="983"/>
      <c r="E1081" s="983"/>
      <c r="F1081" s="983"/>
      <c r="G1081" s="983"/>
      <c r="H1081" s="983"/>
      <c r="I1081" s="98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985" t="str">
        <f>IFERROR(V1081*VLOOKUP(AF1081,【参考】数式用3!$AD$15:$BA$23,MATCH(N1081,【参考】数式用3!$AD$2:$BA$2,0)),"")</f>
        <v/>
      </c>
      <c r="Y1081" s="986"/>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 customHeight="1">
      <c r="A1082" s="473">
        <v>1067</v>
      </c>
      <c r="B1082" s="982" t="str">
        <f>IF(基本情報入力シート!C1119="","",基本情報入力シート!C1119)</f>
        <v/>
      </c>
      <c r="C1082" s="983"/>
      <c r="D1082" s="983"/>
      <c r="E1082" s="983"/>
      <c r="F1082" s="983"/>
      <c r="G1082" s="983"/>
      <c r="H1082" s="983"/>
      <c r="I1082" s="98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985" t="str">
        <f>IFERROR(V1082*VLOOKUP(AF1082,【参考】数式用3!$AD$15:$BA$23,MATCH(N1082,【参考】数式用3!$AD$2:$BA$2,0)),"")</f>
        <v/>
      </c>
      <c r="Y1082" s="986"/>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 customHeight="1">
      <c r="A1083" s="473">
        <v>1068</v>
      </c>
      <c r="B1083" s="982" t="str">
        <f>IF(基本情報入力シート!C1120="","",基本情報入力シート!C1120)</f>
        <v/>
      </c>
      <c r="C1083" s="983"/>
      <c r="D1083" s="983"/>
      <c r="E1083" s="983"/>
      <c r="F1083" s="983"/>
      <c r="G1083" s="983"/>
      <c r="H1083" s="983"/>
      <c r="I1083" s="98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985" t="str">
        <f>IFERROR(V1083*VLOOKUP(AF1083,【参考】数式用3!$AD$15:$BA$23,MATCH(N1083,【参考】数式用3!$AD$2:$BA$2,0)),"")</f>
        <v/>
      </c>
      <c r="Y1083" s="986"/>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 customHeight="1">
      <c r="A1084" s="473">
        <v>1069</v>
      </c>
      <c r="B1084" s="982" t="str">
        <f>IF(基本情報入力シート!C1121="","",基本情報入力シート!C1121)</f>
        <v/>
      </c>
      <c r="C1084" s="983"/>
      <c r="D1084" s="983"/>
      <c r="E1084" s="983"/>
      <c r="F1084" s="983"/>
      <c r="G1084" s="983"/>
      <c r="H1084" s="983"/>
      <c r="I1084" s="98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985" t="str">
        <f>IFERROR(V1084*VLOOKUP(AF1084,【参考】数式用3!$AD$15:$BA$23,MATCH(N1084,【参考】数式用3!$AD$2:$BA$2,0)),"")</f>
        <v/>
      </c>
      <c r="Y1084" s="986"/>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 customHeight="1">
      <c r="A1085" s="473">
        <v>1070</v>
      </c>
      <c r="B1085" s="982" t="str">
        <f>IF(基本情報入力シート!C1122="","",基本情報入力シート!C1122)</f>
        <v/>
      </c>
      <c r="C1085" s="983"/>
      <c r="D1085" s="983"/>
      <c r="E1085" s="983"/>
      <c r="F1085" s="983"/>
      <c r="G1085" s="983"/>
      <c r="H1085" s="983"/>
      <c r="I1085" s="98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985" t="str">
        <f>IFERROR(V1085*VLOOKUP(AF1085,【参考】数式用3!$AD$15:$BA$23,MATCH(N1085,【参考】数式用3!$AD$2:$BA$2,0)),"")</f>
        <v/>
      </c>
      <c r="Y1085" s="986"/>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 customHeight="1">
      <c r="A1086" s="473">
        <v>1071</v>
      </c>
      <c r="B1086" s="982" t="str">
        <f>IF(基本情報入力シート!C1123="","",基本情報入力シート!C1123)</f>
        <v/>
      </c>
      <c r="C1086" s="983"/>
      <c r="D1086" s="983"/>
      <c r="E1086" s="983"/>
      <c r="F1086" s="983"/>
      <c r="G1086" s="983"/>
      <c r="H1086" s="983"/>
      <c r="I1086" s="98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985" t="str">
        <f>IFERROR(V1086*VLOOKUP(AF1086,【参考】数式用3!$AD$15:$BA$23,MATCH(N1086,【参考】数式用3!$AD$2:$BA$2,0)),"")</f>
        <v/>
      </c>
      <c r="Y1086" s="986"/>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 customHeight="1">
      <c r="A1087" s="473">
        <v>1072</v>
      </c>
      <c r="B1087" s="982" t="str">
        <f>IF(基本情報入力シート!C1124="","",基本情報入力シート!C1124)</f>
        <v/>
      </c>
      <c r="C1087" s="983"/>
      <c r="D1087" s="983"/>
      <c r="E1087" s="983"/>
      <c r="F1087" s="983"/>
      <c r="G1087" s="983"/>
      <c r="H1087" s="983"/>
      <c r="I1087" s="98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985" t="str">
        <f>IFERROR(V1087*VLOOKUP(AF1087,【参考】数式用3!$AD$15:$BA$23,MATCH(N1087,【参考】数式用3!$AD$2:$BA$2,0)),"")</f>
        <v/>
      </c>
      <c r="Y1087" s="986"/>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 customHeight="1">
      <c r="A1088" s="473">
        <v>1073</v>
      </c>
      <c r="B1088" s="982" t="str">
        <f>IF(基本情報入力シート!C1125="","",基本情報入力シート!C1125)</f>
        <v/>
      </c>
      <c r="C1088" s="983"/>
      <c r="D1088" s="983"/>
      <c r="E1088" s="983"/>
      <c r="F1088" s="983"/>
      <c r="G1088" s="983"/>
      <c r="H1088" s="983"/>
      <c r="I1088" s="98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985" t="str">
        <f>IFERROR(V1088*VLOOKUP(AF1088,【参考】数式用3!$AD$15:$BA$23,MATCH(N1088,【参考】数式用3!$AD$2:$BA$2,0)),"")</f>
        <v/>
      </c>
      <c r="Y1088" s="986"/>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 customHeight="1">
      <c r="A1089" s="473">
        <v>1074</v>
      </c>
      <c r="B1089" s="982" t="str">
        <f>IF(基本情報入力シート!C1126="","",基本情報入力シート!C1126)</f>
        <v/>
      </c>
      <c r="C1089" s="983"/>
      <c r="D1089" s="983"/>
      <c r="E1089" s="983"/>
      <c r="F1089" s="983"/>
      <c r="G1089" s="983"/>
      <c r="H1089" s="983"/>
      <c r="I1089" s="98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985" t="str">
        <f>IFERROR(V1089*VLOOKUP(AF1089,【参考】数式用3!$AD$15:$BA$23,MATCH(N1089,【参考】数式用3!$AD$2:$BA$2,0)),"")</f>
        <v/>
      </c>
      <c r="Y1089" s="986"/>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 customHeight="1">
      <c r="A1090" s="473">
        <v>1075</v>
      </c>
      <c r="B1090" s="982" t="str">
        <f>IF(基本情報入力シート!C1127="","",基本情報入力シート!C1127)</f>
        <v/>
      </c>
      <c r="C1090" s="983"/>
      <c r="D1090" s="983"/>
      <c r="E1090" s="983"/>
      <c r="F1090" s="983"/>
      <c r="G1090" s="983"/>
      <c r="H1090" s="983"/>
      <c r="I1090" s="98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985" t="str">
        <f>IFERROR(V1090*VLOOKUP(AF1090,【参考】数式用3!$AD$15:$BA$23,MATCH(N1090,【参考】数式用3!$AD$2:$BA$2,0)),"")</f>
        <v/>
      </c>
      <c r="Y1090" s="986"/>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 customHeight="1">
      <c r="A1091" s="473">
        <v>1076</v>
      </c>
      <c r="B1091" s="982" t="str">
        <f>IF(基本情報入力シート!C1128="","",基本情報入力シート!C1128)</f>
        <v/>
      </c>
      <c r="C1091" s="983"/>
      <c r="D1091" s="983"/>
      <c r="E1091" s="983"/>
      <c r="F1091" s="983"/>
      <c r="G1091" s="983"/>
      <c r="H1091" s="983"/>
      <c r="I1091" s="98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985" t="str">
        <f>IFERROR(V1091*VLOOKUP(AF1091,【参考】数式用3!$AD$15:$BA$23,MATCH(N1091,【参考】数式用3!$AD$2:$BA$2,0)),"")</f>
        <v/>
      </c>
      <c r="Y1091" s="986"/>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 customHeight="1">
      <c r="A1092" s="473">
        <v>1077</v>
      </c>
      <c r="B1092" s="982" t="str">
        <f>IF(基本情報入力シート!C1129="","",基本情報入力シート!C1129)</f>
        <v/>
      </c>
      <c r="C1092" s="983"/>
      <c r="D1092" s="983"/>
      <c r="E1092" s="983"/>
      <c r="F1092" s="983"/>
      <c r="G1092" s="983"/>
      <c r="H1092" s="983"/>
      <c r="I1092" s="98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985" t="str">
        <f>IFERROR(V1092*VLOOKUP(AF1092,【参考】数式用3!$AD$15:$BA$23,MATCH(N1092,【参考】数式用3!$AD$2:$BA$2,0)),"")</f>
        <v/>
      </c>
      <c r="Y1092" s="986"/>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 customHeight="1">
      <c r="A1093" s="473">
        <v>1078</v>
      </c>
      <c r="B1093" s="982" t="str">
        <f>IF(基本情報入力シート!C1130="","",基本情報入力シート!C1130)</f>
        <v/>
      </c>
      <c r="C1093" s="983"/>
      <c r="D1093" s="983"/>
      <c r="E1093" s="983"/>
      <c r="F1093" s="983"/>
      <c r="G1093" s="983"/>
      <c r="H1093" s="983"/>
      <c r="I1093" s="98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985" t="str">
        <f>IFERROR(V1093*VLOOKUP(AF1093,【参考】数式用3!$AD$15:$BA$23,MATCH(N1093,【参考】数式用3!$AD$2:$BA$2,0)),"")</f>
        <v/>
      </c>
      <c r="Y1093" s="986"/>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 customHeight="1">
      <c r="A1094" s="473">
        <v>1079</v>
      </c>
      <c r="B1094" s="982" t="str">
        <f>IF(基本情報入力シート!C1131="","",基本情報入力シート!C1131)</f>
        <v/>
      </c>
      <c r="C1094" s="983"/>
      <c r="D1094" s="983"/>
      <c r="E1094" s="983"/>
      <c r="F1094" s="983"/>
      <c r="G1094" s="983"/>
      <c r="H1094" s="983"/>
      <c r="I1094" s="98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985" t="str">
        <f>IFERROR(V1094*VLOOKUP(AF1094,【参考】数式用3!$AD$15:$BA$23,MATCH(N1094,【参考】数式用3!$AD$2:$BA$2,0)),"")</f>
        <v/>
      </c>
      <c r="Y1094" s="986"/>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 customHeight="1">
      <c r="A1095" s="473">
        <v>1080</v>
      </c>
      <c r="B1095" s="982" t="str">
        <f>IF(基本情報入力シート!C1132="","",基本情報入力シート!C1132)</f>
        <v/>
      </c>
      <c r="C1095" s="983"/>
      <c r="D1095" s="983"/>
      <c r="E1095" s="983"/>
      <c r="F1095" s="983"/>
      <c r="G1095" s="983"/>
      <c r="H1095" s="983"/>
      <c r="I1095" s="98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985" t="str">
        <f>IFERROR(V1095*VLOOKUP(AF1095,【参考】数式用3!$AD$15:$BA$23,MATCH(N1095,【参考】数式用3!$AD$2:$BA$2,0)),"")</f>
        <v/>
      </c>
      <c r="Y1095" s="986"/>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 customHeight="1">
      <c r="A1096" s="473">
        <v>1081</v>
      </c>
      <c r="B1096" s="982" t="str">
        <f>IF(基本情報入力シート!C1133="","",基本情報入力シート!C1133)</f>
        <v/>
      </c>
      <c r="C1096" s="983"/>
      <c r="D1096" s="983"/>
      <c r="E1096" s="983"/>
      <c r="F1096" s="983"/>
      <c r="G1096" s="983"/>
      <c r="H1096" s="983"/>
      <c r="I1096" s="98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985" t="str">
        <f>IFERROR(V1096*VLOOKUP(AF1096,【参考】数式用3!$AD$15:$BA$23,MATCH(N1096,【参考】数式用3!$AD$2:$BA$2,0)),"")</f>
        <v/>
      </c>
      <c r="Y1096" s="986"/>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 customHeight="1">
      <c r="A1097" s="473">
        <v>1082</v>
      </c>
      <c r="B1097" s="982" t="str">
        <f>IF(基本情報入力シート!C1134="","",基本情報入力シート!C1134)</f>
        <v/>
      </c>
      <c r="C1097" s="983"/>
      <c r="D1097" s="983"/>
      <c r="E1097" s="983"/>
      <c r="F1097" s="983"/>
      <c r="G1097" s="983"/>
      <c r="H1097" s="983"/>
      <c r="I1097" s="98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985" t="str">
        <f>IFERROR(V1097*VLOOKUP(AF1097,【参考】数式用3!$AD$15:$BA$23,MATCH(N1097,【参考】数式用3!$AD$2:$BA$2,0)),"")</f>
        <v/>
      </c>
      <c r="Y1097" s="986"/>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 customHeight="1">
      <c r="A1098" s="473">
        <v>1083</v>
      </c>
      <c r="B1098" s="982" t="str">
        <f>IF(基本情報入力シート!C1135="","",基本情報入力シート!C1135)</f>
        <v/>
      </c>
      <c r="C1098" s="983"/>
      <c r="D1098" s="983"/>
      <c r="E1098" s="983"/>
      <c r="F1098" s="983"/>
      <c r="G1098" s="983"/>
      <c r="H1098" s="983"/>
      <c r="I1098" s="98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985" t="str">
        <f>IFERROR(V1098*VLOOKUP(AF1098,【参考】数式用3!$AD$15:$BA$23,MATCH(N1098,【参考】数式用3!$AD$2:$BA$2,0)),"")</f>
        <v/>
      </c>
      <c r="Y1098" s="986"/>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 customHeight="1">
      <c r="A1099" s="473">
        <v>1084</v>
      </c>
      <c r="B1099" s="982" t="str">
        <f>IF(基本情報入力シート!C1136="","",基本情報入力シート!C1136)</f>
        <v/>
      </c>
      <c r="C1099" s="983"/>
      <c r="D1099" s="983"/>
      <c r="E1099" s="983"/>
      <c r="F1099" s="983"/>
      <c r="G1099" s="983"/>
      <c r="H1099" s="983"/>
      <c r="I1099" s="98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985" t="str">
        <f>IFERROR(V1099*VLOOKUP(AF1099,【参考】数式用3!$AD$15:$BA$23,MATCH(N1099,【参考】数式用3!$AD$2:$BA$2,0)),"")</f>
        <v/>
      </c>
      <c r="Y1099" s="986"/>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 customHeight="1">
      <c r="A1100" s="473">
        <v>1085</v>
      </c>
      <c r="B1100" s="982" t="str">
        <f>IF(基本情報入力シート!C1137="","",基本情報入力シート!C1137)</f>
        <v/>
      </c>
      <c r="C1100" s="983"/>
      <c r="D1100" s="983"/>
      <c r="E1100" s="983"/>
      <c r="F1100" s="983"/>
      <c r="G1100" s="983"/>
      <c r="H1100" s="983"/>
      <c r="I1100" s="98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985" t="str">
        <f>IFERROR(V1100*VLOOKUP(AF1100,【参考】数式用3!$AD$15:$BA$23,MATCH(N1100,【参考】数式用3!$AD$2:$BA$2,0)),"")</f>
        <v/>
      </c>
      <c r="Y1100" s="986"/>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 customHeight="1">
      <c r="A1101" s="473">
        <v>1086</v>
      </c>
      <c r="B1101" s="982" t="str">
        <f>IF(基本情報入力シート!C1138="","",基本情報入力シート!C1138)</f>
        <v/>
      </c>
      <c r="C1101" s="983"/>
      <c r="D1101" s="983"/>
      <c r="E1101" s="983"/>
      <c r="F1101" s="983"/>
      <c r="G1101" s="983"/>
      <c r="H1101" s="983"/>
      <c r="I1101" s="98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985" t="str">
        <f>IFERROR(V1101*VLOOKUP(AF1101,【参考】数式用3!$AD$15:$BA$23,MATCH(N1101,【参考】数式用3!$AD$2:$BA$2,0)),"")</f>
        <v/>
      </c>
      <c r="Y1101" s="986"/>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 customHeight="1">
      <c r="A1102" s="473">
        <v>1087</v>
      </c>
      <c r="B1102" s="982" t="str">
        <f>IF(基本情報入力シート!C1139="","",基本情報入力シート!C1139)</f>
        <v/>
      </c>
      <c r="C1102" s="983"/>
      <c r="D1102" s="983"/>
      <c r="E1102" s="983"/>
      <c r="F1102" s="983"/>
      <c r="G1102" s="983"/>
      <c r="H1102" s="983"/>
      <c r="I1102" s="98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985" t="str">
        <f>IFERROR(V1102*VLOOKUP(AF1102,【参考】数式用3!$AD$15:$BA$23,MATCH(N1102,【参考】数式用3!$AD$2:$BA$2,0)),"")</f>
        <v/>
      </c>
      <c r="Y1102" s="986"/>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 customHeight="1">
      <c r="A1103" s="473">
        <v>1088</v>
      </c>
      <c r="B1103" s="982" t="str">
        <f>IF(基本情報入力シート!C1140="","",基本情報入力シート!C1140)</f>
        <v/>
      </c>
      <c r="C1103" s="983"/>
      <c r="D1103" s="983"/>
      <c r="E1103" s="983"/>
      <c r="F1103" s="983"/>
      <c r="G1103" s="983"/>
      <c r="H1103" s="983"/>
      <c r="I1103" s="98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985" t="str">
        <f>IFERROR(V1103*VLOOKUP(AF1103,【参考】数式用3!$AD$15:$BA$23,MATCH(N1103,【参考】数式用3!$AD$2:$BA$2,0)),"")</f>
        <v/>
      </c>
      <c r="Y1103" s="986"/>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 customHeight="1">
      <c r="A1104" s="473">
        <v>1089</v>
      </c>
      <c r="B1104" s="982" t="str">
        <f>IF(基本情報入力シート!C1141="","",基本情報入力シート!C1141)</f>
        <v/>
      </c>
      <c r="C1104" s="983"/>
      <c r="D1104" s="983"/>
      <c r="E1104" s="983"/>
      <c r="F1104" s="983"/>
      <c r="G1104" s="983"/>
      <c r="H1104" s="983"/>
      <c r="I1104" s="98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985" t="str">
        <f>IFERROR(V1104*VLOOKUP(AF1104,【参考】数式用3!$AD$15:$BA$23,MATCH(N1104,【参考】数式用3!$AD$2:$BA$2,0)),"")</f>
        <v/>
      </c>
      <c r="Y1104" s="986"/>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 customHeight="1">
      <c r="A1105" s="473">
        <v>1090</v>
      </c>
      <c r="B1105" s="982" t="str">
        <f>IF(基本情報入力シート!C1142="","",基本情報入力シート!C1142)</f>
        <v/>
      </c>
      <c r="C1105" s="983"/>
      <c r="D1105" s="983"/>
      <c r="E1105" s="983"/>
      <c r="F1105" s="983"/>
      <c r="G1105" s="983"/>
      <c r="H1105" s="983"/>
      <c r="I1105" s="98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985" t="str">
        <f>IFERROR(V1105*VLOOKUP(AF1105,【参考】数式用3!$AD$15:$BA$23,MATCH(N1105,【参考】数式用3!$AD$2:$BA$2,0)),"")</f>
        <v/>
      </c>
      <c r="Y1105" s="986"/>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 customHeight="1">
      <c r="A1106" s="473">
        <v>1091</v>
      </c>
      <c r="B1106" s="982" t="str">
        <f>IF(基本情報入力シート!C1143="","",基本情報入力シート!C1143)</f>
        <v/>
      </c>
      <c r="C1106" s="983"/>
      <c r="D1106" s="983"/>
      <c r="E1106" s="983"/>
      <c r="F1106" s="983"/>
      <c r="G1106" s="983"/>
      <c r="H1106" s="983"/>
      <c r="I1106" s="98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985" t="str">
        <f>IFERROR(V1106*VLOOKUP(AF1106,【参考】数式用3!$AD$15:$BA$23,MATCH(N1106,【参考】数式用3!$AD$2:$BA$2,0)),"")</f>
        <v/>
      </c>
      <c r="Y1106" s="986"/>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 customHeight="1">
      <c r="A1107" s="473">
        <v>1092</v>
      </c>
      <c r="B1107" s="982" t="str">
        <f>IF(基本情報入力シート!C1144="","",基本情報入力シート!C1144)</f>
        <v/>
      </c>
      <c r="C1107" s="983"/>
      <c r="D1107" s="983"/>
      <c r="E1107" s="983"/>
      <c r="F1107" s="983"/>
      <c r="G1107" s="983"/>
      <c r="H1107" s="983"/>
      <c r="I1107" s="98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985" t="str">
        <f>IFERROR(V1107*VLOOKUP(AF1107,【参考】数式用3!$AD$15:$BA$23,MATCH(N1107,【参考】数式用3!$AD$2:$BA$2,0)),"")</f>
        <v/>
      </c>
      <c r="Y1107" s="986"/>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 customHeight="1">
      <c r="A1108" s="473">
        <v>1093</v>
      </c>
      <c r="B1108" s="982" t="str">
        <f>IF(基本情報入力シート!C1145="","",基本情報入力シート!C1145)</f>
        <v/>
      </c>
      <c r="C1108" s="983"/>
      <c r="D1108" s="983"/>
      <c r="E1108" s="983"/>
      <c r="F1108" s="983"/>
      <c r="G1108" s="983"/>
      <c r="H1108" s="983"/>
      <c r="I1108" s="98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985" t="str">
        <f>IFERROR(V1108*VLOOKUP(AF1108,【参考】数式用3!$AD$15:$BA$23,MATCH(N1108,【参考】数式用3!$AD$2:$BA$2,0)),"")</f>
        <v/>
      </c>
      <c r="Y1108" s="986"/>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 customHeight="1">
      <c r="A1109" s="473">
        <v>1094</v>
      </c>
      <c r="B1109" s="982" t="str">
        <f>IF(基本情報入力シート!C1146="","",基本情報入力シート!C1146)</f>
        <v/>
      </c>
      <c r="C1109" s="983"/>
      <c r="D1109" s="983"/>
      <c r="E1109" s="983"/>
      <c r="F1109" s="983"/>
      <c r="G1109" s="983"/>
      <c r="H1109" s="983"/>
      <c r="I1109" s="98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985" t="str">
        <f>IFERROR(V1109*VLOOKUP(AF1109,【参考】数式用3!$AD$15:$BA$23,MATCH(N1109,【参考】数式用3!$AD$2:$BA$2,0)),"")</f>
        <v/>
      </c>
      <c r="Y1109" s="986"/>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 customHeight="1">
      <c r="A1110" s="473">
        <v>1095</v>
      </c>
      <c r="B1110" s="982" t="str">
        <f>IF(基本情報入力シート!C1147="","",基本情報入力シート!C1147)</f>
        <v/>
      </c>
      <c r="C1110" s="983"/>
      <c r="D1110" s="983"/>
      <c r="E1110" s="983"/>
      <c r="F1110" s="983"/>
      <c r="G1110" s="983"/>
      <c r="H1110" s="983"/>
      <c r="I1110" s="98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985" t="str">
        <f>IFERROR(V1110*VLOOKUP(AF1110,【参考】数式用3!$AD$15:$BA$23,MATCH(N1110,【参考】数式用3!$AD$2:$BA$2,0)),"")</f>
        <v/>
      </c>
      <c r="Y1110" s="986"/>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 customHeight="1">
      <c r="A1111" s="473">
        <v>1096</v>
      </c>
      <c r="B1111" s="982" t="str">
        <f>IF(基本情報入力シート!C1148="","",基本情報入力シート!C1148)</f>
        <v/>
      </c>
      <c r="C1111" s="983"/>
      <c r="D1111" s="983"/>
      <c r="E1111" s="983"/>
      <c r="F1111" s="983"/>
      <c r="G1111" s="983"/>
      <c r="H1111" s="983"/>
      <c r="I1111" s="98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985" t="str">
        <f>IFERROR(V1111*VLOOKUP(AF1111,【参考】数式用3!$AD$15:$BA$23,MATCH(N1111,【参考】数式用3!$AD$2:$BA$2,0)),"")</f>
        <v/>
      </c>
      <c r="Y1111" s="986"/>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 customHeight="1">
      <c r="A1112" s="473">
        <v>1097</v>
      </c>
      <c r="B1112" s="982" t="str">
        <f>IF(基本情報入力シート!C1149="","",基本情報入力シート!C1149)</f>
        <v/>
      </c>
      <c r="C1112" s="983"/>
      <c r="D1112" s="983"/>
      <c r="E1112" s="983"/>
      <c r="F1112" s="983"/>
      <c r="G1112" s="983"/>
      <c r="H1112" s="983"/>
      <c r="I1112" s="98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985" t="str">
        <f>IFERROR(V1112*VLOOKUP(AF1112,【参考】数式用3!$AD$15:$BA$23,MATCH(N1112,【参考】数式用3!$AD$2:$BA$2,0)),"")</f>
        <v/>
      </c>
      <c r="Y1112" s="986"/>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 customHeight="1">
      <c r="A1113" s="473">
        <v>1098</v>
      </c>
      <c r="B1113" s="982" t="str">
        <f>IF(基本情報入力シート!C1150="","",基本情報入力シート!C1150)</f>
        <v/>
      </c>
      <c r="C1113" s="983"/>
      <c r="D1113" s="983"/>
      <c r="E1113" s="983"/>
      <c r="F1113" s="983"/>
      <c r="G1113" s="983"/>
      <c r="H1113" s="983"/>
      <c r="I1113" s="98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985" t="str">
        <f>IFERROR(V1113*VLOOKUP(AF1113,【参考】数式用3!$AD$15:$BA$23,MATCH(N1113,【参考】数式用3!$AD$2:$BA$2,0)),"")</f>
        <v/>
      </c>
      <c r="Y1113" s="986"/>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 customHeight="1">
      <c r="A1114" s="473">
        <v>1099</v>
      </c>
      <c r="B1114" s="982" t="str">
        <f>IF(基本情報入力シート!C1151="","",基本情報入力シート!C1151)</f>
        <v/>
      </c>
      <c r="C1114" s="983"/>
      <c r="D1114" s="983"/>
      <c r="E1114" s="983"/>
      <c r="F1114" s="983"/>
      <c r="G1114" s="983"/>
      <c r="H1114" s="983"/>
      <c r="I1114" s="98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985" t="str">
        <f>IFERROR(V1114*VLOOKUP(AF1114,【参考】数式用3!$AD$15:$BA$23,MATCH(N1114,【参考】数式用3!$AD$2:$BA$2,0)),"")</f>
        <v/>
      </c>
      <c r="Y1114" s="986"/>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 customHeight="1">
      <c r="A1115" s="473">
        <v>1100</v>
      </c>
      <c r="B1115" s="982" t="str">
        <f>IF(基本情報入力シート!C1152="","",基本情報入力シート!C1152)</f>
        <v/>
      </c>
      <c r="C1115" s="983"/>
      <c r="D1115" s="983"/>
      <c r="E1115" s="983"/>
      <c r="F1115" s="983"/>
      <c r="G1115" s="983"/>
      <c r="H1115" s="983"/>
      <c r="I1115" s="98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985" t="str">
        <f>IFERROR(V1115*VLOOKUP(AF1115,【参考】数式用3!$AD$15:$BA$23,MATCH(N1115,【参考】数式用3!$AD$2:$BA$2,0)),"")</f>
        <v/>
      </c>
      <c r="Y1115" s="986"/>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 customHeight="1">
      <c r="A1116" s="473">
        <v>1101</v>
      </c>
      <c r="B1116" s="982" t="str">
        <f>IF(基本情報入力シート!C1153="","",基本情報入力シート!C1153)</f>
        <v/>
      </c>
      <c r="C1116" s="983"/>
      <c r="D1116" s="983"/>
      <c r="E1116" s="983"/>
      <c r="F1116" s="983"/>
      <c r="G1116" s="983"/>
      <c r="H1116" s="983"/>
      <c r="I1116" s="98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985" t="str">
        <f>IFERROR(V1116*VLOOKUP(AF1116,【参考】数式用3!$AD$15:$BA$23,MATCH(N1116,【参考】数式用3!$AD$2:$BA$2,0)),"")</f>
        <v/>
      </c>
      <c r="Y1116" s="986"/>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 customHeight="1">
      <c r="A1117" s="473">
        <v>1102</v>
      </c>
      <c r="B1117" s="982" t="str">
        <f>IF(基本情報入力シート!C1154="","",基本情報入力シート!C1154)</f>
        <v/>
      </c>
      <c r="C1117" s="983"/>
      <c r="D1117" s="983"/>
      <c r="E1117" s="983"/>
      <c r="F1117" s="983"/>
      <c r="G1117" s="983"/>
      <c r="H1117" s="983"/>
      <c r="I1117" s="98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985" t="str">
        <f>IFERROR(V1117*VLOOKUP(AF1117,【参考】数式用3!$AD$15:$BA$23,MATCH(N1117,【参考】数式用3!$AD$2:$BA$2,0)),"")</f>
        <v/>
      </c>
      <c r="Y1117" s="986"/>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 customHeight="1">
      <c r="A1118" s="473">
        <v>1103</v>
      </c>
      <c r="B1118" s="982" t="str">
        <f>IF(基本情報入力シート!C1155="","",基本情報入力シート!C1155)</f>
        <v/>
      </c>
      <c r="C1118" s="983"/>
      <c r="D1118" s="983"/>
      <c r="E1118" s="983"/>
      <c r="F1118" s="983"/>
      <c r="G1118" s="983"/>
      <c r="H1118" s="983"/>
      <c r="I1118" s="98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985" t="str">
        <f>IFERROR(V1118*VLOOKUP(AF1118,【参考】数式用3!$AD$15:$BA$23,MATCH(N1118,【参考】数式用3!$AD$2:$BA$2,0)),"")</f>
        <v/>
      </c>
      <c r="Y1118" s="986"/>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 customHeight="1">
      <c r="A1119" s="473">
        <v>1104</v>
      </c>
      <c r="B1119" s="982" t="str">
        <f>IF(基本情報入力シート!C1156="","",基本情報入力シート!C1156)</f>
        <v/>
      </c>
      <c r="C1119" s="983"/>
      <c r="D1119" s="983"/>
      <c r="E1119" s="983"/>
      <c r="F1119" s="983"/>
      <c r="G1119" s="983"/>
      <c r="H1119" s="983"/>
      <c r="I1119" s="98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985" t="str">
        <f>IFERROR(V1119*VLOOKUP(AF1119,【参考】数式用3!$AD$15:$BA$23,MATCH(N1119,【参考】数式用3!$AD$2:$BA$2,0)),"")</f>
        <v/>
      </c>
      <c r="Y1119" s="986"/>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 customHeight="1">
      <c r="A1120" s="473">
        <v>1105</v>
      </c>
      <c r="B1120" s="982" t="str">
        <f>IF(基本情報入力シート!C1157="","",基本情報入力シート!C1157)</f>
        <v/>
      </c>
      <c r="C1120" s="983"/>
      <c r="D1120" s="983"/>
      <c r="E1120" s="983"/>
      <c r="F1120" s="983"/>
      <c r="G1120" s="983"/>
      <c r="H1120" s="983"/>
      <c r="I1120" s="98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985" t="str">
        <f>IFERROR(V1120*VLOOKUP(AF1120,【参考】数式用3!$AD$15:$BA$23,MATCH(N1120,【参考】数式用3!$AD$2:$BA$2,0)),"")</f>
        <v/>
      </c>
      <c r="Y1120" s="986"/>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 customHeight="1">
      <c r="A1121" s="473">
        <v>1106</v>
      </c>
      <c r="B1121" s="982" t="str">
        <f>IF(基本情報入力シート!C1158="","",基本情報入力シート!C1158)</f>
        <v/>
      </c>
      <c r="C1121" s="983"/>
      <c r="D1121" s="983"/>
      <c r="E1121" s="983"/>
      <c r="F1121" s="983"/>
      <c r="G1121" s="983"/>
      <c r="H1121" s="983"/>
      <c r="I1121" s="98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985" t="str">
        <f>IFERROR(V1121*VLOOKUP(AF1121,【参考】数式用3!$AD$15:$BA$23,MATCH(N1121,【参考】数式用3!$AD$2:$BA$2,0)),"")</f>
        <v/>
      </c>
      <c r="Y1121" s="986"/>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 customHeight="1">
      <c r="A1122" s="473">
        <v>1107</v>
      </c>
      <c r="B1122" s="982" t="str">
        <f>IF(基本情報入力シート!C1159="","",基本情報入力シート!C1159)</f>
        <v/>
      </c>
      <c r="C1122" s="983"/>
      <c r="D1122" s="983"/>
      <c r="E1122" s="983"/>
      <c r="F1122" s="983"/>
      <c r="G1122" s="983"/>
      <c r="H1122" s="983"/>
      <c r="I1122" s="98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985" t="str">
        <f>IFERROR(V1122*VLOOKUP(AF1122,【参考】数式用3!$AD$15:$BA$23,MATCH(N1122,【参考】数式用3!$AD$2:$BA$2,0)),"")</f>
        <v/>
      </c>
      <c r="Y1122" s="986"/>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 customHeight="1">
      <c r="A1123" s="473">
        <v>1108</v>
      </c>
      <c r="B1123" s="982" t="str">
        <f>IF(基本情報入力シート!C1160="","",基本情報入力シート!C1160)</f>
        <v/>
      </c>
      <c r="C1123" s="983"/>
      <c r="D1123" s="983"/>
      <c r="E1123" s="983"/>
      <c r="F1123" s="983"/>
      <c r="G1123" s="983"/>
      <c r="H1123" s="983"/>
      <c r="I1123" s="98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985" t="str">
        <f>IFERROR(V1123*VLOOKUP(AF1123,【参考】数式用3!$AD$15:$BA$23,MATCH(N1123,【参考】数式用3!$AD$2:$BA$2,0)),"")</f>
        <v/>
      </c>
      <c r="Y1123" s="986"/>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 customHeight="1">
      <c r="A1124" s="473">
        <v>1109</v>
      </c>
      <c r="B1124" s="982" t="str">
        <f>IF(基本情報入力シート!C1161="","",基本情報入力シート!C1161)</f>
        <v/>
      </c>
      <c r="C1124" s="983"/>
      <c r="D1124" s="983"/>
      <c r="E1124" s="983"/>
      <c r="F1124" s="983"/>
      <c r="G1124" s="983"/>
      <c r="H1124" s="983"/>
      <c r="I1124" s="98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985" t="str">
        <f>IFERROR(V1124*VLOOKUP(AF1124,【参考】数式用3!$AD$15:$BA$23,MATCH(N1124,【参考】数式用3!$AD$2:$BA$2,0)),"")</f>
        <v/>
      </c>
      <c r="Y1124" s="986"/>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 customHeight="1">
      <c r="A1125" s="473">
        <v>1110</v>
      </c>
      <c r="B1125" s="982" t="str">
        <f>IF(基本情報入力シート!C1162="","",基本情報入力シート!C1162)</f>
        <v/>
      </c>
      <c r="C1125" s="983"/>
      <c r="D1125" s="983"/>
      <c r="E1125" s="983"/>
      <c r="F1125" s="983"/>
      <c r="G1125" s="983"/>
      <c r="H1125" s="983"/>
      <c r="I1125" s="98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985" t="str">
        <f>IFERROR(V1125*VLOOKUP(AF1125,【参考】数式用3!$AD$15:$BA$23,MATCH(N1125,【参考】数式用3!$AD$2:$BA$2,0)),"")</f>
        <v/>
      </c>
      <c r="Y1125" s="986"/>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 customHeight="1">
      <c r="A1126" s="473">
        <v>1111</v>
      </c>
      <c r="B1126" s="982" t="str">
        <f>IF(基本情報入力シート!C1163="","",基本情報入力シート!C1163)</f>
        <v/>
      </c>
      <c r="C1126" s="983"/>
      <c r="D1126" s="983"/>
      <c r="E1126" s="983"/>
      <c r="F1126" s="983"/>
      <c r="G1126" s="983"/>
      <c r="H1126" s="983"/>
      <c r="I1126" s="98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985" t="str">
        <f>IFERROR(V1126*VLOOKUP(AF1126,【参考】数式用3!$AD$15:$BA$23,MATCH(N1126,【参考】数式用3!$AD$2:$BA$2,0)),"")</f>
        <v/>
      </c>
      <c r="Y1126" s="986"/>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 customHeight="1">
      <c r="A1127" s="473">
        <v>1112</v>
      </c>
      <c r="B1127" s="982" t="str">
        <f>IF(基本情報入力シート!C1164="","",基本情報入力シート!C1164)</f>
        <v/>
      </c>
      <c r="C1127" s="983"/>
      <c r="D1127" s="983"/>
      <c r="E1127" s="983"/>
      <c r="F1127" s="983"/>
      <c r="G1127" s="983"/>
      <c r="H1127" s="983"/>
      <c r="I1127" s="98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985" t="str">
        <f>IFERROR(V1127*VLOOKUP(AF1127,【参考】数式用3!$AD$15:$BA$23,MATCH(N1127,【参考】数式用3!$AD$2:$BA$2,0)),"")</f>
        <v/>
      </c>
      <c r="Y1127" s="986"/>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 customHeight="1">
      <c r="A1128" s="473">
        <v>1113</v>
      </c>
      <c r="B1128" s="982" t="str">
        <f>IF(基本情報入力シート!C1165="","",基本情報入力シート!C1165)</f>
        <v/>
      </c>
      <c r="C1128" s="983"/>
      <c r="D1128" s="983"/>
      <c r="E1128" s="983"/>
      <c r="F1128" s="983"/>
      <c r="G1128" s="983"/>
      <c r="H1128" s="983"/>
      <c r="I1128" s="98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985" t="str">
        <f>IFERROR(V1128*VLOOKUP(AF1128,【参考】数式用3!$AD$15:$BA$23,MATCH(N1128,【参考】数式用3!$AD$2:$BA$2,0)),"")</f>
        <v/>
      </c>
      <c r="Y1128" s="986"/>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 customHeight="1">
      <c r="A1129" s="473">
        <v>1114</v>
      </c>
      <c r="B1129" s="982" t="str">
        <f>IF(基本情報入力シート!C1166="","",基本情報入力シート!C1166)</f>
        <v/>
      </c>
      <c r="C1129" s="983"/>
      <c r="D1129" s="983"/>
      <c r="E1129" s="983"/>
      <c r="F1129" s="983"/>
      <c r="G1129" s="983"/>
      <c r="H1129" s="983"/>
      <c r="I1129" s="98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985" t="str">
        <f>IFERROR(V1129*VLOOKUP(AF1129,【参考】数式用3!$AD$15:$BA$23,MATCH(N1129,【参考】数式用3!$AD$2:$BA$2,0)),"")</f>
        <v/>
      </c>
      <c r="Y1129" s="986"/>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 customHeight="1">
      <c r="A1130" s="473">
        <v>1115</v>
      </c>
      <c r="B1130" s="982" t="str">
        <f>IF(基本情報入力シート!C1167="","",基本情報入力シート!C1167)</f>
        <v/>
      </c>
      <c r="C1130" s="983"/>
      <c r="D1130" s="983"/>
      <c r="E1130" s="983"/>
      <c r="F1130" s="983"/>
      <c r="G1130" s="983"/>
      <c r="H1130" s="983"/>
      <c r="I1130" s="98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985" t="str">
        <f>IFERROR(V1130*VLOOKUP(AF1130,【参考】数式用3!$AD$15:$BA$23,MATCH(N1130,【参考】数式用3!$AD$2:$BA$2,0)),"")</f>
        <v/>
      </c>
      <c r="Y1130" s="986"/>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 customHeight="1">
      <c r="A1131" s="473">
        <v>1116</v>
      </c>
      <c r="B1131" s="982" t="str">
        <f>IF(基本情報入力シート!C1168="","",基本情報入力シート!C1168)</f>
        <v/>
      </c>
      <c r="C1131" s="983"/>
      <c r="D1131" s="983"/>
      <c r="E1131" s="983"/>
      <c r="F1131" s="983"/>
      <c r="G1131" s="983"/>
      <c r="H1131" s="983"/>
      <c r="I1131" s="98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985" t="str">
        <f>IFERROR(V1131*VLOOKUP(AF1131,【参考】数式用3!$AD$15:$BA$23,MATCH(N1131,【参考】数式用3!$AD$2:$BA$2,0)),"")</f>
        <v/>
      </c>
      <c r="Y1131" s="986"/>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 customHeight="1">
      <c r="A1132" s="473">
        <v>1117</v>
      </c>
      <c r="B1132" s="982" t="str">
        <f>IF(基本情報入力シート!C1169="","",基本情報入力シート!C1169)</f>
        <v/>
      </c>
      <c r="C1132" s="983"/>
      <c r="D1132" s="983"/>
      <c r="E1132" s="983"/>
      <c r="F1132" s="983"/>
      <c r="G1132" s="983"/>
      <c r="H1132" s="983"/>
      <c r="I1132" s="98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985" t="str">
        <f>IFERROR(V1132*VLOOKUP(AF1132,【参考】数式用3!$AD$15:$BA$23,MATCH(N1132,【参考】数式用3!$AD$2:$BA$2,0)),"")</f>
        <v/>
      </c>
      <c r="Y1132" s="986"/>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 customHeight="1">
      <c r="A1133" s="473">
        <v>1118</v>
      </c>
      <c r="B1133" s="982" t="str">
        <f>IF(基本情報入力シート!C1170="","",基本情報入力シート!C1170)</f>
        <v/>
      </c>
      <c r="C1133" s="983"/>
      <c r="D1133" s="983"/>
      <c r="E1133" s="983"/>
      <c r="F1133" s="983"/>
      <c r="G1133" s="983"/>
      <c r="H1133" s="983"/>
      <c r="I1133" s="98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985" t="str">
        <f>IFERROR(V1133*VLOOKUP(AF1133,【参考】数式用3!$AD$15:$BA$23,MATCH(N1133,【参考】数式用3!$AD$2:$BA$2,0)),"")</f>
        <v/>
      </c>
      <c r="Y1133" s="986"/>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 customHeight="1">
      <c r="A1134" s="473">
        <v>1119</v>
      </c>
      <c r="B1134" s="982" t="str">
        <f>IF(基本情報入力シート!C1171="","",基本情報入力シート!C1171)</f>
        <v/>
      </c>
      <c r="C1134" s="983"/>
      <c r="D1134" s="983"/>
      <c r="E1134" s="983"/>
      <c r="F1134" s="983"/>
      <c r="G1134" s="983"/>
      <c r="H1134" s="983"/>
      <c r="I1134" s="98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985" t="str">
        <f>IFERROR(V1134*VLOOKUP(AF1134,【参考】数式用3!$AD$15:$BA$23,MATCH(N1134,【参考】数式用3!$AD$2:$BA$2,0)),"")</f>
        <v/>
      </c>
      <c r="Y1134" s="986"/>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 customHeight="1">
      <c r="A1135" s="473">
        <v>1120</v>
      </c>
      <c r="B1135" s="982" t="str">
        <f>IF(基本情報入力シート!C1172="","",基本情報入力シート!C1172)</f>
        <v/>
      </c>
      <c r="C1135" s="983"/>
      <c r="D1135" s="983"/>
      <c r="E1135" s="983"/>
      <c r="F1135" s="983"/>
      <c r="G1135" s="983"/>
      <c r="H1135" s="983"/>
      <c r="I1135" s="98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985" t="str">
        <f>IFERROR(V1135*VLOOKUP(AF1135,【参考】数式用3!$AD$15:$BA$23,MATCH(N1135,【参考】数式用3!$AD$2:$BA$2,0)),"")</f>
        <v/>
      </c>
      <c r="Y1135" s="986"/>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 customHeight="1">
      <c r="A1136" s="473">
        <v>1121</v>
      </c>
      <c r="B1136" s="982" t="str">
        <f>IF(基本情報入力シート!C1173="","",基本情報入力シート!C1173)</f>
        <v/>
      </c>
      <c r="C1136" s="983"/>
      <c r="D1136" s="983"/>
      <c r="E1136" s="983"/>
      <c r="F1136" s="983"/>
      <c r="G1136" s="983"/>
      <c r="H1136" s="983"/>
      <c r="I1136" s="98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985" t="str">
        <f>IFERROR(V1136*VLOOKUP(AF1136,【参考】数式用3!$AD$15:$BA$23,MATCH(N1136,【参考】数式用3!$AD$2:$BA$2,0)),"")</f>
        <v/>
      </c>
      <c r="Y1136" s="986"/>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 customHeight="1">
      <c r="A1137" s="473">
        <v>1122</v>
      </c>
      <c r="B1137" s="982" t="str">
        <f>IF(基本情報入力シート!C1174="","",基本情報入力シート!C1174)</f>
        <v/>
      </c>
      <c r="C1137" s="983"/>
      <c r="D1137" s="983"/>
      <c r="E1137" s="983"/>
      <c r="F1137" s="983"/>
      <c r="G1137" s="983"/>
      <c r="H1137" s="983"/>
      <c r="I1137" s="98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985" t="str">
        <f>IFERROR(V1137*VLOOKUP(AF1137,【参考】数式用3!$AD$15:$BA$23,MATCH(N1137,【参考】数式用3!$AD$2:$BA$2,0)),"")</f>
        <v/>
      </c>
      <c r="Y1137" s="986"/>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 customHeight="1">
      <c r="A1138" s="473">
        <v>1123</v>
      </c>
      <c r="B1138" s="982" t="str">
        <f>IF(基本情報入力シート!C1175="","",基本情報入力シート!C1175)</f>
        <v/>
      </c>
      <c r="C1138" s="983"/>
      <c r="D1138" s="983"/>
      <c r="E1138" s="983"/>
      <c r="F1138" s="983"/>
      <c r="G1138" s="983"/>
      <c r="H1138" s="983"/>
      <c r="I1138" s="98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985" t="str">
        <f>IFERROR(V1138*VLOOKUP(AF1138,【参考】数式用3!$AD$15:$BA$23,MATCH(N1138,【参考】数式用3!$AD$2:$BA$2,0)),"")</f>
        <v/>
      </c>
      <c r="Y1138" s="986"/>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 customHeight="1">
      <c r="A1139" s="473">
        <v>1124</v>
      </c>
      <c r="B1139" s="982" t="str">
        <f>IF(基本情報入力シート!C1176="","",基本情報入力シート!C1176)</f>
        <v/>
      </c>
      <c r="C1139" s="983"/>
      <c r="D1139" s="983"/>
      <c r="E1139" s="983"/>
      <c r="F1139" s="983"/>
      <c r="G1139" s="983"/>
      <c r="H1139" s="983"/>
      <c r="I1139" s="98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985" t="str">
        <f>IFERROR(V1139*VLOOKUP(AF1139,【参考】数式用3!$AD$15:$BA$23,MATCH(N1139,【参考】数式用3!$AD$2:$BA$2,0)),"")</f>
        <v/>
      </c>
      <c r="Y1139" s="986"/>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 customHeight="1">
      <c r="A1140" s="473">
        <v>1125</v>
      </c>
      <c r="B1140" s="982" t="str">
        <f>IF(基本情報入力シート!C1177="","",基本情報入力シート!C1177)</f>
        <v/>
      </c>
      <c r="C1140" s="983"/>
      <c r="D1140" s="983"/>
      <c r="E1140" s="983"/>
      <c r="F1140" s="983"/>
      <c r="G1140" s="983"/>
      <c r="H1140" s="983"/>
      <c r="I1140" s="98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985" t="str">
        <f>IFERROR(V1140*VLOOKUP(AF1140,【参考】数式用3!$AD$15:$BA$23,MATCH(N1140,【参考】数式用3!$AD$2:$BA$2,0)),"")</f>
        <v/>
      </c>
      <c r="Y1140" s="986"/>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 customHeight="1">
      <c r="A1141" s="473">
        <v>1126</v>
      </c>
      <c r="B1141" s="982" t="str">
        <f>IF(基本情報入力シート!C1178="","",基本情報入力シート!C1178)</f>
        <v/>
      </c>
      <c r="C1141" s="983"/>
      <c r="D1141" s="983"/>
      <c r="E1141" s="983"/>
      <c r="F1141" s="983"/>
      <c r="G1141" s="983"/>
      <c r="H1141" s="983"/>
      <c r="I1141" s="98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985" t="str">
        <f>IFERROR(V1141*VLOOKUP(AF1141,【参考】数式用3!$AD$15:$BA$23,MATCH(N1141,【参考】数式用3!$AD$2:$BA$2,0)),"")</f>
        <v/>
      </c>
      <c r="Y1141" s="986"/>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 customHeight="1">
      <c r="A1142" s="473">
        <v>1127</v>
      </c>
      <c r="B1142" s="982" t="str">
        <f>IF(基本情報入力シート!C1179="","",基本情報入力シート!C1179)</f>
        <v/>
      </c>
      <c r="C1142" s="983"/>
      <c r="D1142" s="983"/>
      <c r="E1142" s="983"/>
      <c r="F1142" s="983"/>
      <c r="G1142" s="983"/>
      <c r="H1142" s="983"/>
      <c r="I1142" s="98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985" t="str">
        <f>IFERROR(V1142*VLOOKUP(AF1142,【参考】数式用3!$AD$15:$BA$23,MATCH(N1142,【参考】数式用3!$AD$2:$BA$2,0)),"")</f>
        <v/>
      </c>
      <c r="Y1142" s="986"/>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 customHeight="1">
      <c r="A1143" s="473">
        <v>1128</v>
      </c>
      <c r="B1143" s="982" t="str">
        <f>IF(基本情報入力シート!C1180="","",基本情報入力シート!C1180)</f>
        <v/>
      </c>
      <c r="C1143" s="983"/>
      <c r="D1143" s="983"/>
      <c r="E1143" s="983"/>
      <c r="F1143" s="983"/>
      <c r="G1143" s="983"/>
      <c r="H1143" s="983"/>
      <c r="I1143" s="98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985" t="str">
        <f>IFERROR(V1143*VLOOKUP(AF1143,【参考】数式用3!$AD$15:$BA$23,MATCH(N1143,【参考】数式用3!$AD$2:$BA$2,0)),"")</f>
        <v/>
      </c>
      <c r="Y1143" s="986"/>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 customHeight="1">
      <c r="A1144" s="473">
        <v>1129</v>
      </c>
      <c r="B1144" s="982" t="str">
        <f>IF(基本情報入力シート!C1181="","",基本情報入力シート!C1181)</f>
        <v/>
      </c>
      <c r="C1144" s="983"/>
      <c r="D1144" s="983"/>
      <c r="E1144" s="983"/>
      <c r="F1144" s="983"/>
      <c r="G1144" s="983"/>
      <c r="H1144" s="983"/>
      <c r="I1144" s="98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985" t="str">
        <f>IFERROR(V1144*VLOOKUP(AF1144,【参考】数式用3!$AD$15:$BA$23,MATCH(N1144,【参考】数式用3!$AD$2:$BA$2,0)),"")</f>
        <v/>
      </c>
      <c r="Y1144" s="986"/>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 customHeight="1">
      <c r="A1145" s="473">
        <v>1130</v>
      </c>
      <c r="B1145" s="982" t="str">
        <f>IF(基本情報入力シート!C1182="","",基本情報入力シート!C1182)</f>
        <v/>
      </c>
      <c r="C1145" s="983"/>
      <c r="D1145" s="983"/>
      <c r="E1145" s="983"/>
      <c r="F1145" s="983"/>
      <c r="G1145" s="983"/>
      <c r="H1145" s="983"/>
      <c r="I1145" s="98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985" t="str">
        <f>IFERROR(V1145*VLOOKUP(AF1145,【参考】数式用3!$AD$15:$BA$23,MATCH(N1145,【参考】数式用3!$AD$2:$BA$2,0)),"")</f>
        <v/>
      </c>
      <c r="Y1145" s="986"/>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 customHeight="1">
      <c r="A1146" s="473">
        <v>1131</v>
      </c>
      <c r="B1146" s="982" t="str">
        <f>IF(基本情報入力シート!C1183="","",基本情報入力シート!C1183)</f>
        <v/>
      </c>
      <c r="C1146" s="983"/>
      <c r="D1146" s="983"/>
      <c r="E1146" s="983"/>
      <c r="F1146" s="983"/>
      <c r="G1146" s="983"/>
      <c r="H1146" s="983"/>
      <c r="I1146" s="98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985" t="str">
        <f>IFERROR(V1146*VLOOKUP(AF1146,【参考】数式用3!$AD$15:$BA$23,MATCH(N1146,【参考】数式用3!$AD$2:$BA$2,0)),"")</f>
        <v/>
      </c>
      <c r="Y1146" s="986"/>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 customHeight="1">
      <c r="A1147" s="473">
        <v>1132</v>
      </c>
      <c r="B1147" s="982" t="str">
        <f>IF(基本情報入力シート!C1184="","",基本情報入力シート!C1184)</f>
        <v/>
      </c>
      <c r="C1147" s="983"/>
      <c r="D1147" s="983"/>
      <c r="E1147" s="983"/>
      <c r="F1147" s="983"/>
      <c r="G1147" s="983"/>
      <c r="H1147" s="983"/>
      <c r="I1147" s="98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985" t="str">
        <f>IFERROR(V1147*VLOOKUP(AF1147,【参考】数式用3!$AD$15:$BA$23,MATCH(N1147,【参考】数式用3!$AD$2:$BA$2,0)),"")</f>
        <v/>
      </c>
      <c r="Y1147" s="986"/>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 customHeight="1">
      <c r="A1148" s="473">
        <v>1133</v>
      </c>
      <c r="B1148" s="982" t="str">
        <f>IF(基本情報入力シート!C1185="","",基本情報入力シート!C1185)</f>
        <v/>
      </c>
      <c r="C1148" s="983"/>
      <c r="D1148" s="983"/>
      <c r="E1148" s="983"/>
      <c r="F1148" s="983"/>
      <c r="G1148" s="983"/>
      <c r="H1148" s="983"/>
      <c r="I1148" s="98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985" t="str">
        <f>IFERROR(V1148*VLOOKUP(AF1148,【参考】数式用3!$AD$15:$BA$23,MATCH(N1148,【参考】数式用3!$AD$2:$BA$2,0)),"")</f>
        <v/>
      </c>
      <c r="Y1148" s="986"/>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 customHeight="1">
      <c r="A1149" s="473">
        <v>1134</v>
      </c>
      <c r="B1149" s="982" t="str">
        <f>IF(基本情報入力シート!C1186="","",基本情報入力シート!C1186)</f>
        <v/>
      </c>
      <c r="C1149" s="983"/>
      <c r="D1149" s="983"/>
      <c r="E1149" s="983"/>
      <c r="F1149" s="983"/>
      <c r="G1149" s="983"/>
      <c r="H1149" s="983"/>
      <c r="I1149" s="98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985" t="str">
        <f>IFERROR(V1149*VLOOKUP(AF1149,【参考】数式用3!$AD$15:$BA$23,MATCH(N1149,【参考】数式用3!$AD$2:$BA$2,0)),"")</f>
        <v/>
      </c>
      <c r="Y1149" s="986"/>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 customHeight="1">
      <c r="A1150" s="473">
        <v>1135</v>
      </c>
      <c r="B1150" s="982" t="str">
        <f>IF(基本情報入力シート!C1187="","",基本情報入力シート!C1187)</f>
        <v/>
      </c>
      <c r="C1150" s="983"/>
      <c r="D1150" s="983"/>
      <c r="E1150" s="983"/>
      <c r="F1150" s="983"/>
      <c r="G1150" s="983"/>
      <c r="H1150" s="983"/>
      <c r="I1150" s="98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985" t="str">
        <f>IFERROR(V1150*VLOOKUP(AF1150,【参考】数式用3!$AD$15:$BA$23,MATCH(N1150,【参考】数式用3!$AD$2:$BA$2,0)),"")</f>
        <v/>
      </c>
      <c r="Y1150" s="986"/>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 customHeight="1">
      <c r="A1151" s="473">
        <v>1136</v>
      </c>
      <c r="B1151" s="982" t="str">
        <f>IF(基本情報入力シート!C1188="","",基本情報入力シート!C1188)</f>
        <v/>
      </c>
      <c r="C1151" s="983"/>
      <c r="D1151" s="983"/>
      <c r="E1151" s="983"/>
      <c r="F1151" s="983"/>
      <c r="G1151" s="983"/>
      <c r="H1151" s="983"/>
      <c r="I1151" s="98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985" t="str">
        <f>IFERROR(V1151*VLOOKUP(AF1151,【参考】数式用3!$AD$15:$BA$23,MATCH(N1151,【参考】数式用3!$AD$2:$BA$2,0)),"")</f>
        <v/>
      </c>
      <c r="Y1151" s="986"/>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 customHeight="1">
      <c r="A1152" s="473">
        <v>1137</v>
      </c>
      <c r="B1152" s="982" t="str">
        <f>IF(基本情報入力シート!C1189="","",基本情報入力シート!C1189)</f>
        <v/>
      </c>
      <c r="C1152" s="983"/>
      <c r="D1152" s="983"/>
      <c r="E1152" s="983"/>
      <c r="F1152" s="983"/>
      <c r="G1152" s="983"/>
      <c r="H1152" s="983"/>
      <c r="I1152" s="98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985" t="str">
        <f>IFERROR(V1152*VLOOKUP(AF1152,【参考】数式用3!$AD$15:$BA$23,MATCH(N1152,【参考】数式用3!$AD$2:$BA$2,0)),"")</f>
        <v/>
      </c>
      <c r="Y1152" s="986"/>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 customHeight="1">
      <c r="A1153" s="473">
        <v>1138</v>
      </c>
      <c r="B1153" s="982" t="str">
        <f>IF(基本情報入力シート!C1190="","",基本情報入力シート!C1190)</f>
        <v/>
      </c>
      <c r="C1153" s="983"/>
      <c r="D1153" s="983"/>
      <c r="E1153" s="983"/>
      <c r="F1153" s="983"/>
      <c r="G1153" s="983"/>
      <c r="H1153" s="983"/>
      <c r="I1153" s="98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985" t="str">
        <f>IFERROR(V1153*VLOOKUP(AF1153,【参考】数式用3!$AD$15:$BA$23,MATCH(N1153,【参考】数式用3!$AD$2:$BA$2,0)),"")</f>
        <v/>
      </c>
      <c r="Y1153" s="986"/>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 customHeight="1">
      <c r="A1154" s="473">
        <v>1139</v>
      </c>
      <c r="B1154" s="982" t="str">
        <f>IF(基本情報入力シート!C1191="","",基本情報入力シート!C1191)</f>
        <v/>
      </c>
      <c r="C1154" s="983"/>
      <c r="D1154" s="983"/>
      <c r="E1154" s="983"/>
      <c r="F1154" s="983"/>
      <c r="G1154" s="983"/>
      <c r="H1154" s="983"/>
      <c r="I1154" s="98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985" t="str">
        <f>IFERROR(V1154*VLOOKUP(AF1154,【参考】数式用3!$AD$15:$BA$23,MATCH(N1154,【参考】数式用3!$AD$2:$BA$2,0)),"")</f>
        <v/>
      </c>
      <c r="Y1154" s="986"/>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 customHeight="1">
      <c r="A1155" s="473">
        <v>1140</v>
      </c>
      <c r="B1155" s="982" t="str">
        <f>IF(基本情報入力シート!C1192="","",基本情報入力シート!C1192)</f>
        <v/>
      </c>
      <c r="C1155" s="983"/>
      <c r="D1155" s="983"/>
      <c r="E1155" s="983"/>
      <c r="F1155" s="983"/>
      <c r="G1155" s="983"/>
      <c r="H1155" s="983"/>
      <c r="I1155" s="98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985" t="str">
        <f>IFERROR(V1155*VLOOKUP(AF1155,【参考】数式用3!$AD$15:$BA$23,MATCH(N1155,【参考】数式用3!$AD$2:$BA$2,0)),"")</f>
        <v/>
      </c>
      <c r="Y1155" s="986"/>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 customHeight="1">
      <c r="A1156" s="473">
        <v>1141</v>
      </c>
      <c r="B1156" s="982" t="str">
        <f>IF(基本情報入力シート!C1193="","",基本情報入力シート!C1193)</f>
        <v/>
      </c>
      <c r="C1156" s="983"/>
      <c r="D1156" s="983"/>
      <c r="E1156" s="983"/>
      <c r="F1156" s="983"/>
      <c r="G1156" s="983"/>
      <c r="H1156" s="983"/>
      <c r="I1156" s="98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985" t="str">
        <f>IFERROR(V1156*VLOOKUP(AF1156,【参考】数式用3!$AD$15:$BA$23,MATCH(N1156,【参考】数式用3!$AD$2:$BA$2,0)),"")</f>
        <v/>
      </c>
      <c r="Y1156" s="986"/>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 customHeight="1">
      <c r="A1157" s="473">
        <v>1142</v>
      </c>
      <c r="B1157" s="982" t="str">
        <f>IF(基本情報入力シート!C1194="","",基本情報入力シート!C1194)</f>
        <v/>
      </c>
      <c r="C1157" s="983"/>
      <c r="D1157" s="983"/>
      <c r="E1157" s="983"/>
      <c r="F1157" s="983"/>
      <c r="G1157" s="983"/>
      <c r="H1157" s="983"/>
      <c r="I1157" s="98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985" t="str">
        <f>IFERROR(V1157*VLOOKUP(AF1157,【参考】数式用3!$AD$15:$BA$23,MATCH(N1157,【参考】数式用3!$AD$2:$BA$2,0)),"")</f>
        <v/>
      </c>
      <c r="Y1157" s="986"/>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 customHeight="1">
      <c r="A1158" s="473">
        <v>1143</v>
      </c>
      <c r="B1158" s="982" t="str">
        <f>IF(基本情報入力シート!C1195="","",基本情報入力シート!C1195)</f>
        <v/>
      </c>
      <c r="C1158" s="983"/>
      <c r="D1158" s="983"/>
      <c r="E1158" s="983"/>
      <c r="F1158" s="983"/>
      <c r="G1158" s="983"/>
      <c r="H1158" s="983"/>
      <c r="I1158" s="98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985" t="str">
        <f>IFERROR(V1158*VLOOKUP(AF1158,【参考】数式用3!$AD$15:$BA$23,MATCH(N1158,【参考】数式用3!$AD$2:$BA$2,0)),"")</f>
        <v/>
      </c>
      <c r="Y1158" s="986"/>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 customHeight="1">
      <c r="A1159" s="473">
        <v>1144</v>
      </c>
      <c r="B1159" s="982" t="str">
        <f>IF(基本情報入力シート!C1196="","",基本情報入力シート!C1196)</f>
        <v/>
      </c>
      <c r="C1159" s="983"/>
      <c r="D1159" s="983"/>
      <c r="E1159" s="983"/>
      <c r="F1159" s="983"/>
      <c r="G1159" s="983"/>
      <c r="H1159" s="983"/>
      <c r="I1159" s="98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985" t="str">
        <f>IFERROR(V1159*VLOOKUP(AF1159,【参考】数式用3!$AD$15:$BA$23,MATCH(N1159,【参考】数式用3!$AD$2:$BA$2,0)),"")</f>
        <v/>
      </c>
      <c r="Y1159" s="986"/>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 customHeight="1">
      <c r="A1160" s="473">
        <v>1145</v>
      </c>
      <c r="B1160" s="982" t="str">
        <f>IF(基本情報入力シート!C1197="","",基本情報入力シート!C1197)</f>
        <v/>
      </c>
      <c r="C1160" s="983"/>
      <c r="D1160" s="983"/>
      <c r="E1160" s="983"/>
      <c r="F1160" s="983"/>
      <c r="G1160" s="983"/>
      <c r="H1160" s="983"/>
      <c r="I1160" s="98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985" t="str">
        <f>IFERROR(V1160*VLOOKUP(AF1160,【参考】数式用3!$AD$15:$BA$23,MATCH(N1160,【参考】数式用3!$AD$2:$BA$2,0)),"")</f>
        <v/>
      </c>
      <c r="Y1160" s="986"/>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 customHeight="1">
      <c r="A1161" s="473">
        <v>1146</v>
      </c>
      <c r="B1161" s="982" t="str">
        <f>IF(基本情報入力シート!C1198="","",基本情報入力シート!C1198)</f>
        <v/>
      </c>
      <c r="C1161" s="983"/>
      <c r="D1161" s="983"/>
      <c r="E1161" s="983"/>
      <c r="F1161" s="983"/>
      <c r="G1161" s="983"/>
      <c r="H1161" s="983"/>
      <c r="I1161" s="98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985" t="str">
        <f>IFERROR(V1161*VLOOKUP(AF1161,【参考】数式用3!$AD$15:$BA$23,MATCH(N1161,【参考】数式用3!$AD$2:$BA$2,0)),"")</f>
        <v/>
      </c>
      <c r="Y1161" s="986"/>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 customHeight="1">
      <c r="A1162" s="473">
        <v>1147</v>
      </c>
      <c r="B1162" s="982" t="str">
        <f>IF(基本情報入力シート!C1199="","",基本情報入力シート!C1199)</f>
        <v/>
      </c>
      <c r="C1162" s="983"/>
      <c r="D1162" s="983"/>
      <c r="E1162" s="983"/>
      <c r="F1162" s="983"/>
      <c r="G1162" s="983"/>
      <c r="H1162" s="983"/>
      <c r="I1162" s="98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985" t="str">
        <f>IFERROR(V1162*VLOOKUP(AF1162,【参考】数式用3!$AD$15:$BA$23,MATCH(N1162,【参考】数式用3!$AD$2:$BA$2,0)),"")</f>
        <v/>
      </c>
      <c r="Y1162" s="986"/>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 customHeight="1">
      <c r="A1163" s="473">
        <v>1148</v>
      </c>
      <c r="B1163" s="982" t="str">
        <f>IF(基本情報入力シート!C1200="","",基本情報入力シート!C1200)</f>
        <v/>
      </c>
      <c r="C1163" s="983"/>
      <c r="D1163" s="983"/>
      <c r="E1163" s="983"/>
      <c r="F1163" s="983"/>
      <c r="G1163" s="983"/>
      <c r="H1163" s="983"/>
      <c r="I1163" s="98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985" t="str">
        <f>IFERROR(V1163*VLOOKUP(AF1163,【参考】数式用3!$AD$15:$BA$23,MATCH(N1163,【参考】数式用3!$AD$2:$BA$2,0)),"")</f>
        <v/>
      </c>
      <c r="Y1163" s="986"/>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 customHeight="1">
      <c r="A1164" s="473">
        <v>1149</v>
      </c>
      <c r="B1164" s="982" t="str">
        <f>IF(基本情報入力シート!C1201="","",基本情報入力シート!C1201)</f>
        <v/>
      </c>
      <c r="C1164" s="983"/>
      <c r="D1164" s="983"/>
      <c r="E1164" s="983"/>
      <c r="F1164" s="983"/>
      <c r="G1164" s="983"/>
      <c r="H1164" s="983"/>
      <c r="I1164" s="98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985" t="str">
        <f>IFERROR(V1164*VLOOKUP(AF1164,【参考】数式用3!$AD$15:$BA$23,MATCH(N1164,【参考】数式用3!$AD$2:$BA$2,0)),"")</f>
        <v/>
      </c>
      <c r="Y1164" s="986"/>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 customHeight="1">
      <c r="A1165" s="473">
        <v>1150</v>
      </c>
      <c r="B1165" s="982" t="str">
        <f>IF(基本情報入力シート!C1202="","",基本情報入力シート!C1202)</f>
        <v/>
      </c>
      <c r="C1165" s="983"/>
      <c r="D1165" s="983"/>
      <c r="E1165" s="983"/>
      <c r="F1165" s="983"/>
      <c r="G1165" s="983"/>
      <c r="H1165" s="983"/>
      <c r="I1165" s="98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985" t="str">
        <f>IFERROR(V1165*VLOOKUP(AF1165,【参考】数式用3!$AD$15:$BA$23,MATCH(N1165,【参考】数式用3!$AD$2:$BA$2,0)),"")</f>
        <v/>
      </c>
      <c r="Y1165" s="986"/>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 customHeight="1">
      <c r="A1166" s="473">
        <v>1151</v>
      </c>
      <c r="B1166" s="982" t="str">
        <f>IF(基本情報入力シート!C1203="","",基本情報入力シート!C1203)</f>
        <v/>
      </c>
      <c r="C1166" s="983"/>
      <c r="D1166" s="983"/>
      <c r="E1166" s="983"/>
      <c r="F1166" s="983"/>
      <c r="G1166" s="983"/>
      <c r="H1166" s="983"/>
      <c r="I1166" s="98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985" t="str">
        <f>IFERROR(V1166*VLOOKUP(AF1166,【参考】数式用3!$AD$15:$BA$23,MATCH(N1166,【参考】数式用3!$AD$2:$BA$2,0)),"")</f>
        <v/>
      </c>
      <c r="Y1166" s="986"/>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 customHeight="1">
      <c r="A1167" s="473">
        <v>1152</v>
      </c>
      <c r="B1167" s="982" t="str">
        <f>IF(基本情報入力シート!C1204="","",基本情報入力シート!C1204)</f>
        <v/>
      </c>
      <c r="C1167" s="983"/>
      <c r="D1167" s="983"/>
      <c r="E1167" s="983"/>
      <c r="F1167" s="983"/>
      <c r="G1167" s="983"/>
      <c r="H1167" s="983"/>
      <c r="I1167" s="98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985" t="str">
        <f>IFERROR(V1167*VLOOKUP(AF1167,【参考】数式用3!$AD$15:$BA$23,MATCH(N1167,【参考】数式用3!$AD$2:$BA$2,0)),"")</f>
        <v/>
      </c>
      <c r="Y1167" s="986"/>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 customHeight="1">
      <c r="A1168" s="473">
        <v>1153</v>
      </c>
      <c r="B1168" s="982" t="str">
        <f>IF(基本情報入力シート!C1205="","",基本情報入力シート!C1205)</f>
        <v/>
      </c>
      <c r="C1168" s="983"/>
      <c r="D1168" s="983"/>
      <c r="E1168" s="983"/>
      <c r="F1168" s="983"/>
      <c r="G1168" s="983"/>
      <c r="H1168" s="983"/>
      <c r="I1168" s="98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985" t="str">
        <f>IFERROR(V1168*VLOOKUP(AF1168,【参考】数式用3!$AD$15:$BA$23,MATCH(N1168,【参考】数式用3!$AD$2:$BA$2,0)),"")</f>
        <v/>
      </c>
      <c r="Y1168" s="986"/>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 customHeight="1">
      <c r="A1169" s="473">
        <v>1154</v>
      </c>
      <c r="B1169" s="982" t="str">
        <f>IF(基本情報入力シート!C1206="","",基本情報入力シート!C1206)</f>
        <v/>
      </c>
      <c r="C1169" s="983"/>
      <c r="D1169" s="983"/>
      <c r="E1169" s="983"/>
      <c r="F1169" s="983"/>
      <c r="G1169" s="983"/>
      <c r="H1169" s="983"/>
      <c r="I1169" s="98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985" t="str">
        <f>IFERROR(V1169*VLOOKUP(AF1169,【参考】数式用3!$AD$15:$BA$23,MATCH(N1169,【参考】数式用3!$AD$2:$BA$2,0)),"")</f>
        <v/>
      </c>
      <c r="Y1169" s="986"/>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 customHeight="1">
      <c r="A1170" s="473">
        <v>1155</v>
      </c>
      <c r="B1170" s="982" t="str">
        <f>IF(基本情報入力シート!C1207="","",基本情報入力シート!C1207)</f>
        <v/>
      </c>
      <c r="C1170" s="983"/>
      <c r="D1170" s="983"/>
      <c r="E1170" s="983"/>
      <c r="F1170" s="983"/>
      <c r="G1170" s="983"/>
      <c r="H1170" s="983"/>
      <c r="I1170" s="98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985" t="str">
        <f>IFERROR(V1170*VLOOKUP(AF1170,【参考】数式用3!$AD$15:$BA$23,MATCH(N1170,【参考】数式用3!$AD$2:$BA$2,0)),"")</f>
        <v/>
      </c>
      <c r="Y1170" s="986"/>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 customHeight="1">
      <c r="A1171" s="473">
        <v>1156</v>
      </c>
      <c r="B1171" s="982" t="str">
        <f>IF(基本情報入力シート!C1208="","",基本情報入力シート!C1208)</f>
        <v/>
      </c>
      <c r="C1171" s="983"/>
      <c r="D1171" s="983"/>
      <c r="E1171" s="983"/>
      <c r="F1171" s="983"/>
      <c r="G1171" s="983"/>
      <c r="H1171" s="983"/>
      <c r="I1171" s="98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985" t="str">
        <f>IFERROR(V1171*VLOOKUP(AF1171,【参考】数式用3!$AD$15:$BA$23,MATCH(N1171,【参考】数式用3!$AD$2:$BA$2,0)),"")</f>
        <v/>
      </c>
      <c r="Y1171" s="986"/>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 customHeight="1">
      <c r="A1172" s="473">
        <v>1157</v>
      </c>
      <c r="B1172" s="982" t="str">
        <f>IF(基本情報入力シート!C1209="","",基本情報入力シート!C1209)</f>
        <v/>
      </c>
      <c r="C1172" s="983"/>
      <c r="D1172" s="983"/>
      <c r="E1172" s="983"/>
      <c r="F1172" s="983"/>
      <c r="G1172" s="983"/>
      <c r="H1172" s="983"/>
      <c r="I1172" s="98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985" t="str">
        <f>IFERROR(V1172*VLOOKUP(AF1172,【参考】数式用3!$AD$15:$BA$23,MATCH(N1172,【参考】数式用3!$AD$2:$BA$2,0)),"")</f>
        <v/>
      </c>
      <c r="Y1172" s="986"/>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 customHeight="1">
      <c r="A1173" s="473">
        <v>1158</v>
      </c>
      <c r="B1173" s="982" t="str">
        <f>IF(基本情報入力シート!C1210="","",基本情報入力シート!C1210)</f>
        <v/>
      </c>
      <c r="C1173" s="983"/>
      <c r="D1173" s="983"/>
      <c r="E1173" s="983"/>
      <c r="F1173" s="983"/>
      <c r="G1173" s="983"/>
      <c r="H1173" s="983"/>
      <c r="I1173" s="98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985" t="str">
        <f>IFERROR(V1173*VLOOKUP(AF1173,【参考】数式用3!$AD$15:$BA$23,MATCH(N1173,【参考】数式用3!$AD$2:$BA$2,0)),"")</f>
        <v/>
      </c>
      <c r="Y1173" s="986"/>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 customHeight="1">
      <c r="A1174" s="473">
        <v>1159</v>
      </c>
      <c r="B1174" s="982" t="str">
        <f>IF(基本情報入力シート!C1211="","",基本情報入力シート!C1211)</f>
        <v/>
      </c>
      <c r="C1174" s="983"/>
      <c r="D1174" s="983"/>
      <c r="E1174" s="983"/>
      <c r="F1174" s="983"/>
      <c r="G1174" s="983"/>
      <c r="H1174" s="983"/>
      <c r="I1174" s="98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985" t="str">
        <f>IFERROR(V1174*VLOOKUP(AF1174,【参考】数式用3!$AD$15:$BA$23,MATCH(N1174,【参考】数式用3!$AD$2:$BA$2,0)),"")</f>
        <v/>
      </c>
      <c r="Y1174" s="986"/>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 customHeight="1">
      <c r="A1175" s="473">
        <v>1160</v>
      </c>
      <c r="B1175" s="982" t="str">
        <f>IF(基本情報入力シート!C1212="","",基本情報入力シート!C1212)</f>
        <v/>
      </c>
      <c r="C1175" s="983"/>
      <c r="D1175" s="983"/>
      <c r="E1175" s="983"/>
      <c r="F1175" s="983"/>
      <c r="G1175" s="983"/>
      <c r="H1175" s="983"/>
      <c r="I1175" s="98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985" t="str">
        <f>IFERROR(V1175*VLOOKUP(AF1175,【参考】数式用3!$AD$15:$BA$23,MATCH(N1175,【参考】数式用3!$AD$2:$BA$2,0)),"")</f>
        <v/>
      </c>
      <c r="Y1175" s="986"/>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 customHeight="1">
      <c r="A1176" s="473">
        <v>1161</v>
      </c>
      <c r="B1176" s="982" t="str">
        <f>IF(基本情報入力シート!C1213="","",基本情報入力シート!C1213)</f>
        <v/>
      </c>
      <c r="C1176" s="983"/>
      <c r="D1176" s="983"/>
      <c r="E1176" s="983"/>
      <c r="F1176" s="983"/>
      <c r="G1176" s="983"/>
      <c r="H1176" s="983"/>
      <c r="I1176" s="98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985" t="str">
        <f>IFERROR(V1176*VLOOKUP(AF1176,【参考】数式用3!$AD$15:$BA$23,MATCH(N1176,【参考】数式用3!$AD$2:$BA$2,0)),"")</f>
        <v/>
      </c>
      <c r="Y1176" s="986"/>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 customHeight="1">
      <c r="A1177" s="473">
        <v>1162</v>
      </c>
      <c r="B1177" s="982" t="str">
        <f>IF(基本情報入力シート!C1214="","",基本情報入力シート!C1214)</f>
        <v/>
      </c>
      <c r="C1177" s="983"/>
      <c r="D1177" s="983"/>
      <c r="E1177" s="983"/>
      <c r="F1177" s="983"/>
      <c r="G1177" s="983"/>
      <c r="H1177" s="983"/>
      <c r="I1177" s="98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985" t="str">
        <f>IFERROR(V1177*VLOOKUP(AF1177,【参考】数式用3!$AD$15:$BA$23,MATCH(N1177,【参考】数式用3!$AD$2:$BA$2,0)),"")</f>
        <v/>
      </c>
      <c r="Y1177" s="986"/>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 customHeight="1">
      <c r="A1178" s="473">
        <v>1163</v>
      </c>
      <c r="B1178" s="982" t="str">
        <f>IF(基本情報入力シート!C1215="","",基本情報入力シート!C1215)</f>
        <v/>
      </c>
      <c r="C1178" s="983"/>
      <c r="D1178" s="983"/>
      <c r="E1178" s="983"/>
      <c r="F1178" s="983"/>
      <c r="G1178" s="983"/>
      <c r="H1178" s="983"/>
      <c r="I1178" s="98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985" t="str">
        <f>IFERROR(V1178*VLOOKUP(AF1178,【参考】数式用3!$AD$15:$BA$23,MATCH(N1178,【参考】数式用3!$AD$2:$BA$2,0)),"")</f>
        <v/>
      </c>
      <c r="Y1178" s="986"/>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 customHeight="1">
      <c r="A1179" s="473">
        <v>1164</v>
      </c>
      <c r="B1179" s="982" t="str">
        <f>IF(基本情報入力シート!C1216="","",基本情報入力シート!C1216)</f>
        <v/>
      </c>
      <c r="C1179" s="983"/>
      <c r="D1179" s="983"/>
      <c r="E1179" s="983"/>
      <c r="F1179" s="983"/>
      <c r="G1179" s="983"/>
      <c r="H1179" s="983"/>
      <c r="I1179" s="98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985" t="str">
        <f>IFERROR(V1179*VLOOKUP(AF1179,【参考】数式用3!$AD$15:$BA$23,MATCH(N1179,【参考】数式用3!$AD$2:$BA$2,0)),"")</f>
        <v/>
      </c>
      <c r="Y1179" s="986"/>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 customHeight="1">
      <c r="A1180" s="473">
        <v>1165</v>
      </c>
      <c r="B1180" s="982" t="str">
        <f>IF(基本情報入力シート!C1217="","",基本情報入力シート!C1217)</f>
        <v/>
      </c>
      <c r="C1180" s="983"/>
      <c r="D1180" s="983"/>
      <c r="E1180" s="983"/>
      <c r="F1180" s="983"/>
      <c r="G1180" s="983"/>
      <c r="H1180" s="983"/>
      <c r="I1180" s="98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985" t="str">
        <f>IFERROR(V1180*VLOOKUP(AF1180,【参考】数式用3!$AD$15:$BA$23,MATCH(N1180,【参考】数式用3!$AD$2:$BA$2,0)),"")</f>
        <v/>
      </c>
      <c r="Y1180" s="986"/>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 customHeight="1">
      <c r="A1181" s="473">
        <v>1166</v>
      </c>
      <c r="B1181" s="982" t="str">
        <f>IF(基本情報入力シート!C1218="","",基本情報入力シート!C1218)</f>
        <v/>
      </c>
      <c r="C1181" s="983"/>
      <c r="D1181" s="983"/>
      <c r="E1181" s="983"/>
      <c r="F1181" s="983"/>
      <c r="G1181" s="983"/>
      <c r="H1181" s="983"/>
      <c r="I1181" s="98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985" t="str">
        <f>IFERROR(V1181*VLOOKUP(AF1181,【参考】数式用3!$AD$15:$BA$23,MATCH(N1181,【参考】数式用3!$AD$2:$BA$2,0)),"")</f>
        <v/>
      </c>
      <c r="Y1181" s="986"/>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 customHeight="1">
      <c r="A1182" s="473">
        <v>1167</v>
      </c>
      <c r="B1182" s="982" t="str">
        <f>IF(基本情報入力シート!C1219="","",基本情報入力シート!C1219)</f>
        <v/>
      </c>
      <c r="C1182" s="983"/>
      <c r="D1182" s="983"/>
      <c r="E1182" s="983"/>
      <c r="F1182" s="983"/>
      <c r="G1182" s="983"/>
      <c r="H1182" s="983"/>
      <c r="I1182" s="98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985" t="str">
        <f>IFERROR(V1182*VLOOKUP(AF1182,【参考】数式用3!$AD$15:$BA$23,MATCH(N1182,【参考】数式用3!$AD$2:$BA$2,0)),"")</f>
        <v/>
      </c>
      <c r="Y1182" s="986"/>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 customHeight="1">
      <c r="A1183" s="473">
        <v>1168</v>
      </c>
      <c r="B1183" s="982" t="str">
        <f>IF(基本情報入力シート!C1220="","",基本情報入力シート!C1220)</f>
        <v/>
      </c>
      <c r="C1183" s="983"/>
      <c r="D1183" s="983"/>
      <c r="E1183" s="983"/>
      <c r="F1183" s="983"/>
      <c r="G1183" s="983"/>
      <c r="H1183" s="983"/>
      <c r="I1183" s="98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985" t="str">
        <f>IFERROR(V1183*VLOOKUP(AF1183,【参考】数式用3!$AD$15:$BA$23,MATCH(N1183,【参考】数式用3!$AD$2:$BA$2,0)),"")</f>
        <v/>
      </c>
      <c r="Y1183" s="986"/>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 customHeight="1">
      <c r="A1184" s="473">
        <v>1169</v>
      </c>
      <c r="B1184" s="982" t="str">
        <f>IF(基本情報入力シート!C1221="","",基本情報入力シート!C1221)</f>
        <v/>
      </c>
      <c r="C1184" s="983"/>
      <c r="D1184" s="983"/>
      <c r="E1184" s="983"/>
      <c r="F1184" s="983"/>
      <c r="G1184" s="983"/>
      <c r="H1184" s="983"/>
      <c r="I1184" s="98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985" t="str">
        <f>IFERROR(V1184*VLOOKUP(AF1184,【参考】数式用3!$AD$15:$BA$23,MATCH(N1184,【参考】数式用3!$AD$2:$BA$2,0)),"")</f>
        <v/>
      </c>
      <c r="Y1184" s="986"/>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 customHeight="1">
      <c r="A1185" s="473">
        <v>1170</v>
      </c>
      <c r="B1185" s="982" t="str">
        <f>IF(基本情報入力シート!C1222="","",基本情報入力シート!C1222)</f>
        <v/>
      </c>
      <c r="C1185" s="983"/>
      <c r="D1185" s="983"/>
      <c r="E1185" s="983"/>
      <c r="F1185" s="983"/>
      <c r="G1185" s="983"/>
      <c r="H1185" s="983"/>
      <c r="I1185" s="98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985" t="str">
        <f>IFERROR(V1185*VLOOKUP(AF1185,【参考】数式用3!$AD$15:$BA$23,MATCH(N1185,【参考】数式用3!$AD$2:$BA$2,0)),"")</f>
        <v/>
      </c>
      <c r="Y1185" s="986"/>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 customHeight="1">
      <c r="A1186" s="473">
        <v>1171</v>
      </c>
      <c r="B1186" s="982" t="str">
        <f>IF(基本情報入力シート!C1223="","",基本情報入力シート!C1223)</f>
        <v/>
      </c>
      <c r="C1186" s="983"/>
      <c r="D1186" s="983"/>
      <c r="E1186" s="983"/>
      <c r="F1186" s="983"/>
      <c r="G1186" s="983"/>
      <c r="H1186" s="983"/>
      <c r="I1186" s="98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985" t="str">
        <f>IFERROR(V1186*VLOOKUP(AF1186,【参考】数式用3!$AD$15:$BA$23,MATCH(N1186,【参考】数式用3!$AD$2:$BA$2,0)),"")</f>
        <v/>
      </c>
      <c r="Y1186" s="986"/>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 customHeight="1">
      <c r="A1187" s="473">
        <v>1172</v>
      </c>
      <c r="B1187" s="982" t="str">
        <f>IF(基本情報入力シート!C1224="","",基本情報入力シート!C1224)</f>
        <v/>
      </c>
      <c r="C1187" s="983"/>
      <c r="D1187" s="983"/>
      <c r="E1187" s="983"/>
      <c r="F1187" s="983"/>
      <c r="G1187" s="983"/>
      <c r="H1187" s="983"/>
      <c r="I1187" s="98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985" t="str">
        <f>IFERROR(V1187*VLOOKUP(AF1187,【参考】数式用3!$AD$15:$BA$23,MATCH(N1187,【参考】数式用3!$AD$2:$BA$2,0)),"")</f>
        <v/>
      </c>
      <c r="Y1187" s="986"/>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 customHeight="1">
      <c r="A1188" s="473">
        <v>1173</v>
      </c>
      <c r="B1188" s="982" t="str">
        <f>IF(基本情報入力シート!C1225="","",基本情報入力シート!C1225)</f>
        <v/>
      </c>
      <c r="C1188" s="983"/>
      <c r="D1188" s="983"/>
      <c r="E1188" s="983"/>
      <c r="F1188" s="983"/>
      <c r="G1188" s="983"/>
      <c r="H1188" s="983"/>
      <c r="I1188" s="98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985" t="str">
        <f>IFERROR(V1188*VLOOKUP(AF1188,【参考】数式用3!$AD$15:$BA$23,MATCH(N1188,【参考】数式用3!$AD$2:$BA$2,0)),"")</f>
        <v/>
      </c>
      <c r="Y1188" s="986"/>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 customHeight="1">
      <c r="A1189" s="473">
        <v>1174</v>
      </c>
      <c r="B1189" s="982" t="str">
        <f>IF(基本情報入力シート!C1226="","",基本情報入力シート!C1226)</f>
        <v/>
      </c>
      <c r="C1189" s="983"/>
      <c r="D1189" s="983"/>
      <c r="E1189" s="983"/>
      <c r="F1189" s="983"/>
      <c r="G1189" s="983"/>
      <c r="H1189" s="983"/>
      <c r="I1189" s="98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985" t="str">
        <f>IFERROR(V1189*VLOOKUP(AF1189,【参考】数式用3!$AD$15:$BA$23,MATCH(N1189,【参考】数式用3!$AD$2:$BA$2,0)),"")</f>
        <v/>
      </c>
      <c r="Y1189" s="986"/>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 customHeight="1">
      <c r="A1190" s="473">
        <v>1175</v>
      </c>
      <c r="B1190" s="982" t="str">
        <f>IF(基本情報入力シート!C1227="","",基本情報入力シート!C1227)</f>
        <v/>
      </c>
      <c r="C1190" s="983"/>
      <c r="D1190" s="983"/>
      <c r="E1190" s="983"/>
      <c r="F1190" s="983"/>
      <c r="G1190" s="983"/>
      <c r="H1190" s="983"/>
      <c r="I1190" s="98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985" t="str">
        <f>IFERROR(V1190*VLOOKUP(AF1190,【参考】数式用3!$AD$15:$BA$23,MATCH(N1190,【参考】数式用3!$AD$2:$BA$2,0)),"")</f>
        <v/>
      </c>
      <c r="Y1190" s="986"/>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 customHeight="1">
      <c r="A1191" s="473">
        <v>1176</v>
      </c>
      <c r="B1191" s="982" t="str">
        <f>IF(基本情報入力シート!C1228="","",基本情報入力シート!C1228)</f>
        <v/>
      </c>
      <c r="C1191" s="983"/>
      <c r="D1191" s="983"/>
      <c r="E1191" s="983"/>
      <c r="F1191" s="983"/>
      <c r="G1191" s="983"/>
      <c r="H1191" s="983"/>
      <c r="I1191" s="98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985" t="str">
        <f>IFERROR(V1191*VLOOKUP(AF1191,【参考】数式用3!$AD$15:$BA$23,MATCH(N1191,【参考】数式用3!$AD$2:$BA$2,0)),"")</f>
        <v/>
      </c>
      <c r="Y1191" s="986"/>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 customHeight="1">
      <c r="A1192" s="473">
        <v>1177</v>
      </c>
      <c r="B1192" s="982" t="str">
        <f>IF(基本情報入力シート!C1229="","",基本情報入力シート!C1229)</f>
        <v/>
      </c>
      <c r="C1192" s="983"/>
      <c r="D1192" s="983"/>
      <c r="E1192" s="983"/>
      <c r="F1192" s="983"/>
      <c r="G1192" s="983"/>
      <c r="H1192" s="983"/>
      <c r="I1192" s="98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985" t="str">
        <f>IFERROR(V1192*VLOOKUP(AF1192,【参考】数式用3!$AD$15:$BA$23,MATCH(N1192,【参考】数式用3!$AD$2:$BA$2,0)),"")</f>
        <v/>
      </c>
      <c r="Y1192" s="986"/>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 customHeight="1">
      <c r="A1193" s="473">
        <v>1178</v>
      </c>
      <c r="B1193" s="982" t="str">
        <f>IF(基本情報入力シート!C1230="","",基本情報入力シート!C1230)</f>
        <v/>
      </c>
      <c r="C1193" s="983"/>
      <c r="D1193" s="983"/>
      <c r="E1193" s="983"/>
      <c r="F1193" s="983"/>
      <c r="G1193" s="983"/>
      <c r="H1193" s="983"/>
      <c r="I1193" s="98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985" t="str">
        <f>IFERROR(V1193*VLOOKUP(AF1193,【参考】数式用3!$AD$15:$BA$23,MATCH(N1193,【参考】数式用3!$AD$2:$BA$2,0)),"")</f>
        <v/>
      </c>
      <c r="Y1193" s="986"/>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 customHeight="1">
      <c r="A1194" s="473">
        <v>1179</v>
      </c>
      <c r="B1194" s="982" t="str">
        <f>IF(基本情報入力シート!C1231="","",基本情報入力シート!C1231)</f>
        <v/>
      </c>
      <c r="C1194" s="983"/>
      <c r="D1194" s="983"/>
      <c r="E1194" s="983"/>
      <c r="F1194" s="983"/>
      <c r="G1194" s="983"/>
      <c r="H1194" s="983"/>
      <c r="I1194" s="98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985" t="str">
        <f>IFERROR(V1194*VLOOKUP(AF1194,【参考】数式用3!$AD$15:$BA$23,MATCH(N1194,【参考】数式用3!$AD$2:$BA$2,0)),"")</f>
        <v/>
      </c>
      <c r="Y1194" s="986"/>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 customHeight="1">
      <c r="A1195" s="473">
        <v>1180</v>
      </c>
      <c r="B1195" s="982" t="str">
        <f>IF(基本情報入力シート!C1232="","",基本情報入力シート!C1232)</f>
        <v/>
      </c>
      <c r="C1195" s="983"/>
      <c r="D1195" s="983"/>
      <c r="E1195" s="983"/>
      <c r="F1195" s="983"/>
      <c r="G1195" s="983"/>
      <c r="H1195" s="983"/>
      <c r="I1195" s="98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985" t="str">
        <f>IFERROR(V1195*VLOOKUP(AF1195,【参考】数式用3!$AD$15:$BA$23,MATCH(N1195,【参考】数式用3!$AD$2:$BA$2,0)),"")</f>
        <v/>
      </c>
      <c r="Y1195" s="986"/>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 customHeight="1">
      <c r="A1196" s="473">
        <v>1181</v>
      </c>
      <c r="B1196" s="982" t="str">
        <f>IF(基本情報入力シート!C1233="","",基本情報入力シート!C1233)</f>
        <v/>
      </c>
      <c r="C1196" s="983"/>
      <c r="D1196" s="983"/>
      <c r="E1196" s="983"/>
      <c r="F1196" s="983"/>
      <c r="G1196" s="983"/>
      <c r="H1196" s="983"/>
      <c r="I1196" s="98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985" t="str">
        <f>IFERROR(V1196*VLOOKUP(AF1196,【参考】数式用3!$AD$15:$BA$23,MATCH(N1196,【参考】数式用3!$AD$2:$BA$2,0)),"")</f>
        <v/>
      </c>
      <c r="Y1196" s="986"/>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 customHeight="1">
      <c r="A1197" s="473">
        <v>1182</v>
      </c>
      <c r="B1197" s="982" t="str">
        <f>IF(基本情報入力シート!C1234="","",基本情報入力シート!C1234)</f>
        <v/>
      </c>
      <c r="C1197" s="983"/>
      <c r="D1197" s="983"/>
      <c r="E1197" s="983"/>
      <c r="F1197" s="983"/>
      <c r="G1197" s="983"/>
      <c r="H1197" s="983"/>
      <c r="I1197" s="98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985" t="str">
        <f>IFERROR(V1197*VLOOKUP(AF1197,【参考】数式用3!$AD$15:$BA$23,MATCH(N1197,【参考】数式用3!$AD$2:$BA$2,0)),"")</f>
        <v/>
      </c>
      <c r="Y1197" s="986"/>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 customHeight="1">
      <c r="A1198" s="473">
        <v>1183</v>
      </c>
      <c r="B1198" s="982" t="str">
        <f>IF(基本情報入力シート!C1235="","",基本情報入力シート!C1235)</f>
        <v/>
      </c>
      <c r="C1198" s="983"/>
      <c r="D1198" s="983"/>
      <c r="E1198" s="983"/>
      <c r="F1198" s="983"/>
      <c r="G1198" s="983"/>
      <c r="H1198" s="983"/>
      <c r="I1198" s="98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985" t="str">
        <f>IFERROR(V1198*VLOOKUP(AF1198,【参考】数式用3!$AD$15:$BA$23,MATCH(N1198,【参考】数式用3!$AD$2:$BA$2,0)),"")</f>
        <v/>
      </c>
      <c r="Y1198" s="986"/>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 customHeight="1">
      <c r="A1199" s="473">
        <v>1184</v>
      </c>
      <c r="B1199" s="982" t="str">
        <f>IF(基本情報入力シート!C1236="","",基本情報入力シート!C1236)</f>
        <v/>
      </c>
      <c r="C1199" s="983"/>
      <c r="D1199" s="983"/>
      <c r="E1199" s="983"/>
      <c r="F1199" s="983"/>
      <c r="G1199" s="983"/>
      <c r="H1199" s="983"/>
      <c r="I1199" s="98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985" t="str">
        <f>IFERROR(V1199*VLOOKUP(AF1199,【参考】数式用3!$AD$15:$BA$23,MATCH(N1199,【参考】数式用3!$AD$2:$BA$2,0)),"")</f>
        <v/>
      </c>
      <c r="Y1199" s="986"/>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 customHeight="1">
      <c r="A1200" s="473">
        <v>1185</v>
      </c>
      <c r="B1200" s="982" t="str">
        <f>IF(基本情報入力シート!C1237="","",基本情報入力シート!C1237)</f>
        <v/>
      </c>
      <c r="C1200" s="983"/>
      <c r="D1200" s="983"/>
      <c r="E1200" s="983"/>
      <c r="F1200" s="983"/>
      <c r="G1200" s="983"/>
      <c r="H1200" s="983"/>
      <c r="I1200" s="98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985" t="str">
        <f>IFERROR(V1200*VLOOKUP(AF1200,【参考】数式用3!$AD$15:$BA$23,MATCH(N1200,【参考】数式用3!$AD$2:$BA$2,0)),"")</f>
        <v/>
      </c>
      <c r="Y1200" s="986"/>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 customHeight="1">
      <c r="A1201" s="473">
        <v>1186</v>
      </c>
      <c r="B1201" s="982" t="str">
        <f>IF(基本情報入力シート!C1238="","",基本情報入力シート!C1238)</f>
        <v/>
      </c>
      <c r="C1201" s="983"/>
      <c r="D1201" s="983"/>
      <c r="E1201" s="983"/>
      <c r="F1201" s="983"/>
      <c r="G1201" s="983"/>
      <c r="H1201" s="983"/>
      <c r="I1201" s="98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985" t="str">
        <f>IFERROR(V1201*VLOOKUP(AF1201,【参考】数式用3!$AD$15:$BA$23,MATCH(N1201,【参考】数式用3!$AD$2:$BA$2,0)),"")</f>
        <v/>
      </c>
      <c r="Y1201" s="986"/>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 customHeight="1">
      <c r="A1202" s="473">
        <v>1187</v>
      </c>
      <c r="B1202" s="982" t="str">
        <f>IF(基本情報入力シート!C1239="","",基本情報入力シート!C1239)</f>
        <v/>
      </c>
      <c r="C1202" s="983"/>
      <c r="D1202" s="983"/>
      <c r="E1202" s="983"/>
      <c r="F1202" s="983"/>
      <c r="G1202" s="983"/>
      <c r="H1202" s="983"/>
      <c r="I1202" s="98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985" t="str">
        <f>IFERROR(V1202*VLOOKUP(AF1202,【参考】数式用3!$AD$15:$BA$23,MATCH(N1202,【参考】数式用3!$AD$2:$BA$2,0)),"")</f>
        <v/>
      </c>
      <c r="Y1202" s="986"/>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 customHeight="1">
      <c r="A1203" s="473">
        <v>1188</v>
      </c>
      <c r="B1203" s="982" t="str">
        <f>IF(基本情報入力シート!C1240="","",基本情報入力シート!C1240)</f>
        <v/>
      </c>
      <c r="C1203" s="983"/>
      <c r="D1203" s="983"/>
      <c r="E1203" s="983"/>
      <c r="F1203" s="983"/>
      <c r="G1203" s="983"/>
      <c r="H1203" s="983"/>
      <c r="I1203" s="98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985" t="str">
        <f>IFERROR(V1203*VLOOKUP(AF1203,【参考】数式用3!$AD$15:$BA$23,MATCH(N1203,【参考】数式用3!$AD$2:$BA$2,0)),"")</f>
        <v/>
      </c>
      <c r="Y1203" s="986"/>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 customHeight="1">
      <c r="A1204" s="473">
        <v>1189</v>
      </c>
      <c r="B1204" s="982" t="str">
        <f>IF(基本情報入力シート!C1241="","",基本情報入力シート!C1241)</f>
        <v/>
      </c>
      <c r="C1204" s="983"/>
      <c r="D1204" s="983"/>
      <c r="E1204" s="983"/>
      <c r="F1204" s="983"/>
      <c r="G1204" s="983"/>
      <c r="H1204" s="983"/>
      <c r="I1204" s="98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985" t="str">
        <f>IFERROR(V1204*VLOOKUP(AF1204,【参考】数式用3!$AD$15:$BA$23,MATCH(N1204,【参考】数式用3!$AD$2:$BA$2,0)),"")</f>
        <v/>
      </c>
      <c r="Y1204" s="986"/>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 customHeight="1">
      <c r="A1205" s="473">
        <v>1190</v>
      </c>
      <c r="B1205" s="982" t="str">
        <f>IF(基本情報入力シート!C1242="","",基本情報入力シート!C1242)</f>
        <v/>
      </c>
      <c r="C1205" s="983"/>
      <c r="D1205" s="983"/>
      <c r="E1205" s="983"/>
      <c r="F1205" s="983"/>
      <c r="G1205" s="983"/>
      <c r="H1205" s="983"/>
      <c r="I1205" s="98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985" t="str">
        <f>IFERROR(V1205*VLOOKUP(AF1205,【参考】数式用3!$AD$15:$BA$23,MATCH(N1205,【参考】数式用3!$AD$2:$BA$2,0)),"")</f>
        <v/>
      </c>
      <c r="Y1205" s="986"/>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 customHeight="1">
      <c r="A1206" s="473">
        <v>1191</v>
      </c>
      <c r="B1206" s="982" t="str">
        <f>IF(基本情報入力シート!C1243="","",基本情報入力シート!C1243)</f>
        <v/>
      </c>
      <c r="C1206" s="983"/>
      <c r="D1206" s="983"/>
      <c r="E1206" s="983"/>
      <c r="F1206" s="983"/>
      <c r="G1206" s="983"/>
      <c r="H1206" s="983"/>
      <c r="I1206" s="98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985" t="str">
        <f>IFERROR(V1206*VLOOKUP(AF1206,【参考】数式用3!$AD$15:$BA$23,MATCH(N1206,【参考】数式用3!$AD$2:$BA$2,0)),"")</f>
        <v/>
      </c>
      <c r="Y1206" s="986"/>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 customHeight="1">
      <c r="A1207" s="473">
        <v>1192</v>
      </c>
      <c r="B1207" s="982" t="str">
        <f>IF(基本情報入力シート!C1244="","",基本情報入力シート!C1244)</f>
        <v/>
      </c>
      <c r="C1207" s="983"/>
      <c r="D1207" s="983"/>
      <c r="E1207" s="983"/>
      <c r="F1207" s="983"/>
      <c r="G1207" s="983"/>
      <c r="H1207" s="983"/>
      <c r="I1207" s="98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985" t="str">
        <f>IFERROR(V1207*VLOOKUP(AF1207,【参考】数式用3!$AD$15:$BA$23,MATCH(N1207,【参考】数式用3!$AD$2:$BA$2,0)),"")</f>
        <v/>
      </c>
      <c r="Y1207" s="986"/>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 customHeight="1">
      <c r="A1208" s="473">
        <v>1193</v>
      </c>
      <c r="B1208" s="982" t="str">
        <f>IF(基本情報入力シート!C1245="","",基本情報入力シート!C1245)</f>
        <v/>
      </c>
      <c r="C1208" s="983"/>
      <c r="D1208" s="983"/>
      <c r="E1208" s="983"/>
      <c r="F1208" s="983"/>
      <c r="G1208" s="983"/>
      <c r="H1208" s="983"/>
      <c r="I1208" s="98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985" t="str">
        <f>IFERROR(V1208*VLOOKUP(AF1208,【参考】数式用3!$AD$15:$BA$23,MATCH(N1208,【参考】数式用3!$AD$2:$BA$2,0)),"")</f>
        <v/>
      </c>
      <c r="Y1208" s="986"/>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 customHeight="1">
      <c r="A1209" s="473">
        <v>1194</v>
      </c>
      <c r="B1209" s="982" t="str">
        <f>IF(基本情報入力シート!C1246="","",基本情報入力シート!C1246)</f>
        <v/>
      </c>
      <c r="C1209" s="983"/>
      <c r="D1209" s="983"/>
      <c r="E1209" s="983"/>
      <c r="F1209" s="983"/>
      <c r="G1209" s="983"/>
      <c r="H1209" s="983"/>
      <c r="I1209" s="98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985" t="str">
        <f>IFERROR(V1209*VLOOKUP(AF1209,【参考】数式用3!$AD$15:$BA$23,MATCH(N1209,【参考】数式用3!$AD$2:$BA$2,0)),"")</f>
        <v/>
      </c>
      <c r="Y1209" s="986"/>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 customHeight="1">
      <c r="A1210" s="473">
        <v>1195</v>
      </c>
      <c r="B1210" s="982" t="str">
        <f>IF(基本情報入力シート!C1247="","",基本情報入力シート!C1247)</f>
        <v/>
      </c>
      <c r="C1210" s="983"/>
      <c r="D1210" s="983"/>
      <c r="E1210" s="983"/>
      <c r="F1210" s="983"/>
      <c r="G1210" s="983"/>
      <c r="H1210" s="983"/>
      <c r="I1210" s="98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985" t="str">
        <f>IFERROR(V1210*VLOOKUP(AF1210,【参考】数式用3!$AD$15:$BA$23,MATCH(N1210,【参考】数式用3!$AD$2:$BA$2,0)),"")</f>
        <v/>
      </c>
      <c r="Y1210" s="986"/>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 customHeight="1">
      <c r="A1211" s="473">
        <v>1196</v>
      </c>
      <c r="B1211" s="982" t="str">
        <f>IF(基本情報入力シート!C1248="","",基本情報入力シート!C1248)</f>
        <v/>
      </c>
      <c r="C1211" s="983"/>
      <c r="D1211" s="983"/>
      <c r="E1211" s="983"/>
      <c r="F1211" s="983"/>
      <c r="G1211" s="983"/>
      <c r="H1211" s="983"/>
      <c r="I1211" s="98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985" t="str">
        <f>IFERROR(V1211*VLOOKUP(AF1211,【参考】数式用3!$AD$15:$BA$23,MATCH(N1211,【参考】数式用3!$AD$2:$BA$2,0)),"")</f>
        <v/>
      </c>
      <c r="Y1211" s="986"/>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 customHeight="1">
      <c r="A1212" s="473">
        <v>1197</v>
      </c>
      <c r="B1212" s="982" t="str">
        <f>IF(基本情報入力シート!C1249="","",基本情報入力シート!C1249)</f>
        <v/>
      </c>
      <c r="C1212" s="983"/>
      <c r="D1212" s="983"/>
      <c r="E1212" s="983"/>
      <c r="F1212" s="983"/>
      <c r="G1212" s="983"/>
      <c r="H1212" s="983"/>
      <c r="I1212" s="98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985" t="str">
        <f>IFERROR(V1212*VLOOKUP(AF1212,【参考】数式用3!$AD$15:$BA$23,MATCH(N1212,【参考】数式用3!$AD$2:$BA$2,0)),"")</f>
        <v/>
      </c>
      <c r="Y1212" s="986"/>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 customHeight="1">
      <c r="A1213" s="473">
        <v>1198</v>
      </c>
      <c r="B1213" s="982" t="str">
        <f>IF(基本情報入力シート!C1250="","",基本情報入力シート!C1250)</f>
        <v/>
      </c>
      <c r="C1213" s="983"/>
      <c r="D1213" s="983"/>
      <c r="E1213" s="983"/>
      <c r="F1213" s="983"/>
      <c r="G1213" s="983"/>
      <c r="H1213" s="983"/>
      <c r="I1213" s="98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985" t="str">
        <f>IFERROR(V1213*VLOOKUP(AF1213,【参考】数式用3!$AD$15:$BA$23,MATCH(N1213,【参考】数式用3!$AD$2:$BA$2,0)),"")</f>
        <v/>
      </c>
      <c r="Y1213" s="986"/>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 customHeight="1">
      <c r="A1214" s="473">
        <v>1199</v>
      </c>
      <c r="B1214" s="982" t="str">
        <f>IF(基本情報入力シート!C1251="","",基本情報入力シート!C1251)</f>
        <v/>
      </c>
      <c r="C1214" s="983"/>
      <c r="D1214" s="983"/>
      <c r="E1214" s="983"/>
      <c r="F1214" s="983"/>
      <c r="G1214" s="983"/>
      <c r="H1214" s="983"/>
      <c r="I1214" s="98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985" t="str">
        <f>IFERROR(V1214*VLOOKUP(AF1214,【参考】数式用3!$AD$15:$BA$23,MATCH(N1214,【参考】数式用3!$AD$2:$BA$2,0)),"")</f>
        <v/>
      </c>
      <c r="Y1214" s="986"/>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 customHeight="1" thickBot="1">
      <c r="A1215" s="480">
        <v>1200</v>
      </c>
      <c r="B1215" s="987" t="str">
        <f>IF(基本情報入力シート!C1252="","",基本情報入力シート!C1252)</f>
        <v/>
      </c>
      <c r="C1215" s="988"/>
      <c r="D1215" s="988"/>
      <c r="E1215" s="988"/>
      <c r="F1215" s="988"/>
      <c r="G1215" s="988"/>
      <c r="H1215" s="988"/>
      <c r="I1215" s="989"/>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990" t="str">
        <f>IFERROR(V1215*VLOOKUP(AF1215,【参考】数式用3!$AD$15:$BA$23,MATCH(N1215,【参考】数式用3!$AD$2:$BA$2,0)),"")</f>
        <v/>
      </c>
      <c r="Y1215" s="991"/>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style="508" customWidth="1"/>
    <col min="2" max="9" width="1.44140625" style="151" customWidth="1"/>
    <col min="10" max="10" width="17.44140625" style="151" customWidth="1"/>
    <col min="11" max="11" width="8.109375" style="151" customWidth="1"/>
    <col min="12" max="12" width="10.109375" style="151" customWidth="1"/>
    <col min="13" max="13" width="19.33203125" style="151" customWidth="1"/>
    <col min="14" max="14" width="19.44140625" style="151" customWidth="1"/>
    <col min="15" max="15" width="13.33203125" style="151" customWidth="1"/>
    <col min="16" max="16" width="4.109375" style="151" customWidth="1"/>
    <col min="17" max="17" width="6" style="151" customWidth="1"/>
    <col min="18" max="18" width="10.6640625" style="151" customWidth="1"/>
    <col min="19" max="19" width="7" style="509" customWidth="1"/>
    <col min="20" max="20" width="7.109375" style="151" customWidth="1"/>
    <col min="21" max="21" width="5.109375" style="151" customWidth="1"/>
    <col min="22" max="22" width="11.77734375" style="151" customWidth="1"/>
    <col min="23" max="23" width="10.21875" style="151" customWidth="1"/>
    <col min="24" max="24" width="10.6640625" style="151" customWidth="1"/>
    <col min="25" max="25" width="6.88671875" style="151" customWidth="1"/>
    <col min="26" max="26" width="3.88671875" style="151" customWidth="1"/>
    <col min="27" max="27" width="7.6640625" style="509" customWidth="1"/>
    <col min="28" max="28" width="11.6640625" style="151" customWidth="1"/>
    <col min="29" max="29" width="11.88671875" style="151" customWidth="1"/>
    <col min="30" max="30" width="10.44140625" style="444" hidden="1" customWidth="1"/>
    <col min="31" max="31" width="10.77734375" style="444" hidden="1" customWidth="1"/>
    <col min="32" max="32" width="24.77734375" style="444" hidden="1" customWidth="1"/>
    <col min="33" max="33" width="0.1093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090" t="s">
        <v>22</v>
      </c>
      <c r="AA1" s="1091"/>
      <c r="AB1" s="1027" t="str">
        <f>IF(基本情報入力シート!C32="","",基本情報入力シート!C32)</f>
        <v/>
      </c>
      <c r="AC1" s="1027"/>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31" t="s">
        <v>28</v>
      </c>
      <c r="B3" s="1031"/>
      <c r="C3" s="1031"/>
      <c r="D3" s="1031"/>
      <c r="E3" s="1032"/>
      <c r="F3" s="1068" t="str">
        <f>IF(基本情報入力シート!M37="","",基本情報入力シート!M37)</f>
        <v/>
      </c>
      <c r="G3" s="1069"/>
      <c r="H3" s="1069"/>
      <c r="I3" s="1069"/>
      <c r="J3" s="1069"/>
      <c r="K3" s="1069"/>
      <c r="L3" s="1069"/>
      <c r="M3" s="1070"/>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57" t="s">
        <v>1991</v>
      </c>
      <c r="C5" s="1057"/>
      <c r="D5" s="1033"/>
      <c r="E5" s="1033"/>
      <c r="F5" s="1033"/>
      <c r="G5" s="1033"/>
      <c r="H5" s="1033"/>
      <c r="I5" s="1033"/>
      <c r="J5" s="1033"/>
      <c r="K5" s="1033"/>
      <c r="L5" s="1033"/>
      <c r="M5" s="1034"/>
      <c r="N5" s="448">
        <f>IFERROR(SUM(P14:Q1213)+SUM(X14:X1213),"")</f>
        <v>0</v>
      </c>
      <c r="O5" s="449" t="s">
        <v>4</v>
      </c>
      <c r="P5" s="149"/>
      <c r="Q5" s="149"/>
      <c r="R5" s="1008" t="s">
        <v>2068</v>
      </c>
      <c r="S5" s="1008" t="s">
        <v>1998</v>
      </c>
      <c r="T5" s="1008"/>
      <c r="U5" s="1008"/>
      <c r="V5" s="1008"/>
      <c r="W5" s="1008"/>
      <c r="X5" s="1009"/>
      <c r="Y5" s="453">
        <f>SUM(T14:U1213)</f>
        <v>0</v>
      </c>
      <c r="Z5" s="1100" t="str">
        <f>IF(AG6="旧特定加算相当なし","",IF(Y5&gt;=Y6,"○","×"))</f>
        <v/>
      </c>
      <c r="AA5" s="1102" t="s">
        <v>1999</v>
      </c>
      <c r="AB5" s="1103"/>
      <c r="AC5" s="1103"/>
      <c r="AD5" s="1089" t="str">
        <f>IF(OR(AD6="旧処遇加算Ⅰ相当あり",AD7="旧処遇加算Ⅰ相当あり"),"旧処遇加算Ⅰ相当あり","旧処遇加算Ⅰ相当なし")</f>
        <v>旧処遇加算Ⅰ相当なし</v>
      </c>
      <c r="AE5" s="108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35"/>
      <c r="C6" s="1036"/>
      <c r="D6" s="1033" t="s">
        <v>2227</v>
      </c>
      <c r="E6" s="1033"/>
      <c r="F6" s="1033"/>
      <c r="G6" s="1033"/>
      <c r="H6" s="1033"/>
      <c r="I6" s="1033"/>
      <c r="J6" s="1033"/>
      <c r="K6" s="1033"/>
      <c r="L6" s="1033"/>
      <c r="M6" s="1034"/>
      <c r="N6" s="451">
        <f>SUM(R$14:R$1213,Y$14:Z$1213)</f>
        <v>0</v>
      </c>
      <c r="O6" s="449" t="s">
        <v>4</v>
      </c>
      <c r="P6" s="149"/>
      <c r="Q6" s="149"/>
      <c r="R6" s="1008"/>
      <c r="S6" s="1008" t="s">
        <v>2262</v>
      </c>
      <c r="T6" s="1008"/>
      <c r="U6" s="1008"/>
      <c r="V6" s="1008"/>
      <c r="W6" s="1008"/>
      <c r="X6" s="1009"/>
      <c r="Y6" s="456">
        <f>SUM(AD:AD)</f>
        <v>0</v>
      </c>
      <c r="Z6" s="1101"/>
      <c r="AA6" s="1102"/>
      <c r="AB6" s="1103"/>
      <c r="AC6" s="1103"/>
      <c r="AD6" s="1089" t="str">
        <f>IF((COUNTIF(O:O,"新加算Ⅰ")+COUNTIF(O:O,"新加算Ⅱ")+COUNTIF(O:O,"新加算Ⅲ")+COUNTIF(O:O,"新加算Ⅴ（１）")+COUNTIF(O:O,"新加算Ⅴ（３）")+COUNTIF(O:O,"新加算Ⅴ（８）"))&gt;=1,"旧処遇加算Ⅰ相当あり","旧処遇加算Ⅰ相当なし")</f>
        <v>旧処遇加算Ⅰ相当なし</v>
      </c>
      <c r="AE6" s="108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33" t="s">
        <v>2228</v>
      </c>
      <c r="C7" s="1033"/>
      <c r="D7" s="1033"/>
      <c r="E7" s="1033"/>
      <c r="F7" s="1033"/>
      <c r="G7" s="1033"/>
      <c r="H7" s="1033"/>
      <c r="I7" s="1033"/>
      <c r="J7" s="1033"/>
      <c r="K7" s="1033"/>
      <c r="L7" s="1033"/>
      <c r="M7" s="1099"/>
      <c r="N7" s="492">
        <f>SUM(V:V,AC:AC)</f>
        <v>0</v>
      </c>
      <c r="O7" s="449" t="s">
        <v>4</v>
      </c>
      <c r="P7" s="149"/>
      <c r="Q7" s="149"/>
      <c r="R7" s="1092" t="s">
        <v>2240</v>
      </c>
      <c r="S7" s="1008" t="s">
        <v>1998</v>
      </c>
      <c r="T7" s="1008"/>
      <c r="U7" s="1008"/>
      <c r="V7" s="1008"/>
      <c r="W7" s="1008"/>
      <c r="X7" s="1009"/>
      <c r="Y7" s="493">
        <f>SUM(AB:AB)</f>
        <v>0</v>
      </c>
      <c r="Z7" s="1100" t="str">
        <f>IF(AG7="旧特定加算相当なし","",IF(Y7&gt;=Y8,"○","×"))</f>
        <v/>
      </c>
      <c r="AA7" s="1087" t="s">
        <v>1999</v>
      </c>
      <c r="AB7" s="1088"/>
      <c r="AC7" s="1088"/>
      <c r="AD7" s="1089" t="str">
        <f>IF((COUNTIF(W:W,"新加算Ⅰ")+COUNTIF(W:W,"新加算Ⅱ")+COUNTIF(W:W,"新加算Ⅲ"))&gt;=1,"旧処遇加算Ⅰ相当あり","旧処遇加算Ⅰ相当なし")</f>
        <v>旧処遇加算Ⅰ相当なし</v>
      </c>
      <c r="AE7" s="108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35" t="s">
        <v>2284</v>
      </c>
      <c r="C8" s="1135"/>
      <c r="D8" s="1135"/>
      <c r="E8" s="1135"/>
      <c r="F8" s="1135"/>
      <c r="G8" s="1135"/>
      <c r="H8" s="1135"/>
      <c r="I8" s="1135"/>
      <c r="J8" s="1135"/>
      <c r="K8" s="1135"/>
      <c r="L8" s="1135"/>
      <c r="M8" s="1135"/>
      <c r="N8" s="1135"/>
      <c r="O8" s="1135"/>
      <c r="P8" s="149"/>
      <c r="Q8" s="149"/>
      <c r="R8" s="1093"/>
      <c r="S8" s="1008" t="s">
        <v>2039</v>
      </c>
      <c r="T8" s="1008"/>
      <c r="U8" s="1008"/>
      <c r="V8" s="1008"/>
      <c r="W8" s="1008"/>
      <c r="X8" s="1009"/>
      <c r="Y8" s="456">
        <f>SUM(AE$14:AE$1048576)</f>
        <v>0</v>
      </c>
      <c r="Z8" s="1101"/>
      <c r="AA8" s="1087"/>
      <c r="AB8" s="1088"/>
      <c r="AC8" s="1088"/>
      <c r="AD8" s="454"/>
      <c r="AE8" s="454"/>
      <c r="AF8" s="454"/>
      <c r="AG8" s="454"/>
      <c r="AH8" s="494"/>
    </row>
    <row r="9" spans="1:34" ht="42" customHeight="1" thickBot="1">
      <c r="A9" s="487"/>
      <c r="B9" s="1136"/>
      <c r="C9" s="1136"/>
      <c r="D9" s="1136"/>
      <c r="E9" s="1136"/>
      <c r="F9" s="1136"/>
      <c r="G9" s="1136"/>
      <c r="H9" s="1136"/>
      <c r="I9" s="1136"/>
      <c r="J9" s="1136"/>
      <c r="K9" s="1136"/>
      <c r="L9" s="1136"/>
      <c r="M9" s="1136"/>
      <c r="N9" s="1136"/>
      <c r="O9" s="1136"/>
      <c r="P9" s="459"/>
      <c r="Q9" s="459"/>
      <c r="R9" s="459"/>
      <c r="S9" s="495"/>
      <c r="T9" s="459"/>
      <c r="U9" s="459"/>
      <c r="V9" s="459"/>
      <c r="W9" s="496"/>
      <c r="X9" s="496"/>
      <c r="Y9" s="496"/>
      <c r="Z9" s="496"/>
      <c r="AA9" s="495"/>
      <c r="AB9" s="496"/>
      <c r="AC9" s="496"/>
    </row>
    <row r="10" spans="1:34" ht="24" customHeight="1" thickBot="1">
      <c r="A10" s="1104"/>
      <c r="B10" s="1107" t="s">
        <v>2054</v>
      </c>
      <c r="C10" s="1108"/>
      <c r="D10" s="1108"/>
      <c r="E10" s="1108"/>
      <c r="F10" s="1108"/>
      <c r="G10" s="1108"/>
      <c r="H10" s="1108"/>
      <c r="I10" s="1109"/>
      <c r="J10" s="1116" t="s">
        <v>48</v>
      </c>
      <c r="K10" s="1119" t="s">
        <v>95</v>
      </c>
      <c r="L10" s="1120"/>
      <c r="M10" s="1125" t="s">
        <v>49</v>
      </c>
      <c r="N10" s="1128" t="s">
        <v>6</v>
      </c>
      <c r="O10" s="1094" t="s">
        <v>111</v>
      </c>
      <c r="P10" s="1095"/>
      <c r="Q10" s="1095"/>
      <c r="R10" s="1095"/>
      <c r="S10" s="1095"/>
      <c r="T10" s="1095"/>
      <c r="U10" s="1095"/>
      <c r="V10" s="1095"/>
      <c r="W10" s="1095"/>
      <c r="X10" s="1095"/>
      <c r="Y10" s="1095"/>
      <c r="Z10" s="1095"/>
      <c r="AA10" s="1095"/>
      <c r="AB10" s="1095"/>
      <c r="AC10" s="1096"/>
      <c r="AD10" s="1071" t="s">
        <v>2222</v>
      </c>
      <c r="AE10" s="1026"/>
      <c r="AF10" s="1026" t="s">
        <v>2223</v>
      </c>
      <c r="AG10" s="1026"/>
    </row>
    <row r="11" spans="1:34" ht="21.75" customHeight="1">
      <c r="A11" s="1105"/>
      <c r="B11" s="1110"/>
      <c r="C11" s="1111"/>
      <c r="D11" s="1111"/>
      <c r="E11" s="1111"/>
      <c r="F11" s="1111"/>
      <c r="G11" s="1111"/>
      <c r="H11" s="1111"/>
      <c r="I11" s="1112"/>
      <c r="J11" s="1117"/>
      <c r="K11" s="1121"/>
      <c r="L11" s="1122"/>
      <c r="M11" s="1126"/>
      <c r="N11" s="1129"/>
      <c r="O11" s="1143" t="s">
        <v>1997</v>
      </c>
      <c r="P11" s="1144"/>
      <c r="Q11" s="1144"/>
      <c r="R11" s="1144"/>
      <c r="S11" s="1144"/>
      <c r="T11" s="1144"/>
      <c r="U11" s="1145"/>
      <c r="V11" s="1097" t="s">
        <v>2242</v>
      </c>
      <c r="W11" s="1146" t="s">
        <v>2239</v>
      </c>
      <c r="X11" s="1147"/>
      <c r="Y11" s="1147"/>
      <c r="Z11" s="1147"/>
      <c r="AA11" s="1147"/>
      <c r="AB11" s="1148"/>
      <c r="AC11" s="1097" t="s">
        <v>2280</v>
      </c>
      <c r="AD11" s="1071"/>
      <c r="AE11" s="1026"/>
      <c r="AF11" s="1026"/>
      <c r="AG11" s="1026"/>
    </row>
    <row r="12" spans="1:34" ht="36.75" customHeight="1">
      <c r="A12" s="1105"/>
      <c r="B12" s="1110"/>
      <c r="C12" s="1111"/>
      <c r="D12" s="1111"/>
      <c r="E12" s="1111"/>
      <c r="F12" s="1111"/>
      <c r="G12" s="1111"/>
      <c r="H12" s="1111"/>
      <c r="I12" s="1112"/>
      <c r="J12" s="1117"/>
      <c r="K12" s="1123"/>
      <c r="L12" s="1124"/>
      <c r="M12" s="1126"/>
      <c r="N12" s="1129"/>
      <c r="O12" s="1137" t="s">
        <v>2062</v>
      </c>
      <c r="P12" s="1150" t="s">
        <v>180</v>
      </c>
      <c r="Q12" s="1151"/>
      <c r="R12" s="1141" t="s">
        <v>2066</v>
      </c>
      <c r="S12" s="1141" t="s">
        <v>2065</v>
      </c>
      <c r="T12" s="1152" t="s">
        <v>2224</v>
      </c>
      <c r="U12" s="1153"/>
      <c r="V12" s="1098"/>
      <c r="W12" s="1137" t="s">
        <v>2243</v>
      </c>
      <c r="X12" s="1139" t="s">
        <v>180</v>
      </c>
      <c r="Y12" s="1131" t="s">
        <v>2066</v>
      </c>
      <c r="Z12" s="1132"/>
      <c r="AA12" s="1141" t="s">
        <v>2065</v>
      </c>
      <c r="AB12" s="497" t="s">
        <v>2224</v>
      </c>
      <c r="AC12" s="1098"/>
      <c r="AD12" s="1071"/>
      <c r="AE12" s="1026"/>
      <c r="AF12" s="1026"/>
      <c r="AG12" s="1026"/>
    </row>
    <row r="13" spans="1:34" ht="72" customHeight="1" thickBot="1">
      <c r="A13" s="1106"/>
      <c r="B13" s="1113"/>
      <c r="C13" s="1114"/>
      <c r="D13" s="1114"/>
      <c r="E13" s="1114"/>
      <c r="F13" s="1114"/>
      <c r="G13" s="1114"/>
      <c r="H13" s="1114"/>
      <c r="I13" s="1115"/>
      <c r="J13" s="1118"/>
      <c r="K13" s="498" t="s">
        <v>51</v>
      </c>
      <c r="L13" s="498" t="s">
        <v>52</v>
      </c>
      <c r="M13" s="1127"/>
      <c r="N13" s="1130"/>
      <c r="O13" s="1149"/>
      <c r="P13" s="1110"/>
      <c r="Q13" s="1112"/>
      <c r="R13" s="1157"/>
      <c r="S13" s="1157"/>
      <c r="T13" s="942" t="s">
        <v>2281</v>
      </c>
      <c r="U13" s="1154"/>
      <c r="V13" s="1098"/>
      <c r="W13" s="1138"/>
      <c r="X13" s="1118"/>
      <c r="Y13" s="1133"/>
      <c r="Z13" s="1134"/>
      <c r="AA13" s="1142"/>
      <c r="AB13" s="536" t="s">
        <v>2282</v>
      </c>
      <c r="AC13" s="1140"/>
      <c r="AD13" s="463" t="s">
        <v>2069</v>
      </c>
      <c r="AE13" s="499" t="s">
        <v>2071</v>
      </c>
      <c r="AF13" s="499" t="s">
        <v>2069</v>
      </c>
      <c r="AG13" s="499" t="s">
        <v>2071</v>
      </c>
    </row>
    <row r="14" spans="1:34" s="472" customFormat="1" ht="24.9" customHeight="1">
      <c r="A14" s="500" t="s">
        <v>2241</v>
      </c>
      <c r="B14" s="1016" t="str">
        <f>IF(基本情報入力シート!C53="","",基本情報入力シート!C53)</f>
        <v/>
      </c>
      <c r="C14" s="1017"/>
      <c r="D14" s="1017"/>
      <c r="E14" s="1017"/>
      <c r="F14" s="1017"/>
      <c r="G14" s="1017"/>
      <c r="H14" s="1017"/>
      <c r="I14" s="1018"/>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55"/>
      <c r="Q14" s="1156"/>
      <c r="R14" s="527" t="str">
        <f>IFERROR(IF(OR('別紙様式3-2（４・５月）'!R16="",'別紙様式3-2（４・５月）'!Z16="ベア加算"),
"",P14*VLOOKUP(N14,【参考】数式用!$AD$2:$AH$27,MATCH(O14,【参考】数式用!$K$4:$N$4,0)+1,0)),"")</f>
        <v/>
      </c>
      <c r="S14" s="140"/>
      <c r="T14" s="1155"/>
      <c r="U14" s="1156"/>
      <c r="V14" s="529" t="str">
        <f>IFERROR(IF(AND('別紙様式3-2（４・５月）'!O16="", O14&lt;&gt;""),P14, P14*VLOOKUP(AF14,【参考】数式用4!$DC$3:$DZ$106,MATCH(N14,【参考】数式用4!$DC$2:$DZ$2,0))),"")</f>
        <v/>
      </c>
      <c r="W14" s="533"/>
      <c r="X14" s="531"/>
      <c r="Y14" s="1158" t="str">
        <f>IFERROR(
     IF(OR('別紙様式3-2（４・５月）'!R16="",'別紙様式3-2（４・５月）'!Z16="ベア加算"),"",
                                            X14*VLOOKUP(N14,【参考】数式用!$AD$2:$AH$27,MATCH(W14,【参考】数式用!$K$4:$N$4,0)+1,0)
      ),"")</f>
        <v/>
      </c>
      <c r="Z14" s="115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 customHeight="1">
      <c r="A15" s="502">
        <v>2</v>
      </c>
      <c r="B15" s="982" t="str">
        <f>IF(基本情報入力シート!C54="","",基本情報入力シート!C54)</f>
        <v/>
      </c>
      <c r="C15" s="983"/>
      <c r="D15" s="983"/>
      <c r="E15" s="983"/>
      <c r="F15" s="983"/>
      <c r="G15" s="983"/>
      <c r="H15" s="983"/>
      <c r="I15" s="98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077"/>
      <c r="Q15" s="1078"/>
      <c r="R15" s="524" t="str">
        <f>IFERROR(IF(OR('別紙様式3-2（４・５月）'!R17="",'別紙様式3-2（４・５月）'!Z17="ベア加算"),
"",P15*VLOOKUP(N15,【参考】数式用!$AD$2:$AH$27,MATCH(O15,【参考】数式用!$K$4:$N$4,0)+1,0)),"")</f>
        <v/>
      </c>
      <c r="S15" s="138"/>
      <c r="T15" s="1079"/>
      <c r="U15" s="1080"/>
      <c r="V15" s="522" t="str">
        <f>IFERROR(IF(AND('別紙様式3-2（４・５月）'!O17="", O15&lt;&gt;""),P15, P15*VLOOKUP(AF15,【参考】数式用4!$DC$3:$DZ$106,MATCH(N15,【参考】数式用4!$DC$2:$DZ$2,0))),"")</f>
        <v/>
      </c>
      <c r="W15" s="105"/>
      <c r="X15" s="525"/>
      <c r="Y15" s="1081" t="str">
        <f>IFERROR(
     IF(OR('別紙様式3-2（４・５月）'!R17="",'別紙様式3-2（４・５月）'!Z17="ベア加算"),"",
                                            X15*VLOOKUP(N15,【参考】数式用!$AD$2:$AH$27,MATCH(W15,【参考】数式用!$K$4:$N$4,0)+1,0)
      ),"")</f>
        <v/>
      </c>
      <c r="Z15" s="1081"/>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 customHeight="1">
      <c r="A16" s="502">
        <v>3</v>
      </c>
      <c r="B16" s="982" t="str">
        <f>IF(基本情報入力シート!C55="","",基本情報入力シート!C55)</f>
        <v/>
      </c>
      <c r="C16" s="983"/>
      <c r="D16" s="983"/>
      <c r="E16" s="983"/>
      <c r="F16" s="983"/>
      <c r="G16" s="983"/>
      <c r="H16" s="983"/>
      <c r="I16" s="98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077"/>
      <c r="Q16" s="1078"/>
      <c r="R16" s="524" t="str">
        <f>IFERROR(IF(OR('別紙様式3-2（４・５月）'!R18="",'別紙様式3-2（４・５月）'!Z18="ベア加算"),
"",P16*VLOOKUP(N16,【参考】数式用!$AD$2:$AH$27,MATCH(O16,【参考】数式用!$K$4:$N$4,0)+1,0)),"")</f>
        <v/>
      </c>
      <c r="S16" s="138"/>
      <c r="T16" s="1079"/>
      <c r="U16" s="1080"/>
      <c r="V16" s="522" t="str">
        <f>IFERROR(IF(AND('別紙様式3-2（４・５月）'!O18="", O16&lt;&gt;""),P16, P16*VLOOKUP(AF16,【参考】数式用4!$DC$3:$DZ$106,MATCH(N16,【参考】数式用4!$DC$2:$DZ$2,0))),"")</f>
        <v/>
      </c>
      <c r="W16" s="105"/>
      <c r="X16" s="525"/>
      <c r="Y16" s="1081" t="str">
        <f>IFERROR(
     IF(OR('別紙様式3-2（４・５月）'!R18="",'別紙様式3-2（４・５月）'!Z18="ベア加算"),"",
                                            X16*VLOOKUP(N16,【参考】数式用!$AD$2:$AH$27,MATCH(W16,【参考】数式用!$K$4:$N$4,0)+1,0)
      ),"")</f>
        <v/>
      </c>
      <c r="Z16" s="1081"/>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 customHeight="1">
      <c r="A17" s="502">
        <v>4</v>
      </c>
      <c r="B17" s="982" t="str">
        <f>IF(基本情報入力シート!C56="","",基本情報入力シート!C56)</f>
        <v/>
      </c>
      <c r="C17" s="983"/>
      <c r="D17" s="983"/>
      <c r="E17" s="983"/>
      <c r="F17" s="983"/>
      <c r="G17" s="983"/>
      <c r="H17" s="983"/>
      <c r="I17" s="98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077"/>
      <c r="Q17" s="1078"/>
      <c r="R17" s="524" t="str">
        <f>IFERROR(IF(OR('別紙様式3-2（４・５月）'!R19="",'別紙様式3-2（４・５月）'!Z19="ベア加算"),
"",P17*VLOOKUP(N17,【参考】数式用!$AD$2:$AH$27,MATCH(O17,【参考】数式用!$K$4:$N$4,0)+1,0)),"")</f>
        <v/>
      </c>
      <c r="S17" s="138"/>
      <c r="T17" s="1079"/>
      <c r="U17" s="1080"/>
      <c r="V17" s="522" t="str">
        <f>IFERROR(IF(AND('別紙様式3-2（４・５月）'!O19="", O17&lt;&gt;""),P17, P17*VLOOKUP(AF17,【参考】数式用4!$DC$3:$DZ$106,MATCH(N17,【参考】数式用4!$DC$2:$DZ$2,0))),"")</f>
        <v/>
      </c>
      <c r="W17" s="105"/>
      <c r="X17" s="525"/>
      <c r="Y17" s="1081" t="str">
        <f>IFERROR(
     IF(OR('別紙様式3-2（４・５月）'!R19="",'別紙様式3-2（４・５月）'!Z19="ベア加算"),"",
                                            X17*VLOOKUP(N17,【参考】数式用!$AD$2:$AH$27,MATCH(W17,【参考】数式用!$K$4:$N$4,0)+1,0)
      ),"")</f>
        <v/>
      </c>
      <c r="Z17" s="1081"/>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 customHeight="1">
      <c r="A18" s="502">
        <v>5</v>
      </c>
      <c r="B18" s="982" t="str">
        <f>IF(基本情報入力シート!C57="","",基本情報入力シート!C57)</f>
        <v/>
      </c>
      <c r="C18" s="983"/>
      <c r="D18" s="983"/>
      <c r="E18" s="983"/>
      <c r="F18" s="983"/>
      <c r="G18" s="983"/>
      <c r="H18" s="983"/>
      <c r="I18" s="98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077"/>
      <c r="Q18" s="1078"/>
      <c r="R18" s="524" t="str">
        <f>IFERROR(IF(OR('別紙様式3-2（４・５月）'!R20="",'別紙様式3-2（４・５月）'!Z20="ベア加算"),
"",P18*VLOOKUP(N18,【参考】数式用!$AD$2:$AH$27,MATCH(O18,【参考】数式用!$K$4:$N$4,0)+1,0)),"")</f>
        <v/>
      </c>
      <c r="S18" s="138"/>
      <c r="T18" s="1079"/>
      <c r="U18" s="1080"/>
      <c r="V18" s="522" t="str">
        <f>IFERROR(IF(AND('別紙様式3-2（４・５月）'!O20="", O18&lt;&gt;""),P18, P18*VLOOKUP(AF18,【参考】数式用4!$DC$3:$DZ$106,MATCH(N18,【参考】数式用4!$DC$2:$DZ$2,0))),"")</f>
        <v/>
      </c>
      <c r="W18" s="105"/>
      <c r="X18" s="525"/>
      <c r="Y18" s="1081" t="str">
        <f>IFERROR(
     IF(OR('別紙様式3-2（４・５月）'!R20="",'別紙様式3-2（４・５月）'!Z20="ベア加算"),"",
                                            X18*VLOOKUP(N18,【参考】数式用!$AD$2:$AH$27,MATCH(W18,【参考】数式用!$K$4:$N$4,0)+1,0)
      ),"")</f>
        <v/>
      </c>
      <c r="Z18" s="1081"/>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 customHeight="1">
      <c r="A19" s="502">
        <v>6</v>
      </c>
      <c r="B19" s="982" t="str">
        <f>IF(基本情報入力シート!C58="","",基本情報入力シート!C58)</f>
        <v/>
      </c>
      <c r="C19" s="983"/>
      <c r="D19" s="983"/>
      <c r="E19" s="983"/>
      <c r="F19" s="983"/>
      <c r="G19" s="983"/>
      <c r="H19" s="983"/>
      <c r="I19" s="98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077"/>
      <c r="Q19" s="1078"/>
      <c r="R19" s="524" t="str">
        <f>IFERROR(IF(OR('別紙様式3-2（４・５月）'!R21="",'別紙様式3-2（４・５月）'!Z21="ベア加算"),
"",P19*VLOOKUP(N19,【参考】数式用!$AD$2:$AH$27,MATCH(O19,【参考】数式用!$K$4:$N$4,0)+1,0)),"")</f>
        <v/>
      </c>
      <c r="S19" s="138"/>
      <c r="T19" s="1079"/>
      <c r="U19" s="1080"/>
      <c r="V19" s="522" t="str">
        <f>IFERROR(IF(AND('別紙様式3-2（４・５月）'!O21="", O19&lt;&gt;""),P19, P19*VLOOKUP(AF19,【参考】数式用4!$DC$3:$DZ$106,MATCH(N19,【参考】数式用4!$DC$2:$DZ$2,0))),"")</f>
        <v/>
      </c>
      <c r="W19" s="105"/>
      <c r="X19" s="525"/>
      <c r="Y19" s="1081" t="str">
        <f>IFERROR(
     IF(OR('別紙様式3-2（４・５月）'!R21="",'別紙様式3-2（４・５月）'!Z21="ベア加算"),"",
                                            X19*VLOOKUP(N19,【参考】数式用!$AD$2:$AH$27,MATCH(W19,【参考】数式用!$K$4:$N$4,0)+1,0)
      ),"")</f>
        <v/>
      </c>
      <c r="Z19" s="1081"/>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 customHeight="1">
      <c r="A20" s="502">
        <v>7</v>
      </c>
      <c r="B20" s="982" t="str">
        <f>IF(基本情報入力シート!C59="","",基本情報入力シート!C59)</f>
        <v/>
      </c>
      <c r="C20" s="983"/>
      <c r="D20" s="983"/>
      <c r="E20" s="983"/>
      <c r="F20" s="983"/>
      <c r="G20" s="983"/>
      <c r="H20" s="983"/>
      <c r="I20" s="98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077"/>
      <c r="Q20" s="1078"/>
      <c r="R20" s="524" t="str">
        <f>IFERROR(IF(OR('別紙様式3-2（４・５月）'!R22="",'別紙様式3-2（４・５月）'!Z22="ベア加算"),
"",P20*VLOOKUP(N20,【参考】数式用!$AD$2:$AH$27,MATCH(O20,【参考】数式用!$K$4:$N$4,0)+1,0)),"")</f>
        <v/>
      </c>
      <c r="S20" s="138"/>
      <c r="T20" s="1079"/>
      <c r="U20" s="1080"/>
      <c r="V20" s="522" t="str">
        <f>IFERROR(IF(AND('別紙様式3-2（４・５月）'!O22="", O20&lt;&gt;""),P20, P20*VLOOKUP(AF20,【参考】数式用4!$DC$3:$DZ$106,MATCH(N20,【参考】数式用4!$DC$2:$DZ$2,0))),"")</f>
        <v/>
      </c>
      <c r="W20" s="105"/>
      <c r="X20" s="525"/>
      <c r="Y20" s="1081" t="str">
        <f>IFERROR(
     IF(OR('別紙様式3-2（４・５月）'!R22="",'別紙様式3-2（４・５月）'!Z22="ベア加算"),"",
                                            X20*VLOOKUP(N20,【参考】数式用!$AD$2:$AH$27,MATCH(W20,【参考】数式用!$K$4:$N$4,0)+1,0)
      ),"")</f>
        <v/>
      </c>
      <c r="Z20" s="1081"/>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 customHeight="1">
      <c r="A21" s="502">
        <v>8</v>
      </c>
      <c r="B21" s="982" t="str">
        <f>IF(基本情報入力シート!C60="","",基本情報入力シート!C60)</f>
        <v/>
      </c>
      <c r="C21" s="983"/>
      <c r="D21" s="983"/>
      <c r="E21" s="983"/>
      <c r="F21" s="983"/>
      <c r="G21" s="983"/>
      <c r="H21" s="983"/>
      <c r="I21" s="98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077"/>
      <c r="Q21" s="1078"/>
      <c r="R21" s="524" t="str">
        <f>IFERROR(IF(OR('別紙様式3-2（４・５月）'!R23="",'別紙様式3-2（４・５月）'!Z23="ベア加算"),
"",P21*VLOOKUP(N21,【参考】数式用!$AD$2:$AH$27,MATCH(O21,【参考】数式用!$K$4:$N$4,0)+1,0)),"")</f>
        <v/>
      </c>
      <c r="S21" s="138"/>
      <c r="T21" s="1079"/>
      <c r="U21" s="1080"/>
      <c r="V21" s="522" t="str">
        <f>IFERROR(IF(AND('別紙様式3-2（４・５月）'!O23="", O21&lt;&gt;""),P21, P21*VLOOKUP(AF21,【参考】数式用4!$DC$3:$DZ$106,MATCH(N21,【参考】数式用4!$DC$2:$DZ$2,0))),"")</f>
        <v/>
      </c>
      <c r="W21" s="105"/>
      <c r="X21" s="525"/>
      <c r="Y21" s="1081" t="str">
        <f>IFERROR(
     IF(OR('別紙様式3-2（４・５月）'!R23="",'別紙様式3-2（４・５月）'!Z23="ベア加算"),"",
                                            X21*VLOOKUP(N21,【参考】数式用!$AD$2:$AH$27,MATCH(W21,【参考】数式用!$K$4:$N$4,0)+1,0)
      ),"")</f>
        <v/>
      </c>
      <c r="Z21" s="1081"/>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 customHeight="1">
      <c r="A22" s="502">
        <v>9</v>
      </c>
      <c r="B22" s="982" t="str">
        <f>IF(基本情報入力シート!C61="","",基本情報入力シート!C61)</f>
        <v/>
      </c>
      <c r="C22" s="983"/>
      <c r="D22" s="983"/>
      <c r="E22" s="983"/>
      <c r="F22" s="983"/>
      <c r="G22" s="983"/>
      <c r="H22" s="983"/>
      <c r="I22" s="98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077"/>
      <c r="Q22" s="1078"/>
      <c r="R22" s="524" t="str">
        <f>IFERROR(IF(OR('別紙様式3-2（４・５月）'!R24="",'別紙様式3-2（４・５月）'!Z24="ベア加算"),
"",P22*VLOOKUP(N22,【参考】数式用!$AD$2:$AH$27,MATCH(O22,【参考】数式用!$K$4:$N$4,0)+1,0)),"")</f>
        <v/>
      </c>
      <c r="S22" s="138"/>
      <c r="T22" s="1079"/>
      <c r="U22" s="1080"/>
      <c r="V22" s="522" t="str">
        <f>IFERROR(IF(AND('別紙様式3-2（４・５月）'!O24="", O22&lt;&gt;""),P22, P22*VLOOKUP(AF22,【参考】数式用4!$DC$3:$DZ$106,MATCH(N22,【参考】数式用4!$DC$2:$DZ$2,0))),"")</f>
        <v/>
      </c>
      <c r="W22" s="105"/>
      <c r="X22" s="525"/>
      <c r="Y22" s="1081" t="str">
        <f>IFERROR(
     IF(OR('別紙様式3-2（４・５月）'!R24="",'別紙様式3-2（４・５月）'!Z24="ベア加算"),"",
                                            X22*VLOOKUP(N22,【参考】数式用!$AD$2:$AH$27,MATCH(W22,【参考】数式用!$K$4:$N$4,0)+1,0)
      ),"")</f>
        <v/>
      </c>
      <c r="Z22" s="1081"/>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 customHeight="1">
      <c r="A23" s="502">
        <v>10</v>
      </c>
      <c r="B23" s="982" t="str">
        <f>IF(基本情報入力シート!C62="","",基本情報入力シート!C62)</f>
        <v/>
      </c>
      <c r="C23" s="983"/>
      <c r="D23" s="983"/>
      <c r="E23" s="983"/>
      <c r="F23" s="983"/>
      <c r="G23" s="983"/>
      <c r="H23" s="983"/>
      <c r="I23" s="98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077"/>
      <c r="Q23" s="1078"/>
      <c r="R23" s="524" t="str">
        <f>IFERROR(IF(OR('別紙様式3-2（４・５月）'!R25="",'別紙様式3-2（４・５月）'!Z25="ベア加算"),
"",P23*VLOOKUP(N23,【参考】数式用!$AD$2:$AH$27,MATCH(O23,【参考】数式用!$K$4:$N$4,0)+1,0)),"")</f>
        <v/>
      </c>
      <c r="S23" s="138"/>
      <c r="T23" s="1079"/>
      <c r="U23" s="1080"/>
      <c r="V23" s="522" t="str">
        <f>IFERROR(IF(AND('別紙様式3-2（４・５月）'!O25="", O23&lt;&gt;""),P23, P23*VLOOKUP(AF23,【参考】数式用4!$DC$3:$DZ$106,MATCH(N23,【参考】数式用4!$DC$2:$DZ$2,0))),"")</f>
        <v/>
      </c>
      <c r="W23" s="105"/>
      <c r="X23" s="525"/>
      <c r="Y23" s="1081" t="str">
        <f>IFERROR(
     IF(OR('別紙様式3-2（４・５月）'!R25="",'別紙様式3-2（４・５月）'!Z25="ベア加算"),"",
                                            X23*VLOOKUP(N23,【参考】数式用!$AD$2:$AH$27,MATCH(W23,【参考】数式用!$K$4:$N$4,0)+1,0)
      ),"")</f>
        <v/>
      </c>
      <c r="Z23" s="1081"/>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 customHeight="1">
      <c r="A24" s="502">
        <v>11</v>
      </c>
      <c r="B24" s="982" t="str">
        <f>IF(基本情報入力シート!C63="","",基本情報入力シート!C63)</f>
        <v/>
      </c>
      <c r="C24" s="983"/>
      <c r="D24" s="983"/>
      <c r="E24" s="983"/>
      <c r="F24" s="983"/>
      <c r="G24" s="983"/>
      <c r="H24" s="983"/>
      <c r="I24" s="98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077"/>
      <c r="Q24" s="1078"/>
      <c r="R24" s="524" t="str">
        <f>IFERROR(IF(OR('別紙様式3-2（４・５月）'!R26="",'別紙様式3-2（４・５月）'!Z26="ベア加算"),
"",P24*VLOOKUP(N24,【参考】数式用!$AD$2:$AH$27,MATCH(O24,【参考】数式用!$K$4:$N$4,0)+1,0)),"")</f>
        <v/>
      </c>
      <c r="S24" s="138"/>
      <c r="T24" s="1079"/>
      <c r="U24" s="1080"/>
      <c r="V24" s="522" t="str">
        <f>IFERROR(IF(AND('別紙様式3-2（４・５月）'!O26="", O24&lt;&gt;""),P24, P24*VLOOKUP(AF24,【参考】数式用4!$DC$3:$DZ$106,MATCH(N24,【参考】数式用4!$DC$2:$DZ$2,0))),"")</f>
        <v/>
      </c>
      <c r="W24" s="105"/>
      <c r="X24" s="525"/>
      <c r="Y24" s="1081" t="str">
        <f>IFERROR(
     IF(OR('別紙様式3-2（４・５月）'!R26="",'別紙様式3-2（４・５月）'!Z26="ベア加算"),"",
                                            X24*VLOOKUP(N24,【参考】数式用!$AD$2:$AH$27,MATCH(W24,【参考】数式用!$K$4:$N$4,0)+1,0)
      ),"")</f>
        <v/>
      </c>
      <c r="Z24" s="1081"/>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 customHeight="1">
      <c r="A25" s="502">
        <v>12</v>
      </c>
      <c r="B25" s="982" t="str">
        <f>IF(基本情報入力シート!C64="","",基本情報入力シート!C64)</f>
        <v/>
      </c>
      <c r="C25" s="983"/>
      <c r="D25" s="983"/>
      <c r="E25" s="983"/>
      <c r="F25" s="983"/>
      <c r="G25" s="983"/>
      <c r="H25" s="983"/>
      <c r="I25" s="98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077"/>
      <c r="Q25" s="1078"/>
      <c r="R25" s="524" t="str">
        <f>IFERROR(IF(OR('別紙様式3-2（４・５月）'!R27="",'別紙様式3-2（４・５月）'!Z27="ベア加算"),
"",P25*VLOOKUP(N25,【参考】数式用!$AD$2:$AH$27,MATCH(O25,【参考】数式用!$K$4:$N$4,0)+1,0)),"")</f>
        <v/>
      </c>
      <c r="S25" s="138"/>
      <c r="T25" s="1079"/>
      <c r="U25" s="1080"/>
      <c r="V25" s="522" t="str">
        <f>IFERROR(IF(AND('別紙様式3-2（４・５月）'!O27="", O25&lt;&gt;""),P25, P25*VLOOKUP(AF25,【参考】数式用4!$DC$3:$DZ$106,MATCH(N25,【参考】数式用4!$DC$2:$DZ$2,0))),"")</f>
        <v/>
      </c>
      <c r="W25" s="105"/>
      <c r="X25" s="525"/>
      <c r="Y25" s="1081" t="str">
        <f>IFERROR(
     IF(OR('別紙様式3-2（４・５月）'!R27="",'別紙様式3-2（４・５月）'!Z27="ベア加算"),"",
                                            X25*VLOOKUP(N25,【参考】数式用!$AD$2:$AH$27,MATCH(W25,【参考】数式用!$K$4:$N$4,0)+1,0)
      ),"")</f>
        <v/>
      </c>
      <c r="Z25" s="1081"/>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 customHeight="1">
      <c r="A26" s="502">
        <v>13</v>
      </c>
      <c r="B26" s="982" t="str">
        <f>IF(基本情報入力シート!C65="","",基本情報入力シート!C65)</f>
        <v/>
      </c>
      <c r="C26" s="983"/>
      <c r="D26" s="983"/>
      <c r="E26" s="983"/>
      <c r="F26" s="983"/>
      <c r="G26" s="983"/>
      <c r="H26" s="983"/>
      <c r="I26" s="98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077"/>
      <c r="Q26" s="1078"/>
      <c r="R26" s="524" t="str">
        <f>IFERROR(IF(OR('別紙様式3-2（４・５月）'!R28="",'別紙様式3-2（４・５月）'!Z28="ベア加算"),
"",P26*VLOOKUP(N26,【参考】数式用!$AD$2:$AH$27,MATCH(O26,【参考】数式用!$K$4:$N$4,0)+1,0)),"")</f>
        <v/>
      </c>
      <c r="S26" s="138"/>
      <c r="T26" s="1079"/>
      <c r="U26" s="1080"/>
      <c r="V26" s="522" t="str">
        <f>IFERROR(IF(AND('別紙様式3-2（４・５月）'!O28="", O26&lt;&gt;""),P26, P26*VLOOKUP(AF26,【参考】数式用4!$DC$3:$DZ$106,MATCH(N26,【参考】数式用4!$DC$2:$DZ$2,0))),"")</f>
        <v/>
      </c>
      <c r="W26" s="105"/>
      <c r="X26" s="525"/>
      <c r="Y26" s="1081" t="str">
        <f>IFERROR(
     IF(OR('別紙様式3-2（４・５月）'!R28="",'別紙様式3-2（４・５月）'!Z28="ベア加算"),"",
                                            X26*VLOOKUP(N26,【参考】数式用!$AD$2:$AH$27,MATCH(W26,【参考】数式用!$K$4:$N$4,0)+1,0)
      ),"")</f>
        <v/>
      </c>
      <c r="Z26" s="1081"/>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 customHeight="1">
      <c r="A27" s="502">
        <v>14</v>
      </c>
      <c r="B27" s="982" t="str">
        <f>IF(基本情報入力シート!C66="","",基本情報入力シート!C66)</f>
        <v/>
      </c>
      <c r="C27" s="983"/>
      <c r="D27" s="983"/>
      <c r="E27" s="983"/>
      <c r="F27" s="983"/>
      <c r="G27" s="983"/>
      <c r="H27" s="983"/>
      <c r="I27" s="98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077"/>
      <c r="Q27" s="1078"/>
      <c r="R27" s="524" t="str">
        <f>IFERROR(IF(OR('別紙様式3-2（４・５月）'!R29="",'別紙様式3-2（４・５月）'!Z29="ベア加算"),
"",P27*VLOOKUP(N27,【参考】数式用!$AD$2:$AH$27,MATCH(O27,【参考】数式用!$K$4:$N$4,0)+1,0)),"")</f>
        <v/>
      </c>
      <c r="S27" s="138"/>
      <c r="T27" s="1079"/>
      <c r="U27" s="1080"/>
      <c r="V27" s="522" t="str">
        <f>IFERROR(IF(AND('別紙様式3-2（４・５月）'!O29="", O27&lt;&gt;""),P27, P27*VLOOKUP(AF27,【参考】数式用4!$DC$3:$DZ$106,MATCH(N27,【参考】数式用4!$DC$2:$DZ$2,0))),"")</f>
        <v/>
      </c>
      <c r="W27" s="105"/>
      <c r="X27" s="525"/>
      <c r="Y27" s="1081" t="str">
        <f>IFERROR(
     IF(OR('別紙様式3-2（４・５月）'!R29="",'別紙様式3-2（４・５月）'!Z29="ベア加算"),"",
                                            X27*VLOOKUP(N27,【参考】数式用!$AD$2:$AH$27,MATCH(W27,【参考】数式用!$K$4:$N$4,0)+1,0)
      ),"")</f>
        <v/>
      </c>
      <c r="Z27" s="1081"/>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 customHeight="1">
      <c r="A28" s="502">
        <v>15</v>
      </c>
      <c r="B28" s="982" t="str">
        <f>IF(基本情報入力シート!C67="","",基本情報入力シート!C67)</f>
        <v/>
      </c>
      <c r="C28" s="983"/>
      <c r="D28" s="983"/>
      <c r="E28" s="983"/>
      <c r="F28" s="983"/>
      <c r="G28" s="983"/>
      <c r="H28" s="983"/>
      <c r="I28" s="98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077"/>
      <c r="Q28" s="1078"/>
      <c r="R28" s="524" t="str">
        <f>IFERROR(IF(OR('別紙様式3-2（４・５月）'!R30="",'別紙様式3-2（４・５月）'!Z30="ベア加算"),
"",P28*VLOOKUP(N28,【参考】数式用!$AD$2:$AH$27,MATCH(O28,【参考】数式用!$K$4:$N$4,0)+1,0)),"")</f>
        <v/>
      </c>
      <c r="S28" s="138"/>
      <c r="T28" s="1079"/>
      <c r="U28" s="1080"/>
      <c r="V28" s="522" t="str">
        <f>IFERROR(IF(AND('別紙様式3-2（４・５月）'!O30="", O28&lt;&gt;""),P28, P28*VLOOKUP(AF28,【参考】数式用4!$DC$3:$DZ$106,MATCH(N28,【参考】数式用4!$DC$2:$DZ$2,0))),"")</f>
        <v/>
      </c>
      <c r="W28" s="105"/>
      <c r="X28" s="525"/>
      <c r="Y28" s="1081" t="str">
        <f>IFERROR(
     IF(OR('別紙様式3-2（４・５月）'!R30="",'別紙様式3-2（４・５月）'!Z30="ベア加算"),"",
                                            X28*VLOOKUP(N28,【参考】数式用!$AD$2:$AH$27,MATCH(W28,【参考】数式用!$K$4:$N$4,0)+1,0)
      ),"")</f>
        <v/>
      </c>
      <c r="Z28" s="1081"/>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 customHeight="1">
      <c r="A29" s="502">
        <v>16</v>
      </c>
      <c r="B29" s="982" t="str">
        <f>IF(基本情報入力シート!C68="","",基本情報入力シート!C68)</f>
        <v/>
      </c>
      <c r="C29" s="983"/>
      <c r="D29" s="983"/>
      <c r="E29" s="983"/>
      <c r="F29" s="983"/>
      <c r="G29" s="983"/>
      <c r="H29" s="983"/>
      <c r="I29" s="98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077"/>
      <c r="Q29" s="1078"/>
      <c r="R29" s="524" t="str">
        <f>IFERROR(IF(OR('別紙様式3-2（４・５月）'!R31="",'別紙様式3-2（４・５月）'!Z31="ベア加算"),
"",P29*VLOOKUP(N29,【参考】数式用!$AD$2:$AH$27,MATCH(O29,【参考】数式用!$K$4:$N$4,0)+1,0)),"")</f>
        <v/>
      </c>
      <c r="S29" s="138"/>
      <c r="T29" s="1077"/>
      <c r="U29" s="1078"/>
      <c r="V29" s="522" t="str">
        <f>IFERROR(IF(AND('別紙様式3-2（４・５月）'!O31="", O29&lt;&gt;""),P29, P29*VLOOKUP(AF29,【参考】数式用4!$DC$3:$DZ$106,MATCH(N29,【参考】数式用4!$DC$2:$DZ$2,0))),"")</f>
        <v/>
      </c>
      <c r="W29" s="107"/>
      <c r="X29" s="525"/>
      <c r="Y29" s="1081" t="str">
        <f>IFERROR(
     IF(OR('別紙様式3-2（４・５月）'!R31="",'別紙様式3-2（４・５月）'!Z31="ベア加算"),"",
                                            X29*VLOOKUP(N29,【参考】数式用!$AD$2:$AH$27,MATCH(W29,【参考】数式用!$K$4:$N$4,0)+1,0)
      ),"")</f>
        <v/>
      </c>
      <c r="Z29" s="1081"/>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 customHeight="1">
      <c r="A30" s="502">
        <v>17</v>
      </c>
      <c r="B30" s="982" t="str">
        <f>IF(基本情報入力シート!C69="","",基本情報入力シート!C69)</f>
        <v/>
      </c>
      <c r="C30" s="983"/>
      <c r="D30" s="983"/>
      <c r="E30" s="983"/>
      <c r="F30" s="983"/>
      <c r="G30" s="983"/>
      <c r="H30" s="983"/>
      <c r="I30" s="98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077"/>
      <c r="Q30" s="1078"/>
      <c r="R30" s="524" t="str">
        <f>IFERROR(IF(OR('別紙様式3-2（４・５月）'!R32="",'別紙様式3-2（４・５月）'!Z32="ベア加算"),
"",P30*VLOOKUP(N30,【参考】数式用!$AD$2:$AH$27,MATCH(O30,【参考】数式用!$K$4:$N$4,0)+1,0)),"")</f>
        <v/>
      </c>
      <c r="S30" s="138"/>
      <c r="T30" s="1079"/>
      <c r="U30" s="1080"/>
      <c r="V30" s="522" t="str">
        <f>IFERROR(IF(AND('別紙様式3-2（４・５月）'!O32="", O30&lt;&gt;""),P30, P30*VLOOKUP(AF30,【参考】数式用4!$DC$3:$DZ$106,MATCH(N30,【参考】数式用4!$DC$2:$DZ$2,0))),"")</f>
        <v/>
      </c>
      <c r="W30" s="105"/>
      <c r="X30" s="525"/>
      <c r="Y30" s="1081" t="str">
        <f>IFERROR(
     IF(OR('別紙様式3-2（４・５月）'!R32="",'別紙様式3-2（４・５月）'!Z32="ベア加算"),"",
                                            X30*VLOOKUP(N30,【参考】数式用!$AD$2:$AH$27,MATCH(W30,【参考】数式用!$K$4:$N$4,0)+1,0)
      ),"")</f>
        <v/>
      </c>
      <c r="Z30" s="1081"/>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 customHeight="1">
      <c r="A31" s="502">
        <v>18</v>
      </c>
      <c r="B31" s="982" t="str">
        <f>IF(基本情報入力シート!C70="","",基本情報入力シート!C70)</f>
        <v/>
      </c>
      <c r="C31" s="983"/>
      <c r="D31" s="983"/>
      <c r="E31" s="983"/>
      <c r="F31" s="983"/>
      <c r="G31" s="983"/>
      <c r="H31" s="983"/>
      <c r="I31" s="98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077"/>
      <c r="Q31" s="1078"/>
      <c r="R31" s="524" t="str">
        <f>IFERROR(IF(OR('別紙様式3-2（４・５月）'!R33="",'別紙様式3-2（４・５月）'!Z33="ベア加算"),
"",P31*VLOOKUP(N31,【参考】数式用!$AD$2:$AH$27,MATCH(O31,【参考】数式用!$K$4:$N$4,0)+1,0)),"")</f>
        <v/>
      </c>
      <c r="S31" s="138"/>
      <c r="T31" s="1079"/>
      <c r="U31" s="1080"/>
      <c r="V31" s="522" t="str">
        <f>IFERROR(IF(AND('別紙様式3-2（４・５月）'!O33="", O31&lt;&gt;""),P31, P31*VLOOKUP(AF31,【参考】数式用4!$DC$3:$DZ$106,MATCH(N31,【参考】数式用4!$DC$2:$DZ$2,0))),"")</f>
        <v/>
      </c>
      <c r="W31" s="105"/>
      <c r="X31" s="525"/>
      <c r="Y31" s="1081" t="str">
        <f>IFERROR(
     IF(OR('別紙様式3-2（４・５月）'!R33="",'別紙様式3-2（４・５月）'!Z33="ベア加算"),"",
                                            X31*VLOOKUP(N31,【参考】数式用!$AD$2:$AH$27,MATCH(W31,【参考】数式用!$K$4:$N$4,0)+1,0)
      ),"")</f>
        <v/>
      </c>
      <c r="Z31" s="1081"/>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 customHeight="1">
      <c r="A32" s="502">
        <v>19</v>
      </c>
      <c r="B32" s="982" t="str">
        <f>IF(基本情報入力シート!C71="","",基本情報入力シート!C71)</f>
        <v/>
      </c>
      <c r="C32" s="983"/>
      <c r="D32" s="983"/>
      <c r="E32" s="983"/>
      <c r="F32" s="983"/>
      <c r="G32" s="983"/>
      <c r="H32" s="983"/>
      <c r="I32" s="98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077"/>
      <c r="Q32" s="1078"/>
      <c r="R32" s="524" t="str">
        <f>IFERROR(IF(OR('別紙様式3-2（４・５月）'!R34="",'別紙様式3-2（４・５月）'!Z34="ベア加算"),
"",P32*VLOOKUP(N32,【参考】数式用!$AD$2:$AH$27,MATCH(O32,【参考】数式用!$K$4:$N$4,0)+1,0)),"")</f>
        <v/>
      </c>
      <c r="S32" s="138"/>
      <c r="T32" s="1079"/>
      <c r="U32" s="1080"/>
      <c r="V32" s="522" t="str">
        <f>IFERROR(IF(AND('別紙様式3-2（４・５月）'!O34="", O32&lt;&gt;""),P32, P32*VLOOKUP(AF32,【参考】数式用4!$DC$3:$DZ$106,MATCH(N32,【参考】数式用4!$DC$2:$DZ$2,0))),"")</f>
        <v/>
      </c>
      <c r="W32" s="105"/>
      <c r="X32" s="525"/>
      <c r="Y32" s="1081" t="str">
        <f>IFERROR(
     IF(OR('別紙様式3-2（４・５月）'!R34="",'別紙様式3-2（４・５月）'!Z34="ベア加算"),"",
                                            X32*VLOOKUP(N32,【参考】数式用!$AD$2:$AH$27,MATCH(W32,【参考】数式用!$K$4:$N$4,0)+1,0)
      ),"")</f>
        <v/>
      </c>
      <c r="Z32" s="1081"/>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 customHeight="1">
      <c r="A33" s="502">
        <v>20</v>
      </c>
      <c r="B33" s="982" t="str">
        <f>IF(基本情報入力シート!C72="","",基本情報入力シート!C72)</f>
        <v/>
      </c>
      <c r="C33" s="983"/>
      <c r="D33" s="983"/>
      <c r="E33" s="983"/>
      <c r="F33" s="983"/>
      <c r="G33" s="983"/>
      <c r="H33" s="983"/>
      <c r="I33" s="98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077"/>
      <c r="Q33" s="1078"/>
      <c r="R33" s="524" t="str">
        <f>IFERROR(IF(OR('別紙様式3-2（４・５月）'!R35="",'別紙様式3-2（４・５月）'!Z35="ベア加算"),
"",P33*VLOOKUP(N33,【参考】数式用!$AD$2:$AH$27,MATCH(O33,【参考】数式用!$K$4:$N$4,0)+1,0)),"")</f>
        <v/>
      </c>
      <c r="S33" s="138"/>
      <c r="T33" s="1079"/>
      <c r="U33" s="1080"/>
      <c r="V33" s="522" t="str">
        <f>IFERROR(IF(AND('別紙様式3-2（４・５月）'!O35="", O33&lt;&gt;""),P33, P33*VLOOKUP(AF33,【参考】数式用4!$DC$3:$DZ$106,MATCH(N33,【参考】数式用4!$DC$2:$DZ$2,0))),"")</f>
        <v/>
      </c>
      <c r="W33" s="105"/>
      <c r="X33" s="525"/>
      <c r="Y33" s="1081" t="str">
        <f>IFERROR(
     IF(OR('別紙様式3-2（４・５月）'!R35="",'別紙様式3-2（４・５月）'!Z35="ベア加算"),"",
                                            X33*VLOOKUP(N33,【参考】数式用!$AD$2:$AH$27,MATCH(W33,【参考】数式用!$K$4:$N$4,0)+1,0)
      ),"")</f>
        <v/>
      </c>
      <c r="Z33" s="1081"/>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 customHeight="1">
      <c r="A34" s="502">
        <v>21</v>
      </c>
      <c r="B34" s="982" t="str">
        <f>IF(基本情報入力シート!C73="","",基本情報入力シート!C73)</f>
        <v/>
      </c>
      <c r="C34" s="983"/>
      <c r="D34" s="983"/>
      <c r="E34" s="983"/>
      <c r="F34" s="983"/>
      <c r="G34" s="983"/>
      <c r="H34" s="983"/>
      <c r="I34" s="98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077"/>
      <c r="Q34" s="1078"/>
      <c r="R34" s="524" t="str">
        <f>IFERROR(IF(OR('別紙様式3-2（４・５月）'!R36="",'別紙様式3-2（４・５月）'!Z36="ベア加算"),
"",P34*VLOOKUP(N34,【参考】数式用!$AD$2:$AH$27,MATCH(O34,【参考】数式用!$K$4:$N$4,0)+1,0)),"")</f>
        <v/>
      </c>
      <c r="S34" s="138"/>
      <c r="T34" s="1079"/>
      <c r="U34" s="1080"/>
      <c r="V34" s="522" t="str">
        <f>IFERROR(IF(AND('別紙様式3-2（４・５月）'!O36="", O34&lt;&gt;""),P34, P34*VLOOKUP(AF34,【参考】数式用4!$DC$3:$DZ$106,MATCH(N34,【参考】数式用4!$DC$2:$DZ$2,0))),"")</f>
        <v/>
      </c>
      <c r="W34" s="105"/>
      <c r="X34" s="525"/>
      <c r="Y34" s="1081" t="str">
        <f>IFERROR(
     IF(OR('別紙様式3-2（４・５月）'!R36="",'別紙様式3-2（４・５月）'!Z36="ベア加算"),"",
                                            X34*VLOOKUP(N34,【参考】数式用!$AD$2:$AH$27,MATCH(W34,【参考】数式用!$K$4:$N$4,0)+1,0)
      ),"")</f>
        <v/>
      </c>
      <c r="Z34" s="1081"/>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 customHeight="1">
      <c r="A35" s="502">
        <v>22</v>
      </c>
      <c r="B35" s="982" t="str">
        <f>IF(基本情報入力シート!C74="","",基本情報入力シート!C74)</f>
        <v/>
      </c>
      <c r="C35" s="983"/>
      <c r="D35" s="983"/>
      <c r="E35" s="983"/>
      <c r="F35" s="983"/>
      <c r="G35" s="983"/>
      <c r="H35" s="983"/>
      <c r="I35" s="98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077"/>
      <c r="Q35" s="1078"/>
      <c r="R35" s="524" t="str">
        <f>IFERROR(IF(OR('別紙様式3-2（４・５月）'!R37="",'別紙様式3-2（４・５月）'!Z37="ベア加算"),
"",P35*VLOOKUP(N35,【参考】数式用!$AD$2:$AH$27,MATCH(O35,【参考】数式用!$K$4:$N$4,0)+1,0)),"")</f>
        <v/>
      </c>
      <c r="S35" s="138"/>
      <c r="T35" s="1079"/>
      <c r="U35" s="1080"/>
      <c r="V35" s="522" t="str">
        <f>IFERROR(IF(AND('別紙様式3-2（４・５月）'!O37="", O35&lt;&gt;""),P35, P35*VLOOKUP(AF35,【参考】数式用4!$DC$3:$DZ$106,MATCH(N35,【参考】数式用4!$DC$2:$DZ$2,0))),"")</f>
        <v/>
      </c>
      <c r="W35" s="105"/>
      <c r="X35" s="525"/>
      <c r="Y35" s="1081" t="str">
        <f>IFERROR(
     IF(OR('別紙様式3-2（４・５月）'!R37="",'別紙様式3-2（４・５月）'!Z37="ベア加算"),"",
                                            X35*VLOOKUP(N35,【参考】数式用!$AD$2:$AH$27,MATCH(W35,【参考】数式用!$K$4:$N$4,0)+1,0)
      ),"")</f>
        <v/>
      </c>
      <c r="Z35" s="1081"/>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 customHeight="1">
      <c r="A36" s="502">
        <v>23</v>
      </c>
      <c r="B36" s="982" t="str">
        <f>IF(基本情報入力シート!C75="","",基本情報入力シート!C75)</f>
        <v/>
      </c>
      <c r="C36" s="983"/>
      <c r="D36" s="983"/>
      <c r="E36" s="983"/>
      <c r="F36" s="983"/>
      <c r="G36" s="983"/>
      <c r="H36" s="983"/>
      <c r="I36" s="98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077"/>
      <c r="Q36" s="1078"/>
      <c r="R36" s="524" t="str">
        <f>IFERROR(IF(OR('別紙様式3-2（４・５月）'!R38="",'別紙様式3-2（４・５月）'!Z38="ベア加算"),
"",P36*VLOOKUP(N36,【参考】数式用!$AD$2:$AH$27,MATCH(O36,【参考】数式用!$K$4:$N$4,0)+1,0)),"")</f>
        <v/>
      </c>
      <c r="S36" s="138"/>
      <c r="T36" s="1079"/>
      <c r="U36" s="1080"/>
      <c r="V36" s="522" t="str">
        <f>IFERROR(IF(AND('別紙様式3-2（４・５月）'!O38="", O36&lt;&gt;""),P36, P36*VLOOKUP(AF36,【参考】数式用4!$DC$3:$DZ$106,MATCH(N36,【参考】数式用4!$DC$2:$DZ$2,0))),"")</f>
        <v/>
      </c>
      <c r="W36" s="105"/>
      <c r="X36" s="525"/>
      <c r="Y36" s="1081" t="str">
        <f>IFERROR(
     IF(OR('別紙様式3-2（４・５月）'!R38="",'別紙様式3-2（４・５月）'!Z38="ベア加算"),"",
                                            X36*VLOOKUP(N36,【参考】数式用!$AD$2:$AH$27,MATCH(W36,【参考】数式用!$K$4:$N$4,0)+1,0)
      ),"")</f>
        <v/>
      </c>
      <c r="Z36" s="1081"/>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 customHeight="1">
      <c r="A37" s="502">
        <v>24</v>
      </c>
      <c r="B37" s="982" t="str">
        <f>IF(基本情報入力シート!C76="","",基本情報入力シート!C76)</f>
        <v/>
      </c>
      <c r="C37" s="983"/>
      <c r="D37" s="983"/>
      <c r="E37" s="983"/>
      <c r="F37" s="983"/>
      <c r="G37" s="983"/>
      <c r="H37" s="983"/>
      <c r="I37" s="98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077"/>
      <c r="Q37" s="1078"/>
      <c r="R37" s="524" t="str">
        <f>IFERROR(IF(OR('別紙様式3-2（４・５月）'!R39="",'別紙様式3-2（４・５月）'!Z39="ベア加算"),
"",P37*VLOOKUP(N37,【参考】数式用!$AD$2:$AH$27,MATCH(O37,【参考】数式用!$K$4:$N$4,0)+1,0)),"")</f>
        <v/>
      </c>
      <c r="S37" s="138"/>
      <c r="T37" s="1079"/>
      <c r="U37" s="1080"/>
      <c r="V37" s="522" t="str">
        <f>IFERROR(IF(AND('別紙様式3-2（４・５月）'!O39="", O37&lt;&gt;""),P37, P37*VLOOKUP(AF37,【参考】数式用4!$DC$3:$DZ$106,MATCH(N37,【参考】数式用4!$DC$2:$DZ$2,0))),"")</f>
        <v/>
      </c>
      <c r="W37" s="105"/>
      <c r="X37" s="525"/>
      <c r="Y37" s="1081" t="str">
        <f>IFERROR(
     IF(OR('別紙様式3-2（４・５月）'!R39="",'別紙様式3-2（４・５月）'!Z39="ベア加算"),"",
                                            X37*VLOOKUP(N37,【参考】数式用!$AD$2:$AH$27,MATCH(W37,【参考】数式用!$K$4:$N$4,0)+1,0)
      ),"")</f>
        <v/>
      </c>
      <c r="Z37" s="1081"/>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 customHeight="1">
      <c r="A38" s="502">
        <v>25</v>
      </c>
      <c r="B38" s="982" t="str">
        <f>IF(基本情報入力シート!C77="","",基本情報入力シート!C77)</f>
        <v/>
      </c>
      <c r="C38" s="983"/>
      <c r="D38" s="983"/>
      <c r="E38" s="983"/>
      <c r="F38" s="983"/>
      <c r="G38" s="983"/>
      <c r="H38" s="983"/>
      <c r="I38" s="98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077"/>
      <c r="Q38" s="1078"/>
      <c r="R38" s="524" t="str">
        <f>IFERROR(IF(OR('別紙様式3-2（４・５月）'!R40="",'別紙様式3-2（４・５月）'!Z40="ベア加算"),
"",P38*VLOOKUP(N38,【参考】数式用!$AD$2:$AH$27,MATCH(O38,【参考】数式用!$K$4:$N$4,0)+1,0)),"")</f>
        <v/>
      </c>
      <c r="S38" s="138"/>
      <c r="T38" s="1079"/>
      <c r="U38" s="1080"/>
      <c r="V38" s="522" t="str">
        <f>IFERROR(IF(AND('別紙様式3-2（４・５月）'!O40="", O38&lt;&gt;""),P38, P38*VLOOKUP(AF38,【参考】数式用4!$DC$3:$DZ$106,MATCH(N38,【参考】数式用4!$DC$2:$DZ$2,0))),"")</f>
        <v/>
      </c>
      <c r="W38" s="105"/>
      <c r="X38" s="525"/>
      <c r="Y38" s="1081" t="str">
        <f>IFERROR(
     IF(OR('別紙様式3-2（４・５月）'!R40="",'別紙様式3-2（４・５月）'!Z40="ベア加算"),"",
                                            X38*VLOOKUP(N38,【参考】数式用!$AD$2:$AH$27,MATCH(W38,【参考】数式用!$K$4:$N$4,0)+1,0)
      ),"")</f>
        <v/>
      </c>
      <c r="Z38" s="1081"/>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 customHeight="1">
      <c r="A39" s="502">
        <v>26</v>
      </c>
      <c r="B39" s="982" t="str">
        <f>IF(基本情報入力シート!C78="","",基本情報入力シート!C78)</f>
        <v/>
      </c>
      <c r="C39" s="983"/>
      <c r="D39" s="983"/>
      <c r="E39" s="983"/>
      <c r="F39" s="983"/>
      <c r="G39" s="983"/>
      <c r="H39" s="983"/>
      <c r="I39" s="98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077"/>
      <c r="Q39" s="1078"/>
      <c r="R39" s="524" t="str">
        <f>IFERROR(IF(OR('別紙様式3-2（４・５月）'!R41="",'別紙様式3-2（４・５月）'!Z41="ベア加算"),
"",P39*VLOOKUP(N39,【参考】数式用!$AD$2:$AH$27,MATCH(O39,【参考】数式用!$K$4:$N$4,0)+1,0)),"")</f>
        <v/>
      </c>
      <c r="S39" s="138"/>
      <c r="T39" s="1079"/>
      <c r="U39" s="1080"/>
      <c r="V39" s="522" t="str">
        <f>IFERROR(IF(AND('別紙様式3-2（４・５月）'!O41="", O39&lt;&gt;""),P39, P39*VLOOKUP(AF39,【参考】数式用4!$DC$3:$DZ$106,MATCH(N39,【参考】数式用4!$DC$2:$DZ$2,0))),"")</f>
        <v/>
      </c>
      <c r="W39" s="105"/>
      <c r="X39" s="525"/>
      <c r="Y39" s="1081" t="str">
        <f>IFERROR(
     IF(OR('別紙様式3-2（４・５月）'!R41="",'別紙様式3-2（４・５月）'!Z41="ベア加算"),"",
                                            X39*VLOOKUP(N39,【参考】数式用!$AD$2:$AH$27,MATCH(W39,【参考】数式用!$K$4:$N$4,0)+1,0)
      ),"")</f>
        <v/>
      </c>
      <c r="Z39" s="1081"/>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 customHeight="1">
      <c r="A40" s="502">
        <v>27</v>
      </c>
      <c r="B40" s="982" t="str">
        <f>IF(基本情報入力シート!C79="","",基本情報入力シート!C79)</f>
        <v/>
      </c>
      <c r="C40" s="983"/>
      <c r="D40" s="983"/>
      <c r="E40" s="983"/>
      <c r="F40" s="983"/>
      <c r="G40" s="983"/>
      <c r="H40" s="983"/>
      <c r="I40" s="98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077"/>
      <c r="Q40" s="1078"/>
      <c r="R40" s="524" t="str">
        <f>IFERROR(IF(OR('別紙様式3-2（４・５月）'!R42="",'別紙様式3-2（４・５月）'!Z42="ベア加算"),
"",P40*VLOOKUP(N40,【参考】数式用!$AD$2:$AH$27,MATCH(O40,【参考】数式用!$K$4:$N$4,0)+1,0)),"")</f>
        <v/>
      </c>
      <c r="S40" s="138"/>
      <c r="T40" s="1079"/>
      <c r="U40" s="1080"/>
      <c r="V40" s="522" t="str">
        <f>IFERROR(IF(AND('別紙様式3-2（４・５月）'!O42="", O40&lt;&gt;""),P40, P40*VLOOKUP(AF40,【参考】数式用4!$DC$3:$DZ$106,MATCH(N40,【参考】数式用4!$DC$2:$DZ$2,0))),"")</f>
        <v/>
      </c>
      <c r="W40" s="105"/>
      <c r="X40" s="525"/>
      <c r="Y40" s="1081" t="str">
        <f>IFERROR(
     IF(OR('別紙様式3-2（４・５月）'!R42="",'別紙様式3-2（４・５月）'!Z42="ベア加算"),"",
                                            X40*VLOOKUP(N40,【参考】数式用!$AD$2:$AH$27,MATCH(W40,【参考】数式用!$K$4:$N$4,0)+1,0)
      ),"")</f>
        <v/>
      </c>
      <c r="Z40" s="1081"/>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 customHeight="1">
      <c r="A41" s="502">
        <v>28</v>
      </c>
      <c r="B41" s="982" t="str">
        <f>IF(基本情報入力シート!C80="","",基本情報入力シート!C80)</f>
        <v/>
      </c>
      <c r="C41" s="983"/>
      <c r="D41" s="983"/>
      <c r="E41" s="983"/>
      <c r="F41" s="983"/>
      <c r="G41" s="983"/>
      <c r="H41" s="983"/>
      <c r="I41" s="98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077"/>
      <c r="Q41" s="1078"/>
      <c r="R41" s="524" t="str">
        <f>IFERROR(IF(OR('別紙様式3-2（４・５月）'!R43="",'別紙様式3-2（４・５月）'!Z43="ベア加算"),
"",P41*VLOOKUP(N41,【参考】数式用!$AD$2:$AH$27,MATCH(O41,【参考】数式用!$K$4:$N$4,0)+1,0)),"")</f>
        <v/>
      </c>
      <c r="S41" s="138"/>
      <c r="T41" s="1079"/>
      <c r="U41" s="1080"/>
      <c r="V41" s="522" t="str">
        <f>IFERROR(IF(AND('別紙様式3-2（４・５月）'!O43="", O41&lt;&gt;""),P41, P41*VLOOKUP(AF41,【参考】数式用4!$DC$3:$DZ$106,MATCH(N41,【参考】数式用4!$DC$2:$DZ$2,0))),"")</f>
        <v/>
      </c>
      <c r="W41" s="105"/>
      <c r="X41" s="525"/>
      <c r="Y41" s="1081" t="str">
        <f>IFERROR(
     IF(OR('別紙様式3-2（４・５月）'!R43="",'別紙様式3-2（４・５月）'!Z43="ベア加算"),"",
                                            X41*VLOOKUP(N41,【参考】数式用!$AD$2:$AH$27,MATCH(W41,【参考】数式用!$K$4:$N$4,0)+1,0)
      ),"")</f>
        <v/>
      </c>
      <c r="Z41" s="1081"/>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 customHeight="1">
      <c r="A42" s="502">
        <v>29</v>
      </c>
      <c r="B42" s="982" t="str">
        <f>IF(基本情報入力シート!C81="","",基本情報入力シート!C81)</f>
        <v/>
      </c>
      <c r="C42" s="983"/>
      <c r="D42" s="983"/>
      <c r="E42" s="983"/>
      <c r="F42" s="983"/>
      <c r="G42" s="983"/>
      <c r="H42" s="983"/>
      <c r="I42" s="98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077"/>
      <c r="Q42" s="1078"/>
      <c r="R42" s="524" t="str">
        <f>IFERROR(IF(OR('別紙様式3-2（４・５月）'!R44="",'別紙様式3-2（４・５月）'!Z44="ベア加算"),
"",P42*VLOOKUP(N42,【参考】数式用!$AD$2:$AH$27,MATCH(O42,【参考】数式用!$K$4:$N$4,0)+1,0)),"")</f>
        <v/>
      </c>
      <c r="S42" s="138"/>
      <c r="T42" s="1079"/>
      <c r="U42" s="1080"/>
      <c r="V42" s="522" t="str">
        <f>IFERROR(IF(AND('別紙様式3-2（４・５月）'!O44="", O42&lt;&gt;""),P42, P42*VLOOKUP(AF42,【参考】数式用4!$DC$3:$DZ$106,MATCH(N42,【参考】数式用4!$DC$2:$DZ$2,0))),"")</f>
        <v/>
      </c>
      <c r="W42" s="105"/>
      <c r="X42" s="525"/>
      <c r="Y42" s="1081" t="str">
        <f>IFERROR(
     IF(OR('別紙様式3-2（４・５月）'!R44="",'別紙様式3-2（４・５月）'!Z44="ベア加算"),"",
                                            X42*VLOOKUP(N42,【参考】数式用!$AD$2:$AH$27,MATCH(W42,【参考】数式用!$K$4:$N$4,0)+1,0)
      ),"")</f>
        <v/>
      </c>
      <c r="Z42" s="1081"/>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 customHeight="1">
      <c r="A43" s="502">
        <v>30</v>
      </c>
      <c r="B43" s="982" t="str">
        <f>IF(基本情報入力シート!C82="","",基本情報入力シート!C82)</f>
        <v/>
      </c>
      <c r="C43" s="983"/>
      <c r="D43" s="983"/>
      <c r="E43" s="983"/>
      <c r="F43" s="983"/>
      <c r="G43" s="983"/>
      <c r="H43" s="983"/>
      <c r="I43" s="98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077"/>
      <c r="Q43" s="1078"/>
      <c r="R43" s="524" t="str">
        <f>IFERROR(IF(OR('別紙様式3-2（４・５月）'!R45="",'別紙様式3-2（４・５月）'!Z45="ベア加算"),
"",P43*VLOOKUP(N43,【参考】数式用!$AD$2:$AH$27,MATCH(O43,【参考】数式用!$K$4:$N$4,0)+1,0)),"")</f>
        <v/>
      </c>
      <c r="S43" s="138"/>
      <c r="T43" s="1079"/>
      <c r="U43" s="1080"/>
      <c r="V43" s="522" t="str">
        <f>IFERROR(IF(AND('別紙様式3-2（４・５月）'!O45="", O43&lt;&gt;""),P43, P43*VLOOKUP(AF43,【参考】数式用4!$DC$3:$DZ$106,MATCH(N43,【参考】数式用4!$DC$2:$DZ$2,0))),"")</f>
        <v/>
      </c>
      <c r="W43" s="105"/>
      <c r="X43" s="525"/>
      <c r="Y43" s="1081" t="str">
        <f>IFERROR(
     IF(OR('別紙様式3-2（４・５月）'!R45="",'別紙様式3-2（４・５月）'!Z45="ベア加算"),"",
                                            X43*VLOOKUP(N43,【参考】数式用!$AD$2:$AH$27,MATCH(W43,【参考】数式用!$K$4:$N$4,0)+1,0)
      ),"")</f>
        <v/>
      </c>
      <c r="Z43" s="1081"/>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 customHeight="1">
      <c r="A44" s="502">
        <v>31</v>
      </c>
      <c r="B44" s="982" t="str">
        <f>IF(基本情報入力シート!C83="","",基本情報入力シート!C83)</f>
        <v/>
      </c>
      <c r="C44" s="983"/>
      <c r="D44" s="983"/>
      <c r="E44" s="983"/>
      <c r="F44" s="983"/>
      <c r="G44" s="983"/>
      <c r="H44" s="983"/>
      <c r="I44" s="98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077"/>
      <c r="Q44" s="1078"/>
      <c r="R44" s="524" t="str">
        <f>IFERROR(IF(OR('別紙様式3-2（４・５月）'!R46="",'別紙様式3-2（４・５月）'!Z46="ベア加算"),
"",P44*VLOOKUP(N44,【参考】数式用!$AD$2:$AH$27,MATCH(O44,【参考】数式用!$K$4:$N$4,0)+1,0)),"")</f>
        <v/>
      </c>
      <c r="S44" s="138"/>
      <c r="T44" s="1079"/>
      <c r="U44" s="1080"/>
      <c r="V44" s="522" t="str">
        <f>IFERROR(IF(AND('別紙様式3-2（４・５月）'!O46="", O44&lt;&gt;""),P44, P44*VLOOKUP(AF44,【参考】数式用4!$DC$3:$DZ$106,MATCH(N44,【参考】数式用4!$DC$2:$DZ$2,0))),"")</f>
        <v/>
      </c>
      <c r="W44" s="105"/>
      <c r="X44" s="525"/>
      <c r="Y44" s="1081" t="str">
        <f>IFERROR(
     IF(OR('別紙様式3-2（４・５月）'!R46="",'別紙様式3-2（４・５月）'!Z46="ベア加算"),"",
                                            X44*VLOOKUP(N44,【参考】数式用!$AD$2:$AH$27,MATCH(W44,【参考】数式用!$K$4:$N$4,0)+1,0)
      ),"")</f>
        <v/>
      </c>
      <c r="Z44" s="1081"/>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 customHeight="1">
      <c r="A45" s="502">
        <v>32</v>
      </c>
      <c r="B45" s="982" t="str">
        <f>IF(基本情報入力シート!C84="","",基本情報入力シート!C84)</f>
        <v/>
      </c>
      <c r="C45" s="983"/>
      <c r="D45" s="983"/>
      <c r="E45" s="983"/>
      <c r="F45" s="983"/>
      <c r="G45" s="983"/>
      <c r="H45" s="983"/>
      <c r="I45" s="98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077"/>
      <c r="Q45" s="1078"/>
      <c r="R45" s="524" t="str">
        <f>IFERROR(IF(OR('別紙様式3-2（４・５月）'!R47="",'別紙様式3-2（４・５月）'!Z47="ベア加算"),
"",P45*VLOOKUP(N45,【参考】数式用!$AD$2:$AH$27,MATCH(O45,【参考】数式用!$K$4:$N$4,0)+1,0)),"")</f>
        <v/>
      </c>
      <c r="S45" s="138"/>
      <c r="T45" s="1079"/>
      <c r="U45" s="1080"/>
      <c r="V45" s="522" t="str">
        <f>IFERROR(IF(AND('別紙様式3-2（４・５月）'!O47="", O45&lt;&gt;""),P45, P45*VLOOKUP(AF45,【参考】数式用4!$DC$3:$DZ$106,MATCH(N45,【参考】数式用4!$DC$2:$DZ$2,0))),"")</f>
        <v/>
      </c>
      <c r="W45" s="105"/>
      <c r="X45" s="525"/>
      <c r="Y45" s="1081" t="str">
        <f>IFERROR(
     IF(OR('別紙様式3-2（４・５月）'!R47="",'別紙様式3-2（４・５月）'!Z47="ベア加算"),"",
                                            X45*VLOOKUP(N45,【参考】数式用!$AD$2:$AH$27,MATCH(W45,【参考】数式用!$K$4:$N$4,0)+1,0)
      ),"")</f>
        <v/>
      </c>
      <c r="Z45" s="1081"/>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 customHeight="1">
      <c r="A46" s="502">
        <v>33</v>
      </c>
      <c r="B46" s="982" t="str">
        <f>IF(基本情報入力シート!C85="","",基本情報入力シート!C85)</f>
        <v/>
      </c>
      <c r="C46" s="983"/>
      <c r="D46" s="983"/>
      <c r="E46" s="983"/>
      <c r="F46" s="983"/>
      <c r="G46" s="983"/>
      <c r="H46" s="983"/>
      <c r="I46" s="98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077"/>
      <c r="Q46" s="1078"/>
      <c r="R46" s="524" t="str">
        <f>IFERROR(IF(OR('別紙様式3-2（４・５月）'!R48="",'別紙様式3-2（４・５月）'!Z48="ベア加算"),
"",P46*VLOOKUP(N46,【参考】数式用!$AD$2:$AH$27,MATCH(O46,【参考】数式用!$K$4:$N$4,0)+1,0)),"")</f>
        <v/>
      </c>
      <c r="S46" s="138"/>
      <c r="T46" s="1079"/>
      <c r="U46" s="1080"/>
      <c r="V46" s="522" t="str">
        <f>IFERROR(IF(AND('別紙様式3-2（４・５月）'!O48="", O46&lt;&gt;""),P46, P46*VLOOKUP(AF46,【参考】数式用4!$DC$3:$DZ$106,MATCH(N46,【参考】数式用4!$DC$2:$DZ$2,0))),"")</f>
        <v/>
      </c>
      <c r="W46" s="105"/>
      <c r="X46" s="525"/>
      <c r="Y46" s="1081" t="str">
        <f>IFERROR(
     IF(OR('別紙様式3-2（４・５月）'!R48="",'別紙様式3-2（４・５月）'!Z48="ベア加算"),"",
                                            X46*VLOOKUP(N46,【参考】数式用!$AD$2:$AH$27,MATCH(W46,【参考】数式用!$K$4:$N$4,0)+1,0)
      ),"")</f>
        <v/>
      </c>
      <c r="Z46" s="1081"/>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 customHeight="1">
      <c r="A47" s="502">
        <v>34</v>
      </c>
      <c r="B47" s="982" t="str">
        <f>IF(基本情報入力シート!C86="","",基本情報入力シート!C86)</f>
        <v/>
      </c>
      <c r="C47" s="983"/>
      <c r="D47" s="983"/>
      <c r="E47" s="983"/>
      <c r="F47" s="983"/>
      <c r="G47" s="983"/>
      <c r="H47" s="983"/>
      <c r="I47" s="98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077"/>
      <c r="Q47" s="1078"/>
      <c r="R47" s="524" t="str">
        <f>IFERROR(IF(OR('別紙様式3-2（４・５月）'!R49="",'別紙様式3-2（４・５月）'!Z49="ベア加算"),
"",P47*VLOOKUP(N47,【参考】数式用!$AD$2:$AH$27,MATCH(O47,【参考】数式用!$K$4:$N$4,0)+1,0)),"")</f>
        <v/>
      </c>
      <c r="S47" s="138"/>
      <c r="T47" s="1079"/>
      <c r="U47" s="1080"/>
      <c r="V47" s="522" t="str">
        <f>IFERROR(IF(AND('別紙様式3-2（４・５月）'!O49="", O47&lt;&gt;""),P47, P47*VLOOKUP(AF47,【参考】数式用4!$DC$3:$DZ$106,MATCH(N47,【参考】数式用4!$DC$2:$DZ$2,0))),"")</f>
        <v/>
      </c>
      <c r="W47" s="105"/>
      <c r="X47" s="525"/>
      <c r="Y47" s="1081" t="str">
        <f>IFERROR(
     IF(OR('別紙様式3-2（４・５月）'!R49="",'別紙様式3-2（４・５月）'!Z49="ベア加算"),"",
                                            X47*VLOOKUP(N47,【参考】数式用!$AD$2:$AH$27,MATCH(W47,【参考】数式用!$K$4:$N$4,0)+1,0)
      ),"")</f>
        <v/>
      </c>
      <c r="Z47" s="1081"/>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 customHeight="1">
      <c r="A48" s="502">
        <v>35</v>
      </c>
      <c r="B48" s="982" t="str">
        <f>IF(基本情報入力シート!C87="","",基本情報入力シート!C87)</f>
        <v/>
      </c>
      <c r="C48" s="983"/>
      <c r="D48" s="983"/>
      <c r="E48" s="983"/>
      <c r="F48" s="983"/>
      <c r="G48" s="983"/>
      <c r="H48" s="983"/>
      <c r="I48" s="98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077"/>
      <c r="Q48" s="1078"/>
      <c r="R48" s="524" t="str">
        <f>IFERROR(IF(OR('別紙様式3-2（４・５月）'!R50="",'別紙様式3-2（４・５月）'!Z50="ベア加算"),
"",P48*VLOOKUP(N48,【参考】数式用!$AD$2:$AH$27,MATCH(O48,【参考】数式用!$K$4:$N$4,0)+1,0)),"")</f>
        <v/>
      </c>
      <c r="S48" s="138"/>
      <c r="T48" s="1079"/>
      <c r="U48" s="1080"/>
      <c r="V48" s="522" t="str">
        <f>IFERROR(IF(AND('別紙様式3-2（４・５月）'!O50="", O48&lt;&gt;""),P48, P48*VLOOKUP(AF48,【参考】数式用4!$DC$3:$DZ$106,MATCH(N48,【参考】数式用4!$DC$2:$DZ$2,0))),"")</f>
        <v/>
      </c>
      <c r="W48" s="105"/>
      <c r="X48" s="525"/>
      <c r="Y48" s="1081" t="str">
        <f>IFERROR(
     IF(OR('別紙様式3-2（４・５月）'!R50="",'別紙様式3-2（４・５月）'!Z50="ベア加算"),"",
                                            X48*VLOOKUP(N48,【参考】数式用!$AD$2:$AH$27,MATCH(W48,【参考】数式用!$K$4:$N$4,0)+1,0)
      ),"")</f>
        <v/>
      </c>
      <c r="Z48" s="1081"/>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 customHeight="1">
      <c r="A49" s="502">
        <v>36</v>
      </c>
      <c r="B49" s="982" t="str">
        <f>IF(基本情報入力シート!C88="","",基本情報入力シート!C88)</f>
        <v/>
      </c>
      <c r="C49" s="983"/>
      <c r="D49" s="983"/>
      <c r="E49" s="983"/>
      <c r="F49" s="983"/>
      <c r="G49" s="983"/>
      <c r="H49" s="983"/>
      <c r="I49" s="98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077"/>
      <c r="Q49" s="1078"/>
      <c r="R49" s="524" t="str">
        <f>IFERROR(IF(OR('別紙様式3-2（４・５月）'!R51="",'別紙様式3-2（４・５月）'!Z51="ベア加算"),
"",P49*VLOOKUP(N49,【参考】数式用!$AD$2:$AH$27,MATCH(O49,【参考】数式用!$K$4:$N$4,0)+1,0)),"")</f>
        <v/>
      </c>
      <c r="S49" s="138"/>
      <c r="T49" s="1079"/>
      <c r="U49" s="1080"/>
      <c r="V49" s="522" t="str">
        <f>IFERROR(IF(AND('別紙様式3-2（４・５月）'!O51="", O49&lt;&gt;""),P49, P49*VLOOKUP(AF49,【参考】数式用4!$DC$3:$DZ$106,MATCH(N49,【参考】数式用4!$DC$2:$DZ$2,0))),"")</f>
        <v/>
      </c>
      <c r="W49" s="105"/>
      <c r="X49" s="525"/>
      <c r="Y49" s="1081" t="str">
        <f>IFERROR(
     IF(OR('別紙様式3-2（４・５月）'!R51="",'別紙様式3-2（４・５月）'!Z51="ベア加算"),"",
                                            X49*VLOOKUP(N49,【参考】数式用!$AD$2:$AH$27,MATCH(W49,【参考】数式用!$K$4:$N$4,0)+1,0)
      ),"")</f>
        <v/>
      </c>
      <c r="Z49" s="1081"/>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 customHeight="1">
      <c r="A50" s="502">
        <v>37</v>
      </c>
      <c r="B50" s="982" t="str">
        <f>IF(基本情報入力シート!C89="","",基本情報入力シート!C89)</f>
        <v/>
      </c>
      <c r="C50" s="983"/>
      <c r="D50" s="983"/>
      <c r="E50" s="983"/>
      <c r="F50" s="983"/>
      <c r="G50" s="983"/>
      <c r="H50" s="983"/>
      <c r="I50" s="98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077"/>
      <c r="Q50" s="1078"/>
      <c r="R50" s="524" t="str">
        <f>IFERROR(IF(OR('別紙様式3-2（４・５月）'!R52="",'別紙様式3-2（４・５月）'!Z52="ベア加算"),
"",P50*VLOOKUP(N50,【参考】数式用!$AD$2:$AH$27,MATCH(O50,【参考】数式用!$K$4:$N$4,0)+1,0)),"")</f>
        <v/>
      </c>
      <c r="S50" s="138"/>
      <c r="T50" s="1079"/>
      <c r="U50" s="1080"/>
      <c r="V50" s="522" t="str">
        <f>IFERROR(IF(AND('別紙様式3-2（４・５月）'!O52="", O50&lt;&gt;""),P50, P50*VLOOKUP(AF50,【参考】数式用4!$DC$3:$DZ$106,MATCH(N50,【参考】数式用4!$DC$2:$DZ$2,0))),"")</f>
        <v/>
      </c>
      <c r="W50" s="105"/>
      <c r="X50" s="525"/>
      <c r="Y50" s="1081" t="str">
        <f>IFERROR(
     IF(OR('別紙様式3-2（４・５月）'!R52="",'別紙様式3-2（４・５月）'!Z52="ベア加算"),"",
                                            X50*VLOOKUP(N50,【参考】数式用!$AD$2:$AH$27,MATCH(W50,【参考】数式用!$K$4:$N$4,0)+1,0)
      ),"")</f>
        <v/>
      </c>
      <c r="Z50" s="1081"/>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 customHeight="1">
      <c r="A51" s="502">
        <v>38</v>
      </c>
      <c r="B51" s="982" t="str">
        <f>IF(基本情報入力シート!C90="","",基本情報入力シート!C90)</f>
        <v/>
      </c>
      <c r="C51" s="983"/>
      <c r="D51" s="983"/>
      <c r="E51" s="983"/>
      <c r="F51" s="983"/>
      <c r="G51" s="983"/>
      <c r="H51" s="983"/>
      <c r="I51" s="98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077"/>
      <c r="Q51" s="1078"/>
      <c r="R51" s="524" t="str">
        <f>IFERROR(IF(OR('別紙様式3-2（４・５月）'!R53="",'別紙様式3-2（４・５月）'!Z53="ベア加算"),
"",P51*VLOOKUP(N51,【参考】数式用!$AD$2:$AH$27,MATCH(O51,【参考】数式用!$K$4:$N$4,0)+1,0)),"")</f>
        <v/>
      </c>
      <c r="S51" s="138"/>
      <c r="T51" s="1079"/>
      <c r="U51" s="1080"/>
      <c r="V51" s="522" t="str">
        <f>IFERROR(IF(AND('別紙様式3-2（４・５月）'!O53="", O51&lt;&gt;""),P51, P51*VLOOKUP(AF51,【参考】数式用4!$DC$3:$DZ$106,MATCH(N51,【参考】数式用4!$DC$2:$DZ$2,0))),"")</f>
        <v/>
      </c>
      <c r="W51" s="105"/>
      <c r="X51" s="525"/>
      <c r="Y51" s="1081" t="str">
        <f>IFERROR(
     IF(OR('別紙様式3-2（４・５月）'!R53="",'別紙様式3-2（４・５月）'!Z53="ベア加算"),"",
                                            X51*VLOOKUP(N51,【参考】数式用!$AD$2:$AH$27,MATCH(W51,【参考】数式用!$K$4:$N$4,0)+1,0)
      ),"")</f>
        <v/>
      </c>
      <c r="Z51" s="1081"/>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 customHeight="1">
      <c r="A52" s="502">
        <v>39</v>
      </c>
      <c r="B52" s="982" t="str">
        <f>IF(基本情報入力シート!C91="","",基本情報入力シート!C91)</f>
        <v/>
      </c>
      <c r="C52" s="983"/>
      <c r="D52" s="983"/>
      <c r="E52" s="983"/>
      <c r="F52" s="983"/>
      <c r="G52" s="983"/>
      <c r="H52" s="983"/>
      <c r="I52" s="98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077"/>
      <c r="Q52" s="1078"/>
      <c r="R52" s="524" t="str">
        <f>IFERROR(IF(OR('別紙様式3-2（４・５月）'!R54="",'別紙様式3-2（４・５月）'!Z54="ベア加算"),
"",P52*VLOOKUP(N52,【参考】数式用!$AD$2:$AH$27,MATCH(O52,【参考】数式用!$K$4:$N$4,0)+1,0)),"")</f>
        <v/>
      </c>
      <c r="S52" s="138"/>
      <c r="T52" s="1079"/>
      <c r="U52" s="1080"/>
      <c r="V52" s="522" t="str">
        <f>IFERROR(IF(AND('別紙様式3-2（４・５月）'!O54="", O52&lt;&gt;""),P52, P52*VLOOKUP(AF52,【参考】数式用4!$DC$3:$DZ$106,MATCH(N52,【参考】数式用4!$DC$2:$DZ$2,0))),"")</f>
        <v/>
      </c>
      <c r="W52" s="105"/>
      <c r="X52" s="525"/>
      <c r="Y52" s="1081" t="str">
        <f>IFERROR(
     IF(OR('別紙様式3-2（４・５月）'!R54="",'別紙様式3-2（４・５月）'!Z54="ベア加算"),"",
                                            X52*VLOOKUP(N52,【参考】数式用!$AD$2:$AH$27,MATCH(W52,【参考】数式用!$K$4:$N$4,0)+1,0)
      ),"")</f>
        <v/>
      </c>
      <c r="Z52" s="1081"/>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 customHeight="1">
      <c r="A53" s="502">
        <v>40</v>
      </c>
      <c r="B53" s="982" t="str">
        <f>IF(基本情報入力シート!C92="","",基本情報入力シート!C92)</f>
        <v/>
      </c>
      <c r="C53" s="983"/>
      <c r="D53" s="983"/>
      <c r="E53" s="983"/>
      <c r="F53" s="983"/>
      <c r="G53" s="983"/>
      <c r="H53" s="983"/>
      <c r="I53" s="98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077"/>
      <c r="Q53" s="1078"/>
      <c r="R53" s="524" t="str">
        <f>IFERROR(IF(OR('別紙様式3-2（４・５月）'!R55="",'別紙様式3-2（４・５月）'!Z55="ベア加算"),
"",P53*VLOOKUP(N53,【参考】数式用!$AD$2:$AH$27,MATCH(O53,【参考】数式用!$K$4:$N$4,0)+1,0)),"")</f>
        <v/>
      </c>
      <c r="S53" s="138"/>
      <c r="T53" s="1079"/>
      <c r="U53" s="1080"/>
      <c r="V53" s="522" t="str">
        <f>IFERROR(IF(AND('別紙様式3-2（４・５月）'!O55="", O53&lt;&gt;""),P53, P53*VLOOKUP(AF53,【参考】数式用4!$DC$3:$DZ$106,MATCH(N53,【参考】数式用4!$DC$2:$DZ$2,0))),"")</f>
        <v/>
      </c>
      <c r="W53" s="105"/>
      <c r="X53" s="525"/>
      <c r="Y53" s="1081" t="str">
        <f>IFERROR(
     IF(OR('別紙様式3-2（４・５月）'!R55="",'別紙様式3-2（４・５月）'!Z55="ベア加算"),"",
                                            X53*VLOOKUP(N53,【参考】数式用!$AD$2:$AH$27,MATCH(W53,【参考】数式用!$K$4:$N$4,0)+1,0)
      ),"")</f>
        <v/>
      </c>
      <c r="Z53" s="1081"/>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 customHeight="1">
      <c r="A54" s="502">
        <v>41</v>
      </c>
      <c r="B54" s="982" t="str">
        <f>IF(基本情報入力シート!C93="","",基本情報入力シート!C93)</f>
        <v/>
      </c>
      <c r="C54" s="983"/>
      <c r="D54" s="983"/>
      <c r="E54" s="983"/>
      <c r="F54" s="983"/>
      <c r="G54" s="983"/>
      <c r="H54" s="983"/>
      <c r="I54" s="98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077"/>
      <c r="Q54" s="1078"/>
      <c r="R54" s="524" t="str">
        <f>IFERROR(IF(OR('別紙様式3-2（４・５月）'!R56="",'別紙様式3-2（４・５月）'!Z56="ベア加算"),
"",P54*VLOOKUP(N54,【参考】数式用!$AD$2:$AH$27,MATCH(O54,【参考】数式用!$K$4:$N$4,0)+1,0)),"")</f>
        <v/>
      </c>
      <c r="S54" s="138"/>
      <c r="T54" s="1079"/>
      <c r="U54" s="1080"/>
      <c r="V54" s="522" t="str">
        <f>IFERROR(IF(AND('別紙様式3-2（４・５月）'!O56="", O54&lt;&gt;""),P54, P54*VLOOKUP(AF54,【参考】数式用4!$DC$3:$DZ$106,MATCH(N54,【参考】数式用4!$DC$2:$DZ$2,0))),"")</f>
        <v/>
      </c>
      <c r="W54" s="105"/>
      <c r="X54" s="525"/>
      <c r="Y54" s="1081" t="str">
        <f>IFERROR(
     IF(OR('別紙様式3-2（４・５月）'!R56="",'別紙様式3-2（４・５月）'!Z56="ベア加算"),"",
                                            X54*VLOOKUP(N54,【参考】数式用!$AD$2:$AH$27,MATCH(W54,【参考】数式用!$K$4:$N$4,0)+1,0)
      ),"")</f>
        <v/>
      </c>
      <c r="Z54" s="1081"/>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 customHeight="1">
      <c r="A55" s="502">
        <v>42</v>
      </c>
      <c r="B55" s="982" t="str">
        <f>IF(基本情報入力シート!C94="","",基本情報入力シート!C94)</f>
        <v/>
      </c>
      <c r="C55" s="983"/>
      <c r="D55" s="983"/>
      <c r="E55" s="983"/>
      <c r="F55" s="983"/>
      <c r="G55" s="983"/>
      <c r="H55" s="983"/>
      <c r="I55" s="98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077"/>
      <c r="Q55" s="1078"/>
      <c r="R55" s="524" t="str">
        <f>IFERROR(IF(OR('別紙様式3-2（４・５月）'!R57="",'別紙様式3-2（４・５月）'!Z57="ベア加算"),
"",P55*VLOOKUP(N55,【参考】数式用!$AD$2:$AH$27,MATCH(O55,【参考】数式用!$K$4:$N$4,0)+1,0)),"")</f>
        <v/>
      </c>
      <c r="S55" s="138"/>
      <c r="T55" s="1079"/>
      <c r="U55" s="1080"/>
      <c r="V55" s="522" t="str">
        <f>IFERROR(IF(AND('別紙様式3-2（４・５月）'!O57="", O55&lt;&gt;""),P55, P55*VLOOKUP(AF55,【参考】数式用4!$DC$3:$DZ$106,MATCH(N55,【参考】数式用4!$DC$2:$DZ$2,0))),"")</f>
        <v/>
      </c>
      <c r="W55" s="105"/>
      <c r="X55" s="525"/>
      <c r="Y55" s="1081" t="str">
        <f>IFERROR(
     IF(OR('別紙様式3-2（４・５月）'!R57="",'別紙様式3-2（４・５月）'!Z57="ベア加算"),"",
                                            X55*VLOOKUP(N55,【参考】数式用!$AD$2:$AH$27,MATCH(W55,【参考】数式用!$K$4:$N$4,0)+1,0)
      ),"")</f>
        <v/>
      </c>
      <c r="Z55" s="1081"/>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 customHeight="1">
      <c r="A56" s="502">
        <v>43</v>
      </c>
      <c r="B56" s="982" t="str">
        <f>IF(基本情報入力シート!C95="","",基本情報入力シート!C95)</f>
        <v/>
      </c>
      <c r="C56" s="983"/>
      <c r="D56" s="983"/>
      <c r="E56" s="983"/>
      <c r="F56" s="983"/>
      <c r="G56" s="983"/>
      <c r="H56" s="983"/>
      <c r="I56" s="98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077"/>
      <c r="Q56" s="1078"/>
      <c r="R56" s="524" t="str">
        <f>IFERROR(IF(OR('別紙様式3-2（４・５月）'!R58="",'別紙様式3-2（４・５月）'!Z58="ベア加算"),
"",P56*VLOOKUP(N56,【参考】数式用!$AD$2:$AH$27,MATCH(O56,【参考】数式用!$K$4:$N$4,0)+1,0)),"")</f>
        <v/>
      </c>
      <c r="S56" s="138"/>
      <c r="T56" s="1079"/>
      <c r="U56" s="1080"/>
      <c r="V56" s="522" t="str">
        <f>IFERROR(IF(AND('別紙様式3-2（４・５月）'!O58="", O56&lt;&gt;""),P56, P56*VLOOKUP(AF56,【参考】数式用4!$DC$3:$DZ$106,MATCH(N56,【参考】数式用4!$DC$2:$DZ$2,0))),"")</f>
        <v/>
      </c>
      <c r="W56" s="105"/>
      <c r="X56" s="525"/>
      <c r="Y56" s="1081" t="str">
        <f>IFERROR(
     IF(OR('別紙様式3-2（４・５月）'!R58="",'別紙様式3-2（４・５月）'!Z58="ベア加算"),"",
                                            X56*VLOOKUP(N56,【参考】数式用!$AD$2:$AH$27,MATCH(W56,【参考】数式用!$K$4:$N$4,0)+1,0)
      ),"")</f>
        <v/>
      </c>
      <c r="Z56" s="1081"/>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 customHeight="1">
      <c r="A57" s="502">
        <v>44</v>
      </c>
      <c r="B57" s="982" t="str">
        <f>IF(基本情報入力シート!C96="","",基本情報入力シート!C96)</f>
        <v/>
      </c>
      <c r="C57" s="983"/>
      <c r="D57" s="983"/>
      <c r="E57" s="983"/>
      <c r="F57" s="983"/>
      <c r="G57" s="983"/>
      <c r="H57" s="983"/>
      <c r="I57" s="98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077"/>
      <c r="Q57" s="1078"/>
      <c r="R57" s="524" t="str">
        <f>IFERROR(IF(OR('別紙様式3-2（４・５月）'!R59="",'別紙様式3-2（４・５月）'!Z59="ベア加算"),
"",P57*VLOOKUP(N57,【参考】数式用!$AD$2:$AH$27,MATCH(O57,【参考】数式用!$K$4:$N$4,0)+1,0)),"")</f>
        <v/>
      </c>
      <c r="S57" s="138"/>
      <c r="T57" s="1079"/>
      <c r="U57" s="1080"/>
      <c r="V57" s="522" t="str">
        <f>IFERROR(IF(AND('別紙様式3-2（４・５月）'!O59="", O57&lt;&gt;""),P57, P57*VLOOKUP(AF57,【参考】数式用4!$DC$3:$DZ$106,MATCH(N57,【参考】数式用4!$DC$2:$DZ$2,0))),"")</f>
        <v/>
      </c>
      <c r="W57" s="105"/>
      <c r="X57" s="525"/>
      <c r="Y57" s="1081" t="str">
        <f>IFERROR(
     IF(OR('別紙様式3-2（４・５月）'!R59="",'別紙様式3-2（４・５月）'!Z59="ベア加算"),"",
                                            X57*VLOOKUP(N57,【参考】数式用!$AD$2:$AH$27,MATCH(W57,【参考】数式用!$K$4:$N$4,0)+1,0)
      ),"")</f>
        <v/>
      </c>
      <c r="Z57" s="1081"/>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 customHeight="1">
      <c r="A58" s="502">
        <v>45</v>
      </c>
      <c r="B58" s="982" t="str">
        <f>IF(基本情報入力シート!C97="","",基本情報入力シート!C97)</f>
        <v/>
      </c>
      <c r="C58" s="983"/>
      <c r="D58" s="983"/>
      <c r="E58" s="983"/>
      <c r="F58" s="983"/>
      <c r="G58" s="983"/>
      <c r="H58" s="983"/>
      <c r="I58" s="98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077"/>
      <c r="Q58" s="1078"/>
      <c r="R58" s="524" t="str">
        <f>IFERROR(IF(OR('別紙様式3-2（４・５月）'!R60="",'別紙様式3-2（４・５月）'!Z60="ベア加算"),
"",P58*VLOOKUP(N58,【参考】数式用!$AD$2:$AH$27,MATCH(O58,【参考】数式用!$K$4:$N$4,0)+1,0)),"")</f>
        <v/>
      </c>
      <c r="S58" s="138"/>
      <c r="T58" s="1079"/>
      <c r="U58" s="1080"/>
      <c r="V58" s="522" t="str">
        <f>IFERROR(IF(AND('別紙様式3-2（４・５月）'!O60="", O58&lt;&gt;""),P58, P58*VLOOKUP(AF58,【参考】数式用4!$DC$3:$DZ$106,MATCH(N58,【参考】数式用4!$DC$2:$DZ$2,0))),"")</f>
        <v/>
      </c>
      <c r="W58" s="105"/>
      <c r="X58" s="525"/>
      <c r="Y58" s="1081" t="str">
        <f>IFERROR(
     IF(OR('別紙様式3-2（４・５月）'!R60="",'別紙様式3-2（４・５月）'!Z60="ベア加算"),"",
                                            X58*VLOOKUP(N58,【参考】数式用!$AD$2:$AH$27,MATCH(W58,【参考】数式用!$K$4:$N$4,0)+1,0)
      ),"")</f>
        <v/>
      </c>
      <c r="Z58" s="1081"/>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 customHeight="1">
      <c r="A59" s="502">
        <v>46</v>
      </c>
      <c r="B59" s="982" t="str">
        <f>IF(基本情報入力シート!C98="","",基本情報入力シート!C98)</f>
        <v/>
      </c>
      <c r="C59" s="983"/>
      <c r="D59" s="983"/>
      <c r="E59" s="983"/>
      <c r="F59" s="983"/>
      <c r="G59" s="983"/>
      <c r="H59" s="983"/>
      <c r="I59" s="98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077"/>
      <c r="Q59" s="1078"/>
      <c r="R59" s="524" t="str">
        <f>IFERROR(IF(OR('別紙様式3-2（４・５月）'!R61="",'別紙様式3-2（４・５月）'!Z61="ベア加算"),
"",P59*VLOOKUP(N59,【参考】数式用!$AD$2:$AH$27,MATCH(O59,【参考】数式用!$K$4:$N$4,0)+1,0)),"")</f>
        <v/>
      </c>
      <c r="S59" s="138"/>
      <c r="T59" s="1079"/>
      <c r="U59" s="1080"/>
      <c r="V59" s="522" t="str">
        <f>IFERROR(IF(AND('別紙様式3-2（４・５月）'!O61="", O59&lt;&gt;""),P59, P59*VLOOKUP(AF59,【参考】数式用4!$DC$3:$DZ$106,MATCH(N59,【参考】数式用4!$DC$2:$DZ$2,0))),"")</f>
        <v/>
      </c>
      <c r="W59" s="105"/>
      <c r="X59" s="525"/>
      <c r="Y59" s="1081" t="str">
        <f>IFERROR(
     IF(OR('別紙様式3-2（４・５月）'!R61="",'別紙様式3-2（４・５月）'!Z61="ベア加算"),"",
                                            X59*VLOOKUP(N59,【参考】数式用!$AD$2:$AH$27,MATCH(W59,【参考】数式用!$K$4:$N$4,0)+1,0)
      ),"")</f>
        <v/>
      </c>
      <c r="Z59" s="1081"/>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 customHeight="1">
      <c r="A60" s="502">
        <v>47</v>
      </c>
      <c r="B60" s="982" t="str">
        <f>IF(基本情報入力シート!C99="","",基本情報入力シート!C99)</f>
        <v/>
      </c>
      <c r="C60" s="983"/>
      <c r="D60" s="983"/>
      <c r="E60" s="983"/>
      <c r="F60" s="983"/>
      <c r="G60" s="983"/>
      <c r="H60" s="983"/>
      <c r="I60" s="98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077"/>
      <c r="Q60" s="1078"/>
      <c r="R60" s="524" t="str">
        <f>IFERROR(IF(OR('別紙様式3-2（４・５月）'!R62="",'別紙様式3-2（４・５月）'!Z62="ベア加算"),
"",P60*VLOOKUP(N60,【参考】数式用!$AD$2:$AH$27,MATCH(O60,【参考】数式用!$K$4:$N$4,0)+1,0)),"")</f>
        <v/>
      </c>
      <c r="S60" s="138"/>
      <c r="T60" s="1079"/>
      <c r="U60" s="1080"/>
      <c r="V60" s="522" t="str">
        <f>IFERROR(IF(AND('別紙様式3-2（４・５月）'!O62="", O60&lt;&gt;""),P60, P60*VLOOKUP(AF60,【参考】数式用4!$DC$3:$DZ$106,MATCH(N60,【参考】数式用4!$DC$2:$DZ$2,0))),"")</f>
        <v/>
      </c>
      <c r="W60" s="105"/>
      <c r="X60" s="525"/>
      <c r="Y60" s="1081" t="str">
        <f>IFERROR(
     IF(OR('別紙様式3-2（４・５月）'!R62="",'別紙様式3-2（４・５月）'!Z62="ベア加算"),"",
                                            X60*VLOOKUP(N60,【参考】数式用!$AD$2:$AH$27,MATCH(W60,【参考】数式用!$K$4:$N$4,0)+1,0)
      ),"")</f>
        <v/>
      </c>
      <c r="Z60" s="1081"/>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 customHeight="1">
      <c r="A61" s="502">
        <v>48</v>
      </c>
      <c r="B61" s="982" t="str">
        <f>IF(基本情報入力シート!C100="","",基本情報入力シート!C100)</f>
        <v/>
      </c>
      <c r="C61" s="983"/>
      <c r="D61" s="983"/>
      <c r="E61" s="983"/>
      <c r="F61" s="983"/>
      <c r="G61" s="983"/>
      <c r="H61" s="983"/>
      <c r="I61" s="98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077"/>
      <c r="Q61" s="1078"/>
      <c r="R61" s="524" t="str">
        <f>IFERROR(IF(OR('別紙様式3-2（４・５月）'!R63="",'別紙様式3-2（４・５月）'!Z63="ベア加算"),
"",P61*VLOOKUP(N61,【参考】数式用!$AD$2:$AH$27,MATCH(O61,【参考】数式用!$K$4:$N$4,0)+1,0)),"")</f>
        <v/>
      </c>
      <c r="S61" s="138"/>
      <c r="T61" s="1079"/>
      <c r="U61" s="1080"/>
      <c r="V61" s="522" t="str">
        <f>IFERROR(IF(AND('別紙様式3-2（４・５月）'!O63="", O61&lt;&gt;""),P61, P61*VLOOKUP(AF61,【参考】数式用4!$DC$3:$DZ$106,MATCH(N61,【参考】数式用4!$DC$2:$DZ$2,0))),"")</f>
        <v/>
      </c>
      <c r="W61" s="105"/>
      <c r="X61" s="525"/>
      <c r="Y61" s="1081" t="str">
        <f>IFERROR(
     IF(OR('別紙様式3-2（４・５月）'!R63="",'別紙様式3-2（４・５月）'!Z63="ベア加算"),"",
                                            X61*VLOOKUP(N61,【参考】数式用!$AD$2:$AH$27,MATCH(W61,【参考】数式用!$K$4:$N$4,0)+1,0)
      ),"")</f>
        <v/>
      </c>
      <c r="Z61" s="1081"/>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 customHeight="1">
      <c r="A62" s="502">
        <v>49</v>
      </c>
      <c r="B62" s="982" t="str">
        <f>IF(基本情報入力シート!C101="","",基本情報入力シート!C101)</f>
        <v/>
      </c>
      <c r="C62" s="983"/>
      <c r="D62" s="983"/>
      <c r="E62" s="983"/>
      <c r="F62" s="983"/>
      <c r="G62" s="983"/>
      <c r="H62" s="983"/>
      <c r="I62" s="98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077"/>
      <c r="Q62" s="1078"/>
      <c r="R62" s="524" t="str">
        <f>IFERROR(IF(OR('別紙様式3-2（４・５月）'!R64="",'別紙様式3-2（４・５月）'!Z64="ベア加算"),
"",P62*VLOOKUP(N62,【参考】数式用!$AD$2:$AH$27,MATCH(O62,【参考】数式用!$K$4:$N$4,0)+1,0)),"")</f>
        <v/>
      </c>
      <c r="S62" s="138"/>
      <c r="T62" s="1079"/>
      <c r="U62" s="1080"/>
      <c r="V62" s="522" t="str">
        <f>IFERROR(IF(AND('別紙様式3-2（４・５月）'!O64="", O62&lt;&gt;""),P62, P62*VLOOKUP(AF62,【参考】数式用4!$DC$3:$DZ$106,MATCH(N62,【参考】数式用4!$DC$2:$DZ$2,0))),"")</f>
        <v/>
      </c>
      <c r="W62" s="105"/>
      <c r="X62" s="525"/>
      <c r="Y62" s="1081" t="str">
        <f>IFERROR(
     IF(OR('別紙様式3-2（４・５月）'!R64="",'別紙様式3-2（４・５月）'!Z64="ベア加算"),"",
                                            X62*VLOOKUP(N62,【参考】数式用!$AD$2:$AH$27,MATCH(W62,【参考】数式用!$K$4:$N$4,0)+1,0)
      ),"")</f>
        <v/>
      </c>
      <c r="Z62" s="1081"/>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 customHeight="1">
      <c r="A63" s="502">
        <v>50</v>
      </c>
      <c r="B63" s="982" t="str">
        <f>IF(基本情報入力シート!C102="","",基本情報入力シート!C102)</f>
        <v/>
      </c>
      <c r="C63" s="983"/>
      <c r="D63" s="983"/>
      <c r="E63" s="983"/>
      <c r="F63" s="983"/>
      <c r="G63" s="983"/>
      <c r="H63" s="983"/>
      <c r="I63" s="98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077"/>
      <c r="Q63" s="1078"/>
      <c r="R63" s="524" t="str">
        <f>IFERROR(IF(OR('別紙様式3-2（４・５月）'!R65="",'別紙様式3-2（４・５月）'!Z65="ベア加算"),
"",P63*VLOOKUP(N63,【参考】数式用!$AD$2:$AH$27,MATCH(O63,【参考】数式用!$K$4:$N$4,0)+1,0)),"")</f>
        <v/>
      </c>
      <c r="S63" s="138"/>
      <c r="T63" s="1079"/>
      <c r="U63" s="1080"/>
      <c r="V63" s="522" t="str">
        <f>IFERROR(IF(AND('別紙様式3-2（４・５月）'!O65="", O63&lt;&gt;""),P63, P63*VLOOKUP(AF63,【参考】数式用4!$DC$3:$DZ$106,MATCH(N63,【参考】数式用4!$DC$2:$DZ$2,0))),"")</f>
        <v/>
      </c>
      <c r="W63" s="105"/>
      <c r="X63" s="525"/>
      <c r="Y63" s="1081" t="str">
        <f>IFERROR(
     IF(OR('別紙様式3-2（４・５月）'!R65="",'別紙様式3-2（４・５月）'!Z65="ベア加算"),"",
                                            X63*VLOOKUP(N63,【参考】数式用!$AD$2:$AH$27,MATCH(W63,【参考】数式用!$K$4:$N$4,0)+1,0)
      ),"")</f>
        <v/>
      </c>
      <c r="Z63" s="1081"/>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 customHeight="1">
      <c r="A64" s="502">
        <v>51</v>
      </c>
      <c r="B64" s="982" t="str">
        <f>IF(基本情報入力シート!C103="","",基本情報入力シート!C103)</f>
        <v/>
      </c>
      <c r="C64" s="983"/>
      <c r="D64" s="983"/>
      <c r="E64" s="983"/>
      <c r="F64" s="983"/>
      <c r="G64" s="983"/>
      <c r="H64" s="983"/>
      <c r="I64" s="98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077"/>
      <c r="Q64" s="1078"/>
      <c r="R64" s="524" t="str">
        <f>IFERROR(IF(OR('別紙様式3-2（４・５月）'!R66="",'別紙様式3-2（４・５月）'!Z66="ベア加算"),
"",P64*VLOOKUP(N64,【参考】数式用!$AD$2:$AH$27,MATCH(O64,【参考】数式用!$K$4:$N$4,0)+1,0)),"")</f>
        <v/>
      </c>
      <c r="S64" s="138"/>
      <c r="T64" s="1079"/>
      <c r="U64" s="1080"/>
      <c r="V64" s="522" t="str">
        <f>IFERROR(IF(AND('別紙様式3-2（４・５月）'!O66="", O64&lt;&gt;""),P64, P64*VLOOKUP(AF64,【参考】数式用4!$DC$3:$DZ$106,MATCH(N64,【参考】数式用4!$DC$2:$DZ$2,0))),"")</f>
        <v/>
      </c>
      <c r="W64" s="105"/>
      <c r="X64" s="525"/>
      <c r="Y64" s="1081" t="str">
        <f>IFERROR(
     IF(OR('別紙様式3-2（４・５月）'!R66="",'別紙様式3-2（４・５月）'!Z66="ベア加算"),"",
                                            X64*VLOOKUP(N64,【参考】数式用!$AD$2:$AH$27,MATCH(W64,【参考】数式用!$K$4:$N$4,0)+1,0)
      ),"")</f>
        <v/>
      </c>
      <c r="Z64" s="1081"/>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 customHeight="1">
      <c r="A65" s="502">
        <v>52</v>
      </c>
      <c r="B65" s="982" t="str">
        <f>IF(基本情報入力シート!C104="","",基本情報入力シート!C104)</f>
        <v/>
      </c>
      <c r="C65" s="983"/>
      <c r="D65" s="983"/>
      <c r="E65" s="983"/>
      <c r="F65" s="983"/>
      <c r="G65" s="983"/>
      <c r="H65" s="983"/>
      <c r="I65" s="98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077"/>
      <c r="Q65" s="1078"/>
      <c r="R65" s="524" t="str">
        <f>IFERROR(IF(OR('別紙様式3-2（４・５月）'!R67="",'別紙様式3-2（４・５月）'!Z67="ベア加算"),
"",P65*VLOOKUP(N65,【参考】数式用!$AD$2:$AH$27,MATCH(O65,【参考】数式用!$K$4:$N$4,0)+1,0)),"")</f>
        <v/>
      </c>
      <c r="S65" s="138"/>
      <c r="T65" s="1079"/>
      <c r="U65" s="1080"/>
      <c r="V65" s="522" t="str">
        <f>IFERROR(IF(AND('別紙様式3-2（４・５月）'!O67="", O65&lt;&gt;""),P65, P65*VLOOKUP(AF65,【参考】数式用4!$DC$3:$DZ$106,MATCH(N65,【参考】数式用4!$DC$2:$DZ$2,0))),"")</f>
        <v/>
      </c>
      <c r="W65" s="105"/>
      <c r="X65" s="525"/>
      <c r="Y65" s="1081" t="str">
        <f>IFERROR(
     IF(OR('別紙様式3-2（４・５月）'!R67="",'別紙様式3-2（４・５月）'!Z67="ベア加算"),"",
                                            X65*VLOOKUP(N65,【参考】数式用!$AD$2:$AH$27,MATCH(W65,【参考】数式用!$K$4:$N$4,0)+1,0)
      ),"")</f>
        <v/>
      </c>
      <c r="Z65" s="1081"/>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 customHeight="1">
      <c r="A66" s="502">
        <v>53</v>
      </c>
      <c r="B66" s="982" t="str">
        <f>IF(基本情報入力シート!C105="","",基本情報入力シート!C105)</f>
        <v/>
      </c>
      <c r="C66" s="983"/>
      <c r="D66" s="983"/>
      <c r="E66" s="983"/>
      <c r="F66" s="983"/>
      <c r="G66" s="983"/>
      <c r="H66" s="983"/>
      <c r="I66" s="98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077"/>
      <c r="Q66" s="1078"/>
      <c r="R66" s="524" t="str">
        <f>IFERROR(IF(OR('別紙様式3-2（４・５月）'!R68="",'別紙様式3-2（４・５月）'!Z68="ベア加算"),
"",P66*VLOOKUP(N66,【参考】数式用!$AD$2:$AH$27,MATCH(O66,【参考】数式用!$K$4:$N$4,0)+1,0)),"")</f>
        <v/>
      </c>
      <c r="S66" s="138"/>
      <c r="T66" s="1079"/>
      <c r="U66" s="1080"/>
      <c r="V66" s="522" t="str">
        <f>IFERROR(IF(AND('別紙様式3-2（４・５月）'!O68="", O66&lt;&gt;""),P66, P66*VLOOKUP(AF66,【参考】数式用4!$DC$3:$DZ$106,MATCH(N66,【参考】数式用4!$DC$2:$DZ$2,0))),"")</f>
        <v/>
      </c>
      <c r="W66" s="105"/>
      <c r="X66" s="525"/>
      <c r="Y66" s="1081" t="str">
        <f>IFERROR(
     IF(OR('別紙様式3-2（４・５月）'!R68="",'別紙様式3-2（４・５月）'!Z68="ベア加算"),"",
                                            X66*VLOOKUP(N66,【参考】数式用!$AD$2:$AH$27,MATCH(W66,【参考】数式用!$K$4:$N$4,0)+1,0)
      ),"")</f>
        <v/>
      </c>
      <c r="Z66" s="1081"/>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 customHeight="1">
      <c r="A67" s="502">
        <v>54</v>
      </c>
      <c r="B67" s="982" t="str">
        <f>IF(基本情報入力シート!C106="","",基本情報入力シート!C106)</f>
        <v/>
      </c>
      <c r="C67" s="983"/>
      <c r="D67" s="983"/>
      <c r="E67" s="983"/>
      <c r="F67" s="983"/>
      <c r="G67" s="983"/>
      <c r="H67" s="983"/>
      <c r="I67" s="98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077"/>
      <c r="Q67" s="1078"/>
      <c r="R67" s="524" t="str">
        <f>IFERROR(IF(OR('別紙様式3-2（４・５月）'!R69="",'別紙様式3-2（４・５月）'!Z69="ベア加算"),
"",P67*VLOOKUP(N67,【参考】数式用!$AD$2:$AH$27,MATCH(O67,【参考】数式用!$K$4:$N$4,0)+1,0)),"")</f>
        <v/>
      </c>
      <c r="S67" s="138"/>
      <c r="T67" s="1079"/>
      <c r="U67" s="1080"/>
      <c r="V67" s="522" t="str">
        <f>IFERROR(IF(AND('別紙様式3-2（４・５月）'!O69="", O67&lt;&gt;""),P67, P67*VLOOKUP(AF67,【参考】数式用4!$DC$3:$DZ$106,MATCH(N67,【参考】数式用4!$DC$2:$DZ$2,0))),"")</f>
        <v/>
      </c>
      <c r="W67" s="105"/>
      <c r="X67" s="525"/>
      <c r="Y67" s="1081" t="str">
        <f>IFERROR(
     IF(OR('別紙様式3-2（４・５月）'!R69="",'別紙様式3-2（４・５月）'!Z69="ベア加算"),"",
                                            X67*VLOOKUP(N67,【参考】数式用!$AD$2:$AH$27,MATCH(W67,【参考】数式用!$K$4:$N$4,0)+1,0)
      ),"")</f>
        <v/>
      </c>
      <c r="Z67" s="1081"/>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 customHeight="1">
      <c r="A68" s="502">
        <v>55</v>
      </c>
      <c r="B68" s="982" t="str">
        <f>IF(基本情報入力シート!C107="","",基本情報入力シート!C107)</f>
        <v/>
      </c>
      <c r="C68" s="983"/>
      <c r="D68" s="983"/>
      <c r="E68" s="983"/>
      <c r="F68" s="983"/>
      <c r="G68" s="983"/>
      <c r="H68" s="983"/>
      <c r="I68" s="98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077"/>
      <c r="Q68" s="1078"/>
      <c r="R68" s="524" t="str">
        <f>IFERROR(IF(OR('別紙様式3-2（４・５月）'!R70="",'別紙様式3-2（４・５月）'!Z70="ベア加算"),
"",P68*VLOOKUP(N68,【参考】数式用!$AD$2:$AH$27,MATCH(O68,【参考】数式用!$K$4:$N$4,0)+1,0)),"")</f>
        <v/>
      </c>
      <c r="S68" s="138"/>
      <c r="T68" s="1079"/>
      <c r="U68" s="1080"/>
      <c r="V68" s="522" t="str">
        <f>IFERROR(IF(AND('別紙様式3-2（４・５月）'!O70="", O68&lt;&gt;""),P68, P68*VLOOKUP(AF68,【参考】数式用4!$DC$3:$DZ$106,MATCH(N68,【参考】数式用4!$DC$2:$DZ$2,0))),"")</f>
        <v/>
      </c>
      <c r="W68" s="105"/>
      <c r="X68" s="525"/>
      <c r="Y68" s="1081" t="str">
        <f>IFERROR(
     IF(OR('別紙様式3-2（４・５月）'!R70="",'別紙様式3-2（４・５月）'!Z70="ベア加算"),"",
                                            X68*VLOOKUP(N68,【参考】数式用!$AD$2:$AH$27,MATCH(W68,【参考】数式用!$K$4:$N$4,0)+1,0)
      ),"")</f>
        <v/>
      </c>
      <c r="Z68" s="1081"/>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 customHeight="1">
      <c r="A69" s="502">
        <v>56</v>
      </c>
      <c r="B69" s="982" t="str">
        <f>IF(基本情報入力シート!C108="","",基本情報入力シート!C108)</f>
        <v/>
      </c>
      <c r="C69" s="983"/>
      <c r="D69" s="983"/>
      <c r="E69" s="983"/>
      <c r="F69" s="983"/>
      <c r="G69" s="983"/>
      <c r="H69" s="983"/>
      <c r="I69" s="98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077"/>
      <c r="Q69" s="1078"/>
      <c r="R69" s="524" t="str">
        <f>IFERROR(IF(OR('別紙様式3-2（４・５月）'!R71="",'別紙様式3-2（４・５月）'!Z71="ベア加算"),
"",P69*VLOOKUP(N69,【参考】数式用!$AD$2:$AH$27,MATCH(O69,【参考】数式用!$K$4:$N$4,0)+1,0)),"")</f>
        <v/>
      </c>
      <c r="S69" s="138"/>
      <c r="T69" s="1079"/>
      <c r="U69" s="1080"/>
      <c r="V69" s="522" t="str">
        <f>IFERROR(IF(AND('別紙様式3-2（４・５月）'!O71="", O69&lt;&gt;""),P69, P69*VLOOKUP(AF69,【参考】数式用4!$DC$3:$DZ$106,MATCH(N69,【参考】数式用4!$DC$2:$DZ$2,0))),"")</f>
        <v/>
      </c>
      <c r="W69" s="105"/>
      <c r="X69" s="525"/>
      <c r="Y69" s="1081" t="str">
        <f>IFERROR(
     IF(OR('別紙様式3-2（４・５月）'!R71="",'別紙様式3-2（４・５月）'!Z71="ベア加算"),"",
                                            X69*VLOOKUP(N69,【参考】数式用!$AD$2:$AH$27,MATCH(W69,【参考】数式用!$K$4:$N$4,0)+1,0)
      ),"")</f>
        <v/>
      </c>
      <c r="Z69" s="1081"/>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 customHeight="1">
      <c r="A70" s="502">
        <v>57</v>
      </c>
      <c r="B70" s="982" t="str">
        <f>IF(基本情報入力シート!C109="","",基本情報入力シート!C109)</f>
        <v/>
      </c>
      <c r="C70" s="983"/>
      <c r="D70" s="983"/>
      <c r="E70" s="983"/>
      <c r="F70" s="983"/>
      <c r="G70" s="983"/>
      <c r="H70" s="983"/>
      <c r="I70" s="98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077"/>
      <c r="Q70" s="1078"/>
      <c r="R70" s="524" t="str">
        <f>IFERROR(IF(OR('別紙様式3-2（４・５月）'!R72="",'別紙様式3-2（４・５月）'!Z72="ベア加算"),
"",P70*VLOOKUP(N70,【参考】数式用!$AD$2:$AH$27,MATCH(O70,【参考】数式用!$K$4:$N$4,0)+1,0)),"")</f>
        <v/>
      </c>
      <c r="S70" s="138"/>
      <c r="T70" s="1079"/>
      <c r="U70" s="1080"/>
      <c r="V70" s="522" t="str">
        <f>IFERROR(IF(AND('別紙様式3-2（４・５月）'!O72="", O70&lt;&gt;""),P70, P70*VLOOKUP(AF70,【参考】数式用4!$DC$3:$DZ$106,MATCH(N70,【参考】数式用4!$DC$2:$DZ$2,0))),"")</f>
        <v/>
      </c>
      <c r="W70" s="105"/>
      <c r="X70" s="525"/>
      <c r="Y70" s="1081" t="str">
        <f>IFERROR(
     IF(OR('別紙様式3-2（４・５月）'!R72="",'別紙様式3-2（４・５月）'!Z72="ベア加算"),"",
                                            X70*VLOOKUP(N70,【参考】数式用!$AD$2:$AH$27,MATCH(W70,【参考】数式用!$K$4:$N$4,0)+1,0)
      ),"")</f>
        <v/>
      </c>
      <c r="Z70" s="1081"/>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 customHeight="1">
      <c r="A71" s="502">
        <v>58</v>
      </c>
      <c r="B71" s="982" t="str">
        <f>IF(基本情報入力シート!C110="","",基本情報入力シート!C110)</f>
        <v/>
      </c>
      <c r="C71" s="983"/>
      <c r="D71" s="983"/>
      <c r="E71" s="983"/>
      <c r="F71" s="983"/>
      <c r="G71" s="983"/>
      <c r="H71" s="983"/>
      <c r="I71" s="98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077"/>
      <c r="Q71" s="1078"/>
      <c r="R71" s="524" t="str">
        <f>IFERROR(IF(OR('別紙様式3-2（４・５月）'!R73="",'別紙様式3-2（４・５月）'!Z73="ベア加算"),
"",P71*VLOOKUP(N71,【参考】数式用!$AD$2:$AH$27,MATCH(O71,【参考】数式用!$K$4:$N$4,0)+1,0)),"")</f>
        <v/>
      </c>
      <c r="S71" s="138"/>
      <c r="T71" s="1079"/>
      <c r="U71" s="1080"/>
      <c r="V71" s="522" t="str">
        <f>IFERROR(IF(AND('別紙様式3-2（４・５月）'!O73="", O71&lt;&gt;""),P71, P71*VLOOKUP(AF71,【参考】数式用4!$DC$3:$DZ$106,MATCH(N71,【参考】数式用4!$DC$2:$DZ$2,0))),"")</f>
        <v/>
      </c>
      <c r="W71" s="105"/>
      <c r="X71" s="525"/>
      <c r="Y71" s="1081" t="str">
        <f>IFERROR(
     IF(OR('別紙様式3-2（４・５月）'!R73="",'別紙様式3-2（４・５月）'!Z73="ベア加算"),"",
                                            X71*VLOOKUP(N71,【参考】数式用!$AD$2:$AH$27,MATCH(W71,【参考】数式用!$K$4:$N$4,0)+1,0)
      ),"")</f>
        <v/>
      </c>
      <c r="Z71" s="1081"/>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 customHeight="1">
      <c r="A72" s="502">
        <v>59</v>
      </c>
      <c r="B72" s="982" t="str">
        <f>IF(基本情報入力シート!C111="","",基本情報入力シート!C111)</f>
        <v/>
      </c>
      <c r="C72" s="983"/>
      <c r="D72" s="983"/>
      <c r="E72" s="983"/>
      <c r="F72" s="983"/>
      <c r="G72" s="983"/>
      <c r="H72" s="983"/>
      <c r="I72" s="98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077"/>
      <c r="Q72" s="1078"/>
      <c r="R72" s="524" t="str">
        <f>IFERROR(IF(OR('別紙様式3-2（４・５月）'!R74="",'別紙様式3-2（４・５月）'!Z74="ベア加算"),
"",P72*VLOOKUP(N72,【参考】数式用!$AD$2:$AH$27,MATCH(O72,【参考】数式用!$K$4:$N$4,0)+1,0)),"")</f>
        <v/>
      </c>
      <c r="S72" s="138"/>
      <c r="T72" s="1079"/>
      <c r="U72" s="1080"/>
      <c r="V72" s="522" t="str">
        <f>IFERROR(IF(AND('別紙様式3-2（４・５月）'!O74="", O72&lt;&gt;""),P72, P72*VLOOKUP(AF72,【参考】数式用4!$DC$3:$DZ$106,MATCH(N72,【参考】数式用4!$DC$2:$DZ$2,0))),"")</f>
        <v/>
      </c>
      <c r="W72" s="105"/>
      <c r="X72" s="525"/>
      <c r="Y72" s="1081" t="str">
        <f>IFERROR(
     IF(OR('別紙様式3-2（４・５月）'!R74="",'別紙様式3-2（４・５月）'!Z74="ベア加算"),"",
                                            X72*VLOOKUP(N72,【参考】数式用!$AD$2:$AH$27,MATCH(W72,【参考】数式用!$K$4:$N$4,0)+1,0)
      ),"")</f>
        <v/>
      </c>
      <c r="Z72" s="1081"/>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 customHeight="1">
      <c r="A73" s="502">
        <v>60</v>
      </c>
      <c r="B73" s="982" t="str">
        <f>IF(基本情報入力シート!C112="","",基本情報入力シート!C112)</f>
        <v/>
      </c>
      <c r="C73" s="983"/>
      <c r="D73" s="983"/>
      <c r="E73" s="983"/>
      <c r="F73" s="983"/>
      <c r="G73" s="983"/>
      <c r="H73" s="983"/>
      <c r="I73" s="98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077"/>
      <c r="Q73" s="1078"/>
      <c r="R73" s="524" t="str">
        <f>IFERROR(IF(OR('別紙様式3-2（４・５月）'!R75="",'別紙様式3-2（４・５月）'!Z75="ベア加算"),
"",P73*VLOOKUP(N73,【参考】数式用!$AD$2:$AH$27,MATCH(O73,【参考】数式用!$K$4:$N$4,0)+1,0)),"")</f>
        <v/>
      </c>
      <c r="S73" s="138"/>
      <c r="T73" s="1079"/>
      <c r="U73" s="1080"/>
      <c r="V73" s="522" t="str">
        <f>IFERROR(IF(AND('別紙様式3-2（４・５月）'!O75="", O73&lt;&gt;""),P73, P73*VLOOKUP(AF73,【参考】数式用4!$DC$3:$DZ$106,MATCH(N73,【参考】数式用4!$DC$2:$DZ$2,0))),"")</f>
        <v/>
      </c>
      <c r="W73" s="105"/>
      <c r="X73" s="525"/>
      <c r="Y73" s="1081" t="str">
        <f>IFERROR(
     IF(OR('別紙様式3-2（４・５月）'!R75="",'別紙様式3-2（４・５月）'!Z75="ベア加算"),"",
                                            X73*VLOOKUP(N73,【参考】数式用!$AD$2:$AH$27,MATCH(W73,【参考】数式用!$K$4:$N$4,0)+1,0)
      ),"")</f>
        <v/>
      </c>
      <c r="Z73" s="1081"/>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 customHeight="1">
      <c r="A74" s="502">
        <v>61</v>
      </c>
      <c r="B74" s="982" t="str">
        <f>IF(基本情報入力シート!C113="","",基本情報入力シート!C113)</f>
        <v/>
      </c>
      <c r="C74" s="983"/>
      <c r="D74" s="983"/>
      <c r="E74" s="983"/>
      <c r="F74" s="983"/>
      <c r="G74" s="983"/>
      <c r="H74" s="983"/>
      <c r="I74" s="98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077"/>
      <c r="Q74" s="1078"/>
      <c r="R74" s="524" t="str">
        <f>IFERROR(IF(OR('別紙様式3-2（４・５月）'!R76="",'別紙様式3-2（４・５月）'!Z76="ベア加算"),
"",P74*VLOOKUP(N74,【参考】数式用!$AD$2:$AH$27,MATCH(O74,【参考】数式用!$K$4:$N$4,0)+1,0)),"")</f>
        <v/>
      </c>
      <c r="S74" s="138"/>
      <c r="T74" s="1079"/>
      <c r="U74" s="1080"/>
      <c r="V74" s="522" t="str">
        <f>IFERROR(IF(AND('別紙様式3-2（４・５月）'!O76="", O74&lt;&gt;""),P74, P74*VLOOKUP(AF74,【参考】数式用4!$DC$3:$DZ$106,MATCH(N74,【参考】数式用4!$DC$2:$DZ$2,0))),"")</f>
        <v/>
      </c>
      <c r="W74" s="105"/>
      <c r="X74" s="525"/>
      <c r="Y74" s="1081" t="str">
        <f>IFERROR(
     IF(OR('別紙様式3-2（４・５月）'!R76="",'別紙様式3-2（４・５月）'!Z76="ベア加算"),"",
                                            X74*VLOOKUP(N74,【参考】数式用!$AD$2:$AH$27,MATCH(W74,【参考】数式用!$K$4:$N$4,0)+1,0)
      ),"")</f>
        <v/>
      </c>
      <c r="Z74" s="1081"/>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 customHeight="1">
      <c r="A75" s="502">
        <v>62</v>
      </c>
      <c r="B75" s="982" t="str">
        <f>IF(基本情報入力シート!C114="","",基本情報入力シート!C114)</f>
        <v/>
      </c>
      <c r="C75" s="983"/>
      <c r="D75" s="983"/>
      <c r="E75" s="983"/>
      <c r="F75" s="983"/>
      <c r="G75" s="983"/>
      <c r="H75" s="983"/>
      <c r="I75" s="98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077"/>
      <c r="Q75" s="1078"/>
      <c r="R75" s="524" t="str">
        <f>IFERROR(IF(OR('別紙様式3-2（４・５月）'!R77="",'別紙様式3-2（４・５月）'!Z77="ベア加算"),
"",P75*VLOOKUP(N75,【参考】数式用!$AD$2:$AH$27,MATCH(O75,【参考】数式用!$K$4:$N$4,0)+1,0)),"")</f>
        <v/>
      </c>
      <c r="S75" s="138"/>
      <c r="T75" s="1079"/>
      <c r="U75" s="1080"/>
      <c r="V75" s="522" t="str">
        <f>IFERROR(IF(AND('別紙様式3-2（４・５月）'!O77="", O75&lt;&gt;""),P75, P75*VLOOKUP(AF75,【参考】数式用4!$DC$3:$DZ$106,MATCH(N75,【参考】数式用4!$DC$2:$DZ$2,0))),"")</f>
        <v/>
      </c>
      <c r="W75" s="105"/>
      <c r="X75" s="525"/>
      <c r="Y75" s="1081" t="str">
        <f>IFERROR(
     IF(OR('別紙様式3-2（４・５月）'!R77="",'別紙様式3-2（４・５月）'!Z77="ベア加算"),"",
                                            X75*VLOOKUP(N75,【参考】数式用!$AD$2:$AH$27,MATCH(W75,【参考】数式用!$K$4:$N$4,0)+1,0)
      ),"")</f>
        <v/>
      </c>
      <c r="Z75" s="1081"/>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 customHeight="1">
      <c r="A76" s="502">
        <v>63</v>
      </c>
      <c r="B76" s="982" t="str">
        <f>IF(基本情報入力シート!C115="","",基本情報入力シート!C115)</f>
        <v/>
      </c>
      <c r="C76" s="983"/>
      <c r="D76" s="983"/>
      <c r="E76" s="983"/>
      <c r="F76" s="983"/>
      <c r="G76" s="983"/>
      <c r="H76" s="983"/>
      <c r="I76" s="98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077"/>
      <c r="Q76" s="1078"/>
      <c r="R76" s="524" t="str">
        <f>IFERROR(IF(OR('別紙様式3-2（４・５月）'!R78="",'別紙様式3-2（４・５月）'!Z78="ベア加算"),
"",P76*VLOOKUP(N76,【参考】数式用!$AD$2:$AH$27,MATCH(O76,【参考】数式用!$K$4:$N$4,0)+1,0)),"")</f>
        <v/>
      </c>
      <c r="S76" s="138"/>
      <c r="T76" s="1079"/>
      <c r="U76" s="1080"/>
      <c r="V76" s="522" t="str">
        <f>IFERROR(IF(AND('別紙様式3-2（４・５月）'!O78="", O76&lt;&gt;""),P76, P76*VLOOKUP(AF76,【参考】数式用4!$DC$3:$DZ$106,MATCH(N76,【参考】数式用4!$DC$2:$DZ$2,0))),"")</f>
        <v/>
      </c>
      <c r="W76" s="105"/>
      <c r="X76" s="525"/>
      <c r="Y76" s="1081" t="str">
        <f>IFERROR(
     IF(OR('別紙様式3-2（４・５月）'!R78="",'別紙様式3-2（４・５月）'!Z78="ベア加算"),"",
                                            X76*VLOOKUP(N76,【参考】数式用!$AD$2:$AH$27,MATCH(W76,【参考】数式用!$K$4:$N$4,0)+1,0)
      ),"")</f>
        <v/>
      </c>
      <c r="Z76" s="1081"/>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 customHeight="1">
      <c r="A77" s="502">
        <v>64</v>
      </c>
      <c r="B77" s="982" t="str">
        <f>IF(基本情報入力シート!C116="","",基本情報入力シート!C116)</f>
        <v/>
      </c>
      <c r="C77" s="983"/>
      <c r="D77" s="983"/>
      <c r="E77" s="983"/>
      <c r="F77" s="983"/>
      <c r="G77" s="983"/>
      <c r="H77" s="983"/>
      <c r="I77" s="98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077"/>
      <c r="Q77" s="1078"/>
      <c r="R77" s="524" t="str">
        <f>IFERROR(IF(OR('別紙様式3-2（４・５月）'!R79="",'別紙様式3-2（４・５月）'!Z79="ベア加算"),
"",P77*VLOOKUP(N77,【参考】数式用!$AD$2:$AH$27,MATCH(O77,【参考】数式用!$K$4:$N$4,0)+1,0)),"")</f>
        <v/>
      </c>
      <c r="S77" s="138"/>
      <c r="T77" s="1079"/>
      <c r="U77" s="1080"/>
      <c r="V77" s="522" t="str">
        <f>IFERROR(IF(AND('別紙様式3-2（４・５月）'!O79="", O77&lt;&gt;""),P77, P77*VLOOKUP(AF77,【参考】数式用4!$DC$3:$DZ$106,MATCH(N77,【参考】数式用4!$DC$2:$DZ$2,0))),"")</f>
        <v/>
      </c>
      <c r="W77" s="105"/>
      <c r="X77" s="525"/>
      <c r="Y77" s="1081" t="str">
        <f>IFERROR(
     IF(OR('別紙様式3-2（４・５月）'!R79="",'別紙様式3-2（４・５月）'!Z79="ベア加算"),"",
                                            X77*VLOOKUP(N77,【参考】数式用!$AD$2:$AH$27,MATCH(W77,【参考】数式用!$K$4:$N$4,0)+1,0)
      ),"")</f>
        <v/>
      </c>
      <c r="Z77" s="1081"/>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 customHeight="1">
      <c r="A78" s="502">
        <v>65</v>
      </c>
      <c r="B78" s="982" t="str">
        <f>IF(基本情報入力シート!C117="","",基本情報入力シート!C117)</f>
        <v/>
      </c>
      <c r="C78" s="983"/>
      <c r="D78" s="983"/>
      <c r="E78" s="983"/>
      <c r="F78" s="983"/>
      <c r="G78" s="983"/>
      <c r="H78" s="983"/>
      <c r="I78" s="98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077"/>
      <c r="Q78" s="1078"/>
      <c r="R78" s="524" t="str">
        <f>IFERROR(IF(OR('別紙様式3-2（４・５月）'!R80="",'別紙様式3-2（４・５月）'!Z80="ベア加算"),
"",P78*VLOOKUP(N78,【参考】数式用!$AD$2:$AH$27,MATCH(O78,【参考】数式用!$K$4:$N$4,0)+1,0)),"")</f>
        <v/>
      </c>
      <c r="S78" s="138"/>
      <c r="T78" s="1079"/>
      <c r="U78" s="1080"/>
      <c r="V78" s="522" t="str">
        <f>IFERROR(IF(AND('別紙様式3-2（４・５月）'!O80="", O78&lt;&gt;""),P78, P78*VLOOKUP(AF78,【参考】数式用4!$DC$3:$DZ$106,MATCH(N78,【参考】数式用4!$DC$2:$DZ$2,0))),"")</f>
        <v/>
      </c>
      <c r="W78" s="105"/>
      <c r="X78" s="525"/>
      <c r="Y78" s="1081" t="str">
        <f>IFERROR(
     IF(OR('別紙様式3-2（４・５月）'!R80="",'別紙様式3-2（４・５月）'!Z80="ベア加算"),"",
                                            X78*VLOOKUP(N78,【参考】数式用!$AD$2:$AH$27,MATCH(W78,【参考】数式用!$K$4:$N$4,0)+1,0)
      ),"")</f>
        <v/>
      </c>
      <c r="Z78" s="1081"/>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 customHeight="1">
      <c r="A79" s="502">
        <v>66</v>
      </c>
      <c r="B79" s="982" t="str">
        <f>IF(基本情報入力シート!C118="","",基本情報入力シート!C118)</f>
        <v/>
      </c>
      <c r="C79" s="983"/>
      <c r="D79" s="983"/>
      <c r="E79" s="983"/>
      <c r="F79" s="983"/>
      <c r="G79" s="983"/>
      <c r="H79" s="983"/>
      <c r="I79" s="98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077"/>
      <c r="Q79" s="1078"/>
      <c r="R79" s="524" t="str">
        <f>IFERROR(IF(OR('別紙様式3-2（４・５月）'!R81="",'別紙様式3-2（４・５月）'!Z81="ベア加算"),
"",P79*VLOOKUP(N79,【参考】数式用!$AD$2:$AH$27,MATCH(O79,【参考】数式用!$K$4:$N$4,0)+1,0)),"")</f>
        <v/>
      </c>
      <c r="S79" s="138"/>
      <c r="T79" s="1079"/>
      <c r="U79" s="1080"/>
      <c r="V79" s="522" t="str">
        <f>IFERROR(IF(AND('別紙様式3-2（４・５月）'!O81="", O79&lt;&gt;""),P79, P79*VLOOKUP(AF79,【参考】数式用4!$DC$3:$DZ$106,MATCH(N79,【参考】数式用4!$DC$2:$DZ$2,0))),"")</f>
        <v/>
      </c>
      <c r="W79" s="105"/>
      <c r="X79" s="525"/>
      <c r="Y79" s="1081" t="str">
        <f>IFERROR(
     IF(OR('別紙様式3-2（４・５月）'!R81="",'別紙様式3-2（４・５月）'!Z81="ベア加算"),"",
                                            X79*VLOOKUP(N79,【参考】数式用!$AD$2:$AH$27,MATCH(W79,【参考】数式用!$K$4:$N$4,0)+1,0)
      ),"")</f>
        <v/>
      </c>
      <c r="Z79" s="1081"/>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 customHeight="1">
      <c r="A80" s="502">
        <v>67</v>
      </c>
      <c r="B80" s="982" t="str">
        <f>IF(基本情報入力シート!C119="","",基本情報入力シート!C119)</f>
        <v/>
      </c>
      <c r="C80" s="983"/>
      <c r="D80" s="983"/>
      <c r="E80" s="983"/>
      <c r="F80" s="983"/>
      <c r="G80" s="983"/>
      <c r="H80" s="983"/>
      <c r="I80" s="98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077"/>
      <c r="Q80" s="1078"/>
      <c r="R80" s="524" t="str">
        <f>IFERROR(IF(OR('別紙様式3-2（４・５月）'!R82="",'別紙様式3-2（４・５月）'!Z82="ベア加算"),
"",P80*VLOOKUP(N80,【参考】数式用!$AD$2:$AH$27,MATCH(O80,【参考】数式用!$K$4:$N$4,0)+1,0)),"")</f>
        <v/>
      </c>
      <c r="S80" s="138"/>
      <c r="T80" s="1079"/>
      <c r="U80" s="1080"/>
      <c r="V80" s="522" t="str">
        <f>IFERROR(IF(AND('別紙様式3-2（４・５月）'!O82="", O80&lt;&gt;""),P80, P80*VLOOKUP(AF80,【参考】数式用4!$DC$3:$DZ$106,MATCH(N80,【参考】数式用4!$DC$2:$DZ$2,0))),"")</f>
        <v/>
      </c>
      <c r="W80" s="105"/>
      <c r="X80" s="525"/>
      <c r="Y80" s="1081" t="str">
        <f>IFERROR(
     IF(OR('別紙様式3-2（４・５月）'!R82="",'別紙様式3-2（４・５月）'!Z82="ベア加算"),"",
                                            X80*VLOOKUP(N80,【参考】数式用!$AD$2:$AH$27,MATCH(W80,【参考】数式用!$K$4:$N$4,0)+1,0)
      ),"")</f>
        <v/>
      </c>
      <c r="Z80" s="1081"/>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 customHeight="1">
      <c r="A81" s="502">
        <v>68</v>
      </c>
      <c r="B81" s="982" t="str">
        <f>IF(基本情報入力シート!C120="","",基本情報入力シート!C120)</f>
        <v/>
      </c>
      <c r="C81" s="983"/>
      <c r="D81" s="983"/>
      <c r="E81" s="983"/>
      <c r="F81" s="983"/>
      <c r="G81" s="983"/>
      <c r="H81" s="983"/>
      <c r="I81" s="98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077"/>
      <c r="Q81" s="1078"/>
      <c r="R81" s="524" t="str">
        <f>IFERROR(IF(OR('別紙様式3-2（４・５月）'!R83="",'別紙様式3-2（４・５月）'!Z83="ベア加算"),
"",P81*VLOOKUP(N81,【参考】数式用!$AD$2:$AH$27,MATCH(O81,【参考】数式用!$K$4:$N$4,0)+1,0)),"")</f>
        <v/>
      </c>
      <c r="S81" s="138"/>
      <c r="T81" s="1079"/>
      <c r="U81" s="1080"/>
      <c r="V81" s="522" t="str">
        <f>IFERROR(IF(AND('別紙様式3-2（４・５月）'!O83="", O81&lt;&gt;""),P81, P81*VLOOKUP(AF81,【参考】数式用4!$DC$3:$DZ$106,MATCH(N81,【参考】数式用4!$DC$2:$DZ$2,0))),"")</f>
        <v/>
      </c>
      <c r="W81" s="105"/>
      <c r="X81" s="525"/>
      <c r="Y81" s="1081" t="str">
        <f>IFERROR(
     IF(OR('別紙様式3-2（４・５月）'!R83="",'別紙様式3-2（４・５月）'!Z83="ベア加算"),"",
                                            X81*VLOOKUP(N81,【参考】数式用!$AD$2:$AH$27,MATCH(W81,【参考】数式用!$K$4:$N$4,0)+1,0)
      ),"")</f>
        <v/>
      </c>
      <c r="Z81" s="1081"/>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 customHeight="1">
      <c r="A82" s="502">
        <v>69</v>
      </c>
      <c r="B82" s="982" t="str">
        <f>IF(基本情報入力シート!C121="","",基本情報入力シート!C121)</f>
        <v/>
      </c>
      <c r="C82" s="983"/>
      <c r="D82" s="983"/>
      <c r="E82" s="983"/>
      <c r="F82" s="983"/>
      <c r="G82" s="983"/>
      <c r="H82" s="983"/>
      <c r="I82" s="98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077"/>
      <c r="Q82" s="1078"/>
      <c r="R82" s="524" t="str">
        <f>IFERROR(IF(OR('別紙様式3-2（４・５月）'!R84="",'別紙様式3-2（４・５月）'!Z84="ベア加算"),
"",P82*VLOOKUP(N82,【参考】数式用!$AD$2:$AH$27,MATCH(O82,【参考】数式用!$K$4:$N$4,0)+1,0)),"")</f>
        <v/>
      </c>
      <c r="S82" s="138"/>
      <c r="T82" s="1079"/>
      <c r="U82" s="1080"/>
      <c r="V82" s="522" t="str">
        <f>IFERROR(IF(AND('別紙様式3-2（４・５月）'!O84="", O82&lt;&gt;""),P82, P82*VLOOKUP(AF82,【参考】数式用4!$DC$3:$DZ$106,MATCH(N82,【参考】数式用4!$DC$2:$DZ$2,0))),"")</f>
        <v/>
      </c>
      <c r="W82" s="105"/>
      <c r="X82" s="525"/>
      <c r="Y82" s="1081" t="str">
        <f>IFERROR(
     IF(OR('別紙様式3-2（４・５月）'!R84="",'別紙様式3-2（４・５月）'!Z84="ベア加算"),"",
                                            X82*VLOOKUP(N82,【参考】数式用!$AD$2:$AH$27,MATCH(W82,【参考】数式用!$K$4:$N$4,0)+1,0)
      ),"")</f>
        <v/>
      </c>
      <c r="Z82" s="1081"/>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 customHeight="1">
      <c r="A83" s="502">
        <v>70</v>
      </c>
      <c r="B83" s="982" t="str">
        <f>IF(基本情報入力シート!C122="","",基本情報入力シート!C122)</f>
        <v/>
      </c>
      <c r="C83" s="983"/>
      <c r="D83" s="983"/>
      <c r="E83" s="983"/>
      <c r="F83" s="983"/>
      <c r="G83" s="983"/>
      <c r="H83" s="983"/>
      <c r="I83" s="98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077"/>
      <c r="Q83" s="1078"/>
      <c r="R83" s="524" t="str">
        <f>IFERROR(IF(OR('別紙様式3-2（４・５月）'!R85="",'別紙様式3-2（４・５月）'!Z85="ベア加算"),
"",P83*VLOOKUP(N83,【参考】数式用!$AD$2:$AH$27,MATCH(O83,【参考】数式用!$K$4:$N$4,0)+1,0)),"")</f>
        <v/>
      </c>
      <c r="S83" s="138"/>
      <c r="T83" s="1079"/>
      <c r="U83" s="1080"/>
      <c r="V83" s="522" t="str">
        <f>IFERROR(IF(AND('別紙様式3-2（４・５月）'!O85="", O83&lt;&gt;""),P83, P83*VLOOKUP(AF83,【参考】数式用4!$DC$3:$DZ$106,MATCH(N83,【参考】数式用4!$DC$2:$DZ$2,0))),"")</f>
        <v/>
      </c>
      <c r="W83" s="105"/>
      <c r="X83" s="525"/>
      <c r="Y83" s="1081" t="str">
        <f>IFERROR(
     IF(OR('別紙様式3-2（４・５月）'!R85="",'別紙様式3-2（４・５月）'!Z85="ベア加算"),"",
                                            X83*VLOOKUP(N83,【参考】数式用!$AD$2:$AH$27,MATCH(W83,【参考】数式用!$K$4:$N$4,0)+1,0)
      ),"")</f>
        <v/>
      </c>
      <c r="Z83" s="1081"/>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 customHeight="1">
      <c r="A84" s="502">
        <v>71</v>
      </c>
      <c r="B84" s="982" t="str">
        <f>IF(基本情報入力シート!C123="","",基本情報入力シート!C123)</f>
        <v/>
      </c>
      <c r="C84" s="983"/>
      <c r="D84" s="983"/>
      <c r="E84" s="983"/>
      <c r="F84" s="983"/>
      <c r="G84" s="983"/>
      <c r="H84" s="983"/>
      <c r="I84" s="98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077"/>
      <c r="Q84" s="1078"/>
      <c r="R84" s="524" t="str">
        <f>IFERROR(IF(OR('別紙様式3-2（４・５月）'!R86="",'別紙様式3-2（４・５月）'!Z86="ベア加算"),
"",P84*VLOOKUP(N84,【参考】数式用!$AD$2:$AH$27,MATCH(O84,【参考】数式用!$K$4:$N$4,0)+1,0)),"")</f>
        <v/>
      </c>
      <c r="S84" s="138"/>
      <c r="T84" s="1079"/>
      <c r="U84" s="1080"/>
      <c r="V84" s="522" t="str">
        <f>IFERROR(IF(AND('別紙様式3-2（４・５月）'!O86="", O84&lt;&gt;""),P84, P84*VLOOKUP(AF84,【参考】数式用4!$DC$3:$DZ$106,MATCH(N84,【参考】数式用4!$DC$2:$DZ$2,0))),"")</f>
        <v/>
      </c>
      <c r="W84" s="105"/>
      <c r="X84" s="525"/>
      <c r="Y84" s="1081" t="str">
        <f>IFERROR(
     IF(OR('別紙様式3-2（４・５月）'!R86="",'別紙様式3-2（４・５月）'!Z86="ベア加算"),"",
                                            X84*VLOOKUP(N84,【参考】数式用!$AD$2:$AH$27,MATCH(W84,【参考】数式用!$K$4:$N$4,0)+1,0)
      ),"")</f>
        <v/>
      </c>
      <c r="Z84" s="1081"/>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 customHeight="1">
      <c r="A85" s="502">
        <v>72</v>
      </c>
      <c r="B85" s="982" t="str">
        <f>IF(基本情報入力シート!C124="","",基本情報入力シート!C124)</f>
        <v/>
      </c>
      <c r="C85" s="983"/>
      <c r="D85" s="983"/>
      <c r="E85" s="983"/>
      <c r="F85" s="983"/>
      <c r="G85" s="983"/>
      <c r="H85" s="983"/>
      <c r="I85" s="98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077"/>
      <c r="Q85" s="1078"/>
      <c r="R85" s="524" t="str">
        <f>IFERROR(IF(OR('別紙様式3-2（４・５月）'!R87="",'別紙様式3-2（４・５月）'!Z87="ベア加算"),
"",P85*VLOOKUP(N85,【参考】数式用!$AD$2:$AH$27,MATCH(O85,【参考】数式用!$K$4:$N$4,0)+1,0)),"")</f>
        <v/>
      </c>
      <c r="S85" s="138"/>
      <c r="T85" s="1079"/>
      <c r="U85" s="1080"/>
      <c r="V85" s="522" t="str">
        <f>IFERROR(IF(AND('別紙様式3-2（４・５月）'!O87="", O85&lt;&gt;""),P85, P85*VLOOKUP(AF85,【参考】数式用4!$DC$3:$DZ$106,MATCH(N85,【参考】数式用4!$DC$2:$DZ$2,0))),"")</f>
        <v/>
      </c>
      <c r="W85" s="105"/>
      <c r="X85" s="525"/>
      <c r="Y85" s="1081" t="str">
        <f>IFERROR(
     IF(OR('別紙様式3-2（４・５月）'!R87="",'別紙様式3-2（４・５月）'!Z87="ベア加算"),"",
                                            X85*VLOOKUP(N85,【参考】数式用!$AD$2:$AH$27,MATCH(W85,【参考】数式用!$K$4:$N$4,0)+1,0)
      ),"")</f>
        <v/>
      </c>
      <c r="Z85" s="1081"/>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 customHeight="1">
      <c r="A86" s="502">
        <v>73</v>
      </c>
      <c r="B86" s="982" t="str">
        <f>IF(基本情報入力シート!C125="","",基本情報入力シート!C125)</f>
        <v/>
      </c>
      <c r="C86" s="983"/>
      <c r="D86" s="983"/>
      <c r="E86" s="983"/>
      <c r="F86" s="983"/>
      <c r="G86" s="983"/>
      <c r="H86" s="983"/>
      <c r="I86" s="98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077"/>
      <c r="Q86" s="1078"/>
      <c r="R86" s="524" t="str">
        <f>IFERROR(IF(OR('別紙様式3-2（４・５月）'!R88="",'別紙様式3-2（４・５月）'!Z88="ベア加算"),
"",P86*VLOOKUP(N86,【参考】数式用!$AD$2:$AH$27,MATCH(O86,【参考】数式用!$K$4:$N$4,0)+1,0)),"")</f>
        <v/>
      </c>
      <c r="S86" s="138"/>
      <c r="T86" s="1079"/>
      <c r="U86" s="1080"/>
      <c r="V86" s="522" t="str">
        <f>IFERROR(IF(AND('別紙様式3-2（４・５月）'!O88="", O86&lt;&gt;""),P86, P86*VLOOKUP(AF86,【参考】数式用4!$DC$3:$DZ$106,MATCH(N86,【参考】数式用4!$DC$2:$DZ$2,0))),"")</f>
        <v/>
      </c>
      <c r="W86" s="105"/>
      <c r="X86" s="525"/>
      <c r="Y86" s="1081" t="str">
        <f>IFERROR(
     IF(OR('別紙様式3-2（４・５月）'!R88="",'別紙様式3-2（４・５月）'!Z88="ベア加算"),"",
                                            X86*VLOOKUP(N86,【参考】数式用!$AD$2:$AH$27,MATCH(W86,【参考】数式用!$K$4:$N$4,0)+1,0)
      ),"")</f>
        <v/>
      </c>
      <c r="Z86" s="1081"/>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 customHeight="1">
      <c r="A87" s="502">
        <v>74</v>
      </c>
      <c r="B87" s="982" t="str">
        <f>IF(基本情報入力シート!C126="","",基本情報入力シート!C126)</f>
        <v/>
      </c>
      <c r="C87" s="983"/>
      <c r="D87" s="983"/>
      <c r="E87" s="983"/>
      <c r="F87" s="983"/>
      <c r="G87" s="983"/>
      <c r="H87" s="983"/>
      <c r="I87" s="98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077"/>
      <c r="Q87" s="1078"/>
      <c r="R87" s="524" t="str">
        <f>IFERROR(IF(OR('別紙様式3-2（４・５月）'!R89="",'別紙様式3-2（４・５月）'!Z89="ベア加算"),
"",P87*VLOOKUP(N87,【参考】数式用!$AD$2:$AH$27,MATCH(O87,【参考】数式用!$K$4:$N$4,0)+1,0)),"")</f>
        <v/>
      </c>
      <c r="S87" s="138"/>
      <c r="T87" s="1079"/>
      <c r="U87" s="1080"/>
      <c r="V87" s="522" t="str">
        <f>IFERROR(IF(AND('別紙様式3-2（４・５月）'!O89="", O87&lt;&gt;""),P87, P87*VLOOKUP(AF87,【参考】数式用4!$DC$3:$DZ$106,MATCH(N87,【参考】数式用4!$DC$2:$DZ$2,0))),"")</f>
        <v/>
      </c>
      <c r="W87" s="105"/>
      <c r="X87" s="525"/>
      <c r="Y87" s="1081" t="str">
        <f>IFERROR(
     IF(OR('別紙様式3-2（４・５月）'!R89="",'別紙様式3-2（４・５月）'!Z89="ベア加算"),"",
                                            X87*VLOOKUP(N87,【参考】数式用!$AD$2:$AH$27,MATCH(W87,【参考】数式用!$K$4:$N$4,0)+1,0)
      ),"")</f>
        <v/>
      </c>
      <c r="Z87" s="1081"/>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 customHeight="1">
      <c r="A88" s="502">
        <v>75</v>
      </c>
      <c r="B88" s="982" t="str">
        <f>IF(基本情報入力シート!C127="","",基本情報入力シート!C127)</f>
        <v/>
      </c>
      <c r="C88" s="983"/>
      <c r="D88" s="983"/>
      <c r="E88" s="983"/>
      <c r="F88" s="983"/>
      <c r="G88" s="983"/>
      <c r="H88" s="983"/>
      <c r="I88" s="98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077"/>
      <c r="Q88" s="1078"/>
      <c r="R88" s="524" t="str">
        <f>IFERROR(IF(OR('別紙様式3-2（４・５月）'!R90="",'別紙様式3-2（４・５月）'!Z90="ベア加算"),
"",P88*VLOOKUP(N88,【参考】数式用!$AD$2:$AH$27,MATCH(O88,【参考】数式用!$K$4:$N$4,0)+1,0)),"")</f>
        <v/>
      </c>
      <c r="S88" s="138"/>
      <c r="T88" s="1079"/>
      <c r="U88" s="1080"/>
      <c r="V88" s="522" t="str">
        <f>IFERROR(IF(AND('別紙様式3-2（４・５月）'!O90="", O88&lt;&gt;""),P88, P88*VLOOKUP(AF88,【参考】数式用4!$DC$3:$DZ$106,MATCH(N88,【参考】数式用4!$DC$2:$DZ$2,0))),"")</f>
        <v/>
      </c>
      <c r="W88" s="105"/>
      <c r="X88" s="525"/>
      <c r="Y88" s="1081" t="str">
        <f>IFERROR(
     IF(OR('別紙様式3-2（４・５月）'!R90="",'別紙様式3-2（４・５月）'!Z90="ベア加算"),"",
                                            X88*VLOOKUP(N88,【参考】数式用!$AD$2:$AH$27,MATCH(W88,【参考】数式用!$K$4:$N$4,0)+1,0)
      ),"")</f>
        <v/>
      </c>
      <c r="Z88" s="1081"/>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 customHeight="1">
      <c r="A89" s="502">
        <v>76</v>
      </c>
      <c r="B89" s="982" t="str">
        <f>IF(基本情報入力シート!C128="","",基本情報入力シート!C128)</f>
        <v/>
      </c>
      <c r="C89" s="983"/>
      <c r="D89" s="983"/>
      <c r="E89" s="983"/>
      <c r="F89" s="983"/>
      <c r="G89" s="983"/>
      <c r="H89" s="983"/>
      <c r="I89" s="98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077"/>
      <c r="Q89" s="1078"/>
      <c r="R89" s="524" t="str">
        <f>IFERROR(IF(OR('別紙様式3-2（４・５月）'!R91="",'別紙様式3-2（４・５月）'!Z91="ベア加算"),
"",P89*VLOOKUP(N89,【参考】数式用!$AD$2:$AH$27,MATCH(O89,【参考】数式用!$K$4:$N$4,0)+1,0)),"")</f>
        <v/>
      </c>
      <c r="S89" s="138"/>
      <c r="T89" s="1079"/>
      <c r="U89" s="1080"/>
      <c r="V89" s="522" t="str">
        <f>IFERROR(IF(AND('別紙様式3-2（４・５月）'!O91="", O89&lt;&gt;""),P89, P89*VLOOKUP(AF89,【参考】数式用4!$DC$3:$DZ$106,MATCH(N89,【参考】数式用4!$DC$2:$DZ$2,0))),"")</f>
        <v/>
      </c>
      <c r="W89" s="105"/>
      <c r="X89" s="525"/>
      <c r="Y89" s="1081" t="str">
        <f>IFERROR(
     IF(OR('別紙様式3-2（４・５月）'!R91="",'別紙様式3-2（４・５月）'!Z91="ベア加算"),"",
                                            X89*VLOOKUP(N89,【参考】数式用!$AD$2:$AH$27,MATCH(W89,【参考】数式用!$K$4:$N$4,0)+1,0)
      ),"")</f>
        <v/>
      </c>
      <c r="Z89" s="1081"/>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 customHeight="1">
      <c r="A90" s="502">
        <v>77</v>
      </c>
      <c r="B90" s="982" t="str">
        <f>IF(基本情報入力シート!C129="","",基本情報入力シート!C129)</f>
        <v/>
      </c>
      <c r="C90" s="983"/>
      <c r="D90" s="983"/>
      <c r="E90" s="983"/>
      <c r="F90" s="983"/>
      <c r="G90" s="983"/>
      <c r="H90" s="983"/>
      <c r="I90" s="98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077"/>
      <c r="Q90" s="1078"/>
      <c r="R90" s="524" t="str">
        <f>IFERROR(IF(OR('別紙様式3-2（４・５月）'!R92="",'別紙様式3-2（４・５月）'!Z92="ベア加算"),
"",P90*VLOOKUP(N90,【参考】数式用!$AD$2:$AH$27,MATCH(O90,【参考】数式用!$K$4:$N$4,0)+1,0)),"")</f>
        <v/>
      </c>
      <c r="S90" s="138"/>
      <c r="T90" s="1079"/>
      <c r="U90" s="1080"/>
      <c r="V90" s="522" t="str">
        <f>IFERROR(IF(AND('別紙様式3-2（４・５月）'!O92="", O90&lt;&gt;""),P90, P90*VLOOKUP(AF90,【参考】数式用4!$DC$3:$DZ$106,MATCH(N90,【参考】数式用4!$DC$2:$DZ$2,0))),"")</f>
        <v/>
      </c>
      <c r="W90" s="105"/>
      <c r="X90" s="525"/>
      <c r="Y90" s="1081" t="str">
        <f>IFERROR(
     IF(OR('別紙様式3-2（４・５月）'!R92="",'別紙様式3-2（４・５月）'!Z92="ベア加算"),"",
                                            X90*VLOOKUP(N90,【参考】数式用!$AD$2:$AH$27,MATCH(W90,【参考】数式用!$K$4:$N$4,0)+1,0)
      ),"")</f>
        <v/>
      </c>
      <c r="Z90" s="1081"/>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 customHeight="1">
      <c r="A91" s="502">
        <v>78</v>
      </c>
      <c r="B91" s="982" t="str">
        <f>IF(基本情報入力シート!C130="","",基本情報入力シート!C130)</f>
        <v/>
      </c>
      <c r="C91" s="983"/>
      <c r="D91" s="983"/>
      <c r="E91" s="983"/>
      <c r="F91" s="983"/>
      <c r="G91" s="983"/>
      <c r="H91" s="983"/>
      <c r="I91" s="98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077"/>
      <c r="Q91" s="1078"/>
      <c r="R91" s="524" t="str">
        <f>IFERROR(IF(OR('別紙様式3-2（４・５月）'!R93="",'別紙様式3-2（４・５月）'!Z93="ベア加算"),
"",P91*VLOOKUP(N91,【参考】数式用!$AD$2:$AH$27,MATCH(O91,【参考】数式用!$K$4:$N$4,0)+1,0)),"")</f>
        <v/>
      </c>
      <c r="S91" s="138"/>
      <c r="T91" s="1079"/>
      <c r="U91" s="1080"/>
      <c r="V91" s="522" t="str">
        <f>IFERROR(IF(AND('別紙様式3-2（４・５月）'!O93="", O91&lt;&gt;""),P91, P91*VLOOKUP(AF91,【参考】数式用4!$DC$3:$DZ$106,MATCH(N91,【参考】数式用4!$DC$2:$DZ$2,0))),"")</f>
        <v/>
      </c>
      <c r="W91" s="105"/>
      <c r="X91" s="525"/>
      <c r="Y91" s="1081" t="str">
        <f>IFERROR(
     IF(OR('別紙様式3-2（４・５月）'!R93="",'別紙様式3-2（４・５月）'!Z93="ベア加算"),"",
                                            X91*VLOOKUP(N91,【参考】数式用!$AD$2:$AH$27,MATCH(W91,【参考】数式用!$K$4:$N$4,0)+1,0)
      ),"")</f>
        <v/>
      </c>
      <c r="Z91" s="1081"/>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 customHeight="1">
      <c r="A92" s="502">
        <v>79</v>
      </c>
      <c r="B92" s="982" t="str">
        <f>IF(基本情報入力シート!C131="","",基本情報入力シート!C131)</f>
        <v/>
      </c>
      <c r="C92" s="983"/>
      <c r="D92" s="983"/>
      <c r="E92" s="983"/>
      <c r="F92" s="983"/>
      <c r="G92" s="983"/>
      <c r="H92" s="983"/>
      <c r="I92" s="98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077"/>
      <c r="Q92" s="1078"/>
      <c r="R92" s="524" t="str">
        <f>IFERROR(IF(OR('別紙様式3-2（４・５月）'!R94="",'別紙様式3-2（４・５月）'!Z94="ベア加算"),
"",P92*VLOOKUP(N92,【参考】数式用!$AD$2:$AH$27,MATCH(O92,【参考】数式用!$K$4:$N$4,0)+1,0)),"")</f>
        <v/>
      </c>
      <c r="S92" s="138"/>
      <c r="T92" s="1079"/>
      <c r="U92" s="1080"/>
      <c r="V92" s="522" t="str">
        <f>IFERROR(IF(AND('別紙様式3-2（４・５月）'!O94="", O92&lt;&gt;""),P92, P92*VLOOKUP(AF92,【参考】数式用4!$DC$3:$DZ$106,MATCH(N92,【参考】数式用4!$DC$2:$DZ$2,0))),"")</f>
        <v/>
      </c>
      <c r="W92" s="105"/>
      <c r="X92" s="525"/>
      <c r="Y92" s="1081" t="str">
        <f>IFERROR(
     IF(OR('別紙様式3-2（４・５月）'!R94="",'別紙様式3-2（４・５月）'!Z94="ベア加算"),"",
                                            X92*VLOOKUP(N92,【参考】数式用!$AD$2:$AH$27,MATCH(W92,【参考】数式用!$K$4:$N$4,0)+1,0)
      ),"")</f>
        <v/>
      </c>
      <c r="Z92" s="1081"/>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 customHeight="1">
      <c r="A93" s="502">
        <v>80</v>
      </c>
      <c r="B93" s="982" t="str">
        <f>IF(基本情報入力シート!C132="","",基本情報入力シート!C132)</f>
        <v/>
      </c>
      <c r="C93" s="983"/>
      <c r="D93" s="983"/>
      <c r="E93" s="983"/>
      <c r="F93" s="983"/>
      <c r="G93" s="983"/>
      <c r="H93" s="983"/>
      <c r="I93" s="98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077"/>
      <c r="Q93" s="1078"/>
      <c r="R93" s="524" t="str">
        <f>IFERROR(IF(OR('別紙様式3-2（４・５月）'!R95="",'別紙様式3-2（４・５月）'!Z95="ベア加算"),
"",P93*VLOOKUP(N93,【参考】数式用!$AD$2:$AH$27,MATCH(O93,【参考】数式用!$K$4:$N$4,0)+1,0)),"")</f>
        <v/>
      </c>
      <c r="S93" s="138"/>
      <c r="T93" s="1079"/>
      <c r="U93" s="1080"/>
      <c r="V93" s="522" t="str">
        <f>IFERROR(IF(AND('別紙様式3-2（４・５月）'!O95="", O93&lt;&gt;""),P93, P93*VLOOKUP(AF93,【参考】数式用4!$DC$3:$DZ$106,MATCH(N93,【参考】数式用4!$DC$2:$DZ$2,0))),"")</f>
        <v/>
      </c>
      <c r="W93" s="105"/>
      <c r="X93" s="525"/>
      <c r="Y93" s="1081" t="str">
        <f>IFERROR(
     IF(OR('別紙様式3-2（４・５月）'!R95="",'別紙様式3-2（４・５月）'!Z95="ベア加算"),"",
                                            X93*VLOOKUP(N93,【参考】数式用!$AD$2:$AH$27,MATCH(W93,【参考】数式用!$K$4:$N$4,0)+1,0)
      ),"")</f>
        <v/>
      </c>
      <c r="Z93" s="1081"/>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 customHeight="1">
      <c r="A94" s="502">
        <v>81</v>
      </c>
      <c r="B94" s="982" t="str">
        <f>IF(基本情報入力シート!C133="","",基本情報入力シート!C133)</f>
        <v/>
      </c>
      <c r="C94" s="983"/>
      <c r="D94" s="983"/>
      <c r="E94" s="983"/>
      <c r="F94" s="983"/>
      <c r="G94" s="983"/>
      <c r="H94" s="983"/>
      <c r="I94" s="98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077"/>
      <c r="Q94" s="1078"/>
      <c r="R94" s="524" t="str">
        <f>IFERROR(IF(OR('別紙様式3-2（４・５月）'!R96="",'別紙様式3-2（４・５月）'!Z96="ベア加算"),
"",P94*VLOOKUP(N94,【参考】数式用!$AD$2:$AH$27,MATCH(O94,【参考】数式用!$K$4:$N$4,0)+1,0)),"")</f>
        <v/>
      </c>
      <c r="S94" s="138"/>
      <c r="T94" s="1079"/>
      <c r="U94" s="1080"/>
      <c r="V94" s="522" t="str">
        <f>IFERROR(IF(AND('別紙様式3-2（４・５月）'!O96="", O94&lt;&gt;""),P94, P94*VLOOKUP(AF94,【参考】数式用4!$DC$3:$DZ$106,MATCH(N94,【参考】数式用4!$DC$2:$DZ$2,0))),"")</f>
        <v/>
      </c>
      <c r="W94" s="105"/>
      <c r="X94" s="525"/>
      <c r="Y94" s="1081" t="str">
        <f>IFERROR(
     IF(OR('別紙様式3-2（４・５月）'!R96="",'別紙様式3-2（４・５月）'!Z96="ベア加算"),"",
                                            X94*VLOOKUP(N94,【参考】数式用!$AD$2:$AH$27,MATCH(W94,【参考】数式用!$K$4:$N$4,0)+1,0)
      ),"")</f>
        <v/>
      </c>
      <c r="Z94" s="1081"/>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 customHeight="1">
      <c r="A95" s="502">
        <v>82</v>
      </c>
      <c r="B95" s="982" t="str">
        <f>IF(基本情報入力シート!C134="","",基本情報入力シート!C134)</f>
        <v/>
      </c>
      <c r="C95" s="983"/>
      <c r="D95" s="983"/>
      <c r="E95" s="983"/>
      <c r="F95" s="983"/>
      <c r="G95" s="983"/>
      <c r="H95" s="983"/>
      <c r="I95" s="98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077"/>
      <c r="Q95" s="1078"/>
      <c r="R95" s="524" t="str">
        <f>IFERROR(IF(OR('別紙様式3-2（４・５月）'!R97="",'別紙様式3-2（４・５月）'!Z97="ベア加算"),
"",P95*VLOOKUP(N95,【参考】数式用!$AD$2:$AH$27,MATCH(O95,【参考】数式用!$K$4:$N$4,0)+1,0)),"")</f>
        <v/>
      </c>
      <c r="S95" s="138"/>
      <c r="T95" s="1079"/>
      <c r="U95" s="1080"/>
      <c r="V95" s="522" t="str">
        <f>IFERROR(IF(AND('別紙様式3-2（４・５月）'!O97="", O95&lt;&gt;""),P95, P95*VLOOKUP(AF95,【参考】数式用4!$DC$3:$DZ$106,MATCH(N95,【参考】数式用4!$DC$2:$DZ$2,0))),"")</f>
        <v/>
      </c>
      <c r="W95" s="105"/>
      <c r="X95" s="525"/>
      <c r="Y95" s="1081" t="str">
        <f>IFERROR(
     IF(OR('別紙様式3-2（４・５月）'!R97="",'別紙様式3-2（４・５月）'!Z97="ベア加算"),"",
                                            X95*VLOOKUP(N95,【参考】数式用!$AD$2:$AH$27,MATCH(W95,【参考】数式用!$K$4:$N$4,0)+1,0)
      ),"")</f>
        <v/>
      </c>
      <c r="Z95" s="1081"/>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 customHeight="1">
      <c r="A96" s="502">
        <v>83</v>
      </c>
      <c r="B96" s="982" t="str">
        <f>IF(基本情報入力シート!C135="","",基本情報入力シート!C135)</f>
        <v/>
      </c>
      <c r="C96" s="983"/>
      <c r="D96" s="983"/>
      <c r="E96" s="983"/>
      <c r="F96" s="983"/>
      <c r="G96" s="983"/>
      <c r="H96" s="983"/>
      <c r="I96" s="98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077"/>
      <c r="Q96" s="1078"/>
      <c r="R96" s="524" t="str">
        <f>IFERROR(IF(OR('別紙様式3-2（４・５月）'!R98="",'別紙様式3-2（４・５月）'!Z98="ベア加算"),
"",P96*VLOOKUP(N96,【参考】数式用!$AD$2:$AH$27,MATCH(O96,【参考】数式用!$K$4:$N$4,0)+1,0)),"")</f>
        <v/>
      </c>
      <c r="S96" s="138"/>
      <c r="T96" s="1079"/>
      <c r="U96" s="1080"/>
      <c r="V96" s="522" t="str">
        <f>IFERROR(IF(AND('別紙様式3-2（４・５月）'!O98="", O96&lt;&gt;""),P96, P96*VLOOKUP(AF96,【参考】数式用4!$DC$3:$DZ$106,MATCH(N96,【参考】数式用4!$DC$2:$DZ$2,0))),"")</f>
        <v/>
      </c>
      <c r="W96" s="105"/>
      <c r="X96" s="525"/>
      <c r="Y96" s="1081" t="str">
        <f>IFERROR(
     IF(OR('別紙様式3-2（４・５月）'!R98="",'別紙様式3-2（４・５月）'!Z98="ベア加算"),"",
                                            X96*VLOOKUP(N96,【参考】数式用!$AD$2:$AH$27,MATCH(W96,【参考】数式用!$K$4:$N$4,0)+1,0)
      ),"")</f>
        <v/>
      </c>
      <c r="Z96" s="1081"/>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 customHeight="1">
      <c r="A97" s="502">
        <v>84</v>
      </c>
      <c r="B97" s="982" t="str">
        <f>IF(基本情報入力シート!C136="","",基本情報入力シート!C136)</f>
        <v/>
      </c>
      <c r="C97" s="983"/>
      <c r="D97" s="983"/>
      <c r="E97" s="983"/>
      <c r="F97" s="983"/>
      <c r="G97" s="983"/>
      <c r="H97" s="983"/>
      <c r="I97" s="98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077"/>
      <c r="Q97" s="1078"/>
      <c r="R97" s="524" t="str">
        <f>IFERROR(IF(OR('別紙様式3-2（４・５月）'!R99="",'別紙様式3-2（４・５月）'!Z99="ベア加算"),
"",P97*VLOOKUP(N97,【参考】数式用!$AD$2:$AH$27,MATCH(O97,【参考】数式用!$K$4:$N$4,0)+1,0)),"")</f>
        <v/>
      </c>
      <c r="S97" s="138"/>
      <c r="T97" s="1079"/>
      <c r="U97" s="1080"/>
      <c r="V97" s="522" t="str">
        <f>IFERROR(IF(AND('別紙様式3-2（４・５月）'!O99="", O97&lt;&gt;""),P97, P97*VLOOKUP(AF97,【参考】数式用4!$DC$3:$DZ$106,MATCH(N97,【参考】数式用4!$DC$2:$DZ$2,0))),"")</f>
        <v/>
      </c>
      <c r="W97" s="105"/>
      <c r="X97" s="525"/>
      <c r="Y97" s="1081" t="str">
        <f>IFERROR(
     IF(OR('別紙様式3-2（４・５月）'!R99="",'別紙様式3-2（４・５月）'!Z99="ベア加算"),"",
                                            X97*VLOOKUP(N97,【参考】数式用!$AD$2:$AH$27,MATCH(W97,【参考】数式用!$K$4:$N$4,0)+1,0)
      ),"")</f>
        <v/>
      </c>
      <c r="Z97" s="1081"/>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 customHeight="1">
      <c r="A98" s="502">
        <v>85</v>
      </c>
      <c r="B98" s="982" t="str">
        <f>IF(基本情報入力シート!C137="","",基本情報入力シート!C137)</f>
        <v/>
      </c>
      <c r="C98" s="983"/>
      <c r="D98" s="983"/>
      <c r="E98" s="983"/>
      <c r="F98" s="983"/>
      <c r="G98" s="983"/>
      <c r="H98" s="983"/>
      <c r="I98" s="98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077"/>
      <c r="Q98" s="1078"/>
      <c r="R98" s="524" t="str">
        <f>IFERROR(IF(OR('別紙様式3-2（４・５月）'!R100="",'別紙様式3-2（４・５月）'!Z100="ベア加算"),
"",P98*VLOOKUP(N98,【参考】数式用!$AD$2:$AH$27,MATCH(O98,【参考】数式用!$K$4:$N$4,0)+1,0)),"")</f>
        <v/>
      </c>
      <c r="S98" s="138"/>
      <c r="T98" s="1079"/>
      <c r="U98" s="1080"/>
      <c r="V98" s="522" t="str">
        <f>IFERROR(IF(AND('別紙様式3-2（４・５月）'!O100="", O98&lt;&gt;""),P98, P98*VLOOKUP(AF98,【参考】数式用4!$DC$3:$DZ$106,MATCH(N98,【参考】数式用4!$DC$2:$DZ$2,0))),"")</f>
        <v/>
      </c>
      <c r="W98" s="105"/>
      <c r="X98" s="525"/>
      <c r="Y98" s="1081" t="str">
        <f>IFERROR(
     IF(OR('別紙様式3-2（４・５月）'!R100="",'別紙様式3-2（４・５月）'!Z100="ベア加算"),"",
                                            X98*VLOOKUP(N98,【参考】数式用!$AD$2:$AH$27,MATCH(W98,【参考】数式用!$K$4:$N$4,0)+1,0)
      ),"")</f>
        <v/>
      </c>
      <c r="Z98" s="1081"/>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 customHeight="1">
      <c r="A99" s="502">
        <v>86</v>
      </c>
      <c r="B99" s="982" t="str">
        <f>IF(基本情報入力シート!C138="","",基本情報入力シート!C138)</f>
        <v/>
      </c>
      <c r="C99" s="983"/>
      <c r="D99" s="983"/>
      <c r="E99" s="983"/>
      <c r="F99" s="983"/>
      <c r="G99" s="983"/>
      <c r="H99" s="983"/>
      <c r="I99" s="98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077"/>
      <c r="Q99" s="1078"/>
      <c r="R99" s="524" t="str">
        <f>IFERROR(IF(OR('別紙様式3-2（４・５月）'!R101="",'別紙様式3-2（４・５月）'!Z101="ベア加算"),
"",P99*VLOOKUP(N99,【参考】数式用!$AD$2:$AH$27,MATCH(O99,【参考】数式用!$K$4:$N$4,0)+1,0)),"")</f>
        <v/>
      </c>
      <c r="S99" s="138"/>
      <c r="T99" s="1079"/>
      <c r="U99" s="1080"/>
      <c r="V99" s="522" t="str">
        <f>IFERROR(IF(AND('別紙様式3-2（４・５月）'!O101="", O99&lt;&gt;""),P99, P99*VLOOKUP(AF99,【参考】数式用4!$DC$3:$DZ$106,MATCH(N99,【参考】数式用4!$DC$2:$DZ$2,0))),"")</f>
        <v/>
      </c>
      <c r="W99" s="105"/>
      <c r="X99" s="525"/>
      <c r="Y99" s="1081" t="str">
        <f>IFERROR(
     IF(OR('別紙様式3-2（４・５月）'!R101="",'別紙様式3-2（４・５月）'!Z101="ベア加算"),"",
                                            X99*VLOOKUP(N99,【参考】数式用!$AD$2:$AH$27,MATCH(W99,【参考】数式用!$K$4:$N$4,0)+1,0)
      ),"")</f>
        <v/>
      </c>
      <c r="Z99" s="1081"/>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 customHeight="1">
      <c r="A100" s="502">
        <v>87</v>
      </c>
      <c r="B100" s="982" t="str">
        <f>IF(基本情報入力シート!C139="","",基本情報入力シート!C139)</f>
        <v/>
      </c>
      <c r="C100" s="983"/>
      <c r="D100" s="983"/>
      <c r="E100" s="983"/>
      <c r="F100" s="983"/>
      <c r="G100" s="983"/>
      <c r="H100" s="983"/>
      <c r="I100" s="98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077"/>
      <c r="Q100" s="1078"/>
      <c r="R100" s="524" t="str">
        <f>IFERROR(IF(OR('別紙様式3-2（４・５月）'!R102="",'別紙様式3-2（４・５月）'!Z102="ベア加算"),
"",P100*VLOOKUP(N100,【参考】数式用!$AD$2:$AH$27,MATCH(O100,【参考】数式用!$K$4:$N$4,0)+1,0)),"")</f>
        <v/>
      </c>
      <c r="S100" s="138"/>
      <c r="T100" s="1079"/>
      <c r="U100" s="1080"/>
      <c r="V100" s="522" t="str">
        <f>IFERROR(IF(AND('別紙様式3-2（４・５月）'!O102="", O100&lt;&gt;""),P100, P100*VLOOKUP(AF100,【参考】数式用4!$DC$3:$DZ$106,MATCH(N100,【参考】数式用4!$DC$2:$DZ$2,0))),"")</f>
        <v/>
      </c>
      <c r="W100" s="105"/>
      <c r="X100" s="525"/>
      <c r="Y100" s="1081" t="str">
        <f>IFERROR(
     IF(OR('別紙様式3-2（４・５月）'!R102="",'別紙様式3-2（４・５月）'!Z102="ベア加算"),"",
                                            X100*VLOOKUP(N100,【参考】数式用!$AD$2:$AH$27,MATCH(W100,【参考】数式用!$K$4:$N$4,0)+1,0)
      ),"")</f>
        <v/>
      </c>
      <c r="Z100" s="1081"/>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 customHeight="1">
      <c r="A101" s="502">
        <v>88</v>
      </c>
      <c r="B101" s="982" t="str">
        <f>IF(基本情報入力シート!C140="","",基本情報入力シート!C140)</f>
        <v/>
      </c>
      <c r="C101" s="983"/>
      <c r="D101" s="983"/>
      <c r="E101" s="983"/>
      <c r="F101" s="983"/>
      <c r="G101" s="983"/>
      <c r="H101" s="983"/>
      <c r="I101" s="98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077"/>
      <c r="Q101" s="1078"/>
      <c r="R101" s="524" t="str">
        <f>IFERROR(IF(OR('別紙様式3-2（４・５月）'!R103="",'別紙様式3-2（４・５月）'!Z103="ベア加算"),
"",P101*VLOOKUP(N101,【参考】数式用!$AD$2:$AH$27,MATCH(O101,【参考】数式用!$K$4:$N$4,0)+1,0)),"")</f>
        <v/>
      </c>
      <c r="S101" s="138"/>
      <c r="T101" s="1079"/>
      <c r="U101" s="1080"/>
      <c r="V101" s="522" t="str">
        <f>IFERROR(IF(AND('別紙様式3-2（４・５月）'!O103="", O101&lt;&gt;""),P101, P101*VLOOKUP(AF101,【参考】数式用4!$DC$3:$DZ$106,MATCH(N101,【参考】数式用4!$DC$2:$DZ$2,0))),"")</f>
        <v/>
      </c>
      <c r="W101" s="105"/>
      <c r="X101" s="525"/>
      <c r="Y101" s="1081" t="str">
        <f>IFERROR(
     IF(OR('別紙様式3-2（４・５月）'!R103="",'別紙様式3-2（４・５月）'!Z103="ベア加算"),"",
                                            X101*VLOOKUP(N101,【参考】数式用!$AD$2:$AH$27,MATCH(W101,【参考】数式用!$K$4:$N$4,0)+1,0)
      ),"")</f>
        <v/>
      </c>
      <c r="Z101" s="1081"/>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 customHeight="1">
      <c r="A102" s="502">
        <v>89</v>
      </c>
      <c r="B102" s="982" t="str">
        <f>IF(基本情報入力シート!C141="","",基本情報入力シート!C141)</f>
        <v/>
      </c>
      <c r="C102" s="983"/>
      <c r="D102" s="983"/>
      <c r="E102" s="983"/>
      <c r="F102" s="983"/>
      <c r="G102" s="983"/>
      <c r="H102" s="983"/>
      <c r="I102" s="98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077"/>
      <c r="Q102" s="1078"/>
      <c r="R102" s="524" t="str">
        <f>IFERROR(IF(OR('別紙様式3-2（４・５月）'!R104="",'別紙様式3-2（４・５月）'!Z104="ベア加算"),
"",P102*VLOOKUP(N102,【参考】数式用!$AD$2:$AH$27,MATCH(O102,【参考】数式用!$K$4:$N$4,0)+1,0)),"")</f>
        <v/>
      </c>
      <c r="S102" s="138"/>
      <c r="T102" s="1079"/>
      <c r="U102" s="1080"/>
      <c r="V102" s="522" t="str">
        <f>IFERROR(IF(AND('別紙様式3-2（４・５月）'!O104="", O102&lt;&gt;""),P102, P102*VLOOKUP(AF102,【参考】数式用4!$DC$3:$DZ$106,MATCH(N102,【参考】数式用4!$DC$2:$DZ$2,0))),"")</f>
        <v/>
      </c>
      <c r="W102" s="105"/>
      <c r="X102" s="525"/>
      <c r="Y102" s="1081" t="str">
        <f>IFERROR(
     IF(OR('別紙様式3-2（４・５月）'!R104="",'別紙様式3-2（４・５月）'!Z104="ベア加算"),"",
                                            X102*VLOOKUP(N102,【参考】数式用!$AD$2:$AH$27,MATCH(W102,【参考】数式用!$K$4:$N$4,0)+1,0)
      ),"")</f>
        <v/>
      </c>
      <c r="Z102" s="1081"/>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 customHeight="1">
      <c r="A103" s="502">
        <v>90</v>
      </c>
      <c r="B103" s="982" t="str">
        <f>IF(基本情報入力シート!C142="","",基本情報入力シート!C142)</f>
        <v/>
      </c>
      <c r="C103" s="983"/>
      <c r="D103" s="983"/>
      <c r="E103" s="983"/>
      <c r="F103" s="983"/>
      <c r="G103" s="983"/>
      <c r="H103" s="983"/>
      <c r="I103" s="98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077"/>
      <c r="Q103" s="1078"/>
      <c r="R103" s="524" t="str">
        <f>IFERROR(IF(OR('別紙様式3-2（４・５月）'!R105="",'別紙様式3-2（４・５月）'!Z105="ベア加算"),
"",P103*VLOOKUP(N103,【参考】数式用!$AD$2:$AH$27,MATCH(O103,【参考】数式用!$K$4:$N$4,0)+1,0)),"")</f>
        <v/>
      </c>
      <c r="S103" s="138"/>
      <c r="T103" s="1079"/>
      <c r="U103" s="1080"/>
      <c r="V103" s="522" t="str">
        <f>IFERROR(IF(AND('別紙様式3-2（４・５月）'!O105="", O103&lt;&gt;""),P103, P103*VLOOKUP(AF103,【参考】数式用4!$DC$3:$DZ$106,MATCH(N103,【参考】数式用4!$DC$2:$DZ$2,0))),"")</f>
        <v/>
      </c>
      <c r="W103" s="105"/>
      <c r="X103" s="525"/>
      <c r="Y103" s="1081" t="str">
        <f>IFERROR(
     IF(OR('別紙様式3-2（４・５月）'!R105="",'別紙様式3-2（４・５月）'!Z105="ベア加算"),"",
                                            X103*VLOOKUP(N103,【参考】数式用!$AD$2:$AH$27,MATCH(W103,【参考】数式用!$K$4:$N$4,0)+1,0)
      ),"")</f>
        <v/>
      </c>
      <c r="Z103" s="1081"/>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 customHeight="1">
      <c r="A104" s="502">
        <v>91</v>
      </c>
      <c r="B104" s="982" t="str">
        <f>IF(基本情報入力シート!C143="","",基本情報入力シート!C143)</f>
        <v/>
      </c>
      <c r="C104" s="983"/>
      <c r="D104" s="983"/>
      <c r="E104" s="983"/>
      <c r="F104" s="983"/>
      <c r="G104" s="983"/>
      <c r="H104" s="983"/>
      <c r="I104" s="98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077"/>
      <c r="Q104" s="1078"/>
      <c r="R104" s="524" t="str">
        <f>IFERROR(IF(OR('別紙様式3-2（４・５月）'!R106="",'別紙様式3-2（４・５月）'!Z106="ベア加算"),
"",P104*VLOOKUP(N104,【参考】数式用!$AD$2:$AH$27,MATCH(O104,【参考】数式用!$K$4:$N$4,0)+1,0)),"")</f>
        <v/>
      </c>
      <c r="S104" s="138"/>
      <c r="T104" s="1079"/>
      <c r="U104" s="1080"/>
      <c r="V104" s="522" t="str">
        <f>IFERROR(IF(AND('別紙様式3-2（４・５月）'!O106="", O104&lt;&gt;""),P104, P104*VLOOKUP(AF104,【参考】数式用4!$DC$3:$DZ$106,MATCH(N104,【参考】数式用4!$DC$2:$DZ$2,0))),"")</f>
        <v/>
      </c>
      <c r="W104" s="105"/>
      <c r="X104" s="525"/>
      <c r="Y104" s="1081" t="str">
        <f>IFERROR(
     IF(OR('別紙様式3-2（４・５月）'!R106="",'別紙様式3-2（４・５月）'!Z106="ベア加算"),"",
                                            X104*VLOOKUP(N104,【参考】数式用!$AD$2:$AH$27,MATCH(W104,【参考】数式用!$K$4:$N$4,0)+1,0)
      ),"")</f>
        <v/>
      </c>
      <c r="Z104" s="1081"/>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 customHeight="1">
      <c r="A105" s="502">
        <v>92</v>
      </c>
      <c r="B105" s="982" t="str">
        <f>IF(基本情報入力シート!C144="","",基本情報入力シート!C144)</f>
        <v/>
      </c>
      <c r="C105" s="983"/>
      <c r="D105" s="983"/>
      <c r="E105" s="983"/>
      <c r="F105" s="983"/>
      <c r="G105" s="983"/>
      <c r="H105" s="983"/>
      <c r="I105" s="98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077"/>
      <c r="Q105" s="1078"/>
      <c r="R105" s="524" t="str">
        <f>IFERROR(IF(OR('別紙様式3-2（４・５月）'!R107="",'別紙様式3-2（４・５月）'!Z107="ベア加算"),
"",P105*VLOOKUP(N105,【参考】数式用!$AD$2:$AH$27,MATCH(O105,【参考】数式用!$K$4:$N$4,0)+1,0)),"")</f>
        <v/>
      </c>
      <c r="S105" s="138"/>
      <c r="T105" s="1079"/>
      <c r="U105" s="1080"/>
      <c r="V105" s="522" t="str">
        <f>IFERROR(IF(AND('別紙様式3-2（４・５月）'!O107="", O105&lt;&gt;""),P105, P105*VLOOKUP(AF105,【参考】数式用4!$DC$3:$DZ$106,MATCH(N105,【参考】数式用4!$DC$2:$DZ$2,0))),"")</f>
        <v/>
      </c>
      <c r="W105" s="105"/>
      <c r="X105" s="525"/>
      <c r="Y105" s="1081" t="str">
        <f>IFERROR(
     IF(OR('別紙様式3-2（４・５月）'!R107="",'別紙様式3-2（４・５月）'!Z107="ベア加算"),"",
                                            X105*VLOOKUP(N105,【参考】数式用!$AD$2:$AH$27,MATCH(W105,【参考】数式用!$K$4:$N$4,0)+1,0)
      ),"")</f>
        <v/>
      </c>
      <c r="Z105" s="1081"/>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 customHeight="1">
      <c r="A106" s="502">
        <v>93</v>
      </c>
      <c r="B106" s="982" t="str">
        <f>IF(基本情報入力シート!C145="","",基本情報入力シート!C145)</f>
        <v/>
      </c>
      <c r="C106" s="983"/>
      <c r="D106" s="983"/>
      <c r="E106" s="983"/>
      <c r="F106" s="983"/>
      <c r="G106" s="983"/>
      <c r="H106" s="983"/>
      <c r="I106" s="98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077"/>
      <c r="Q106" s="1078"/>
      <c r="R106" s="524" t="str">
        <f>IFERROR(IF(OR('別紙様式3-2（４・５月）'!R108="",'別紙様式3-2（４・５月）'!Z108="ベア加算"),
"",P106*VLOOKUP(N106,【参考】数式用!$AD$2:$AH$27,MATCH(O106,【参考】数式用!$K$4:$N$4,0)+1,0)),"")</f>
        <v/>
      </c>
      <c r="S106" s="138"/>
      <c r="T106" s="1079"/>
      <c r="U106" s="1080"/>
      <c r="V106" s="522" t="str">
        <f>IFERROR(IF(AND('別紙様式3-2（４・５月）'!O108="", O106&lt;&gt;""),P106, P106*VLOOKUP(AF106,【参考】数式用4!$DC$3:$DZ$106,MATCH(N106,【参考】数式用4!$DC$2:$DZ$2,0))),"")</f>
        <v/>
      </c>
      <c r="W106" s="105"/>
      <c r="X106" s="525"/>
      <c r="Y106" s="1081" t="str">
        <f>IFERROR(
     IF(OR('別紙様式3-2（４・５月）'!R108="",'別紙様式3-2（４・５月）'!Z108="ベア加算"),"",
                                            X106*VLOOKUP(N106,【参考】数式用!$AD$2:$AH$27,MATCH(W106,【参考】数式用!$K$4:$N$4,0)+1,0)
      ),"")</f>
        <v/>
      </c>
      <c r="Z106" s="1081"/>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 customHeight="1">
      <c r="A107" s="502">
        <v>94</v>
      </c>
      <c r="B107" s="982" t="str">
        <f>IF(基本情報入力シート!C146="","",基本情報入力シート!C146)</f>
        <v/>
      </c>
      <c r="C107" s="983"/>
      <c r="D107" s="983"/>
      <c r="E107" s="983"/>
      <c r="F107" s="983"/>
      <c r="G107" s="983"/>
      <c r="H107" s="983"/>
      <c r="I107" s="98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077"/>
      <c r="Q107" s="1078"/>
      <c r="R107" s="524" t="str">
        <f>IFERROR(IF(OR('別紙様式3-2（４・５月）'!R109="",'別紙様式3-2（４・５月）'!Z109="ベア加算"),
"",P107*VLOOKUP(N107,【参考】数式用!$AD$2:$AH$27,MATCH(O107,【参考】数式用!$K$4:$N$4,0)+1,0)),"")</f>
        <v/>
      </c>
      <c r="S107" s="138"/>
      <c r="T107" s="1079"/>
      <c r="U107" s="1080"/>
      <c r="V107" s="522" t="str">
        <f>IFERROR(IF(AND('別紙様式3-2（４・５月）'!O109="", O107&lt;&gt;""),P107, P107*VLOOKUP(AF107,【参考】数式用4!$DC$3:$DZ$106,MATCH(N107,【参考】数式用4!$DC$2:$DZ$2,0))),"")</f>
        <v/>
      </c>
      <c r="W107" s="105"/>
      <c r="X107" s="525"/>
      <c r="Y107" s="1081" t="str">
        <f>IFERROR(
     IF(OR('別紙様式3-2（４・５月）'!R109="",'別紙様式3-2（４・５月）'!Z109="ベア加算"),"",
                                            X107*VLOOKUP(N107,【参考】数式用!$AD$2:$AH$27,MATCH(W107,【参考】数式用!$K$4:$N$4,0)+1,0)
      ),"")</f>
        <v/>
      </c>
      <c r="Z107" s="1081"/>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 customHeight="1">
      <c r="A108" s="502">
        <v>95</v>
      </c>
      <c r="B108" s="982" t="str">
        <f>IF(基本情報入力シート!C147="","",基本情報入力シート!C147)</f>
        <v/>
      </c>
      <c r="C108" s="983"/>
      <c r="D108" s="983"/>
      <c r="E108" s="983"/>
      <c r="F108" s="983"/>
      <c r="G108" s="983"/>
      <c r="H108" s="983"/>
      <c r="I108" s="98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077"/>
      <c r="Q108" s="1078"/>
      <c r="R108" s="524" t="str">
        <f>IFERROR(IF(OR('別紙様式3-2（４・５月）'!R110="",'別紙様式3-2（４・５月）'!Z110="ベア加算"),
"",P108*VLOOKUP(N108,【参考】数式用!$AD$2:$AH$27,MATCH(O108,【参考】数式用!$K$4:$N$4,0)+1,0)),"")</f>
        <v/>
      </c>
      <c r="S108" s="138"/>
      <c r="T108" s="1079"/>
      <c r="U108" s="1080"/>
      <c r="V108" s="522" t="str">
        <f>IFERROR(IF(AND('別紙様式3-2（４・５月）'!O110="", O108&lt;&gt;""),P108, P108*VLOOKUP(AF108,【参考】数式用4!$DC$3:$DZ$106,MATCH(N108,【参考】数式用4!$DC$2:$DZ$2,0))),"")</f>
        <v/>
      </c>
      <c r="W108" s="105"/>
      <c r="X108" s="525"/>
      <c r="Y108" s="1081" t="str">
        <f>IFERROR(
     IF(OR('別紙様式3-2（４・５月）'!R110="",'別紙様式3-2（４・５月）'!Z110="ベア加算"),"",
                                            X108*VLOOKUP(N108,【参考】数式用!$AD$2:$AH$27,MATCH(W108,【参考】数式用!$K$4:$N$4,0)+1,0)
      ),"")</f>
        <v/>
      </c>
      <c r="Z108" s="1081"/>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 customHeight="1">
      <c r="A109" s="502">
        <v>96</v>
      </c>
      <c r="B109" s="982" t="str">
        <f>IF(基本情報入力シート!C148="","",基本情報入力シート!C148)</f>
        <v/>
      </c>
      <c r="C109" s="983"/>
      <c r="D109" s="983"/>
      <c r="E109" s="983"/>
      <c r="F109" s="983"/>
      <c r="G109" s="983"/>
      <c r="H109" s="983"/>
      <c r="I109" s="98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077"/>
      <c r="Q109" s="1078"/>
      <c r="R109" s="524" t="str">
        <f>IFERROR(IF(OR('別紙様式3-2（４・５月）'!R111="",'別紙様式3-2（４・５月）'!Z111="ベア加算"),
"",P109*VLOOKUP(N109,【参考】数式用!$AD$2:$AH$27,MATCH(O109,【参考】数式用!$K$4:$N$4,0)+1,0)),"")</f>
        <v/>
      </c>
      <c r="S109" s="138"/>
      <c r="T109" s="1079"/>
      <c r="U109" s="1080"/>
      <c r="V109" s="522" t="str">
        <f>IFERROR(IF(AND('別紙様式3-2（４・５月）'!O111="", O109&lt;&gt;""),P109, P109*VLOOKUP(AF109,【参考】数式用4!$DC$3:$DZ$106,MATCH(N109,【参考】数式用4!$DC$2:$DZ$2,0))),"")</f>
        <v/>
      </c>
      <c r="W109" s="105"/>
      <c r="X109" s="525"/>
      <c r="Y109" s="1081" t="str">
        <f>IFERROR(
     IF(OR('別紙様式3-2（４・５月）'!R111="",'別紙様式3-2（４・５月）'!Z111="ベア加算"),"",
                                            X109*VLOOKUP(N109,【参考】数式用!$AD$2:$AH$27,MATCH(W109,【参考】数式用!$K$4:$N$4,0)+1,0)
      ),"")</f>
        <v/>
      </c>
      <c r="Z109" s="1081"/>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 customHeight="1">
      <c r="A110" s="502">
        <v>97</v>
      </c>
      <c r="B110" s="982" t="str">
        <f>IF(基本情報入力シート!C149="","",基本情報入力シート!C149)</f>
        <v/>
      </c>
      <c r="C110" s="983"/>
      <c r="D110" s="983"/>
      <c r="E110" s="983"/>
      <c r="F110" s="983"/>
      <c r="G110" s="983"/>
      <c r="H110" s="983"/>
      <c r="I110" s="98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077"/>
      <c r="Q110" s="1078"/>
      <c r="R110" s="524" t="str">
        <f>IFERROR(IF(OR('別紙様式3-2（４・５月）'!R112="",'別紙様式3-2（４・５月）'!Z112="ベア加算"),
"",P110*VLOOKUP(N110,【参考】数式用!$AD$2:$AH$27,MATCH(O110,【参考】数式用!$K$4:$N$4,0)+1,0)),"")</f>
        <v/>
      </c>
      <c r="S110" s="138"/>
      <c r="T110" s="1079"/>
      <c r="U110" s="1080"/>
      <c r="V110" s="522" t="str">
        <f>IFERROR(IF(AND('別紙様式3-2（４・５月）'!O112="", O110&lt;&gt;""),P110, P110*VLOOKUP(AF110,【参考】数式用4!$DC$3:$DZ$106,MATCH(N110,【参考】数式用4!$DC$2:$DZ$2,0))),"")</f>
        <v/>
      </c>
      <c r="W110" s="105"/>
      <c r="X110" s="525"/>
      <c r="Y110" s="1081" t="str">
        <f>IFERROR(
     IF(OR('別紙様式3-2（４・５月）'!R112="",'別紙様式3-2（４・５月）'!Z112="ベア加算"),"",
                                            X110*VLOOKUP(N110,【参考】数式用!$AD$2:$AH$27,MATCH(W110,【参考】数式用!$K$4:$N$4,0)+1,0)
      ),"")</f>
        <v/>
      </c>
      <c r="Z110" s="1081"/>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 customHeight="1">
      <c r="A111" s="502">
        <v>98</v>
      </c>
      <c r="B111" s="982" t="str">
        <f>IF(基本情報入力シート!C150="","",基本情報入力シート!C150)</f>
        <v/>
      </c>
      <c r="C111" s="983"/>
      <c r="D111" s="983"/>
      <c r="E111" s="983"/>
      <c r="F111" s="983"/>
      <c r="G111" s="983"/>
      <c r="H111" s="983"/>
      <c r="I111" s="98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077"/>
      <c r="Q111" s="1078"/>
      <c r="R111" s="524" t="str">
        <f>IFERROR(IF(OR('別紙様式3-2（４・５月）'!R113="",'別紙様式3-2（４・５月）'!Z113="ベア加算"),
"",P111*VLOOKUP(N111,【参考】数式用!$AD$2:$AH$27,MATCH(O111,【参考】数式用!$K$4:$N$4,0)+1,0)),"")</f>
        <v/>
      </c>
      <c r="S111" s="138"/>
      <c r="T111" s="1079"/>
      <c r="U111" s="1080"/>
      <c r="V111" s="522" t="str">
        <f>IFERROR(IF(AND('別紙様式3-2（４・５月）'!O113="", O111&lt;&gt;""),P111, P111*VLOOKUP(AF111,【参考】数式用4!$DC$3:$DZ$106,MATCH(N111,【参考】数式用4!$DC$2:$DZ$2,0))),"")</f>
        <v/>
      </c>
      <c r="W111" s="105"/>
      <c r="X111" s="525"/>
      <c r="Y111" s="1081" t="str">
        <f>IFERROR(
     IF(OR('別紙様式3-2（４・５月）'!R113="",'別紙様式3-2（４・５月）'!Z113="ベア加算"),"",
                                            X111*VLOOKUP(N111,【参考】数式用!$AD$2:$AH$27,MATCH(W111,【参考】数式用!$K$4:$N$4,0)+1,0)
      ),"")</f>
        <v/>
      </c>
      <c r="Z111" s="1081"/>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 customHeight="1">
      <c r="A112" s="502">
        <v>99</v>
      </c>
      <c r="B112" s="982" t="str">
        <f>IF(基本情報入力シート!C151="","",基本情報入力シート!C151)</f>
        <v/>
      </c>
      <c r="C112" s="983"/>
      <c r="D112" s="983"/>
      <c r="E112" s="983"/>
      <c r="F112" s="983"/>
      <c r="G112" s="983"/>
      <c r="H112" s="983"/>
      <c r="I112" s="98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077"/>
      <c r="Q112" s="1078"/>
      <c r="R112" s="524" t="str">
        <f>IFERROR(IF(OR('別紙様式3-2（４・５月）'!R114="",'別紙様式3-2（４・５月）'!Z114="ベア加算"),
"",P112*VLOOKUP(N112,【参考】数式用!$AD$2:$AH$27,MATCH(O112,【参考】数式用!$K$4:$N$4,0)+1,0)),"")</f>
        <v/>
      </c>
      <c r="S112" s="138"/>
      <c r="T112" s="1079"/>
      <c r="U112" s="1080"/>
      <c r="V112" s="522" t="str">
        <f>IFERROR(IF(AND('別紙様式3-2（４・５月）'!O114="", O112&lt;&gt;""),P112, P112*VLOOKUP(AF112,【参考】数式用4!$DC$3:$DZ$106,MATCH(N112,【参考】数式用4!$DC$2:$DZ$2,0))),"")</f>
        <v/>
      </c>
      <c r="W112" s="105"/>
      <c r="X112" s="525"/>
      <c r="Y112" s="1081" t="str">
        <f>IFERROR(
     IF(OR('別紙様式3-2（４・５月）'!R114="",'別紙様式3-2（４・５月）'!Z114="ベア加算"),"",
                                            X112*VLOOKUP(N112,【参考】数式用!$AD$2:$AH$27,MATCH(W112,【参考】数式用!$K$4:$N$4,0)+1,0)
      ),"")</f>
        <v/>
      </c>
      <c r="Z112" s="1081"/>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 customHeight="1">
      <c r="A113" s="502">
        <v>100</v>
      </c>
      <c r="B113" s="982" t="str">
        <f>IF(基本情報入力シート!C152="","",基本情報入力シート!C152)</f>
        <v/>
      </c>
      <c r="C113" s="983"/>
      <c r="D113" s="983"/>
      <c r="E113" s="983"/>
      <c r="F113" s="983"/>
      <c r="G113" s="983"/>
      <c r="H113" s="983"/>
      <c r="I113" s="98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077"/>
      <c r="Q113" s="1078"/>
      <c r="R113" s="524" t="str">
        <f>IFERROR(IF(OR('別紙様式3-2（４・５月）'!R115="",'別紙様式3-2（４・５月）'!Z115="ベア加算"),
"",P113*VLOOKUP(N113,【参考】数式用!$AD$2:$AH$27,MATCH(O113,【参考】数式用!$K$4:$N$4,0)+1,0)),"")</f>
        <v/>
      </c>
      <c r="S113" s="138"/>
      <c r="T113" s="1079"/>
      <c r="U113" s="1080"/>
      <c r="V113" s="522" t="str">
        <f>IFERROR(IF(AND('別紙様式3-2（４・５月）'!O115="", O113&lt;&gt;""),P113, P113*VLOOKUP(AF113,【参考】数式用4!$DC$3:$DZ$106,MATCH(N113,【参考】数式用4!$DC$2:$DZ$2,0))),"")</f>
        <v/>
      </c>
      <c r="W113" s="105"/>
      <c r="X113" s="525"/>
      <c r="Y113" s="1081" t="str">
        <f>IFERROR(
     IF(OR('別紙様式3-2（４・５月）'!R115="",'別紙様式3-2（４・５月）'!Z115="ベア加算"),"",
                                            X113*VLOOKUP(N113,【参考】数式用!$AD$2:$AH$27,MATCH(W113,【参考】数式用!$K$4:$N$4,0)+1,0)
      ),"")</f>
        <v/>
      </c>
      <c r="Z113" s="1081"/>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 customHeight="1">
      <c r="A114" s="502">
        <v>101</v>
      </c>
      <c r="B114" s="982" t="str">
        <f>IF(基本情報入力シート!C153="","",基本情報入力シート!C153)</f>
        <v/>
      </c>
      <c r="C114" s="983"/>
      <c r="D114" s="983"/>
      <c r="E114" s="983"/>
      <c r="F114" s="983"/>
      <c r="G114" s="983"/>
      <c r="H114" s="983"/>
      <c r="I114" s="98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077"/>
      <c r="Q114" s="1078"/>
      <c r="R114" s="524" t="str">
        <f>IFERROR(IF(OR('別紙様式3-2（４・５月）'!R116="",'別紙様式3-2（４・５月）'!Z116="ベア加算"),
"",P114*VLOOKUP(N114,【参考】数式用!$AD$2:$AH$27,MATCH(O114,【参考】数式用!$K$4:$N$4,0)+1,0)),"")</f>
        <v/>
      </c>
      <c r="S114" s="138"/>
      <c r="T114" s="1079"/>
      <c r="U114" s="1080"/>
      <c r="V114" s="522" t="str">
        <f>IFERROR(IF(AND('別紙様式3-2（４・５月）'!O116="", O114&lt;&gt;""),P114, P114*VLOOKUP(AF114,【参考】数式用4!$DC$3:$DZ$106,MATCH(N114,【参考】数式用4!$DC$2:$DZ$2,0))),"")</f>
        <v/>
      </c>
      <c r="W114" s="105"/>
      <c r="X114" s="525"/>
      <c r="Y114" s="1081" t="str">
        <f>IFERROR(
     IF(OR('別紙様式3-2（４・５月）'!R116="",'別紙様式3-2（４・５月）'!Z116="ベア加算"),"",
                                            X114*VLOOKUP(N114,【参考】数式用!$AD$2:$AH$27,MATCH(W114,【参考】数式用!$K$4:$N$4,0)+1,0)
      ),"")</f>
        <v/>
      </c>
      <c r="Z114" s="1081"/>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 customHeight="1">
      <c r="A115" s="502">
        <v>102</v>
      </c>
      <c r="B115" s="982" t="str">
        <f>IF(基本情報入力シート!C154="","",基本情報入力シート!C154)</f>
        <v/>
      </c>
      <c r="C115" s="983"/>
      <c r="D115" s="983"/>
      <c r="E115" s="983"/>
      <c r="F115" s="983"/>
      <c r="G115" s="983"/>
      <c r="H115" s="983"/>
      <c r="I115" s="98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077"/>
      <c r="Q115" s="1078"/>
      <c r="R115" s="524" t="str">
        <f>IFERROR(IF(OR('別紙様式3-2（４・５月）'!R117="",'別紙様式3-2（４・５月）'!Z117="ベア加算"),
"",P115*VLOOKUP(N115,【参考】数式用!$AD$2:$AH$27,MATCH(O115,【参考】数式用!$K$4:$N$4,0)+1,0)),"")</f>
        <v/>
      </c>
      <c r="S115" s="138"/>
      <c r="T115" s="1079"/>
      <c r="U115" s="1080"/>
      <c r="V115" s="522" t="str">
        <f>IFERROR(IF(AND('別紙様式3-2（４・５月）'!O117="", O115&lt;&gt;""),P115, P115*VLOOKUP(AF115,【参考】数式用4!$DC$3:$DZ$106,MATCH(N115,【参考】数式用4!$DC$2:$DZ$2,0))),"")</f>
        <v/>
      </c>
      <c r="W115" s="105"/>
      <c r="X115" s="525"/>
      <c r="Y115" s="1081" t="str">
        <f>IFERROR(
     IF(OR('別紙様式3-2（４・５月）'!R117="",'別紙様式3-2（４・５月）'!Z117="ベア加算"),"",
                                            X115*VLOOKUP(N115,【参考】数式用!$AD$2:$AH$27,MATCH(W115,【参考】数式用!$K$4:$N$4,0)+1,0)
      ),"")</f>
        <v/>
      </c>
      <c r="Z115" s="1081"/>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 customHeight="1">
      <c r="A116" s="502">
        <v>103</v>
      </c>
      <c r="B116" s="982" t="str">
        <f>IF(基本情報入力シート!C155="","",基本情報入力シート!C155)</f>
        <v/>
      </c>
      <c r="C116" s="983"/>
      <c r="D116" s="983"/>
      <c r="E116" s="983"/>
      <c r="F116" s="983"/>
      <c r="G116" s="983"/>
      <c r="H116" s="983"/>
      <c r="I116" s="98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077"/>
      <c r="Q116" s="1078"/>
      <c r="R116" s="524" t="str">
        <f>IFERROR(IF(OR('別紙様式3-2（４・５月）'!R118="",'別紙様式3-2（４・５月）'!Z118="ベア加算"),
"",P116*VLOOKUP(N116,【参考】数式用!$AD$2:$AH$27,MATCH(O116,【参考】数式用!$K$4:$N$4,0)+1,0)),"")</f>
        <v/>
      </c>
      <c r="S116" s="138"/>
      <c r="T116" s="1079"/>
      <c r="U116" s="1080"/>
      <c r="V116" s="522" t="str">
        <f>IFERROR(IF(AND('別紙様式3-2（４・５月）'!O118="", O116&lt;&gt;""),P116, P116*VLOOKUP(AF116,【参考】数式用4!$DC$3:$DZ$106,MATCH(N116,【参考】数式用4!$DC$2:$DZ$2,0))),"")</f>
        <v/>
      </c>
      <c r="W116" s="105"/>
      <c r="X116" s="525"/>
      <c r="Y116" s="1081" t="str">
        <f>IFERROR(
     IF(OR('別紙様式3-2（４・５月）'!R118="",'別紙様式3-2（４・５月）'!Z118="ベア加算"),"",
                                            X116*VLOOKUP(N116,【参考】数式用!$AD$2:$AH$27,MATCH(W116,【参考】数式用!$K$4:$N$4,0)+1,0)
      ),"")</f>
        <v/>
      </c>
      <c r="Z116" s="1081"/>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 customHeight="1">
      <c r="A117" s="502">
        <v>104</v>
      </c>
      <c r="B117" s="982" t="str">
        <f>IF(基本情報入力シート!C156="","",基本情報入力シート!C156)</f>
        <v/>
      </c>
      <c r="C117" s="983"/>
      <c r="D117" s="983"/>
      <c r="E117" s="983"/>
      <c r="F117" s="983"/>
      <c r="G117" s="983"/>
      <c r="H117" s="983"/>
      <c r="I117" s="98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077"/>
      <c r="Q117" s="1078"/>
      <c r="R117" s="524" t="str">
        <f>IFERROR(IF(OR('別紙様式3-2（４・５月）'!R119="",'別紙様式3-2（４・５月）'!Z119="ベア加算"),
"",P117*VLOOKUP(N117,【参考】数式用!$AD$2:$AH$27,MATCH(O117,【参考】数式用!$K$4:$N$4,0)+1,0)),"")</f>
        <v/>
      </c>
      <c r="S117" s="138"/>
      <c r="T117" s="1079"/>
      <c r="U117" s="1080"/>
      <c r="V117" s="522" t="str">
        <f>IFERROR(IF(AND('別紙様式3-2（４・５月）'!O119="", O117&lt;&gt;""),P117, P117*VLOOKUP(AF117,【参考】数式用4!$DC$3:$DZ$106,MATCH(N117,【参考】数式用4!$DC$2:$DZ$2,0))),"")</f>
        <v/>
      </c>
      <c r="W117" s="105"/>
      <c r="X117" s="525"/>
      <c r="Y117" s="1081" t="str">
        <f>IFERROR(
     IF(OR('別紙様式3-2（４・５月）'!R119="",'別紙様式3-2（４・５月）'!Z119="ベア加算"),"",
                                            X117*VLOOKUP(N117,【参考】数式用!$AD$2:$AH$27,MATCH(W117,【参考】数式用!$K$4:$N$4,0)+1,0)
      ),"")</f>
        <v/>
      </c>
      <c r="Z117" s="1081"/>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 customHeight="1">
      <c r="A118" s="502">
        <v>105</v>
      </c>
      <c r="B118" s="982" t="str">
        <f>IF(基本情報入力シート!C157="","",基本情報入力シート!C157)</f>
        <v/>
      </c>
      <c r="C118" s="983"/>
      <c r="D118" s="983"/>
      <c r="E118" s="983"/>
      <c r="F118" s="983"/>
      <c r="G118" s="983"/>
      <c r="H118" s="983"/>
      <c r="I118" s="98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077"/>
      <c r="Q118" s="1078"/>
      <c r="R118" s="524" t="str">
        <f>IFERROR(IF(OR('別紙様式3-2（４・５月）'!R120="",'別紙様式3-2（４・５月）'!Z120="ベア加算"),
"",P118*VLOOKUP(N118,【参考】数式用!$AD$2:$AH$27,MATCH(O118,【参考】数式用!$K$4:$N$4,0)+1,0)),"")</f>
        <v/>
      </c>
      <c r="S118" s="138"/>
      <c r="T118" s="1079"/>
      <c r="U118" s="1080"/>
      <c r="V118" s="522" t="str">
        <f>IFERROR(IF(AND('別紙様式3-2（４・５月）'!O120="", O118&lt;&gt;""),P118, P118*VLOOKUP(AF118,【参考】数式用4!$DC$3:$DZ$106,MATCH(N118,【参考】数式用4!$DC$2:$DZ$2,0))),"")</f>
        <v/>
      </c>
      <c r="W118" s="105"/>
      <c r="X118" s="525"/>
      <c r="Y118" s="1081" t="str">
        <f>IFERROR(
     IF(OR('別紙様式3-2（４・５月）'!R120="",'別紙様式3-2（４・５月）'!Z120="ベア加算"),"",
                                            X118*VLOOKUP(N118,【参考】数式用!$AD$2:$AH$27,MATCH(W118,【参考】数式用!$K$4:$N$4,0)+1,0)
      ),"")</f>
        <v/>
      </c>
      <c r="Z118" s="1081"/>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 customHeight="1">
      <c r="A119" s="502">
        <v>106</v>
      </c>
      <c r="B119" s="982" t="str">
        <f>IF(基本情報入力シート!C158="","",基本情報入力シート!C158)</f>
        <v/>
      </c>
      <c r="C119" s="983"/>
      <c r="D119" s="983"/>
      <c r="E119" s="983"/>
      <c r="F119" s="983"/>
      <c r="G119" s="983"/>
      <c r="H119" s="983"/>
      <c r="I119" s="98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077"/>
      <c r="Q119" s="1078"/>
      <c r="R119" s="524" t="str">
        <f>IFERROR(IF(OR('別紙様式3-2（４・５月）'!R121="",'別紙様式3-2（４・５月）'!Z121="ベア加算"),
"",P119*VLOOKUP(N119,【参考】数式用!$AD$2:$AH$27,MATCH(O119,【参考】数式用!$K$4:$N$4,0)+1,0)),"")</f>
        <v/>
      </c>
      <c r="S119" s="138"/>
      <c r="T119" s="1079"/>
      <c r="U119" s="1080"/>
      <c r="V119" s="522" t="str">
        <f>IFERROR(IF(AND('別紙様式3-2（４・５月）'!O121="", O119&lt;&gt;""),P119, P119*VLOOKUP(AF119,【参考】数式用4!$DC$3:$DZ$106,MATCH(N119,【参考】数式用4!$DC$2:$DZ$2,0))),"")</f>
        <v/>
      </c>
      <c r="W119" s="105"/>
      <c r="X119" s="525"/>
      <c r="Y119" s="1081" t="str">
        <f>IFERROR(
     IF(OR('別紙様式3-2（４・５月）'!R121="",'別紙様式3-2（４・５月）'!Z121="ベア加算"),"",
                                            X119*VLOOKUP(N119,【参考】数式用!$AD$2:$AH$27,MATCH(W119,【参考】数式用!$K$4:$N$4,0)+1,0)
      ),"")</f>
        <v/>
      </c>
      <c r="Z119" s="1081"/>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 customHeight="1">
      <c r="A120" s="502">
        <v>107</v>
      </c>
      <c r="B120" s="982" t="str">
        <f>IF(基本情報入力シート!C159="","",基本情報入力シート!C159)</f>
        <v/>
      </c>
      <c r="C120" s="983"/>
      <c r="D120" s="983"/>
      <c r="E120" s="983"/>
      <c r="F120" s="983"/>
      <c r="G120" s="983"/>
      <c r="H120" s="983"/>
      <c r="I120" s="98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077"/>
      <c r="Q120" s="1078"/>
      <c r="R120" s="524" t="str">
        <f>IFERROR(IF(OR('別紙様式3-2（４・５月）'!R122="",'別紙様式3-2（４・５月）'!Z122="ベア加算"),
"",P120*VLOOKUP(N120,【参考】数式用!$AD$2:$AH$27,MATCH(O120,【参考】数式用!$K$4:$N$4,0)+1,0)),"")</f>
        <v/>
      </c>
      <c r="S120" s="138"/>
      <c r="T120" s="1079"/>
      <c r="U120" s="1080"/>
      <c r="V120" s="522" t="str">
        <f>IFERROR(IF(AND('別紙様式3-2（４・５月）'!O122="", O120&lt;&gt;""),P120, P120*VLOOKUP(AF120,【参考】数式用4!$DC$3:$DZ$106,MATCH(N120,【参考】数式用4!$DC$2:$DZ$2,0))),"")</f>
        <v/>
      </c>
      <c r="W120" s="105"/>
      <c r="X120" s="525"/>
      <c r="Y120" s="1081" t="str">
        <f>IFERROR(
     IF(OR('別紙様式3-2（４・５月）'!R122="",'別紙様式3-2（４・５月）'!Z122="ベア加算"),"",
                                            X120*VLOOKUP(N120,【参考】数式用!$AD$2:$AH$27,MATCH(W120,【参考】数式用!$K$4:$N$4,0)+1,0)
      ),"")</f>
        <v/>
      </c>
      <c r="Z120" s="1081"/>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 customHeight="1">
      <c r="A121" s="502">
        <v>108</v>
      </c>
      <c r="B121" s="982" t="str">
        <f>IF(基本情報入力シート!C160="","",基本情報入力シート!C160)</f>
        <v/>
      </c>
      <c r="C121" s="983"/>
      <c r="D121" s="983"/>
      <c r="E121" s="983"/>
      <c r="F121" s="983"/>
      <c r="G121" s="983"/>
      <c r="H121" s="983"/>
      <c r="I121" s="98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077"/>
      <c r="Q121" s="1078"/>
      <c r="R121" s="524" t="str">
        <f>IFERROR(IF(OR('別紙様式3-2（４・５月）'!R123="",'別紙様式3-2（４・５月）'!Z123="ベア加算"),
"",P121*VLOOKUP(N121,【参考】数式用!$AD$2:$AH$27,MATCH(O121,【参考】数式用!$K$4:$N$4,0)+1,0)),"")</f>
        <v/>
      </c>
      <c r="S121" s="138"/>
      <c r="T121" s="1079"/>
      <c r="U121" s="1080"/>
      <c r="V121" s="522" t="str">
        <f>IFERROR(IF(AND('別紙様式3-2（４・５月）'!O123="", O121&lt;&gt;""),P121, P121*VLOOKUP(AF121,【参考】数式用4!$DC$3:$DZ$106,MATCH(N121,【参考】数式用4!$DC$2:$DZ$2,0))),"")</f>
        <v/>
      </c>
      <c r="W121" s="105"/>
      <c r="X121" s="525"/>
      <c r="Y121" s="1081" t="str">
        <f>IFERROR(
     IF(OR('別紙様式3-2（４・５月）'!R123="",'別紙様式3-2（４・５月）'!Z123="ベア加算"),"",
                                            X121*VLOOKUP(N121,【参考】数式用!$AD$2:$AH$27,MATCH(W121,【参考】数式用!$K$4:$N$4,0)+1,0)
      ),"")</f>
        <v/>
      </c>
      <c r="Z121" s="1081"/>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 customHeight="1">
      <c r="A122" s="502">
        <v>109</v>
      </c>
      <c r="B122" s="982" t="str">
        <f>IF(基本情報入力シート!C161="","",基本情報入力シート!C161)</f>
        <v/>
      </c>
      <c r="C122" s="983"/>
      <c r="D122" s="983"/>
      <c r="E122" s="983"/>
      <c r="F122" s="983"/>
      <c r="G122" s="983"/>
      <c r="H122" s="983"/>
      <c r="I122" s="98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077"/>
      <c r="Q122" s="1078"/>
      <c r="R122" s="524" t="str">
        <f>IFERROR(IF(OR('別紙様式3-2（４・５月）'!R124="",'別紙様式3-2（４・５月）'!Z124="ベア加算"),
"",P122*VLOOKUP(N122,【参考】数式用!$AD$2:$AH$27,MATCH(O122,【参考】数式用!$K$4:$N$4,0)+1,0)),"")</f>
        <v/>
      </c>
      <c r="S122" s="138"/>
      <c r="T122" s="1079"/>
      <c r="U122" s="1080"/>
      <c r="V122" s="522" t="str">
        <f>IFERROR(IF(AND('別紙様式3-2（４・５月）'!O124="", O122&lt;&gt;""),P122, P122*VLOOKUP(AF122,【参考】数式用4!$DC$3:$DZ$106,MATCH(N122,【参考】数式用4!$DC$2:$DZ$2,0))),"")</f>
        <v/>
      </c>
      <c r="W122" s="105"/>
      <c r="X122" s="525"/>
      <c r="Y122" s="1081" t="str">
        <f>IFERROR(
     IF(OR('別紙様式3-2（４・５月）'!R124="",'別紙様式3-2（４・５月）'!Z124="ベア加算"),"",
                                            X122*VLOOKUP(N122,【参考】数式用!$AD$2:$AH$27,MATCH(W122,【参考】数式用!$K$4:$N$4,0)+1,0)
      ),"")</f>
        <v/>
      </c>
      <c r="Z122" s="1081"/>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 customHeight="1">
      <c r="A123" s="502">
        <v>110</v>
      </c>
      <c r="B123" s="982" t="str">
        <f>IF(基本情報入力シート!C162="","",基本情報入力シート!C162)</f>
        <v/>
      </c>
      <c r="C123" s="983"/>
      <c r="D123" s="983"/>
      <c r="E123" s="983"/>
      <c r="F123" s="983"/>
      <c r="G123" s="983"/>
      <c r="H123" s="983"/>
      <c r="I123" s="98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077"/>
      <c r="Q123" s="1078"/>
      <c r="R123" s="524" t="str">
        <f>IFERROR(IF(OR('別紙様式3-2（４・５月）'!R125="",'別紙様式3-2（４・５月）'!Z125="ベア加算"),
"",P123*VLOOKUP(N123,【参考】数式用!$AD$2:$AH$27,MATCH(O123,【参考】数式用!$K$4:$N$4,0)+1,0)),"")</f>
        <v/>
      </c>
      <c r="S123" s="138"/>
      <c r="T123" s="1079"/>
      <c r="U123" s="1080"/>
      <c r="V123" s="522" t="str">
        <f>IFERROR(IF(AND('別紙様式3-2（４・５月）'!O125="", O123&lt;&gt;""),P123, P123*VLOOKUP(AF123,【参考】数式用4!$DC$3:$DZ$106,MATCH(N123,【参考】数式用4!$DC$2:$DZ$2,0))),"")</f>
        <v/>
      </c>
      <c r="W123" s="105"/>
      <c r="X123" s="525"/>
      <c r="Y123" s="1081" t="str">
        <f>IFERROR(
     IF(OR('別紙様式3-2（４・５月）'!R125="",'別紙様式3-2（４・５月）'!Z125="ベア加算"),"",
                                            X123*VLOOKUP(N123,【参考】数式用!$AD$2:$AH$27,MATCH(W123,【参考】数式用!$K$4:$N$4,0)+1,0)
      ),"")</f>
        <v/>
      </c>
      <c r="Z123" s="1081"/>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 customHeight="1">
      <c r="A124" s="502">
        <v>111</v>
      </c>
      <c r="B124" s="982" t="str">
        <f>IF(基本情報入力シート!C163="","",基本情報入力シート!C163)</f>
        <v/>
      </c>
      <c r="C124" s="983"/>
      <c r="D124" s="983"/>
      <c r="E124" s="983"/>
      <c r="F124" s="983"/>
      <c r="G124" s="983"/>
      <c r="H124" s="983"/>
      <c r="I124" s="98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077"/>
      <c r="Q124" s="1078"/>
      <c r="R124" s="524" t="str">
        <f>IFERROR(IF(OR('別紙様式3-2（４・５月）'!R126="",'別紙様式3-2（４・５月）'!Z126="ベア加算"),
"",P124*VLOOKUP(N124,【参考】数式用!$AD$2:$AH$27,MATCH(O124,【参考】数式用!$K$4:$N$4,0)+1,0)),"")</f>
        <v/>
      </c>
      <c r="S124" s="138"/>
      <c r="T124" s="1079"/>
      <c r="U124" s="1080"/>
      <c r="V124" s="522" t="str">
        <f>IFERROR(IF(AND('別紙様式3-2（４・５月）'!O126="", O124&lt;&gt;""),P124, P124*VLOOKUP(AF124,【参考】数式用4!$DC$3:$DZ$106,MATCH(N124,【参考】数式用4!$DC$2:$DZ$2,0))),"")</f>
        <v/>
      </c>
      <c r="W124" s="105"/>
      <c r="X124" s="525"/>
      <c r="Y124" s="1081" t="str">
        <f>IFERROR(
     IF(OR('別紙様式3-2（４・５月）'!R126="",'別紙様式3-2（４・５月）'!Z126="ベア加算"),"",
                                            X124*VLOOKUP(N124,【参考】数式用!$AD$2:$AH$27,MATCH(W124,【参考】数式用!$K$4:$N$4,0)+1,0)
      ),"")</f>
        <v/>
      </c>
      <c r="Z124" s="1081"/>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 customHeight="1">
      <c r="A125" s="502">
        <v>112</v>
      </c>
      <c r="B125" s="982" t="str">
        <f>IF(基本情報入力シート!C164="","",基本情報入力シート!C164)</f>
        <v/>
      </c>
      <c r="C125" s="983"/>
      <c r="D125" s="983"/>
      <c r="E125" s="983"/>
      <c r="F125" s="983"/>
      <c r="G125" s="983"/>
      <c r="H125" s="983"/>
      <c r="I125" s="98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077"/>
      <c r="Q125" s="1078"/>
      <c r="R125" s="524" t="str">
        <f>IFERROR(IF(OR('別紙様式3-2（４・５月）'!R127="",'別紙様式3-2（４・５月）'!Z127="ベア加算"),
"",P125*VLOOKUP(N125,【参考】数式用!$AD$2:$AH$27,MATCH(O125,【参考】数式用!$K$4:$N$4,0)+1,0)),"")</f>
        <v/>
      </c>
      <c r="S125" s="138"/>
      <c r="T125" s="1079"/>
      <c r="U125" s="1080"/>
      <c r="V125" s="522" t="str">
        <f>IFERROR(IF(AND('別紙様式3-2（４・５月）'!O127="", O125&lt;&gt;""),P125, P125*VLOOKUP(AF125,【参考】数式用4!$DC$3:$DZ$106,MATCH(N125,【参考】数式用4!$DC$2:$DZ$2,0))),"")</f>
        <v/>
      </c>
      <c r="W125" s="107"/>
      <c r="X125" s="525"/>
      <c r="Y125" s="1081" t="str">
        <f>IFERROR(
     IF(OR('別紙様式3-2（４・５月）'!R127="",'別紙様式3-2（４・５月）'!Z127="ベア加算"),"",
                                            X125*VLOOKUP(N125,【参考】数式用!$AD$2:$AH$27,MATCH(W125,【参考】数式用!$K$4:$N$4,0)+1,0)
      ),"")</f>
        <v/>
      </c>
      <c r="Z125" s="1081"/>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 customHeight="1">
      <c r="A126" s="502">
        <v>113</v>
      </c>
      <c r="B126" s="982" t="str">
        <f>IF(基本情報入力シート!C165="","",基本情報入力シート!C165)</f>
        <v/>
      </c>
      <c r="C126" s="983"/>
      <c r="D126" s="983"/>
      <c r="E126" s="983"/>
      <c r="F126" s="983"/>
      <c r="G126" s="983"/>
      <c r="H126" s="983"/>
      <c r="I126" s="98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077"/>
      <c r="Q126" s="1078"/>
      <c r="R126" s="524" t="str">
        <f>IFERROR(IF(OR('別紙様式3-2（４・５月）'!R128="",'別紙様式3-2（４・５月）'!Z128="ベア加算"),
"",P126*VLOOKUP(N126,【参考】数式用!$AD$2:$AH$27,MATCH(O126,【参考】数式用!$K$4:$N$4,0)+1,0)),"")</f>
        <v/>
      </c>
      <c r="S126" s="138"/>
      <c r="T126" s="1079"/>
      <c r="U126" s="1080"/>
      <c r="V126" s="522" t="str">
        <f>IFERROR(IF(AND('別紙様式3-2（４・５月）'!O128="", O126&lt;&gt;""),P126, P126*VLOOKUP(AF126,【参考】数式用4!$DC$3:$DZ$106,MATCH(N126,【参考】数式用4!$DC$2:$DZ$2,0))),"")</f>
        <v/>
      </c>
      <c r="W126" s="107"/>
      <c r="X126" s="525"/>
      <c r="Y126" s="1081" t="str">
        <f>IFERROR(
     IF(OR('別紙様式3-2（４・５月）'!R128="",'別紙様式3-2（４・５月）'!Z128="ベア加算"),"",
                                            X126*VLOOKUP(N126,【参考】数式用!$AD$2:$AH$27,MATCH(W126,【参考】数式用!$K$4:$N$4,0)+1,0)
      ),"")</f>
        <v/>
      </c>
      <c r="Z126" s="1081"/>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 customHeight="1">
      <c r="A127" s="502">
        <v>114</v>
      </c>
      <c r="B127" s="982" t="str">
        <f>IF(基本情報入力シート!C166="","",基本情報入力シート!C166)</f>
        <v/>
      </c>
      <c r="C127" s="983"/>
      <c r="D127" s="983"/>
      <c r="E127" s="983"/>
      <c r="F127" s="983"/>
      <c r="G127" s="983"/>
      <c r="H127" s="983"/>
      <c r="I127" s="98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077"/>
      <c r="Q127" s="1078"/>
      <c r="R127" s="524" t="str">
        <f>IFERROR(IF(OR('別紙様式3-2（４・５月）'!R129="",'別紙様式3-2（４・５月）'!Z129="ベア加算"),
"",P127*VLOOKUP(N127,【参考】数式用!$AD$2:$AH$27,MATCH(O127,【参考】数式用!$K$4:$N$4,0)+1,0)),"")</f>
        <v/>
      </c>
      <c r="S127" s="138"/>
      <c r="T127" s="1079"/>
      <c r="U127" s="1080"/>
      <c r="V127" s="522" t="str">
        <f>IFERROR(IF(AND('別紙様式3-2（４・５月）'!O129="", O127&lt;&gt;""),P127, P127*VLOOKUP(AF127,【参考】数式用4!$DC$3:$DZ$106,MATCH(N127,【参考】数式用4!$DC$2:$DZ$2,0))),"")</f>
        <v/>
      </c>
      <c r="W127" s="107"/>
      <c r="X127" s="525"/>
      <c r="Y127" s="1081" t="str">
        <f>IFERROR(
     IF(OR('別紙様式3-2（４・５月）'!R129="",'別紙様式3-2（４・５月）'!Z129="ベア加算"),"",
                                            X127*VLOOKUP(N127,【参考】数式用!$AD$2:$AH$27,MATCH(W127,【参考】数式用!$K$4:$N$4,0)+1,0)
      ),"")</f>
        <v/>
      </c>
      <c r="Z127" s="1081"/>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 customHeight="1">
      <c r="A128" s="502">
        <v>115</v>
      </c>
      <c r="B128" s="982" t="str">
        <f>IF(基本情報入力シート!C167="","",基本情報入力シート!C167)</f>
        <v/>
      </c>
      <c r="C128" s="983"/>
      <c r="D128" s="983"/>
      <c r="E128" s="983"/>
      <c r="F128" s="983"/>
      <c r="G128" s="983"/>
      <c r="H128" s="983"/>
      <c r="I128" s="98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077"/>
      <c r="Q128" s="1078"/>
      <c r="R128" s="524" t="str">
        <f>IFERROR(IF(OR('別紙様式3-2（４・５月）'!R130="",'別紙様式3-2（４・５月）'!Z130="ベア加算"),
"",P128*VLOOKUP(N128,【参考】数式用!$AD$2:$AH$27,MATCH(O128,【参考】数式用!$K$4:$N$4,0)+1,0)),"")</f>
        <v/>
      </c>
      <c r="S128" s="138"/>
      <c r="T128" s="1079"/>
      <c r="U128" s="1080"/>
      <c r="V128" s="522" t="str">
        <f>IFERROR(IF(AND('別紙様式3-2（４・５月）'!O130="", O128&lt;&gt;""),P128, P128*VLOOKUP(AF128,【参考】数式用4!$DC$3:$DZ$106,MATCH(N128,【参考】数式用4!$DC$2:$DZ$2,0))),"")</f>
        <v/>
      </c>
      <c r="W128" s="107"/>
      <c r="X128" s="525"/>
      <c r="Y128" s="1081" t="str">
        <f>IFERROR(
     IF(OR('別紙様式3-2（４・５月）'!R130="",'別紙様式3-2（４・５月）'!Z130="ベア加算"),"",
                                            X128*VLOOKUP(N128,【参考】数式用!$AD$2:$AH$27,MATCH(W128,【参考】数式用!$K$4:$N$4,0)+1,0)
      ),"")</f>
        <v/>
      </c>
      <c r="Z128" s="1081"/>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 customHeight="1">
      <c r="A129" s="502">
        <v>116</v>
      </c>
      <c r="B129" s="982" t="str">
        <f>IF(基本情報入力シート!C168="","",基本情報入力シート!C168)</f>
        <v/>
      </c>
      <c r="C129" s="983"/>
      <c r="D129" s="983"/>
      <c r="E129" s="983"/>
      <c r="F129" s="983"/>
      <c r="G129" s="983"/>
      <c r="H129" s="983"/>
      <c r="I129" s="98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077"/>
      <c r="Q129" s="1078"/>
      <c r="R129" s="524" t="str">
        <f>IFERROR(IF(OR('別紙様式3-2（４・５月）'!R131="",'別紙様式3-2（４・５月）'!Z131="ベア加算"),
"",P129*VLOOKUP(N129,【参考】数式用!$AD$2:$AH$27,MATCH(O129,【参考】数式用!$K$4:$N$4,0)+1,0)),"")</f>
        <v/>
      </c>
      <c r="S129" s="138"/>
      <c r="T129" s="1079"/>
      <c r="U129" s="1080"/>
      <c r="V129" s="522" t="str">
        <f>IFERROR(IF(AND('別紙様式3-2（４・５月）'!O131="", O129&lt;&gt;""),P129, P129*VLOOKUP(AF129,【参考】数式用4!$DC$3:$DZ$106,MATCH(N129,【参考】数式用4!$DC$2:$DZ$2,0))),"")</f>
        <v/>
      </c>
      <c r="W129" s="107"/>
      <c r="X129" s="525"/>
      <c r="Y129" s="1081" t="str">
        <f>IFERROR(
     IF(OR('別紙様式3-2（４・５月）'!R131="",'別紙様式3-2（４・５月）'!Z131="ベア加算"),"",
                                            X129*VLOOKUP(N129,【参考】数式用!$AD$2:$AH$27,MATCH(W129,【参考】数式用!$K$4:$N$4,0)+1,0)
      ),"")</f>
        <v/>
      </c>
      <c r="Z129" s="1081"/>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 customHeight="1">
      <c r="A130" s="502">
        <v>117</v>
      </c>
      <c r="B130" s="982" t="str">
        <f>IF(基本情報入力シート!C169="","",基本情報入力シート!C169)</f>
        <v/>
      </c>
      <c r="C130" s="983"/>
      <c r="D130" s="983"/>
      <c r="E130" s="983"/>
      <c r="F130" s="983"/>
      <c r="G130" s="983"/>
      <c r="H130" s="983"/>
      <c r="I130" s="98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077"/>
      <c r="Q130" s="1078"/>
      <c r="R130" s="524" t="str">
        <f>IFERROR(IF(OR('別紙様式3-2（４・５月）'!R132="",'別紙様式3-2（４・５月）'!Z132="ベア加算"),
"",P130*VLOOKUP(N130,【参考】数式用!$AD$2:$AH$27,MATCH(O130,【参考】数式用!$K$4:$N$4,0)+1,0)),"")</f>
        <v/>
      </c>
      <c r="S130" s="138"/>
      <c r="T130" s="1079"/>
      <c r="U130" s="1080"/>
      <c r="V130" s="522" t="str">
        <f>IFERROR(IF(AND('別紙様式3-2（４・５月）'!O132="", O130&lt;&gt;""),P130, P130*VLOOKUP(AF130,【参考】数式用4!$DC$3:$DZ$106,MATCH(N130,【参考】数式用4!$DC$2:$DZ$2,0))),"")</f>
        <v/>
      </c>
      <c r="W130" s="107"/>
      <c r="X130" s="525"/>
      <c r="Y130" s="1081" t="str">
        <f>IFERROR(
     IF(OR('別紙様式3-2（４・５月）'!R132="",'別紙様式3-2（４・５月）'!Z132="ベア加算"),"",
                                            X130*VLOOKUP(N130,【参考】数式用!$AD$2:$AH$27,MATCH(W130,【参考】数式用!$K$4:$N$4,0)+1,0)
      ),"")</f>
        <v/>
      </c>
      <c r="Z130" s="1081"/>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 customHeight="1">
      <c r="A131" s="502">
        <v>118</v>
      </c>
      <c r="B131" s="982" t="str">
        <f>IF(基本情報入力シート!C170="","",基本情報入力シート!C170)</f>
        <v/>
      </c>
      <c r="C131" s="983"/>
      <c r="D131" s="983"/>
      <c r="E131" s="983"/>
      <c r="F131" s="983"/>
      <c r="G131" s="983"/>
      <c r="H131" s="983"/>
      <c r="I131" s="98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077"/>
      <c r="Q131" s="1078"/>
      <c r="R131" s="524" t="str">
        <f>IFERROR(IF(OR('別紙様式3-2（４・５月）'!R133="",'別紙様式3-2（４・５月）'!Z133="ベア加算"),
"",P131*VLOOKUP(N131,【参考】数式用!$AD$2:$AH$27,MATCH(O131,【参考】数式用!$K$4:$N$4,0)+1,0)),"")</f>
        <v/>
      </c>
      <c r="S131" s="138"/>
      <c r="T131" s="1079"/>
      <c r="U131" s="1080"/>
      <c r="V131" s="522" t="str">
        <f>IFERROR(IF(AND('別紙様式3-2（４・５月）'!O133="", O131&lt;&gt;""),P131, P131*VLOOKUP(AF131,【参考】数式用4!$DC$3:$DZ$106,MATCH(N131,【参考】数式用4!$DC$2:$DZ$2,0))),"")</f>
        <v/>
      </c>
      <c r="W131" s="107"/>
      <c r="X131" s="525"/>
      <c r="Y131" s="1081" t="str">
        <f>IFERROR(
     IF(OR('別紙様式3-2（４・５月）'!R133="",'別紙様式3-2（４・５月）'!Z133="ベア加算"),"",
                                            X131*VLOOKUP(N131,【参考】数式用!$AD$2:$AH$27,MATCH(W131,【参考】数式用!$K$4:$N$4,0)+1,0)
      ),"")</f>
        <v/>
      </c>
      <c r="Z131" s="1081"/>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 customHeight="1">
      <c r="A132" s="502">
        <v>119</v>
      </c>
      <c r="B132" s="982" t="str">
        <f>IF(基本情報入力シート!C171="","",基本情報入力シート!C171)</f>
        <v/>
      </c>
      <c r="C132" s="983"/>
      <c r="D132" s="983"/>
      <c r="E132" s="983"/>
      <c r="F132" s="983"/>
      <c r="G132" s="983"/>
      <c r="H132" s="983"/>
      <c r="I132" s="98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077"/>
      <c r="Q132" s="1078"/>
      <c r="R132" s="524" t="str">
        <f>IFERROR(IF(OR('別紙様式3-2（４・５月）'!R134="",'別紙様式3-2（４・５月）'!Z134="ベア加算"),
"",P132*VLOOKUP(N132,【参考】数式用!$AD$2:$AH$27,MATCH(O132,【参考】数式用!$K$4:$N$4,0)+1,0)),"")</f>
        <v/>
      </c>
      <c r="S132" s="138"/>
      <c r="T132" s="1079"/>
      <c r="U132" s="1080"/>
      <c r="V132" s="522" t="str">
        <f>IFERROR(IF(AND('別紙様式3-2（４・５月）'!O134="", O132&lt;&gt;""),P132, P132*VLOOKUP(AF132,【参考】数式用4!$DC$3:$DZ$106,MATCH(N132,【参考】数式用4!$DC$2:$DZ$2,0))),"")</f>
        <v/>
      </c>
      <c r="W132" s="107"/>
      <c r="X132" s="525"/>
      <c r="Y132" s="1081" t="str">
        <f>IFERROR(
     IF(OR('別紙様式3-2（４・５月）'!R134="",'別紙様式3-2（４・５月）'!Z134="ベア加算"),"",
                                            X132*VLOOKUP(N132,【参考】数式用!$AD$2:$AH$27,MATCH(W132,【参考】数式用!$K$4:$N$4,0)+1,0)
      ),"")</f>
        <v/>
      </c>
      <c r="Z132" s="1081"/>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 customHeight="1">
      <c r="A133" s="502">
        <v>120</v>
      </c>
      <c r="B133" s="982" t="str">
        <f>IF(基本情報入力シート!C172="","",基本情報入力シート!C172)</f>
        <v/>
      </c>
      <c r="C133" s="983"/>
      <c r="D133" s="983"/>
      <c r="E133" s="983"/>
      <c r="F133" s="983"/>
      <c r="G133" s="983"/>
      <c r="H133" s="983"/>
      <c r="I133" s="98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077"/>
      <c r="Q133" s="1078"/>
      <c r="R133" s="524" t="str">
        <f>IFERROR(IF(OR('別紙様式3-2（４・５月）'!R135="",'別紙様式3-2（４・５月）'!Z135="ベア加算"),
"",P133*VLOOKUP(N133,【参考】数式用!$AD$2:$AH$27,MATCH(O133,【参考】数式用!$K$4:$N$4,0)+1,0)),"")</f>
        <v/>
      </c>
      <c r="S133" s="138"/>
      <c r="T133" s="1079"/>
      <c r="U133" s="1080"/>
      <c r="V133" s="522" t="str">
        <f>IFERROR(IF(AND('別紙様式3-2（４・５月）'!O135="", O133&lt;&gt;""),P133, P133*VLOOKUP(AF133,【参考】数式用4!$DC$3:$DZ$106,MATCH(N133,【参考】数式用4!$DC$2:$DZ$2,0))),"")</f>
        <v/>
      </c>
      <c r="W133" s="107"/>
      <c r="X133" s="525"/>
      <c r="Y133" s="1081" t="str">
        <f>IFERROR(
     IF(OR('別紙様式3-2（４・５月）'!R135="",'別紙様式3-2（４・５月）'!Z135="ベア加算"),"",
                                            X133*VLOOKUP(N133,【参考】数式用!$AD$2:$AH$27,MATCH(W133,【参考】数式用!$K$4:$N$4,0)+1,0)
      ),"")</f>
        <v/>
      </c>
      <c r="Z133" s="1081"/>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 customHeight="1">
      <c r="A134" s="502">
        <v>121</v>
      </c>
      <c r="B134" s="982" t="str">
        <f>IF(基本情報入力シート!C173="","",基本情報入力シート!C173)</f>
        <v/>
      </c>
      <c r="C134" s="983"/>
      <c r="D134" s="983"/>
      <c r="E134" s="983"/>
      <c r="F134" s="983"/>
      <c r="G134" s="983"/>
      <c r="H134" s="983"/>
      <c r="I134" s="98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077"/>
      <c r="Q134" s="1078"/>
      <c r="R134" s="524" t="str">
        <f>IFERROR(IF(OR('別紙様式3-2（４・５月）'!R136="",'別紙様式3-2（４・５月）'!Z136="ベア加算"),
"",P134*VLOOKUP(N134,【参考】数式用!$AD$2:$AH$27,MATCH(O134,【参考】数式用!$K$4:$N$4,0)+1,0)),"")</f>
        <v/>
      </c>
      <c r="S134" s="138"/>
      <c r="T134" s="1079"/>
      <c r="U134" s="1080"/>
      <c r="V134" s="522" t="str">
        <f>IFERROR(IF(AND('別紙様式3-2（４・５月）'!O136="", O134&lt;&gt;""),P134, P134*VLOOKUP(AF134,【参考】数式用4!$DC$3:$DZ$106,MATCH(N134,【参考】数式用4!$DC$2:$DZ$2,0))),"")</f>
        <v/>
      </c>
      <c r="W134" s="107"/>
      <c r="X134" s="525"/>
      <c r="Y134" s="1081" t="str">
        <f>IFERROR(
     IF(OR('別紙様式3-2（４・５月）'!R136="",'別紙様式3-2（４・５月）'!Z136="ベア加算"),"",
                                            X134*VLOOKUP(N134,【参考】数式用!$AD$2:$AH$27,MATCH(W134,【参考】数式用!$K$4:$N$4,0)+1,0)
      ),"")</f>
        <v/>
      </c>
      <c r="Z134" s="1081"/>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 customHeight="1">
      <c r="A135" s="502">
        <v>122</v>
      </c>
      <c r="B135" s="982" t="str">
        <f>IF(基本情報入力シート!C174="","",基本情報入力シート!C174)</f>
        <v/>
      </c>
      <c r="C135" s="983"/>
      <c r="D135" s="983"/>
      <c r="E135" s="983"/>
      <c r="F135" s="983"/>
      <c r="G135" s="983"/>
      <c r="H135" s="983"/>
      <c r="I135" s="98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077"/>
      <c r="Q135" s="1078"/>
      <c r="R135" s="524" t="str">
        <f>IFERROR(IF(OR('別紙様式3-2（４・５月）'!R137="",'別紙様式3-2（４・５月）'!Z137="ベア加算"),
"",P135*VLOOKUP(N135,【参考】数式用!$AD$2:$AH$27,MATCH(O135,【参考】数式用!$K$4:$N$4,0)+1,0)),"")</f>
        <v/>
      </c>
      <c r="S135" s="138"/>
      <c r="T135" s="1079"/>
      <c r="U135" s="1080"/>
      <c r="V135" s="522" t="str">
        <f>IFERROR(IF(AND('別紙様式3-2（４・５月）'!O137="", O135&lt;&gt;""),P135, P135*VLOOKUP(AF135,【参考】数式用4!$DC$3:$DZ$106,MATCH(N135,【参考】数式用4!$DC$2:$DZ$2,0))),"")</f>
        <v/>
      </c>
      <c r="W135" s="107"/>
      <c r="X135" s="525"/>
      <c r="Y135" s="1081" t="str">
        <f>IFERROR(
     IF(OR('別紙様式3-2（４・５月）'!R137="",'別紙様式3-2（４・５月）'!Z137="ベア加算"),"",
                                            X135*VLOOKUP(N135,【参考】数式用!$AD$2:$AH$27,MATCH(W135,【参考】数式用!$K$4:$N$4,0)+1,0)
      ),"")</f>
        <v/>
      </c>
      <c r="Z135" s="1081"/>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 customHeight="1">
      <c r="A136" s="502">
        <v>123</v>
      </c>
      <c r="B136" s="982" t="str">
        <f>IF(基本情報入力シート!C175="","",基本情報入力シート!C175)</f>
        <v/>
      </c>
      <c r="C136" s="983"/>
      <c r="D136" s="983"/>
      <c r="E136" s="983"/>
      <c r="F136" s="983"/>
      <c r="G136" s="983"/>
      <c r="H136" s="983"/>
      <c r="I136" s="98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077"/>
      <c r="Q136" s="1078"/>
      <c r="R136" s="524" t="str">
        <f>IFERROR(IF(OR('別紙様式3-2（４・５月）'!R138="",'別紙様式3-2（４・５月）'!Z138="ベア加算"),
"",P136*VLOOKUP(N136,【参考】数式用!$AD$2:$AH$27,MATCH(O136,【参考】数式用!$K$4:$N$4,0)+1,0)),"")</f>
        <v/>
      </c>
      <c r="S136" s="138"/>
      <c r="T136" s="1079"/>
      <c r="U136" s="1080"/>
      <c r="V136" s="522" t="str">
        <f>IFERROR(IF(AND('別紙様式3-2（４・５月）'!O138="", O136&lt;&gt;""),P136, P136*VLOOKUP(AF136,【参考】数式用4!$DC$3:$DZ$106,MATCH(N136,【参考】数式用4!$DC$2:$DZ$2,0))),"")</f>
        <v/>
      </c>
      <c r="W136" s="107"/>
      <c r="X136" s="525"/>
      <c r="Y136" s="1081" t="str">
        <f>IFERROR(
     IF(OR('別紙様式3-2（４・５月）'!R138="",'別紙様式3-2（４・５月）'!Z138="ベア加算"),"",
                                            X136*VLOOKUP(N136,【参考】数式用!$AD$2:$AH$27,MATCH(W136,【参考】数式用!$K$4:$N$4,0)+1,0)
      ),"")</f>
        <v/>
      </c>
      <c r="Z136" s="1081"/>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 customHeight="1">
      <c r="A137" s="502">
        <v>124</v>
      </c>
      <c r="B137" s="982" t="str">
        <f>IF(基本情報入力シート!C176="","",基本情報入力シート!C176)</f>
        <v/>
      </c>
      <c r="C137" s="983"/>
      <c r="D137" s="983"/>
      <c r="E137" s="983"/>
      <c r="F137" s="983"/>
      <c r="G137" s="983"/>
      <c r="H137" s="983"/>
      <c r="I137" s="98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077"/>
      <c r="Q137" s="1078"/>
      <c r="R137" s="524" t="str">
        <f>IFERROR(IF(OR('別紙様式3-2（４・５月）'!R139="",'別紙様式3-2（４・５月）'!Z139="ベア加算"),
"",P137*VLOOKUP(N137,【参考】数式用!$AD$2:$AH$27,MATCH(O137,【参考】数式用!$K$4:$N$4,0)+1,0)),"")</f>
        <v/>
      </c>
      <c r="S137" s="138"/>
      <c r="T137" s="1079"/>
      <c r="U137" s="1080"/>
      <c r="V137" s="522" t="str">
        <f>IFERROR(IF(AND('別紙様式3-2（４・５月）'!O139="", O137&lt;&gt;""),P137, P137*VLOOKUP(AF137,【参考】数式用4!$DC$3:$DZ$106,MATCH(N137,【参考】数式用4!$DC$2:$DZ$2,0))),"")</f>
        <v/>
      </c>
      <c r="W137" s="107"/>
      <c r="X137" s="525"/>
      <c r="Y137" s="1081" t="str">
        <f>IFERROR(
     IF(OR('別紙様式3-2（４・５月）'!R139="",'別紙様式3-2（４・５月）'!Z139="ベア加算"),"",
                                            X137*VLOOKUP(N137,【参考】数式用!$AD$2:$AH$27,MATCH(W137,【参考】数式用!$K$4:$N$4,0)+1,0)
      ),"")</f>
        <v/>
      </c>
      <c r="Z137" s="1081"/>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 customHeight="1">
      <c r="A138" s="502">
        <v>125</v>
      </c>
      <c r="B138" s="982" t="str">
        <f>IF(基本情報入力シート!C177="","",基本情報入力シート!C177)</f>
        <v/>
      </c>
      <c r="C138" s="983"/>
      <c r="D138" s="983"/>
      <c r="E138" s="983"/>
      <c r="F138" s="983"/>
      <c r="G138" s="983"/>
      <c r="H138" s="983"/>
      <c r="I138" s="98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077"/>
      <c r="Q138" s="1078"/>
      <c r="R138" s="524" t="str">
        <f>IFERROR(IF(OR('別紙様式3-2（４・５月）'!R140="",'別紙様式3-2（４・５月）'!Z140="ベア加算"),
"",P138*VLOOKUP(N138,【参考】数式用!$AD$2:$AH$27,MATCH(O138,【参考】数式用!$K$4:$N$4,0)+1,0)),"")</f>
        <v/>
      </c>
      <c r="S138" s="138"/>
      <c r="T138" s="1079"/>
      <c r="U138" s="1080"/>
      <c r="V138" s="522" t="str">
        <f>IFERROR(IF(AND('別紙様式3-2（４・５月）'!O140="", O138&lt;&gt;""),P138, P138*VLOOKUP(AF138,【参考】数式用4!$DC$3:$DZ$106,MATCH(N138,【参考】数式用4!$DC$2:$DZ$2,0))),"")</f>
        <v/>
      </c>
      <c r="W138" s="107"/>
      <c r="X138" s="525"/>
      <c r="Y138" s="1081" t="str">
        <f>IFERROR(
     IF(OR('別紙様式3-2（４・５月）'!R140="",'別紙様式3-2（４・５月）'!Z140="ベア加算"),"",
                                            X138*VLOOKUP(N138,【参考】数式用!$AD$2:$AH$27,MATCH(W138,【参考】数式用!$K$4:$N$4,0)+1,0)
      ),"")</f>
        <v/>
      </c>
      <c r="Z138" s="1081"/>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 customHeight="1">
      <c r="A139" s="502">
        <v>126</v>
      </c>
      <c r="B139" s="982" t="str">
        <f>IF(基本情報入力シート!C178="","",基本情報入力シート!C178)</f>
        <v/>
      </c>
      <c r="C139" s="983"/>
      <c r="D139" s="983"/>
      <c r="E139" s="983"/>
      <c r="F139" s="983"/>
      <c r="G139" s="983"/>
      <c r="H139" s="983"/>
      <c r="I139" s="98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077"/>
      <c r="Q139" s="1078"/>
      <c r="R139" s="524" t="str">
        <f>IFERROR(IF(OR('別紙様式3-2（４・５月）'!R141="",'別紙様式3-2（４・５月）'!Z141="ベア加算"),
"",P139*VLOOKUP(N139,【参考】数式用!$AD$2:$AH$27,MATCH(O139,【参考】数式用!$K$4:$N$4,0)+1,0)),"")</f>
        <v/>
      </c>
      <c r="S139" s="138"/>
      <c r="T139" s="1079"/>
      <c r="U139" s="1080"/>
      <c r="V139" s="522" t="str">
        <f>IFERROR(IF(AND('別紙様式3-2（４・５月）'!O141="", O139&lt;&gt;""),P139, P139*VLOOKUP(AF139,【参考】数式用4!$DC$3:$DZ$106,MATCH(N139,【参考】数式用4!$DC$2:$DZ$2,0))),"")</f>
        <v/>
      </c>
      <c r="W139" s="107"/>
      <c r="X139" s="525"/>
      <c r="Y139" s="1081" t="str">
        <f>IFERROR(
     IF(OR('別紙様式3-2（４・５月）'!R141="",'別紙様式3-2（４・５月）'!Z141="ベア加算"),"",
                                            X139*VLOOKUP(N139,【参考】数式用!$AD$2:$AH$27,MATCH(W139,【参考】数式用!$K$4:$N$4,0)+1,0)
      ),"")</f>
        <v/>
      </c>
      <c r="Z139" s="1081"/>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 customHeight="1">
      <c r="A140" s="502">
        <v>127</v>
      </c>
      <c r="B140" s="982" t="str">
        <f>IF(基本情報入力シート!C179="","",基本情報入力シート!C179)</f>
        <v/>
      </c>
      <c r="C140" s="983"/>
      <c r="D140" s="983"/>
      <c r="E140" s="983"/>
      <c r="F140" s="983"/>
      <c r="G140" s="983"/>
      <c r="H140" s="983"/>
      <c r="I140" s="98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077"/>
      <c r="Q140" s="1078"/>
      <c r="R140" s="524" t="str">
        <f>IFERROR(IF(OR('別紙様式3-2（４・５月）'!R142="",'別紙様式3-2（４・５月）'!Z142="ベア加算"),
"",P140*VLOOKUP(N140,【参考】数式用!$AD$2:$AH$27,MATCH(O140,【参考】数式用!$K$4:$N$4,0)+1,0)),"")</f>
        <v/>
      </c>
      <c r="S140" s="138"/>
      <c r="T140" s="1079"/>
      <c r="U140" s="1080"/>
      <c r="V140" s="522" t="str">
        <f>IFERROR(IF(AND('別紙様式3-2（４・５月）'!O142="", O140&lt;&gt;""),P140, P140*VLOOKUP(AF140,【参考】数式用4!$DC$3:$DZ$106,MATCH(N140,【参考】数式用4!$DC$2:$DZ$2,0))),"")</f>
        <v/>
      </c>
      <c r="W140" s="107"/>
      <c r="X140" s="525"/>
      <c r="Y140" s="1081" t="str">
        <f>IFERROR(
     IF(OR('別紙様式3-2（４・５月）'!R142="",'別紙様式3-2（４・５月）'!Z142="ベア加算"),"",
                                            X140*VLOOKUP(N140,【参考】数式用!$AD$2:$AH$27,MATCH(W140,【参考】数式用!$K$4:$N$4,0)+1,0)
      ),"")</f>
        <v/>
      </c>
      <c r="Z140" s="1081"/>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 customHeight="1">
      <c r="A141" s="502">
        <v>128</v>
      </c>
      <c r="B141" s="982" t="str">
        <f>IF(基本情報入力シート!C180="","",基本情報入力シート!C180)</f>
        <v/>
      </c>
      <c r="C141" s="983"/>
      <c r="D141" s="983"/>
      <c r="E141" s="983"/>
      <c r="F141" s="983"/>
      <c r="G141" s="983"/>
      <c r="H141" s="983"/>
      <c r="I141" s="98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077"/>
      <c r="Q141" s="1078"/>
      <c r="R141" s="524" t="str">
        <f>IFERROR(IF(OR('別紙様式3-2（４・５月）'!R143="",'別紙様式3-2（４・５月）'!Z143="ベア加算"),
"",P141*VLOOKUP(N141,【参考】数式用!$AD$2:$AH$27,MATCH(O141,【参考】数式用!$K$4:$N$4,0)+1,0)),"")</f>
        <v/>
      </c>
      <c r="S141" s="138"/>
      <c r="T141" s="1079"/>
      <c r="U141" s="1080"/>
      <c r="V141" s="522" t="str">
        <f>IFERROR(IF(AND('別紙様式3-2（４・５月）'!O143="", O141&lt;&gt;""),P141, P141*VLOOKUP(AF141,【参考】数式用4!$DC$3:$DZ$106,MATCH(N141,【参考】数式用4!$DC$2:$DZ$2,0))),"")</f>
        <v/>
      </c>
      <c r="W141" s="107"/>
      <c r="X141" s="525"/>
      <c r="Y141" s="1081" t="str">
        <f>IFERROR(
     IF(OR('別紙様式3-2（４・５月）'!R143="",'別紙様式3-2（４・５月）'!Z143="ベア加算"),"",
                                            X141*VLOOKUP(N141,【参考】数式用!$AD$2:$AH$27,MATCH(W141,【参考】数式用!$K$4:$N$4,0)+1,0)
      ),"")</f>
        <v/>
      </c>
      <c r="Z141" s="1081"/>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 customHeight="1">
      <c r="A142" s="502">
        <v>129</v>
      </c>
      <c r="B142" s="982" t="str">
        <f>IF(基本情報入力シート!C181="","",基本情報入力シート!C181)</f>
        <v/>
      </c>
      <c r="C142" s="983"/>
      <c r="D142" s="983"/>
      <c r="E142" s="983"/>
      <c r="F142" s="983"/>
      <c r="G142" s="983"/>
      <c r="H142" s="983"/>
      <c r="I142" s="98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077"/>
      <c r="Q142" s="1078"/>
      <c r="R142" s="524" t="str">
        <f>IFERROR(IF(OR('別紙様式3-2（４・５月）'!R144="",'別紙様式3-2（４・５月）'!Z144="ベア加算"),
"",P142*VLOOKUP(N142,【参考】数式用!$AD$2:$AH$27,MATCH(O142,【参考】数式用!$K$4:$N$4,0)+1,0)),"")</f>
        <v/>
      </c>
      <c r="S142" s="138"/>
      <c r="T142" s="1079"/>
      <c r="U142" s="1080"/>
      <c r="V142" s="522" t="str">
        <f>IFERROR(IF(AND('別紙様式3-2（４・５月）'!O144="", O142&lt;&gt;""),P142, P142*VLOOKUP(AF142,【参考】数式用4!$DC$3:$DZ$106,MATCH(N142,【参考】数式用4!$DC$2:$DZ$2,0))),"")</f>
        <v/>
      </c>
      <c r="W142" s="107"/>
      <c r="X142" s="525"/>
      <c r="Y142" s="1081" t="str">
        <f>IFERROR(
     IF(OR('別紙様式3-2（４・５月）'!R144="",'別紙様式3-2（４・５月）'!Z144="ベア加算"),"",
                                            X142*VLOOKUP(N142,【参考】数式用!$AD$2:$AH$27,MATCH(W142,【参考】数式用!$K$4:$N$4,0)+1,0)
      ),"")</f>
        <v/>
      </c>
      <c r="Z142" s="1081"/>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 customHeight="1">
      <c r="A143" s="502">
        <v>130</v>
      </c>
      <c r="B143" s="982" t="str">
        <f>IF(基本情報入力シート!C182="","",基本情報入力シート!C182)</f>
        <v/>
      </c>
      <c r="C143" s="983"/>
      <c r="D143" s="983"/>
      <c r="E143" s="983"/>
      <c r="F143" s="983"/>
      <c r="G143" s="983"/>
      <c r="H143" s="983"/>
      <c r="I143" s="98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077"/>
      <c r="Q143" s="1078"/>
      <c r="R143" s="524" t="str">
        <f>IFERROR(IF(OR('別紙様式3-2（４・５月）'!R145="",'別紙様式3-2（４・５月）'!Z145="ベア加算"),
"",P143*VLOOKUP(N143,【参考】数式用!$AD$2:$AH$27,MATCH(O143,【参考】数式用!$K$4:$N$4,0)+1,0)),"")</f>
        <v/>
      </c>
      <c r="S143" s="138"/>
      <c r="T143" s="1079"/>
      <c r="U143" s="1080"/>
      <c r="V143" s="522" t="str">
        <f>IFERROR(IF(AND('別紙様式3-2（４・５月）'!O145="", O143&lt;&gt;""),P143, P143*VLOOKUP(AF143,【参考】数式用4!$DC$3:$DZ$106,MATCH(N143,【参考】数式用4!$DC$2:$DZ$2,0))),"")</f>
        <v/>
      </c>
      <c r="W143" s="107"/>
      <c r="X143" s="525"/>
      <c r="Y143" s="1081" t="str">
        <f>IFERROR(
     IF(OR('別紙様式3-2（４・５月）'!R145="",'別紙様式3-2（４・５月）'!Z145="ベア加算"),"",
                                            X143*VLOOKUP(N143,【参考】数式用!$AD$2:$AH$27,MATCH(W143,【参考】数式用!$K$4:$N$4,0)+1,0)
      ),"")</f>
        <v/>
      </c>
      <c r="Z143" s="1081"/>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 customHeight="1">
      <c r="A144" s="502">
        <v>131</v>
      </c>
      <c r="B144" s="982" t="str">
        <f>IF(基本情報入力シート!C183="","",基本情報入力シート!C183)</f>
        <v/>
      </c>
      <c r="C144" s="983"/>
      <c r="D144" s="983"/>
      <c r="E144" s="983"/>
      <c r="F144" s="983"/>
      <c r="G144" s="983"/>
      <c r="H144" s="983"/>
      <c r="I144" s="98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077"/>
      <c r="Q144" s="1078"/>
      <c r="R144" s="524" t="str">
        <f>IFERROR(IF(OR('別紙様式3-2（４・５月）'!R146="",'別紙様式3-2（４・５月）'!Z146="ベア加算"),
"",P144*VLOOKUP(N144,【参考】数式用!$AD$2:$AH$27,MATCH(O144,【参考】数式用!$K$4:$N$4,0)+1,0)),"")</f>
        <v/>
      </c>
      <c r="S144" s="138"/>
      <c r="T144" s="1079"/>
      <c r="U144" s="1080"/>
      <c r="V144" s="522" t="str">
        <f>IFERROR(IF(AND('別紙様式3-2（４・５月）'!O146="", O144&lt;&gt;""),P144, P144*VLOOKUP(AF144,【参考】数式用4!$DC$3:$DZ$106,MATCH(N144,【参考】数式用4!$DC$2:$DZ$2,0))),"")</f>
        <v/>
      </c>
      <c r="W144" s="107"/>
      <c r="X144" s="525"/>
      <c r="Y144" s="1081" t="str">
        <f>IFERROR(
     IF(OR('別紙様式3-2（４・５月）'!R146="",'別紙様式3-2（４・５月）'!Z146="ベア加算"),"",
                                            X144*VLOOKUP(N144,【参考】数式用!$AD$2:$AH$27,MATCH(W144,【参考】数式用!$K$4:$N$4,0)+1,0)
      ),"")</f>
        <v/>
      </c>
      <c r="Z144" s="1081"/>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 customHeight="1">
      <c r="A145" s="502">
        <v>132</v>
      </c>
      <c r="B145" s="982" t="str">
        <f>IF(基本情報入力シート!C184="","",基本情報入力シート!C184)</f>
        <v/>
      </c>
      <c r="C145" s="983"/>
      <c r="D145" s="983"/>
      <c r="E145" s="983"/>
      <c r="F145" s="983"/>
      <c r="G145" s="983"/>
      <c r="H145" s="983"/>
      <c r="I145" s="98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077"/>
      <c r="Q145" s="1078"/>
      <c r="R145" s="524" t="str">
        <f>IFERROR(IF(OR('別紙様式3-2（４・５月）'!R147="",'別紙様式3-2（４・５月）'!Z147="ベア加算"),
"",P145*VLOOKUP(N145,【参考】数式用!$AD$2:$AH$27,MATCH(O145,【参考】数式用!$K$4:$N$4,0)+1,0)),"")</f>
        <v/>
      </c>
      <c r="S145" s="138"/>
      <c r="T145" s="1079"/>
      <c r="U145" s="1080"/>
      <c r="V145" s="522" t="str">
        <f>IFERROR(IF(AND('別紙様式3-2（４・５月）'!O147="", O145&lt;&gt;""),P145, P145*VLOOKUP(AF145,【参考】数式用4!$DC$3:$DZ$106,MATCH(N145,【参考】数式用4!$DC$2:$DZ$2,0))),"")</f>
        <v/>
      </c>
      <c r="W145" s="107"/>
      <c r="X145" s="525"/>
      <c r="Y145" s="1081" t="str">
        <f>IFERROR(
     IF(OR('別紙様式3-2（４・５月）'!R147="",'別紙様式3-2（４・５月）'!Z147="ベア加算"),"",
                                            X145*VLOOKUP(N145,【参考】数式用!$AD$2:$AH$27,MATCH(W145,【参考】数式用!$K$4:$N$4,0)+1,0)
      ),"")</f>
        <v/>
      </c>
      <c r="Z145" s="1081"/>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 customHeight="1">
      <c r="A146" s="502">
        <v>133</v>
      </c>
      <c r="B146" s="982" t="str">
        <f>IF(基本情報入力シート!C185="","",基本情報入力シート!C185)</f>
        <v/>
      </c>
      <c r="C146" s="983"/>
      <c r="D146" s="983"/>
      <c r="E146" s="983"/>
      <c r="F146" s="983"/>
      <c r="G146" s="983"/>
      <c r="H146" s="983"/>
      <c r="I146" s="98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077"/>
      <c r="Q146" s="1078"/>
      <c r="R146" s="524" t="str">
        <f>IFERROR(IF(OR('別紙様式3-2（４・５月）'!R148="",'別紙様式3-2（４・５月）'!Z148="ベア加算"),
"",P146*VLOOKUP(N146,【参考】数式用!$AD$2:$AH$27,MATCH(O146,【参考】数式用!$K$4:$N$4,0)+1,0)),"")</f>
        <v/>
      </c>
      <c r="S146" s="138"/>
      <c r="T146" s="1079"/>
      <c r="U146" s="1080"/>
      <c r="V146" s="522" t="str">
        <f>IFERROR(IF(AND('別紙様式3-2（４・５月）'!O148="", O146&lt;&gt;""),P146, P146*VLOOKUP(AF146,【参考】数式用4!$DC$3:$DZ$106,MATCH(N146,【参考】数式用4!$DC$2:$DZ$2,0))),"")</f>
        <v/>
      </c>
      <c r="W146" s="107"/>
      <c r="X146" s="525"/>
      <c r="Y146" s="1081" t="str">
        <f>IFERROR(
     IF(OR('別紙様式3-2（４・５月）'!R148="",'別紙様式3-2（４・５月）'!Z148="ベア加算"),"",
                                            X146*VLOOKUP(N146,【参考】数式用!$AD$2:$AH$27,MATCH(W146,【参考】数式用!$K$4:$N$4,0)+1,0)
      ),"")</f>
        <v/>
      </c>
      <c r="Z146" s="1081"/>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 customHeight="1">
      <c r="A147" s="502">
        <v>134</v>
      </c>
      <c r="B147" s="982" t="str">
        <f>IF(基本情報入力シート!C186="","",基本情報入力シート!C186)</f>
        <v/>
      </c>
      <c r="C147" s="983"/>
      <c r="D147" s="983"/>
      <c r="E147" s="983"/>
      <c r="F147" s="983"/>
      <c r="G147" s="983"/>
      <c r="H147" s="983"/>
      <c r="I147" s="98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077"/>
      <c r="Q147" s="1078"/>
      <c r="R147" s="524" t="str">
        <f>IFERROR(IF(OR('別紙様式3-2（４・５月）'!R149="",'別紙様式3-2（４・５月）'!Z149="ベア加算"),
"",P147*VLOOKUP(N147,【参考】数式用!$AD$2:$AH$27,MATCH(O147,【参考】数式用!$K$4:$N$4,0)+1,0)),"")</f>
        <v/>
      </c>
      <c r="S147" s="138"/>
      <c r="T147" s="1079"/>
      <c r="U147" s="1080"/>
      <c r="V147" s="522" t="str">
        <f>IFERROR(IF(AND('別紙様式3-2（４・５月）'!O149="", O147&lt;&gt;""),P147, P147*VLOOKUP(AF147,【参考】数式用4!$DC$3:$DZ$106,MATCH(N147,【参考】数式用4!$DC$2:$DZ$2,0))),"")</f>
        <v/>
      </c>
      <c r="W147" s="107"/>
      <c r="X147" s="525"/>
      <c r="Y147" s="1081" t="str">
        <f>IFERROR(
     IF(OR('別紙様式3-2（４・５月）'!R149="",'別紙様式3-2（４・５月）'!Z149="ベア加算"),"",
                                            X147*VLOOKUP(N147,【参考】数式用!$AD$2:$AH$27,MATCH(W147,【参考】数式用!$K$4:$N$4,0)+1,0)
      ),"")</f>
        <v/>
      </c>
      <c r="Z147" s="1081"/>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 customHeight="1">
      <c r="A148" s="502">
        <v>135</v>
      </c>
      <c r="B148" s="982" t="str">
        <f>IF(基本情報入力シート!C187="","",基本情報入力シート!C187)</f>
        <v/>
      </c>
      <c r="C148" s="983"/>
      <c r="D148" s="983"/>
      <c r="E148" s="983"/>
      <c r="F148" s="983"/>
      <c r="G148" s="983"/>
      <c r="H148" s="983"/>
      <c r="I148" s="98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077"/>
      <c r="Q148" s="1078"/>
      <c r="R148" s="524" t="str">
        <f>IFERROR(IF(OR('別紙様式3-2（４・５月）'!R150="",'別紙様式3-2（４・５月）'!Z150="ベア加算"),
"",P148*VLOOKUP(N148,【参考】数式用!$AD$2:$AH$27,MATCH(O148,【参考】数式用!$K$4:$N$4,0)+1,0)),"")</f>
        <v/>
      </c>
      <c r="S148" s="138"/>
      <c r="T148" s="1079"/>
      <c r="U148" s="1080"/>
      <c r="V148" s="522" t="str">
        <f>IFERROR(IF(AND('別紙様式3-2（４・５月）'!O150="", O148&lt;&gt;""),P148, P148*VLOOKUP(AF148,【参考】数式用4!$DC$3:$DZ$106,MATCH(N148,【参考】数式用4!$DC$2:$DZ$2,0))),"")</f>
        <v/>
      </c>
      <c r="W148" s="107"/>
      <c r="X148" s="525"/>
      <c r="Y148" s="1081" t="str">
        <f>IFERROR(
     IF(OR('別紙様式3-2（４・５月）'!R150="",'別紙様式3-2（４・５月）'!Z150="ベア加算"),"",
                                            X148*VLOOKUP(N148,【参考】数式用!$AD$2:$AH$27,MATCH(W148,【参考】数式用!$K$4:$N$4,0)+1,0)
      ),"")</f>
        <v/>
      </c>
      <c r="Z148" s="1081"/>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 customHeight="1">
      <c r="A149" s="502">
        <v>136</v>
      </c>
      <c r="B149" s="982" t="str">
        <f>IF(基本情報入力シート!C188="","",基本情報入力シート!C188)</f>
        <v/>
      </c>
      <c r="C149" s="983"/>
      <c r="D149" s="983"/>
      <c r="E149" s="983"/>
      <c r="F149" s="983"/>
      <c r="G149" s="983"/>
      <c r="H149" s="983"/>
      <c r="I149" s="98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077"/>
      <c r="Q149" s="1078"/>
      <c r="R149" s="524" t="str">
        <f>IFERROR(IF(OR('別紙様式3-2（４・５月）'!R151="",'別紙様式3-2（４・５月）'!Z151="ベア加算"),
"",P149*VLOOKUP(N149,【参考】数式用!$AD$2:$AH$27,MATCH(O149,【参考】数式用!$K$4:$N$4,0)+1,0)),"")</f>
        <v/>
      </c>
      <c r="S149" s="138"/>
      <c r="T149" s="1079"/>
      <c r="U149" s="1080"/>
      <c r="V149" s="522" t="str">
        <f>IFERROR(IF(AND('別紙様式3-2（４・５月）'!O151="", O149&lt;&gt;""),P149, P149*VLOOKUP(AF149,【参考】数式用4!$DC$3:$DZ$106,MATCH(N149,【参考】数式用4!$DC$2:$DZ$2,0))),"")</f>
        <v/>
      </c>
      <c r="W149" s="107"/>
      <c r="X149" s="525"/>
      <c r="Y149" s="1081" t="str">
        <f>IFERROR(
     IF(OR('別紙様式3-2（４・５月）'!R151="",'別紙様式3-2（４・５月）'!Z151="ベア加算"),"",
                                            X149*VLOOKUP(N149,【参考】数式用!$AD$2:$AH$27,MATCH(W149,【参考】数式用!$K$4:$N$4,0)+1,0)
      ),"")</f>
        <v/>
      </c>
      <c r="Z149" s="1081"/>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 customHeight="1">
      <c r="A150" s="502">
        <v>137</v>
      </c>
      <c r="B150" s="982" t="str">
        <f>IF(基本情報入力シート!C189="","",基本情報入力シート!C189)</f>
        <v/>
      </c>
      <c r="C150" s="983"/>
      <c r="D150" s="983"/>
      <c r="E150" s="983"/>
      <c r="F150" s="983"/>
      <c r="G150" s="983"/>
      <c r="H150" s="983"/>
      <c r="I150" s="98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077"/>
      <c r="Q150" s="1078"/>
      <c r="R150" s="524" t="str">
        <f>IFERROR(IF(OR('別紙様式3-2（４・５月）'!R152="",'別紙様式3-2（４・５月）'!Z152="ベア加算"),
"",P150*VLOOKUP(N150,【参考】数式用!$AD$2:$AH$27,MATCH(O150,【参考】数式用!$K$4:$N$4,0)+1,0)),"")</f>
        <v/>
      </c>
      <c r="S150" s="138"/>
      <c r="T150" s="1079"/>
      <c r="U150" s="1080"/>
      <c r="V150" s="522" t="str">
        <f>IFERROR(IF(AND('別紙様式3-2（４・５月）'!O152="", O150&lt;&gt;""),P150, P150*VLOOKUP(AF150,【参考】数式用4!$DC$3:$DZ$106,MATCH(N150,【参考】数式用4!$DC$2:$DZ$2,0))),"")</f>
        <v/>
      </c>
      <c r="W150" s="107"/>
      <c r="X150" s="525"/>
      <c r="Y150" s="1081" t="str">
        <f>IFERROR(
     IF(OR('別紙様式3-2（４・５月）'!R152="",'別紙様式3-2（４・５月）'!Z152="ベア加算"),"",
                                            X150*VLOOKUP(N150,【参考】数式用!$AD$2:$AH$27,MATCH(W150,【参考】数式用!$K$4:$N$4,0)+1,0)
      ),"")</f>
        <v/>
      </c>
      <c r="Z150" s="1081"/>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 customHeight="1">
      <c r="A151" s="502">
        <v>138</v>
      </c>
      <c r="B151" s="982" t="str">
        <f>IF(基本情報入力シート!C190="","",基本情報入力シート!C190)</f>
        <v/>
      </c>
      <c r="C151" s="983"/>
      <c r="D151" s="983"/>
      <c r="E151" s="983"/>
      <c r="F151" s="983"/>
      <c r="G151" s="983"/>
      <c r="H151" s="983"/>
      <c r="I151" s="98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077"/>
      <c r="Q151" s="1078"/>
      <c r="R151" s="524" t="str">
        <f>IFERROR(IF(OR('別紙様式3-2（４・５月）'!R153="",'別紙様式3-2（４・５月）'!Z153="ベア加算"),
"",P151*VLOOKUP(N151,【参考】数式用!$AD$2:$AH$27,MATCH(O151,【参考】数式用!$K$4:$N$4,0)+1,0)),"")</f>
        <v/>
      </c>
      <c r="S151" s="138"/>
      <c r="T151" s="1079"/>
      <c r="U151" s="1080"/>
      <c r="V151" s="522" t="str">
        <f>IFERROR(IF(AND('別紙様式3-2（４・５月）'!O153="", O151&lt;&gt;""),P151, P151*VLOOKUP(AF151,【参考】数式用4!$DC$3:$DZ$106,MATCH(N151,【参考】数式用4!$DC$2:$DZ$2,0))),"")</f>
        <v/>
      </c>
      <c r="W151" s="107"/>
      <c r="X151" s="525"/>
      <c r="Y151" s="1081" t="str">
        <f>IFERROR(
     IF(OR('別紙様式3-2（４・５月）'!R153="",'別紙様式3-2（４・５月）'!Z153="ベア加算"),"",
                                            X151*VLOOKUP(N151,【参考】数式用!$AD$2:$AH$27,MATCH(W151,【参考】数式用!$K$4:$N$4,0)+1,0)
      ),"")</f>
        <v/>
      </c>
      <c r="Z151" s="1081"/>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 customHeight="1">
      <c r="A152" s="502">
        <v>139</v>
      </c>
      <c r="B152" s="982" t="str">
        <f>IF(基本情報入力シート!C191="","",基本情報入力シート!C191)</f>
        <v/>
      </c>
      <c r="C152" s="983"/>
      <c r="D152" s="983"/>
      <c r="E152" s="983"/>
      <c r="F152" s="983"/>
      <c r="G152" s="983"/>
      <c r="H152" s="983"/>
      <c r="I152" s="98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077"/>
      <c r="Q152" s="1078"/>
      <c r="R152" s="524" t="str">
        <f>IFERROR(IF(OR('別紙様式3-2（４・５月）'!R154="",'別紙様式3-2（４・５月）'!Z154="ベア加算"),
"",P152*VLOOKUP(N152,【参考】数式用!$AD$2:$AH$27,MATCH(O152,【参考】数式用!$K$4:$N$4,0)+1,0)),"")</f>
        <v/>
      </c>
      <c r="S152" s="138"/>
      <c r="T152" s="1079"/>
      <c r="U152" s="1080"/>
      <c r="V152" s="522" t="str">
        <f>IFERROR(IF(AND('別紙様式3-2（４・５月）'!O154="", O152&lt;&gt;""),P152, P152*VLOOKUP(AF152,【参考】数式用4!$DC$3:$DZ$106,MATCH(N152,【参考】数式用4!$DC$2:$DZ$2,0))),"")</f>
        <v/>
      </c>
      <c r="W152" s="107"/>
      <c r="X152" s="525"/>
      <c r="Y152" s="1081" t="str">
        <f>IFERROR(
     IF(OR('別紙様式3-2（４・５月）'!R154="",'別紙様式3-2（４・５月）'!Z154="ベア加算"),"",
                                            X152*VLOOKUP(N152,【参考】数式用!$AD$2:$AH$27,MATCH(W152,【参考】数式用!$K$4:$N$4,0)+1,0)
      ),"")</f>
        <v/>
      </c>
      <c r="Z152" s="1081"/>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 customHeight="1">
      <c r="A153" s="502">
        <v>140</v>
      </c>
      <c r="B153" s="982" t="str">
        <f>IF(基本情報入力シート!C192="","",基本情報入力シート!C192)</f>
        <v/>
      </c>
      <c r="C153" s="983"/>
      <c r="D153" s="983"/>
      <c r="E153" s="983"/>
      <c r="F153" s="983"/>
      <c r="G153" s="983"/>
      <c r="H153" s="983"/>
      <c r="I153" s="98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077"/>
      <c r="Q153" s="1078"/>
      <c r="R153" s="524" t="str">
        <f>IFERROR(IF(OR('別紙様式3-2（４・５月）'!R155="",'別紙様式3-2（４・５月）'!Z155="ベア加算"),
"",P153*VLOOKUP(N153,【参考】数式用!$AD$2:$AH$27,MATCH(O153,【参考】数式用!$K$4:$N$4,0)+1,0)),"")</f>
        <v/>
      </c>
      <c r="S153" s="138"/>
      <c r="T153" s="1079"/>
      <c r="U153" s="1080"/>
      <c r="V153" s="522" t="str">
        <f>IFERROR(IF(AND('別紙様式3-2（４・５月）'!O155="", O153&lt;&gt;""),P153, P153*VLOOKUP(AF153,【参考】数式用4!$DC$3:$DZ$106,MATCH(N153,【参考】数式用4!$DC$2:$DZ$2,0))),"")</f>
        <v/>
      </c>
      <c r="W153" s="107"/>
      <c r="X153" s="525"/>
      <c r="Y153" s="1081" t="str">
        <f>IFERROR(
     IF(OR('別紙様式3-2（４・５月）'!R155="",'別紙様式3-2（４・５月）'!Z155="ベア加算"),"",
                                            X153*VLOOKUP(N153,【参考】数式用!$AD$2:$AH$27,MATCH(W153,【参考】数式用!$K$4:$N$4,0)+1,0)
      ),"")</f>
        <v/>
      </c>
      <c r="Z153" s="1081"/>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 customHeight="1">
      <c r="A154" s="502">
        <v>141</v>
      </c>
      <c r="B154" s="982" t="str">
        <f>IF(基本情報入力シート!C193="","",基本情報入力シート!C193)</f>
        <v/>
      </c>
      <c r="C154" s="983"/>
      <c r="D154" s="983"/>
      <c r="E154" s="983"/>
      <c r="F154" s="983"/>
      <c r="G154" s="983"/>
      <c r="H154" s="983"/>
      <c r="I154" s="98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077"/>
      <c r="Q154" s="1078"/>
      <c r="R154" s="524" t="str">
        <f>IFERROR(IF(OR('別紙様式3-2（４・５月）'!R156="",'別紙様式3-2（４・５月）'!Z156="ベア加算"),
"",P154*VLOOKUP(N154,【参考】数式用!$AD$2:$AH$27,MATCH(O154,【参考】数式用!$K$4:$N$4,0)+1,0)),"")</f>
        <v/>
      </c>
      <c r="S154" s="138"/>
      <c r="T154" s="1079"/>
      <c r="U154" s="1080"/>
      <c r="V154" s="522" t="str">
        <f>IFERROR(IF(AND('別紙様式3-2（４・５月）'!O156="", O154&lt;&gt;""),P154, P154*VLOOKUP(AF154,【参考】数式用4!$DC$3:$DZ$106,MATCH(N154,【参考】数式用4!$DC$2:$DZ$2,0))),"")</f>
        <v/>
      </c>
      <c r="W154" s="107"/>
      <c r="X154" s="525"/>
      <c r="Y154" s="1081" t="str">
        <f>IFERROR(
     IF(OR('別紙様式3-2（４・５月）'!R156="",'別紙様式3-2（４・５月）'!Z156="ベア加算"),"",
                                            X154*VLOOKUP(N154,【参考】数式用!$AD$2:$AH$27,MATCH(W154,【参考】数式用!$K$4:$N$4,0)+1,0)
      ),"")</f>
        <v/>
      </c>
      <c r="Z154" s="1081"/>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 customHeight="1">
      <c r="A155" s="502">
        <v>142</v>
      </c>
      <c r="B155" s="982" t="str">
        <f>IF(基本情報入力シート!C194="","",基本情報入力シート!C194)</f>
        <v/>
      </c>
      <c r="C155" s="983"/>
      <c r="D155" s="983"/>
      <c r="E155" s="983"/>
      <c r="F155" s="983"/>
      <c r="G155" s="983"/>
      <c r="H155" s="983"/>
      <c r="I155" s="98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077"/>
      <c r="Q155" s="1078"/>
      <c r="R155" s="524" t="str">
        <f>IFERROR(IF(OR('別紙様式3-2（４・５月）'!R157="",'別紙様式3-2（４・５月）'!Z157="ベア加算"),
"",P155*VLOOKUP(N155,【参考】数式用!$AD$2:$AH$27,MATCH(O155,【参考】数式用!$K$4:$N$4,0)+1,0)),"")</f>
        <v/>
      </c>
      <c r="S155" s="138"/>
      <c r="T155" s="1079"/>
      <c r="U155" s="1080"/>
      <c r="V155" s="522" t="str">
        <f>IFERROR(IF(AND('別紙様式3-2（４・５月）'!O157="", O155&lt;&gt;""),P155, P155*VLOOKUP(AF155,【参考】数式用4!$DC$3:$DZ$106,MATCH(N155,【参考】数式用4!$DC$2:$DZ$2,0))),"")</f>
        <v/>
      </c>
      <c r="W155" s="107"/>
      <c r="X155" s="525"/>
      <c r="Y155" s="1081" t="str">
        <f>IFERROR(
     IF(OR('別紙様式3-2（４・５月）'!R157="",'別紙様式3-2（４・５月）'!Z157="ベア加算"),"",
                                            X155*VLOOKUP(N155,【参考】数式用!$AD$2:$AH$27,MATCH(W155,【参考】数式用!$K$4:$N$4,0)+1,0)
      ),"")</f>
        <v/>
      </c>
      <c r="Z155" s="1081"/>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 customHeight="1">
      <c r="A156" s="502">
        <v>143</v>
      </c>
      <c r="B156" s="982" t="str">
        <f>IF(基本情報入力シート!C195="","",基本情報入力シート!C195)</f>
        <v/>
      </c>
      <c r="C156" s="983"/>
      <c r="D156" s="983"/>
      <c r="E156" s="983"/>
      <c r="F156" s="983"/>
      <c r="G156" s="983"/>
      <c r="H156" s="983"/>
      <c r="I156" s="98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077"/>
      <c r="Q156" s="1078"/>
      <c r="R156" s="524" t="str">
        <f>IFERROR(IF(OR('別紙様式3-2（４・５月）'!R158="",'別紙様式3-2（４・５月）'!Z158="ベア加算"),
"",P156*VLOOKUP(N156,【参考】数式用!$AD$2:$AH$27,MATCH(O156,【参考】数式用!$K$4:$N$4,0)+1,0)),"")</f>
        <v/>
      </c>
      <c r="S156" s="138"/>
      <c r="T156" s="1079"/>
      <c r="U156" s="1080"/>
      <c r="V156" s="522" t="str">
        <f>IFERROR(IF(AND('別紙様式3-2（４・５月）'!O158="", O156&lt;&gt;""),P156, P156*VLOOKUP(AF156,【参考】数式用4!$DC$3:$DZ$106,MATCH(N156,【参考】数式用4!$DC$2:$DZ$2,0))),"")</f>
        <v/>
      </c>
      <c r="W156" s="107"/>
      <c r="X156" s="525"/>
      <c r="Y156" s="1081" t="str">
        <f>IFERROR(
     IF(OR('別紙様式3-2（４・５月）'!R158="",'別紙様式3-2（４・５月）'!Z158="ベア加算"),"",
                                            X156*VLOOKUP(N156,【参考】数式用!$AD$2:$AH$27,MATCH(W156,【参考】数式用!$K$4:$N$4,0)+1,0)
      ),"")</f>
        <v/>
      </c>
      <c r="Z156" s="1081"/>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 customHeight="1">
      <c r="A157" s="502">
        <v>144</v>
      </c>
      <c r="B157" s="982" t="str">
        <f>IF(基本情報入力シート!C196="","",基本情報入力シート!C196)</f>
        <v/>
      </c>
      <c r="C157" s="983"/>
      <c r="D157" s="983"/>
      <c r="E157" s="983"/>
      <c r="F157" s="983"/>
      <c r="G157" s="983"/>
      <c r="H157" s="983"/>
      <c r="I157" s="98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077"/>
      <c r="Q157" s="1078"/>
      <c r="R157" s="524" t="str">
        <f>IFERROR(IF(OR('別紙様式3-2（４・５月）'!R159="",'別紙様式3-2（４・５月）'!Z159="ベア加算"),
"",P157*VLOOKUP(N157,【参考】数式用!$AD$2:$AH$27,MATCH(O157,【参考】数式用!$K$4:$N$4,0)+1,0)),"")</f>
        <v/>
      </c>
      <c r="S157" s="138"/>
      <c r="T157" s="1079"/>
      <c r="U157" s="1080"/>
      <c r="V157" s="522" t="str">
        <f>IFERROR(IF(AND('別紙様式3-2（４・５月）'!O159="", O157&lt;&gt;""),P157, P157*VLOOKUP(AF157,【参考】数式用4!$DC$3:$DZ$106,MATCH(N157,【参考】数式用4!$DC$2:$DZ$2,0))),"")</f>
        <v/>
      </c>
      <c r="W157" s="107"/>
      <c r="X157" s="525"/>
      <c r="Y157" s="1081" t="str">
        <f>IFERROR(
     IF(OR('別紙様式3-2（４・５月）'!R159="",'別紙様式3-2（４・５月）'!Z159="ベア加算"),"",
                                            X157*VLOOKUP(N157,【参考】数式用!$AD$2:$AH$27,MATCH(W157,【参考】数式用!$K$4:$N$4,0)+1,0)
      ),"")</f>
        <v/>
      </c>
      <c r="Z157" s="1081"/>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 customHeight="1">
      <c r="A158" s="502">
        <v>145</v>
      </c>
      <c r="B158" s="982" t="str">
        <f>IF(基本情報入力シート!C197="","",基本情報入力シート!C197)</f>
        <v/>
      </c>
      <c r="C158" s="983"/>
      <c r="D158" s="983"/>
      <c r="E158" s="983"/>
      <c r="F158" s="983"/>
      <c r="G158" s="983"/>
      <c r="H158" s="983"/>
      <c r="I158" s="98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077"/>
      <c r="Q158" s="1078"/>
      <c r="R158" s="524" t="str">
        <f>IFERROR(IF(OR('別紙様式3-2（４・５月）'!R160="",'別紙様式3-2（４・５月）'!Z160="ベア加算"),
"",P158*VLOOKUP(N158,【参考】数式用!$AD$2:$AH$27,MATCH(O158,【参考】数式用!$K$4:$N$4,0)+1,0)),"")</f>
        <v/>
      </c>
      <c r="S158" s="138"/>
      <c r="T158" s="1079"/>
      <c r="U158" s="1080"/>
      <c r="V158" s="522" t="str">
        <f>IFERROR(IF(AND('別紙様式3-2（４・５月）'!O160="", O158&lt;&gt;""),P158, P158*VLOOKUP(AF158,【参考】数式用4!$DC$3:$DZ$106,MATCH(N158,【参考】数式用4!$DC$2:$DZ$2,0))),"")</f>
        <v/>
      </c>
      <c r="W158" s="107"/>
      <c r="X158" s="525"/>
      <c r="Y158" s="1081" t="str">
        <f>IFERROR(
     IF(OR('別紙様式3-2（４・５月）'!R160="",'別紙様式3-2（４・５月）'!Z160="ベア加算"),"",
                                            X158*VLOOKUP(N158,【参考】数式用!$AD$2:$AH$27,MATCH(W158,【参考】数式用!$K$4:$N$4,0)+1,0)
      ),"")</f>
        <v/>
      </c>
      <c r="Z158" s="1081"/>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 customHeight="1">
      <c r="A159" s="502">
        <v>146</v>
      </c>
      <c r="B159" s="982" t="str">
        <f>IF(基本情報入力シート!C198="","",基本情報入力シート!C198)</f>
        <v/>
      </c>
      <c r="C159" s="983"/>
      <c r="D159" s="983"/>
      <c r="E159" s="983"/>
      <c r="F159" s="983"/>
      <c r="G159" s="983"/>
      <c r="H159" s="983"/>
      <c r="I159" s="98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077"/>
      <c r="Q159" s="1078"/>
      <c r="R159" s="524" t="str">
        <f>IFERROR(IF(OR('別紙様式3-2（４・５月）'!R161="",'別紙様式3-2（４・５月）'!Z161="ベア加算"),
"",P159*VLOOKUP(N159,【参考】数式用!$AD$2:$AH$27,MATCH(O159,【参考】数式用!$K$4:$N$4,0)+1,0)),"")</f>
        <v/>
      </c>
      <c r="S159" s="138"/>
      <c r="T159" s="1079"/>
      <c r="U159" s="1080"/>
      <c r="V159" s="522" t="str">
        <f>IFERROR(IF(AND('別紙様式3-2（４・５月）'!O161="", O159&lt;&gt;""),P159, P159*VLOOKUP(AF159,【参考】数式用4!$DC$3:$DZ$106,MATCH(N159,【参考】数式用4!$DC$2:$DZ$2,0))),"")</f>
        <v/>
      </c>
      <c r="W159" s="107"/>
      <c r="X159" s="525"/>
      <c r="Y159" s="1081" t="str">
        <f>IFERROR(
     IF(OR('別紙様式3-2（４・５月）'!R161="",'別紙様式3-2（４・５月）'!Z161="ベア加算"),"",
                                            X159*VLOOKUP(N159,【参考】数式用!$AD$2:$AH$27,MATCH(W159,【参考】数式用!$K$4:$N$4,0)+1,0)
      ),"")</f>
        <v/>
      </c>
      <c r="Z159" s="1081"/>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 customHeight="1">
      <c r="A160" s="502">
        <v>147</v>
      </c>
      <c r="B160" s="982" t="str">
        <f>IF(基本情報入力シート!C199="","",基本情報入力シート!C199)</f>
        <v/>
      </c>
      <c r="C160" s="983"/>
      <c r="D160" s="983"/>
      <c r="E160" s="983"/>
      <c r="F160" s="983"/>
      <c r="G160" s="983"/>
      <c r="H160" s="983"/>
      <c r="I160" s="98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077"/>
      <c r="Q160" s="1078"/>
      <c r="R160" s="524" t="str">
        <f>IFERROR(IF(OR('別紙様式3-2（４・５月）'!R162="",'別紙様式3-2（４・５月）'!Z162="ベア加算"),
"",P160*VLOOKUP(N160,【参考】数式用!$AD$2:$AH$27,MATCH(O160,【参考】数式用!$K$4:$N$4,0)+1,0)),"")</f>
        <v/>
      </c>
      <c r="S160" s="138"/>
      <c r="T160" s="1079"/>
      <c r="U160" s="1080"/>
      <c r="V160" s="522" t="str">
        <f>IFERROR(IF(AND('別紙様式3-2（４・５月）'!O162="", O160&lt;&gt;""),P160, P160*VLOOKUP(AF160,【参考】数式用4!$DC$3:$DZ$106,MATCH(N160,【参考】数式用4!$DC$2:$DZ$2,0))),"")</f>
        <v/>
      </c>
      <c r="W160" s="107"/>
      <c r="X160" s="525"/>
      <c r="Y160" s="1081" t="str">
        <f>IFERROR(
     IF(OR('別紙様式3-2（４・５月）'!R162="",'別紙様式3-2（４・５月）'!Z162="ベア加算"),"",
                                            X160*VLOOKUP(N160,【参考】数式用!$AD$2:$AH$27,MATCH(W160,【参考】数式用!$K$4:$N$4,0)+1,0)
      ),"")</f>
        <v/>
      </c>
      <c r="Z160" s="1081"/>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 customHeight="1">
      <c r="A161" s="502">
        <v>148</v>
      </c>
      <c r="B161" s="982" t="str">
        <f>IF(基本情報入力シート!C200="","",基本情報入力シート!C200)</f>
        <v/>
      </c>
      <c r="C161" s="983"/>
      <c r="D161" s="983"/>
      <c r="E161" s="983"/>
      <c r="F161" s="983"/>
      <c r="G161" s="983"/>
      <c r="H161" s="983"/>
      <c r="I161" s="98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077"/>
      <c r="Q161" s="1078"/>
      <c r="R161" s="524" t="str">
        <f>IFERROR(IF(OR('別紙様式3-2（４・５月）'!R163="",'別紙様式3-2（４・５月）'!Z163="ベア加算"),
"",P161*VLOOKUP(N161,【参考】数式用!$AD$2:$AH$27,MATCH(O161,【参考】数式用!$K$4:$N$4,0)+1,0)),"")</f>
        <v/>
      </c>
      <c r="S161" s="138"/>
      <c r="T161" s="1079"/>
      <c r="U161" s="1080"/>
      <c r="V161" s="522" t="str">
        <f>IFERROR(IF(AND('別紙様式3-2（４・５月）'!O163="", O161&lt;&gt;""),P161, P161*VLOOKUP(AF161,【参考】数式用4!$DC$3:$DZ$106,MATCH(N161,【参考】数式用4!$DC$2:$DZ$2,0))),"")</f>
        <v/>
      </c>
      <c r="W161" s="107"/>
      <c r="X161" s="525"/>
      <c r="Y161" s="1081" t="str">
        <f>IFERROR(
     IF(OR('別紙様式3-2（４・５月）'!R163="",'別紙様式3-2（４・５月）'!Z163="ベア加算"),"",
                                            X161*VLOOKUP(N161,【参考】数式用!$AD$2:$AH$27,MATCH(W161,【参考】数式用!$K$4:$N$4,0)+1,0)
      ),"")</f>
        <v/>
      </c>
      <c r="Z161" s="1081"/>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 customHeight="1">
      <c r="A162" s="502">
        <v>149</v>
      </c>
      <c r="B162" s="982" t="str">
        <f>IF(基本情報入力シート!C201="","",基本情報入力シート!C201)</f>
        <v/>
      </c>
      <c r="C162" s="983"/>
      <c r="D162" s="983"/>
      <c r="E162" s="983"/>
      <c r="F162" s="983"/>
      <c r="G162" s="983"/>
      <c r="H162" s="983"/>
      <c r="I162" s="98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077"/>
      <c r="Q162" s="1078"/>
      <c r="R162" s="524" t="str">
        <f>IFERROR(IF(OR('別紙様式3-2（４・５月）'!R164="",'別紙様式3-2（４・５月）'!Z164="ベア加算"),
"",P162*VLOOKUP(N162,【参考】数式用!$AD$2:$AH$27,MATCH(O162,【参考】数式用!$K$4:$N$4,0)+1,0)),"")</f>
        <v/>
      </c>
      <c r="S162" s="138"/>
      <c r="T162" s="1079"/>
      <c r="U162" s="1080"/>
      <c r="V162" s="522" t="str">
        <f>IFERROR(IF(AND('別紙様式3-2（４・５月）'!O164="", O162&lt;&gt;""),P162, P162*VLOOKUP(AF162,【参考】数式用4!$DC$3:$DZ$106,MATCH(N162,【参考】数式用4!$DC$2:$DZ$2,0))),"")</f>
        <v/>
      </c>
      <c r="W162" s="107"/>
      <c r="X162" s="525"/>
      <c r="Y162" s="1081" t="str">
        <f>IFERROR(
     IF(OR('別紙様式3-2（４・５月）'!R164="",'別紙様式3-2（４・５月）'!Z164="ベア加算"),"",
                                            X162*VLOOKUP(N162,【参考】数式用!$AD$2:$AH$27,MATCH(W162,【参考】数式用!$K$4:$N$4,0)+1,0)
      ),"")</f>
        <v/>
      </c>
      <c r="Z162" s="1081"/>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 customHeight="1">
      <c r="A163" s="502">
        <v>150</v>
      </c>
      <c r="B163" s="982" t="str">
        <f>IF(基本情報入力シート!C202="","",基本情報入力シート!C202)</f>
        <v/>
      </c>
      <c r="C163" s="983"/>
      <c r="D163" s="983"/>
      <c r="E163" s="983"/>
      <c r="F163" s="983"/>
      <c r="G163" s="983"/>
      <c r="H163" s="983"/>
      <c r="I163" s="98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077"/>
      <c r="Q163" s="1078"/>
      <c r="R163" s="524" t="str">
        <f>IFERROR(IF(OR('別紙様式3-2（４・５月）'!R165="",'別紙様式3-2（４・５月）'!Z165="ベア加算"),
"",P163*VLOOKUP(N163,【参考】数式用!$AD$2:$AH$27,MATCH(O163,【参考】数式用!$K$4:$N$4,0)+1,0)),"")</f>
        <v/>
      </c>
      <c r="S163" s="138"/>
      <c r="T163" s="1079"/>
      <c r="U163" s="1080"/>
      <c r="V163" s="522" t="str">
        <f>IFERROR(IF(AND('別紙様式3-2（４・５月）'!O165="", O163&lt;&gt;""),P163, P163*VLOOKUP(AF163,【参考】数式用4!$DC$3:$DZ$106,MATCH(N163,【参考】数式用4!$DC$2:$DZ$2,0))),"")</f>
        <v/>
      </c>
      <c r="W163" s="107"/>
      <c r="X163" s="525"/>
      <c r="Y163" s="1081" t="str">
        <f>IFERROR(
     IF(OR('別紙様式3-2（４・５月）'!R165="",'別紙様式3-2（４・５月）'!Z165="ベア加算"),"",
                                            X163*VLOOKUP(N163,【参考】数式用!$AD$2:$AH$27,MATCH(W163,【参考】数式用!$K$4:$N$4,0)+1,0)
      ),"")</f>
        <v/>
      </c>
      <c r="Z163" s="1081"/>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 customHeight="1">
      <c r="A164" s="502">
        <v>151</v>
      </c>
      <c r="B164" s="982" t="str">
        <f>IF(基本情報入力シート!C203="","",基本情報入力シート!C203)</f>
        <v/>
      </c>
      <c r="C164" s="983"/>
      <c r="D164" s="983"/>
      <c r="E164" s="983"/>
      <c r="F164" s="983"/>
      <c r="G164" s="983"/>
      <c r="H164" s="983"/>
      <c r="I164" s="98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077"/>
      <c r="Q164" s="1078"/>
      <c r="R164" s="524" t="str">
        <f>IFERROR(IF(OR('別紙様式3-2（４・５月）'!R166="",'別紙様式3-2（４・５月）'!Z166="ベア加算"),
"",P164*VLOOKUP(N164,【参考】数式用!$AD$2:$AH$27,MATCH(O164,【参考】数式用!$K$4:$N$4,0)+1,0)),"")</f>
        <v/>
      </c>
      <c r="S164" s="138"/>
      <c r="T164" s="1079"/>
      <c r="U164" s="1080"/>
      <c r="V164" s="522" t="str">
        <f>IFERROR(IF(AND('別紙様式3-2（４・５月）'!O166="", O164&lt;&gt;""),P164, P164*VLOOKUP(AF164,【参考】数式用4!$DC$3:$DZ$106,MATCH(N164,【参考】数式用4!$DC$2:$DZ$2,0))),"")</f>
        <v/>
      </c>
      <c r="W164" s="107"/>
      <c r="X164" s="525"/>
      <c r="Y164" s="1081" t="str">
        <f>IFERROR(
     IF(OR('別紙様式3-2（４・５月）'!R166="",'別紙様式3-2（４・５月）'!Z166="ベア加算"),"",
                                            X164*VLOOKUP(N164,【参考】数式用!$AD$2:$AH$27,MATCH(W164,【参考】数式用!$K$4:$N$4,0)+1,0)
      ),"")</f>
        <v/>
      </c>
      <c r="Z164" s="1081"/>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 customHeight="1">
      <c r="A165" s="502">
        <v>152</v>
      </c>
      <c r="B165" s="982" t="str">
        <f>IF(基本情報入力シート!C204="","",基本情報入力シート!C204)</f>
        <v/>
      </c>
      <c r="C165" s="983"/>
      <c r="D165" s="983"/>
      <c r="E165" s="983"/>
      <c r="F165" s="983"/>
      <c r="G165" s="983"/>
      <c r="H165" s="983"/>
      <c r="I165" s="98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077"/>
      <c r="Q165" s="1078"/>
      <c r="R165" s="524" t="str">
        <f>IFERROR(IF(OR('別紙様式3-2（４・５月）'!R167="",'別紙様式3-2（４・５月）'!Z167="ベア加算"),
"",P165*VLOOKUP(N165,【参考】数式用!$AD$2:$AH$27,MATCH(O165,【参考】数式用!$K$4:$N$4,0)+1,0)),"")</f>
        <v/>
      </c>
      <c r="S165" s="138"/>
      <c r="T165" s="1079"/>
      <c r="U165" s="1080"/>
      <c r="V165" s="522" t="str">
        <f>IFERROR(IF(AND('別紙様式3-2（４・５月）'!O167="", O165&lt;&gt;""),P165, P165*VLOOKUP(AF165,【参考】数式用4!$DC$3:$DZ$106,MATCH(N165,【参考】数式用4!$DC$2:$DZ$2,0))),"")</f>
        <v/>
      </c>
      <c r="W165" s="107"/>
      <c r="X165" s="525"/>
      <c r="Y165" s="1081" t="str">
        <f>IFERROR(
     IF(OR('別紙様式3-2（４・５月）'!R167="",'別紙様式3-2（４・５月）'!Z167="ベア加算"),"",
                                            X165*VLOOKUP(N165,【参考】数式用!$AD$2:$AH$27,MATCH(W165,【参考】数式用!$K$4:$N$4,0)+1,0)
      ),"")</f>
        <v/>
      </c>
      <c r="Z165" s="1081"/>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 customHeight="1">
      <c r="A166" s="502">
        <v>153</v>
      </c>
      <c r="B166" s="982" t="str">
        <f>IF(基本情報入力シート!C205="","",基本情報入力シート!C205)</f>
        <v/>
      </c>
      <c r="C166" s="983"/>
      <c r="D166" s="983"/>
      <c r="E166" s="983"/>
      <c r="F166" s="983"/>
      <c r="G166" s="983"/>
      <c r="H166" s="983"/>
      <c r="I166" s="98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077"/>
      <c r="Q166" s="1078"/>
      <c r="R166" s="524" t="str">
        <f>IFERROR(IF(OR('別紙様式3-2（４・５月）'!R168="",'別紙様式3-2（４・５月）'!Z168="ベア加算"),
"",P166*VLOOKUP(N166,【参考】数式用!$AD$2:$AH$27,MATCH(O166,【参考】数式用!$K$4:$N$4,0)+1,0)),"")</f>
        <v/>
      </c>
      <c r="S166" s="138"/>
      <c r="T166" s="1079"/>
      <c r="U166" s="1080"/>
      <c r="V166" s="522" t="str">
        <f>IFERROR(IF(AND('別紙様式3-2（４・５月）'!O168="", O166&lt;&gt;""),P166, P166*VLOOKUP(AF166,【参考】数式用4!$DC$3:$DZ$106,MATCH(N166,【参考】数式用4!$DC$2:$DZ$2,0))),"")</f>
        <v/>
      </c>
      <c r="W166" s="107"/>
      <c r="X166" s="525"/>
      <c r="Y166" s="1081" t="str">
        <f>IFERROR(
     IF(OR('別紙様式3-2（４・５月）'!R168="",'別紙様式3-2（４・５月）'!Z168="ベア加算"),"",
                                            X166*VLOOKUP(N166,【参考】数式用!$AD$2:$AH$27,MATCH(W166,【参考】数式用!$K$4:$N$4,0)+1,0)
      ),"")</f>
        <v/>
      </c>
      <c r="Z166" s="1081"/>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 customHeight="1">
      <c r="A167" s="502">
        <v>154</v>
      </c>
      <c r="B167" s="982" t="str">
        <f>IF(基本情報入力シート!C206="","",基本情報入力シート!C206)</f>
        <v/>
      </c>
      <c r="C167" s="983"/>
      <c r="D167" s="983"/>
      <c r="E167" s="983"/>
      <c r="F167" s="983"/>
      <c r="G167" s="983"/>
      <c r="H167" s="983"/>
      <c r="I167" s="98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077"/>
      <c r="Q167" s="1078"/>
      <c r="R167" s="524" t="str">
        <f>IFERROR(IF(OR('別紙様式3-2（４・５月）'!R169="",'別紙様式3-2（４・５月）'!Z169="ベア加算"),
"",P167*VLOOKUP(N167,【参考】数式用!$AD$2:$AH$27,MATCH(O167,【参考】数式用!$K$4:$N$4,0)+1,0)),"")</f>
        <v/>
      </c>
      <c r="S167" s="138"/>
      <c r="T167" s="1079"/>
      <c r="U167" s="1080"/>
      <c r="V167" s="522" t="str">
        <f>IFERROR(IF(AND('別紙様式3-2（４・５月）'!O169="", O167&lt;&gt;""),P167, P167*VLOOKUP(AF167,【参考】数式用4!$DC$3:$DZ$106,MATCH(N167,【参考】数式用4!$DC$2:$DZ$2,0))),"")</f>
        <v/>
      </c>
      <c r="W167" s="107"/>
      <c r="X167" s="525"/>
      <c r="Y167" s="1081" t="str">
        <f>IFERROR(
     IF(OR('別紙様式3-2（４・５月）'!R169="",'別紙様式3-2（４・５月）'!Z169="ベア加算"),"",
                                            X167*VLOOKUP(N167,【参考】数式用!$AD$2:$AH$27,MATCH(W167,【参考】数式用!$K$4:$N$4,0)+1,0)
      ),"")</f>
        <v/>
      </c>
      <c r="Z167" s="1081"/>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 customHeight="1">
      <c r="A168" s="502">
        <v>155</v>
      </c>
      <c r="B168" s="982" t="str">
        <f>IF(基本情報入力シート!C207="","",基本情報入力シート!C207)</f>
        <v/>
      </c>
      <c r="C168" s="983"/>
      <c r="D168" s="983"/>
      <c r="E168" s="983"/>
      <c r="F168" s="983"/>
      <c r="G168" s="983"/>
      <c r="H168" s="983"/>
      <c r="I168" s="98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077"/>
      <c r="Q168" s="1078"/>
      <c r="R168" s="524" t="str">
        <f>IFERROR(IF(OR('別紙様式3-2（４・５月）'!R170="",'別紙様式3-2（４・５月）'!Z170="ベア加算"),
"",P168*VLOOKUP(N168,【参考】数式用!$AD$2:$AH$27,MATCH(O168,【参考】数式用!$K$4:$N$4,0)+1,0)),"")</f>
        <v/>
      </c>
      <c r="S168" s="138"/>
      <c r="T168" s="1079"/>
      <c r="U168" s="1080"/>
      <c r="V168" s="522" t="str">
        <f>IFERROR(IF(AND('別紙様式3-2（４・５月）'!O170="", O168&lt;&gt;""),P168, P168*VLOOKUP(AF168,【参考】数式用4!$DC$3:$DZ$106,MATCH(N168,【参考】数式用4!$DC$2:$DZ$2,0))),"")</f>
        <v/>
      </c>
      <c r="W168" s="107"/>
      <c r="X168" s="525"/>
      <c r="Y168" s="1081" t="str">
        <f>IFERROR(
     IF(OR('別紙様式3-2（４・５月）'!R170="",'別紙様式3-2（４・５月）'!Z170="ベア加算"),"",
                                            X168*VLOOKUP(N168,【参考】数式用!$AD$2:$AH$27,MATCH(W168,【参考】数式用!$K$4:$N$4,0)+1,0)
      ),"")</f>
        <v/>
      </c>
      <c r="Z168" s="1081"/>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 customHeight="1">
      <c r="A169" s="502">
        <v>156</v>
      </c>
      <c r="B169" s="982" t="str">
        <f>IF(基本情報入力シート!C208="","",基本情報入力シート!C208)</f>
        <v/>
      </c>
      <c r="C169" s="983"/>
      <c r="D169" s="983"/>
      <c r="E169" s="983"/>
      <c r="F169" s="983"/>
      <c r="G169" s="983"/>
      <c r="H169" s="983"/>
      <c r="I169" s="98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077"/>
      <c r="Q169" s="1078"/>
      <c r="R169" s="524" t="str">
        <f>IFERROR(IF(OR('別紙様式3-2（４・５月）'!R171="",'別紙様式3-2（４・５月）'!Z171="ベア加算"),
"",P169*VLOOKUP(N169,【参考】数式用!$AD$2:$AH$27,MATCH(O169,【参考】数式用!$K$4:$N$4,0)+1,0)),"")</f>
        <v/>
      </c>
      <c r="S169" s="138"/>
      <c r="T169" s="1079"/>
      <c r="U169" s="1080"/>
      <c r="V169" s="522" t="str">
        <f>IFERROR(IF(AND('別紙様式3-2（４・５月）'!O171="", O169&lt;&gt;""),P169, P169*VLOOKUP(AF169,【参考】数式用4!$DC$3:$DZ$106,MATCH(N169,【参考】数式用4!$DC$2:$DZ$2,0))),"")</f>
        <v/>
      </c>
      <c r="W169" s="107"/>
      <c r="X169" s="525"/>
      <c r="Y169" s="1081" t="str">
        <f>IFERROR(
     IF(OR('別紙様式3-2（４・５月）'!R171="",'別紙様式3-2（４・５月）'!Z171="ベア加算"),"",
                                            X169*VLOOKUP(N169,【参考】数式用!$AD$2:$AH$27,MATCH(W169,【参考】数式用!$K$4:$N$4,0)+1,0)
      ),"")</f>
        <v/>
      </c>
      <c r="Z169" s="1081"/>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 customHeight="1">
      <c r="A170" s="502">
        <v>157</v>
      </c>
      <c r="B170" s="982" t="str">
        <f>IF(基本情報入力シート!C209="","",基本情報入力シート!C209)</f>
        <v/>
      </c>
      <c r="C170" s="983"/>
      <c r="D170" s="983"/>
      <c r="E170" s="983"/>
      <c r="F170" s="983"/>
      <c r="G170" s="983"/>
      <c r="H170" s="983"/>
      <c r="I170" s="98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077"/>
      <c r="Q170" s="1078"/>
      <c r="R170" s="524" t="str">
        <f>IFERROR(IF(OR('別紙様式3-2（４・５月）'!R172="",'別紙様式3-2（４・５月）'!Z172="ベア加算"),
"",P170*VLOOKUP(N170,【参考】数式用!$AD$2:$AH$27,MATCH(O170,【参考】数式用!$K$4:$N$4,0)+1,0)),"")</f>
        <v/>
      </c>
      <c r="S170" s="138"/>
      <c r="T170" s="1079"/>
      <c r="U170" s="1080"/>
      <c r="V170" s="522" t="str">
        <f>IFERROR(IF(AND('別紙様式3-2（４・５月）'!O172="", O170&lt;&gt;""),P170, P170*VLOOKUP(AF170,【参考】数式用4!$DC$3:$DZ$106,MATCH(N170,【参考】数式用4!$DC$2:$DZ$2,0))),"")</f>
        <v/>
      </c>
      <c r="W170" s="107"/>
      <c r="X170" s="525"/>
      <c r="Y170" s="1081" t="str">
        <f>IFERROR(
     IF(OR('別紙様式3-2（４・５月）'!R172="",'別紙様式3-2（４・５月）'!Z172="ベア加算"),"",
                                            X170*VLOOKUP(N170,【参考】数式用!$AD$2:$AH$27,MATCH(W170,【参考】数式用!$K$4:$N$4,0)+1,0)
      ),"")</f>
        <v/>
      </c>
      <c r="Z170" s="1081"/>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 customHeight="1">
      <c r="A171" s="502">
        <v>158</v>
      </c>
      <c r="B171" s="982" t="str">
        <f>IF(基本情報入力シート!C210="","",基本情報入力シート!C210)</f>
        <v/>
      </c>
      <c r="C171" s="983"/>
      <c r="D171" s="983"/>
      <c r="E171" s="983"/>
      <c r="F171" s="983"/>
      <c r="G171" s="983"/>
      <c r="H171" s="983"/>
      <c r="I171" s="98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077"/>
      <c r="Q171" s="1078"/>
      <c r="R171" s="524" t="str">
        <f>IFERROR(IF(OR('別紙様式3-2（４・５月）'!R173="",'別紙様式3-2（４・５月）'!Z173="ベア加算"),
"",P171*VLOOKUP(N171,【参考】数式用!$AD$2:$AH$27,MATCH(O171,【参考】数式用!$K$4:$N$4,0)+1,0)),"")</f>
        <v/>
      </c>
      <c r="S171" s="138"/>
      <c r="T171" s="1079"/>
      <c r="U171" s="1080"/>
      <c r="V171" s="522" t="str">
        <f>IFERROR(IF(AND('別紙様式3-2（４・５月）'!O173="", O171&lt;&gt;""),P171, P171*VLOOKUP(AF171,【参考】数式用4!$DC$3:$DZ$106,MATCH(N171,【参考】数式用4!$DC$2:$DZ$2,0))),"")</f>
        <v/>
      </c>
      <c r="W171" s="107"/>
      <c r="X171" s="525"/>
      <c r="Y171" s="1081" t="str">
        <f>IFERROR(
     IF(OR('別紙様式3-2（４・５月）'!R173="",'別紙様式3-2（４・５月）'!Z173="ベア加算"),"",
                                            X171*VLOOKUP(N171,【参考】数式用!$AD$2:$AH$27,MATCH(W171,【参考】数式用!$K$4:$N$4,0)+1,0)
      ),"")</f>
        <v/>
      </c>
      <c r="Z171" s="1081"/>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 customHeight="1">
      <c r="A172" s="502">
        <v>159</v>
      </c>
      <c r="B172" s="982" t="str">
        <f>IF(基本情報入力シート!C211="","",基本情報入力シート!C211)</f>
        <v/>
      </c>
      <c r="C172" s="983"/>
      <c r="D172" s="983"/>
      <c r="E172" s="983"/>
      <c r="F172" s="983"/>
      <c r="G172" s="983"/>
      <c r="H172" s="983"/>
      <c r="I172" s="98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077"/>
      <c r="Q172" s="1078"/>
      <c r="R172" s="524" t="str">
        <f>IFERROR(IF(OR('別紙様式3-2（４・５月）'!R174="",'別紙様式3-2（４・５月）'!Z174="ベア加算"),
"",P172*VLOOKUP(N172,【参考】数式用!$AD$2:$AH$27,MATCH(O172,【参考】数式用!$K$4:$N$4,0)+1,0)),"")</f>
        <v/>
      </c>
      <c r="S172" s="138"/>
      <c r="T172" s="1079"/>
      <c r="U172" s="1080"/>
      <c r="V172" s="522" t="str">
        <f>IFERROR(IF(AND('別紙様式3-2（４・５月）'!O174="", O172&lt;&gt;""),P172, P172*VLOOKUP(AF172,【参考】数式用4!$DC$3:$DZ$106,MATCH(N172,【参考】数式用4!$DC$2:$DZ$2,0))),"")</f>
        <v/>
      </c>
      <c r="W172" s="107"/>
      <c r="X172" s="525"/>
      <c r="Y172" s="1081" t="str">
        <f>IFERROR(
     IF(OR('別紙様式3-2（４・５月）'!R174="",'別紙様式3-2（４・５月）'!Z174="ベア加算"),"",
                                            X172*VLOOKUP(N172,【参考】数式用!$AD$2:$AH$27,MATCH(W172,【参考】数式用!$K$4:$N$4,0)+1,0)
      ),"")</f>
        <v/>
      </c>
      <c r="Z172" s="1081"/>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 customHeight="1">
      <c r="A173" s="502">
        <v>160</v>
      </c>
      <c r="B173" s="982" t="str">
        <f>IF(基本情報入力シート!C212="","",基本情報入力シート!C212)</f>
        <v/>
      </c>
      <c r="C173" s="983"/>
      <c r="D173" s="983"/>
      <c r="E173" s="983"/>
      <c r="F173" s="983"/>
      <c r="G173" s="983"/>
      <c r="H173" s="983"/>
      <c r="I173" s="98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077"/>
      <c r="Q173" s="1078"/>
      <c r="R173" s="524" t="str">
        <f>IFERROR(IF(OR('別紙様式3-2（４・５月）'!R175="",'別紙様式3-2（４・５月）'!Z175="ベア加算"),
"",P173*VLOOKUP(N173,【参考】数式用!$AD$2:$AH$27,MATCH(O173,【参考】数式用!$K$4:$N$4,0)+1,0)),"")</f>
        <v/>
      </c>
      <c r="S173" s="138"/>
      <c r="T173" s="1079"/>
      <c r="U173" s="1080"/>
      <c r="V173" s="522" t="str">
        <f>IFERROR(IF(AND('別紙様式3-2（４・５月）'!O175="", O173&lt;&gt;""),P173, P173*VLOOKUP(AF173,【参考】数式用4!$DC$3:$DZ$106,MATCH(N173,【参考】数式用4!$DC$2:$DZ$2,0))),"")</f>
        <v/>
      </c>
      <c r="W173" s="107"/>
      <c r="X173" s="525"/>
      <c r="Y173" s="1081" t="str">
        <f>IFERROR(
     IF(OR('別紙様式3-2（４・５月）'!R175="",'別紙様式3-2（４・５月）'!Z175="ベア加算"),"",
                                            X173*VLOOKUP(N173,【参考】数式用!$AD$2:$AH$27,MATCH(W173,【参考】数式用!$K$4:$N$4,0)+1,0)
      ),"")</f>
        <v/>
      </c>
      <c r="Z173" s="1081"/>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 customHeight="1">
      <c r="A174" s="502">
        <v>161</v>
      </c>
      <c r="B174" s="982" t="str">
        <f>IF(基本情報入力シート!C213="","",基本情報入力シート!C213)</f>
        <v/>
      </c>
      <c r="C174" s="983"/>
      <c r="D174" s="983"/>
      <c r="E174" s="983"/>
      <c r="F174" s="983"/>
      <c r="G174" s="983"/>
      <c r="H174" s="983"/>
      <c r="I174" s="98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077"/>
      <c r="Q174" s="1078"/>
      <c r="R174" s="524" t="str">
        <f>IFERROR(IF(OR('別紙様式3-2（４・５月）'!R176="",'別紙様式3-2（４・５月）'!Z176="ベア加算"),
"",P174*VLOOKUP(N174,【参考】数式用!$AD$2:$AH$27,MATCH(O174,【参考】数式用!$K$4:$N$4,0)+1,0)),"")</f>
        <v/>
      </c>
      <c r="S174" s="138"/>
      <c r="T174" s="1079"/>
      <c r="U174" s="1080"/>
      <c r="V174" s="522" t="str">
        <f>IFERROR(IF(AND('別紙様式3-2（４・５月）'!O176="", O174&lt;&gt;""),P174, P174*VLOOKUP(AF174,【参考】数式用4!$DC$3:$DZ$106,MATCH(N174,【参考】数式用4!$DC$2:$DZ$2,0))),"")</f>
        <v/>
      </c>
      <c r="W174" s="107"/>
      <c r="X174" s="525"/>
      <c r="Y174" s="1081" t="str">
        <f>IFERROR(
     IF(OR('別紙様式3-2（４・５月）'!R176="",'別紙様式3-2（４・５月）'!Z176="ベア加算"),"",
                                            X174*VLOOKUP(N174,【参考】数式用!$AD$2:$AH$27,MATCH(W174,【参考】数式用!$K$4:$N$4,0)+1,0)
      ),"")</f>
        <v/>
      </c>
      <c r="Z174" s="1081"/>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 customHeight="1">
      <c r="A175" s="502">
        <v>162</v>
      </c>
      <c r="B175" s="982" t="str">
        <f>IF(基本情報入力シート!C214="","",基本情報入力シート!C214)</f>
        <v/>
      </c>
      <c r="C175" s="983"/>
      <c r="D175" s="983"/>
      <c r="E175" s="983"/>
      <c r="F175" s="983"/>
      <c r="G175" s="983"/>
      <c r="H175" s="983"/>
      <c r="I175" s="98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077"/>
      <c r="Q175" s="1078"/>
      <c r="R175" s="524" t="str">
        <f>IFERROR(IF(OR('別紙様式3-2（４・５月）'!R177="",'別紙様式3-2（４・５月）'!Z177="ベア加算"),
"",P175*VLOOKUP(N175,【参考】数式用!$AD$2:$AH$27,MATCH(O175,【参考】数式用!$K$4:$N$4,0)+1,0)),"")</f>
        <v/>
      </c>
      <c r="S175" s="138"/>
      <c r="T175" s="1079"/>
      <c r="U175" s="1080"/>
      <c r="V175" s="522" t="str">
        <f>IFERROR(IF(AND('別紙様式3-2（４・５月）'!O177="", O175&lt;&gt;""),P175, P175*VLOOKUP(AF175,【参考】数式用4!$DC$3:$DZ$106,MATCH(N175,【参考】数式用4!$DC$2:$DZ$2,0))),"")</f>
        <v/>
      </c>
      <c r="W175" s="107"/>
      <c r="X175" s="525"/>
      <c r="Y175" s="1081" t="str">
        <f>IFERROR(
     IF(OR('別紙様式3-2（４・５月）'!R177="",'別紙様式3-2（４・５月）'!Z177="ベア加算"),"",
                                            X175*VLOOKUP(N175,【参考】数式用!$AD$2:$AH$27,MATCH(W175,【参考】数式用!$K$4:$N$4,0)+1,0)
      ),"")</f>
        <v/>
      </c>
      <c r="Z175" s="1081"/>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 customHeight="1">
      <c r="A176" s="502">
        <v>163</v>
      </c>
      <c r="B176" s="982" t="str">
        <f>IF(基本情報入力シート!C215="","",基本情報入力シート!C215)</f>
        <v/>
      </c>
      <c r="C176" s="983"/>
      <c r="D176" s="983"/>
      <c r="E176" s="983"/>
      <c r="F176" s="983"/>
      <c r="G176" s="983"/>
      <c r="H176" s="983"/>
      <c r="I176" s="98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077"/>
      <c r="Q176" s="1078"/>
      <c r="R176" s="524" t="str">
        <f>IFERROR(IF(OR('別紙様式3-2（４・５月）'!R178="",'別紙様式3-2（４・５月）'!Z178="ベア加算"),
"",P176*VLOOKUP(N176,【参考】数式用!$AD$2:$AH$27,MATCH(O176,【参考】数式用!$K$4:$N$4,0)+1,0)),"")</f>
        <v/>
      </c>
      <c r="S176" s="138"/>
      <c r="T176" s="1079"/>
      <c r="U176" s="1080"/>
      <c r="V176" s="522" t="str">
        <f>IFERROR(IF(AND('別紙様式3-2（４・５月）'!O178="", O176&lt;&gt;""),P176, P176*VLOOKUP(AF176,【参考】数式用4!$DC$3:$DZ$106,MATCH(N176,【参考】数式用4!$DC$2:$DZ$2,0))),"")</f>
        <v/>
      </c>
      <c r="W176" s="107"/>
      <c r="X176" s="525"/>
      <c r="Y176" s="1081" t="str">
        <f>IFERROR(
     IF(OR('別紙様式3-2（４・５月）'!R178="",'別紙様式3-2（４・５月）'!Z178="ベア加算"),"",
                                            X176*VLOOKUP(N176,【参考】数式用!$AD$2:$AH$27,MATCH(W176,【参考】数式用!$K$4:$N$4,0)+1,0)
      ),"")</f>
        <v/>
      </c>
      <c r="Z176" s="1081"/>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 customHeight="1">
      <c r="A177" s="502">
        <v>164</v>
      </c>
      <c r="B177" s="982" t="str">
        <f>IF(基本情報入力シート!C216="","",基本情報入力シート!C216)</f>
        <v/>
      </c>
      <c r="C177" s="983"/>
      <c r="D177" s="983"/>
      <c r="E177" s="983"/>
      <c r="F177" s="983"/>
      <c r="G177" s="983"/>
      <c r="H177" s="983"/>
      <c r="I177" s="98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077"/>
      <c r="Q177" s="1078"/>
      <c r="R177" s="524" t="str">
        <f>IFERROR(IF(OR('別紙様式3-2（４・５月）'!R179="",'別紙様式3-2（４・５月）'!Z179="ベア加算"),
"",P177*VLOOKUP(N177,【参考】数式用!$AD$2:$AH$27,MATCH(O177,【参考】数式用!$K$4:$N$4,0)+1,0)),"")</f>
        <v/>
      </c>
      <c r="S177" s="138"/>
      <c r="T177" s="1079"/>
      <c r="U177" s="1080"/>
      <c r="V177" s="522" t="str">
        <f>IFERROR(IF(AND('別紙様式3-2（４・５月）'!O179="", O177&lt;&gt;""),P177, P177*VLOOKUP(AF177,【参考】数式用4!$DC$3:$DZ$106,MATCH(N177,【参考】数式用4!$DC$2:$DZ$2,0))),"")</f>
        <v/>
      </c>
      <c r="W177" s="107"/>
      <c r="X177" s="525"/>
      <c r="Y177" s="1081" t="str">
        <f>IFERROR(
     IF(OR('別紙様式3-2（４・５月）'!R179="",'別紙様式3-2（４・５月）'!Z179="ベア加算"),"",
                                            X177*VLOOKUP(N177,【参考】数式用!$AD$2:$AH$27,MATCH(W177,【参考】数式用!$K$4:$N$4,0)+1,0)
      ),"")</f>
        <v/>
      </c>
      <c r="Z177" s="1081"/>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 customHeight="1">
      <c r="A178" s="502">
        <v>165</v>
      </c>
      <c r="B178" s="982" t="str">
        <f>IF(基本情報入力シート!C217="","",基本情報入力シート!C217)</f>
        <v/>
      </c>
      <c r="C178" s="983"/>
      <c r="D178" s="983"/>
      <c r="E178" s="983"/>
      <c r="F178" s="983"/>
      <c r="G178" s="983"/>
      <c r="H178" s="983"/>
      <c r="I178" s="98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077"/>
      <c r="Q178" s="1078"/>
      <c r="R178" s="524" t="str">
        <f>IFERROR(IF(OR('別紙様式3-2（４・５月）'!R180="",'別紙様式3-2（４・５月）'!Z180="ベア加算"),
"",P178*VLOOKUP(N178,【参考】数式用!$AD$2:$AH$27,MATCH(O178,【参考】数式用!$K$4:$N$4,0)+1,0)),"")</f>
        <v/>
      </c>
      <c r="S178" s="138"/>
      <c r="T178" s="1079"/>
      <c r="U178" s="1080"/>
      <c r="V178" s="522" t="str">
        <f>IFERROR(IF(AND('別紙様式3-2（４・５月）'!O180="", O178&lt;&gt;""),P178, P178*VLOOKUP(AF178,【参考】数式用4!$DC$3:$DZ$106,MATCH(N178,【参考】数式用4!$DC$2:$DZ$2,0))),"")</f>
        <v/>
      </c>
      <c r="W178" s="107"/>
      <c r="X178" s="525"/>
      <c r="Y178" s="1081" t="str">
        <f>IFERROR(
     IF(OR('別紙様式3-2（４・５月）'!R180="",'別紙様式3-2（４・５月）'!Z180="ベア加算"),"",
                                            X178*VLOOKUP(N178,【参考】数式用!$AD$2:$AH$27,MATCH(W178,【参考】数式用!$K$4:$N$4,0)+1,0)
      ),"")</f>
        <v/>
      </c>
      <c r="Z178" s="1081"/>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 customHeight="1">
      <c r="A179" s="502">
        <v>166</v>
      </c>
      <c r="B179" s="982" t="str">
        <f>IF(基本情報入力シート!C218="","",基本情報入力シート!C218)</f>
        <v/>
      </c>
      <c r="C179" s="983"/>
      <c r="D179" s="983"/>
      <c r="E179" s="983"/>
      <c r="F179" s="983"/>
      <c r="G179" s="983"/>
      <c r="H179" s="983"/>
      <c r="I179" s="98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077"/>
      <c r="Q179" s="1078"/>
      <c r="R179" s="524" t="str">
        <f>IFERROR(IF(OR('別紙様式3-2（４・５月）'!R181="",'別紙様式3-2（４・５月）'!Z181="ベア加算"),
"",P179*VLOOKUP(N179,【参考】数式用!$AD$2:$AH$27,MATCH(O179,【参考】数式用!$K$4:$N$4,0)+1,0)),"")</f>
        <v/>
      </c>
      <c r="S179" s="138"/>
      <c r="T179" s="1079"/>
      <c r="U179" s="1080"/>
      <c r="V179" s="522" t="str">
        <f>IFERROR(IF(AND('別紙様式3-2（４・５月）'!O181="", O179&lt;&gt;""),P179, P179*VLOOKUP(AF179,【参考】数式用4!$DC$3:$DZ$106,MATCH(N179,【参考】数式用4!$DC$2:$DZ$2,0))),"")</f>
        <v/>
      </c>
      <c r="W179" s="107"/>
      <c r="X179" s="525"/>
      <c r="Y179" s="1081" t="str">
        <f>IFERROR(
     IF(OR('別紙様式3-2（４・５月）'!R181="",'別紙様式3-2（４・５月）'!Z181="ベア加算"),"",
                                            X179*VLOOKUP(N179,【参考】数式用!$AD$2:$AH$27,MATCH(W179,【参考】数式用!$K$4:$N$4,0)+1,0)
      ),"")</f>
        <v/>
      </c>
      <c r="Z179" s="1081"/>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 customHeight="1">
      <c r="A180" s="502">
        <v>167</v>
      </c>
      <c r="B180" s="982" t="str">
        <f>IF(基本情報入力シート!C219="","",基本情報入力シート!C219)</f>
        <v/>
      </c>
      <c r="C180" s="983"/>
      <c r="D180" s="983"/>
      <c r="E180" s="983"/>
      <c r="F180" s="983"/>
      <c r="G180" s="983"/>
      <c r="H180" s="983"/>
      <c r="I180" s="98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077"/>
      <c r="Q180" s="1078"/>
      <c r="R180" s="524" t="str">
        <f>IFERROR(IF(OR('別紙様式3-2（４・５月）'!R182="",'別紙様式3-2（４・５月）'!Z182="ベア加算"),
"",P180*VLOOKUP(N180,【参考】数式用!$AD$2:$AH$27,MATCH(O180,【参考】数式用!$K$4:$N$4,0)+1,0)),"")</f>
        <v/>
      </c>
      <c r="S180" s="138"/>
      <c r="T180" s="1079"/>
      <c r="U180" s="1080"/>
      <c r="V180" s="522" t="str">
        <f>IFERROR(IF(AND('別紙様式3-2（４・５月）'!O182="", O180&lt;&gt;""),P180, P180*VLOOKUP(AF180,【参考】数式用4!$DC$3:$DZ$106,MATCH(N180,【参考】数式用4!$DC$2:$DZ$2,0))),"")</f>
        <v/>
      </c>
      <c r="W180" s="107"/>
      <c r="X180" s="525"/>
      <c r="Y180" s="1081" t="str">
        <f>IFERROR(
     IF(OR('別紙様式3-2（４・５月）'!R182="",'別紙様式3-2（４・５月）'!Z182="ベア加算"),"",
                                            X180*VLOOKUP(N180,【参考】数式用!$AD$2:$AH$27,MATCH(W180,【参考】数式用!$K$4:$N$4,0)+1,0)
      ),"")</f>
        <v/>
      </c>
      <c r="Z180" s="1081"/>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 customHeight="1">
      <c r="A181" s="502">
        <v>168</v>
      </c>
      <c r="B181" s="982" t="str">
        <f>IF(基本情報入力シート!C220="","",基本情報入力シート!C220)</f>
        <v/>
      </c>
      <c r="C181" s="983"/>
      <c r="D181" s="983"/>
      <c r="E181" s="983"/>
      <c r="F181" s="983"/>
      <c r="G181" s="983"/>
      <c r="H181" s="983"/>
      <c r="I181" s="98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077"/>
      <c r="Q181" s="1078"/>
      <c r="R181" s="524" t="str">
        <f>IFERROR(IF(OR('別紙様式3-2（４・５月）'!R183="",'別紙様式3-2（４・５月）'!Z183="ベア加算"),
"",P181*VLOOKUP(N181,【参考】数式用!$AD$2:$AH$27,MATCH(O181,【参考】数式用!$K$4:$N$4,0)+1,0)),"")</f>
        <v/>
      </c>
      <c r="S181" s="138"/>
      <c r="T181" s="1079"/>
      <c r="U181" s="1080"/>
      <c r="V181" s="522" t="str">
        <f>IFERROR(IF(AND('別紙様式3-2（４・５月）'!O183="", O181&lt;&gt;""),P181, P181*VLOOKUP(AF181,【参考】数式用4!$DC$3:$DZ$106,MATCH(N181,【参考】数式用4!$DC$2:$DZ$2,0))),"")</f>
        <v/>
      </c>
      <c r="W181" s="107"/>
      <c r="X181" s="525"/>
      <c r="Y181" s="1081" t="str">
        <f>IFERROR(
     IF(OR('別紙様式3-2（４・５月）'!R183="",'別紙様式3-2（４・５月）'!Z183="ベア加算"),"",
                                            X181*VLOOKUP(N181,【参考】数式用!$AD$2:$AH$27,MATCH(W181,【参考】数式用!$K$4:$N$4,0)+1,0)
      ),"")</f>
        <v/>
      </c>
      <c r="Z181" s="1081"/>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 customHeight="1">
      <c r="A182" s="502">
        <v>169</v>
      </c>
      <c r="B182" s="982" t="str">
        <f>IF(基本情報入力シート!C221="","",基本情報入力シート!C221)</f>
        <v/>
      </c>
      <c r="C182" s="983"/>
      <c r="D182" s="983"/>
      <c r="E182" s="983"/>
      <c r="F182" s="983"/>
      <c r="G182" s="983"/>
      <c r="H182" s="983"/>
      <c r="I182" s="98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077"/>
      <c r="Q182" s="1078"/>
      <c r="R182" s="524" t="str">
        <f>IFERROR(IF(OR('別紙様式3-2（４・５月）'!R184="",'別紙様式3-2（４・５月）'!Z184="ベア加算"),
"",P182*VLOOKUP(N182,【参考】数式用!$AD$2:$AH$27,MATCH(O182,【参考】数式用!$K$4:$N$4,0)+1,0)),"")</f>
        <v/>
      </c>
      <c r="S182" s="138"/>
      <c r="T182" s="1079"/>
      <c r="U182" s="1080"/>
      <c r="V182" s="522" t="str">
        <f>IFERROR(IF(AND('別紙様式3-2（４・５月）'!O184="", O182&lt;&gt;""),P182, P182*VLOOKUP(AF182,【参考】数式用4!$DC$3:$DZ$106,MATCH(N182,【参考】数式用4!$DC$2:$DZ$2,0))),"")</f>
        <v/>
      </c>
      <c r="W182" s="107"/>
      <c r="X182" s="525"/>
      <c r="Y182" s="1081" t="str">
        <f>IFERROR(
     IF(OR('別紙様式3-2（４・５月）'!R184="",'別紙様式3-2（４・５月）'!Z184="ベア加算"),"",
                                            X182*VLOOKUP(N182,【参考】数式用!$AD$2:$AH$27,MATCH(W182,【参考】数式用!$K$4:$N$4,0)+1,0)
      ),"")</f>
        <v/>
      </c>
      <c r="Z182" s="1081"/>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 customHeight="1">
      <c r="A183" s="502">
        <v>170</v>
      </c>
      <c r="B183" s="982" t="str">
        <f>IF(基本情報入力シート!C222="","",基本情報入力シート!C222)</f>
        <v/>
      </c>
      <c r="C183" s="983"/>
      <c r="D183" s="983"/>
      <c r="E183" s="983"/>
      <c r="F183" s="983"/>
      <c r="G183" s="983"/>
      <c r="H183" s="983"/>
      <c r="I183" s="98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077"/>
      <c r="Q183" s="1078"/>
      <c r="R183" s="524" t="str">
        <f>IFERROR(IF(OR('別紙様式3-2（４・５月）'!R185="",'別紙様式3-2（４・５月）'!Z185="ベア加算"),
"",P183*VLOOKUP(N183,【参考】数式用!$AD$2:$AH$27,MATCH(O183,【参考】数式用!$K$4:$N$4,0)+1,0)),"")</f>
        <v/>
      </c>
      <c r="S183" s="138"/>
      <c r="T183" s="1079"/>
      <c r="U183" s="1080"/>
      <c r="V183" s="522" t="str">
        <f>IFERROR(IF(AND('別紙様式3-2（４・５月）'!O185="", O183&lt;&gt;""),P183, P183*VLOOKUP(AF183,【参考】数式用4!$DC$3:$DZ$106,MATCH(N183,【参考】数式用4!$DC$2:$DZ$2,0))),"")</f>
        <v/>
      </c>
      <c r="W183" s="107"/>
      <c r="X183" s="525"/>
      <c r="Y183" s="1081" t="str">
        <f>IFERROR(
     IF(OR('別紙様式3-2（４・５月）'!R185="",'別紙様式3-2（４・５月）'!Z185="ベア加算"),"",
                                            X183*VLOOKUP(N183,【参考】数式用!$AD$2:$AH$27,MATCH(W183,【参考】数式用!$K$4:$N$4,0)+1,0)
      ),"")</f>
        <v/>
      </c>
      <c r="Z183" s="1081"/>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 customHeight="1">
      <c r="A184" s="502">
        <v>171</v>
      </c>
      <c r="B184" s="982" t="str">
        <f>IF(基本情報入力シート!C223="","",基本情報入力シート!C223)</f>
        <v/>
      </c>
      <c r="C184" s="983"/>
      <c r="D184" s="983"/>
      <c r="E184" s="983"/>
      <c r="F184" s="983"/>
      <c r="G184" s="983"/>
      <c r="H184" s="983"/>
      <c r="I184" s="98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077"/>
      <c r="Q184" s="1078"/>
      <c r="R184" s="524" t="str">
        <f>IFERROR(IF(OR('別紙様式3-2（４・５月）'!R186="",'別紙様式3-2（４・５月）'!Z186="ベア加算"),
"",P184*VLOOKUP(N184,【参考】数式用!$AD$2:$AH$27,MATCH(O184,【参考】数式用!$K$4:$N$4,0)+1,0)),"")</f>
        <v/>
      </c>
      <c r="S184" s="138"/>
      <c r="T184" s="1079"/>
      <c r="U184" s="1080"/>
      <c r="V184" s="522" t="str">
        <f>IFERROR(IF(AND('別紙様式3-2（４・５月）'!O186="", O184&lt;&gt;""),P184, P184*VLOOKUP(AF184,【参考】数式用4!$DC$3:$DZ$106,MATCH(N184,【参考】数式用4!$DC$2:$DZ$2,0))),"")</f>
        <v/>
      </c>
      <c r="W184" s="107"/>
      <c r="X184" s="525"/>
      <c r="Y184" s="1081" t="str">
        <f>IFERROR(
     IF(OR('別紙様式3-2（４・５月）'!R186="",'別紙様式3-2（４・５月）'!Z186="ベア加算"),"",
                                            X184*VLOOKUP(N184,【参考】数式用!$AD$2:$AH$27,MATCH(W184,【参考】数式用!$K$4:$N$4,0)+1,0)
      ),"")</f>
        <v/>
      </c>
      <c r="Z184" s="1081"/>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 customHeight="1">
      <c r="A185" s="502">
        <v>172</v>
      </c>
      <c r="B185" s="982" t="str">
        <f>IF(基本情報入力シート!C224="","",基本情報入力シート!C224)</f>
        <v/>
      </c>
      <c r="C185" s="983"/>
      <c r="D185" s="983"/>
      <c r="E185" s="983"/>
      <c r="F185" s="983"/>
      <c r="G185" s="983"/>
      <c r="H185" s="983"/>
      <c r="I185" s="98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077"/>
      <c r="Q185" s="1078"/>
      <c r="R185" s="524" t="str">
        <f>IFERROR(IF(OR('別紙様式3-2（４・５月）'!R187="",'別紙様式3-2（４・５月）'!Z187="ベア加算"),
"",P185*VLOOKUP(N185,【参考】数式用!$AD$2:$AH$27,MATCH(O185,【参考】数式用!$K$4:$N$4,0)+1,0)),"")</f>
        <v/>
      </c>
      <c r="S185" s="138"/>
      <c r="T185" s="1079"/>
      <c r="U185" s="1080"/>
      <c r="V185" s="522" t="str">
        <f>IFERROR(IF(AND('別紙様式3-2（４・５月）'!O187="", O185&lt;&gt;""),P185, P185*VLOOKUP(AF185,【参考】数式用4!$DC$3:$DZ$106,MATCH(N185,【参考】数式用4!$DC$2:$DZ$2,0))),"")</f>
        <v/>
      </c>
      <c r="W185" s="107"/>
      <c r="X185" s="525"/>
      <c r="Y185" s="1081" t="str">
        <f>IFERROR(
     IF(OR('別紙様式3-2（４・５月）'!R187="",'別紙様式3-2（４・５月）'!Z187="ベア加算"),"",
                                            X185*VLOOKUP(N185,【参考】数式用!$AD$2:$AH$27,MATCH(W185,【参考】数式用!$K$4:$N$4,0)+1,0)
      ),"")</f>
        <v/>
      </c>
      <c r="Z185" s="1081"/>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 customHeight="1">
      <c r="A186" s="502">
        <v>173</v>
      </c>
      <c r="B186" s="982" t="str">
        <f>IF(基本情報入力シート!C225="","",基本情報入力シート!C225)</f>
        <v/>
      </c>
      <c r="C186" s="983"/>
      <c r="D186" s="983"/>
      <c r="E186" s="983"/>
      <c r="F186" s="983"/>
      <c r="G186" s="983"/>
      <c r="H186" s="983"/>
      <c r="I186" s="98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077"/>
      <c r="Q186" s="1078"/>
      <c r="R186" s="524" t="str">
        <f>IFERROR(IF(OR('別紙様式3-2（４・５月）'!R188="",'別紙様式3-2（４・５月）'!Z188="ベア加算"),
"",P186*VLOOKUP(N186,【参考】数式用!$AD$2:$AH$27,MATCH(O186,【参考】数式用!$K$4:$N$4,0)+1,0)),"")</f>
        <v/>
      </c>
      <c r="S186" s="138"/>
      <c r="T186" s="1079"/>
      <c r="U186" s="1080"/>
      <c r="V186" s="522" t="str">
        <f>IFERROR(IF(AND('別紙様式3-2（４・５月）'!O188="", O186&lt;&gt;""),P186, P186*VLOOKUP(AF186,【参考】数式用4!$DC$3:$DZ$106,MATCH(N186,【参考】数式用4!$DC$2:$DZ$2,0))),"")</f>
        <v/>
      </c>
      <c r="W186" s="107"/>
      <c r="X186" s="525"/>
      <c r="Y186" s="1081" t="str">
        <f>IFERROR(
     IF(OR('別紙様式3-2（４・５月）'!R188="",'別紙様式3-2（４・５月）'!Z188="ベア加算"),"",
                                            X186*VLOOKUP(N186,【参考】数式用!$AD$2:$AH$27,MATCH(W186,【参考】数式用!$K$4:$N$4,0)+1,0)
      ),"")</f>
        <v/>
      </c>
      <c r="Z186" s="1081"/>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 customHeight="1">
      <c r="A187" s="502">
        <v>174</v>
      </c>
      <c r="B187" s="982" t="str">
        <f>IF(基本情報入力シート!C226="","",基本情報入力シート!C226)</f>
        <v/>
      </c>
      <c r="C187" s="983"/>
      <c r="D187" s="983"/>
      <c r="E187" s="983"/>
      <c r="F187" s="983"/>
      <c r="G187" s="983"/>
      <c r="H187" s="983"/>
      <c r="I187" s="98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077"/>
      <c r="Q187" s="1078"/>
      <c r="R187" s="524" t="str">
        <f>IFERROR(IF(OR('別紙様式3-2（４・５月）'!R189="",'別紙様式3-2（４・５月）'!Z189="ベア加算"),
"",P187*VLOOKUP(N187,【参考】数式用!$AD$2:$AH$27,MATCH(O187,【参考】数式用!$K$4:$N$4,0)+1,0)),"")</f>
        <v/>
      </c>
      <c r="S187" s="138"/>
      <c r="T187" s="1079"/>
      <c r="U187" s="1080"/>
      <c r="V187" s="522" t="str">
        <f>IFERROR(IF(AND('別紙様式3-2（４・５月）'!O189="", O187&lt;&gt;""),P187, P187*VLOOKUP(AF187,【参考】数式用4!$DC$3:$DZ$106,MATCH(N187,【参考】数式用4!$DC$2:$DZ$2,0))),"")</f>
        <v/>
      </c>
      <c r="W187" s="107"/>
      <c r="X187" s="525"/>
      <c r="Y187" s="1081" t="str">
        <f>IFERROR(
     IF(OR('別紙様式3-2（４・５月）'!R189="",'別紙様式3-2（４・５月）'!Z189="ベア加算"),"",
                                            X187*VLOOKUP(N187,【参考】数式用!$AD$2:$AH$27,MATCH(W187,【参考】数式用!$K$4:$N$4,0)+1,0)
      ),"")</f>
        <v/>
      </c>
      <c r="Z187" s="1081"/>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 customHeight="1">
      <c r="A188" s="502">
        <v>175</v>
      </c>
      <c r="B188" s="982" t="str">
        <f>IF(基本情報入力シート!C227="","",基本情報入力シート!C227)</f>
        <v/>
      </c>
      <c r="C188" s="983"/>
      <c r="D188" s="983"/>
      <c r="E188" s="983"/>
      <c r="F188" s="983"/>
      <c r="G188" s="983"/>
      <c r="H188" s="983"/>
      <c r="I188" s="98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077"/>
      <c r="Q188" s="1078"/>
      <c r="R188" s="524" t="str">
        <f>IFERROR(IF(OR('別紙様式3-2（４・５月）'!R190="",'別紙様式3-2（４・５月）'!Z190="ベア加算"),
"",P188*VLOOKUP(N188,【参考】数式用!$AD$2:$AH$27,MATCH(O188,【参考】数式用!$K$4:$N$4,0)+1,0)),"")</f>
        <v/>
      </c>
      <c r="S188" s="138"/>
      <c r="T188" s="1079"/>
      <c r="U188" s="1080"/>
      <c r="V188" s="522" t="str">
        <f>IFERROR(IF(AND('別紙様式3-2（４・５月）'!O190="", O188&lt;&gt;""),P188, P188*VLOOKUP(AF188,【参考】数式用4!$DC$3:$DZ$106,MATCH(N188,【参考】数式用4!$DC$2:$DZ$2,0))),"")</f>
        <v/>
      </c>
      <c r="W188" s="107"/>
      <c r="X188" s="525"/>
      <c r="Y188" s="1081" t="str">
        <f>IFERROR(
     IF(OR('別紙様式3-2（４・５月）'!R190="",'別紙様式3-2（４・５月）'!Z190="ベア加算"),"",
                                            X188*VLOOKUP(N188,【参考】数式用!$AD$2:$AH$27,MATCH(W188,【参考】数式用!$K$4:$N$4,0)+1,0)
      ),"")</f>
        <v/>
      </c>
      <c r="Z188" s="1081"/>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 customHeight="1">
      <c r="A189" s="502">
        <v>176</v>
      </c>
      <c r="B189" s="982" t="str">
        <f>IF(基本情報入力シート!C228="","",基本情報入力シート!C228)</f>
        <v/>
      </c>
      <c r="C189" s="983"/>
      <c r="D189" s="983"/>
      <c r="E189" s="983"/>
      <c r="F189" s="983"/>
      <c r="G189" s="983"/>
      <c r="H189" s="983"/>
      <c r="I189" s="98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077"/>
      <c r="Q189" s="1078"/>
      <c r="R189" s="524" t="str">
        <f>IFERROR(IF(OR('別紙様式3-2（４・５月）'!R191="",'別紙様式3-2（４・５月）'!Z191="ベア加算"),
"",P189*VLOOKUP(N189,【参考】数式用!$AD$2:$AH$27,MATCH(O189,【参考】数式用!$K$4:$N$4,0)+1,0)),"")</f>
        <v/>
      </c>
      <c r="S189" s="138"/>
      <c r="T189" s="1079"/>
      <c r="U189" s="1080"/>
      <c r="V189" s="522" t="str">
        <f>IFERROR(IF(AND('別紙様式3-2（４・５月）'!O191="", O189&lt;&gt;""),P189, P189*VLOOKUP(AF189,【参考】数式用4!$DC$3:$DZ$106,MATCH(N189,【参考】数式用4!$DC$2:$DZ$2,0))),"")</f>
        <v/>
      </c>
      <c r="W189" s="107"/>
      <c r="X189" s="525"/>
      <c r="Y189" s="1081" t="str">
        <f>IFERROR(
     IF(OR('別紙様式3-2（４・５月）'!R191="",'別紙様式3-2（４・５月）'!Z191="ベア加算"),"",
                                            X189*VLOOKUP(N189,【参考】数式用!$AD$2:$AH$27,MATCH(W189,【参考】数式用!$K$4:$N$4,0)+1,0)
      ),"")</f>
        <v/>
      </c>
      <c r="Z189" s="1081"/>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 customHeight="1">
      <c r="A190" s="502">
        <v>177</v>
      </c>
      <c r="B190" s="982" t="str">
        <f>IF(基本情報入力シート!C229="","",基本情報入力シート!C229)</f>
        <v/>
      </c>
      <c r="C190" s="983"/>
      <c r="D190" s="983"/>
      <c r="E190" s="983"/>
      <c r="F190" s="983"/>
      <c r="G190" s="983"/>
      <c r="H190" s="983"/>
      <c r="I190" s="98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077"/>
      <c r="Q190" s="1078"/>
      <c r="R190" s="524" t="str">
        <f>IFERROR(IF(OR('別紙様式3-2（４・５月）'!R192="",'別紙様式3-2（４・５月）'!Z192="ベア加算"),
"",P190*VLOOKUP(N190,【参考】数式用!$AD$2:$AH$27,MATCH(O190,【参考】数式用!$K$4:$N$4,0)+1,0)),"")</f>
        <v/>
      </c>
      <c r="S190" s="138"/>
      <c r="T190" s="1079"/>
      <c r="U190" s="1080"/>
      <c r="V190" s="522" t="str">
        <f>IFERROR(IF(AND('別紙様式3-2（４・５月）'!O192="", O190&lt;&gt;""),P190, P190*VLOOKUP(AF190,【参考】数式用4!$DC$3:$DZ$106,MATCH(N190,【参考】数式用4!$DC$2:$DZ$2,0))),"")</f>
        <v/>
      </c>
      <c r="W190" s="107"/>
      <c r="X190" s="525"/>
      <c r="Y190" s="1081" t="str">
        <f>IFERROR(
     IF(OR('別紙様式3-2（４・５月）'!R192="",'別紙様式3-2（４・５月）'!Z192="ベア加算"),"",
                                            X190*VLOOKUP(N190,【参考】数式用!$AD$2:$AH$27,MATCH(W190,【参考】数式用!$K$4:$N$4,0)+1,0)
      ),"")</f>
        <v/>
      </c>
      <c r="Z190" s="1081"/>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 customHeight="1">
      <c r="A191" s="502">
        <v>178</v>
      </c>
      <c r="B191" s="982" t="str">
        <f>IF(基本情報入力シート!C230="","",基本情報入力シート!C230)</f>
        <v/>
      </c>
      <c r="C191" s="983"/>
      <c r="D191" s="983"/>
      <c r="E191" s="983"/>
      <c r="F191" s="983"/>
      <c r="G191" s="983"/>
      <c r="H191" s="983"/>
      <c r="I191" s="98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077"/>
      <c r="Q191" s="1078"/>
      <c r="R191" s="524" t="str">
        <f>IFERROR(IF(OR('別紙様式3-2（４・５月）'!R193="",'別紙様式3-2（４・５月）'!Z193="ベア加算"),
"",P191*VLOOKUP(N191,【参考】数式用!$AD$2:$AH$27,MATCH(O191,【参考】数式用!$K$4:$N$4,0)+1,0)),"")</f>
        <v/>
      </c>
      <c r="S191" s="138"/>
      <c r="T191" s="1079"/>
      <c r="U191" s="1080"/>
      <c r="V191" s="522" t="str">
        <f>IFERROR(IF(AND('別紙様式3-2（４・５月）'!O193="", O191&lt;&gt;""),P191, P191*VLOOKUP(AF191,【参考】数式用4!$DC$3:$DZ$106,MATCH(N191,【参考】数式用4!$DC$2:$DZ$2,0))),"")</f>
        <v/>
      </c>
      <c r="W191" s="107"/>
      <c r="X191" s="525"/>
      <c r="Y191" s="1081" t="str">
        <f>IFERROR(
     IF(OR('別紙様式3-2（４・５月）'!R193="",'別紙様式3-2（４・５月）'!Z193="ベア加算"),"",
                                            X191*VLOOKUP(N191,【参考】数式用!$AD$2:$AH$27,MATCH(W191,【参考】数式用!$K$4:$N$4,0)+1,0)
      ),"")</f>
        <v/>
      </c>
      <c r="Z191" s="1081"/>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 customHeight="1">
      <c r="A192" s="502">
        <v>179</v>
      </c>
      <c r="B192" s="982" t="str">
        <f>IF(基本情報入力シート!C231="","",基本情報入力シート!C231)</f>
        <v/>
      </c>
      <c r="C192" s="983"/>
      <c r="D192" s="983"/>
      <c r="E192" s="983"/>
      <c r="F192" s="983"/>
      <c r="G192" s="983"/>
      <c r="H192" s="983"/>
      <c r="I192" s="98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077"/>
      <c r="Q192" s="1078"/>
      <c r="R192" s="524" t="str">
        <f>IFERROR(IF(OR('別紙様式3-2（４・５月）'!R194="",'別紙様式3-2（４・５月）'!Z194="ベア加算"),
"",P192*VLOOKUP(N192,【参考】数式用!$AD$2:$AH$27,MATCH(O192,【参考】数式用!$K$4:$N$4,0)+1,0)),"")</f>
        <v/>
      </c>
      <c r="S192" s="138"/>
      <c r="T192" s="1079"/>
      <c r="U192" s="1080"/>
      <c r="V192" s="522" t="str">
        <f>IFERROR(IF(AND('別紙様式3-2（４・５月）'!O194="", O192&lt;&gt;""),P192, P192*VLOOKUP(AF192,【参考】数式用4!$DC$3:$DZ$106,MATCH(N192,【参考】数式用4!$DC$2:$DZ$2,0))),"")</f>
        <v/>
      </c>
      <c r="W192" s="107"/>
      <c r="X192" s="525"/>
      <c r="Y192" s="1081" t="str">
        <f>IFERROR(
     IF(OR('別紙様式3-2（４・５月）'!R194="",'別紙様式3-2（４・５月）'!Z194="ベア加算"),"",
                                            X192*VLOOKUP(N192,【参考】数式用!$AD$2:$AH$27,MATCH(W192,【参考】数式用!$K$4:$N$4,0)+1,0)
      ),"")</f>
        <v/>
      </c>
      <c r="Z192" s="1081"/>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 customHeight="1">
      <c r="A193" s="502">
        <v>180</v>
      </c>
      <c r="B193" s="982" t="str">
        <f>IF(基本情報入力シート!C232="","",基本情報入力シート!C232)</f>
        <v/>
      </c>
      <c r="C193" s="983"/>
      <c r="D193" s="983"/>
      <c r="E193" s="983"/>
      <c r="F193" s="983"/>
      <c r="G193" s="983"/>
      <c r="H193" s="983"/>
      <c r="I193" s="98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077"/>
      <c r="Q193" s="1078"/>
      <c r="R193" s="524" t="str">
        <f>IFERROR(IF(OR('別紙様式3-2（４・５月）'!R195="",'別紙様式3-2（４・５月）'!Z195="ベア加算"),
"",P193*VLOOKUP(N193,【参考】数式用!$AD$2:$AH$27,MATCH(O193,【参考】数式用!$K$4:$N$4,0)+1,0)),"")</f>
        <v/>
      </c>
      <c r="S193" s="138"/>
      <c r="T193" s="1079"/>
      <c r="U193" s="1080"/>
      <c r="V193" s="522" t="str">
        <f>IFERROR(IF(AND('別紙様式3-2（４・５月）'!O195="", O193&lt;&gt;""),P193, P193*VLOOKUP(AF193,【参考】数式用4!$DC$3:$DZ$106,MATCH(N193,【参考】数式用4!$DC$2:$DZ$2,0))),"")</f>
        <v/>
      </c>
      <c r="W193" s="107"/>
      <c r="X193" s="525"/>
      <c r="Y193" s="1081" t="str">
        <f>IFERROR(
     IF(OR('別紙様式3-2（４・５月）'!R195="",'別紙様式3-2（４・５月）'!Z195="ベア加算"),"",
                                            X193*VLOOKUP(N193,【参考】数式用!$AD$2:$AH$27,MATCH(W193,【参考】数式用!$K$4:$N$4,0)+1,0)
      ),"")</f>
        <v/>
      </c>
      <c r="Z193" s="1081"/>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 customHeight="1">
      <c r="A194" s="502">
        <v>181</v>
      </c>
      <c r="B194" s="982" t="str">
        <f>IF(基本情報入力シート!C233="","",基本情報入力シート!C233)</f>
        <v/>
      </c>
      <c r="C194" s="983"/>
      <c r="D194" s="983"/>
      <c r="E194" s="983"/>
      <c r="F194" s="983"/>
      <c r="G194" s="983"/>
      <c r="H194" s="983"/>
      <c r="I194" s="98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077"/>
      <c r="Q194" s="1078"/>
      <c r="R194" s="524" t="str">
        <f>IFERROR(IF(OR('別紙様式3-2（４・５月）'!R196="",'別紙様式3-2（４・５月）'!Z196="ベア加算"),
"",P194*VLOOKUP(N194,【参考】数式用!$AD$2:$AH$27,MATCH(O194,【参考】数式用!$K$4:$N$4,0)+1,0)),"")</f>
        <v/>
      </c>
      <c r="S194" s="138"/>
      <c r="T194" s="1079"/>
      <c r="U194" s="1080"/>
      <c r="V194" s="522" t="str">
        <f>IFERROR(IF(AND('別紙様式3-2（４・５月）'!O196="", O194&lt;&gt;""),P194, P194*VLOOKUP(AF194,【参考】数式用4!$DC$3:$DZ$106,MATCH(N194,【参考】数式用4!$DC$2:$DZ$2,0))),"")</f>
        <v/>
      </c>
      <c r="W194" s="107"/>
      <c r="X194" s="525"/>
      <c r="Y194" s="1081" t="str">
        <f>IFERROR(
     IF(OR('別紙様式3-2（４・５月）'!R196="",'別紙様式3-2（４・５月）'!Z196="ベア加算"),"",
                                            X194*VLOOKUP(N194,【参考】数式用!$AD$2:$AH$27,MATCH(W194,【参考】数式用!$K$4:$N$4,0)+1,0)
      ),"")</f>
        <v/>
      </c>
      <c r="Z194" s="1081"/>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 customHeight="1">
      <c r="A195" s="502">
        <v>182</v>
      </c>
      <c r="B195" s="982" t="str">
        <f>IF(基本情報入力シート!C234="","",基本情報入力シート!C234)</f>
        <v/>
      </c>
      <c r="C195" s="983"/>
      <c r="D195" s="983"/>
      <c r="E195" s="983"/>
      <c r="F195" s="983"/>
      <c r="G195" s="983"/>
      <c r="H195" s="983"/>
      <c r="I195" s="98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077"/>
      <c r="Q195" s="1078"/>
      <c r="R195" s="524" t="str">
        <f>IFERROR(IF(OR('別紙様式3-2（４・５月）'!R197="",'別紙様式3-2（４・５月）'!Z197="ベア加算"),
"",P195*VLOOKUP(N195,【参考】数式用!$AD$2:$AH$27,MATCH(O195,【参考】数式用!$K$4:$N$4,0)+1,0)),"")</f>
        <v/>
      </c>
      <c r="S195" s="138"/>
      <c r="T195" s="1079"/>
      <c r="U195" s="1080"/>
      <c r="V195" s="522" t="str">
        <f>IFERROR(IF(AND('別紙様式3-2（４・５月）'!O197="", O195&lt;&gt;""),P195, P195*VLOOKUP(AF195,【参考】数式用4!$DC$3:$DZ$106,MATCH(N195,【参考】数式用4!$DC$2:$DZ$2,0))),"")</f>
        <v/>
      </c>
      <c r="W195" s="107"/>
      <c r="X195" s="525"/>
      <c r="Y195" s="1081" t="str">
        <f>IFERROR(
     IF(OR('別紙様式3-2（４・５月）'!R197="",'別紙様式3-2（４・５月）'!Z197="ベア加算"),"",
                                            X195*VLOOKUP(N195,【参考】数式用!$AD$2:$AH$27,MATCH(W195,【参考】数式用!$K$4:$N$4,0)+1,0)
      ),"")</f>
        <v/>
      </c>
      <c r="Z195" s="1081"/>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 customHeight="1">
      <c r="A196" s="502">
        <v>183</v>
      </c>
      <c r="B196" s="982" t="str">
        <f>IF(基本情報入力シート!C235="","",基本情報入力シート!C235)</f>
        <v/>
      </c>
      <c r="C196" s="983"/>
      <c r="D196" s="983"/>
      <c r="E196" s="983"/>
      <c r="F196" s="983"/>
      <c r="G196" s="983"/>
      <c r="H196" s="983"/>
      <c r="I196" s="98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077"/>
      <c r="Q196" s="1078"/>
      <c r="R196" s="524" t="str">
        <f>IFERROR(IF(OR('別紙様式3-2（４・５月）'!R198="",'別紙様式3-2（４・５月）'!Z198="ベア加算"),
"",P196*VLOOKUP(N196,【参考】数式用!$AD$2:$AH$27,MATCH(O196,【参考】数式用!$K$4:$N$4,0)+1,0)),"")</f>
        <v/>
      </c>
      <c r="S196" s="138"/>
      <c r="T196" s="1079"/>
      <c r="U196" s="1080"/>
      <c r="V196" s="522" t="str">
        <f>IFERROR(IF(AND('別紙様式3-2（４・５月）'!O198="", O196&lt;&gt;""),P196, P196*VLOOKUP(AF196,【参考】数式用4!$DC$3:$DZ$106,MATCH(N196,【参考】数式用4!$DC$2:$DZ$2,0))),"")</f>
        <v/>
      </c>
      <c r="W196" s="107"/>
      <c r="X196" s="525"/>
      <c r="Y196" s="1081" t="str">
        <f>IFERROR(
     IF(OR('別紙様式3-2（４・５月）'!R198="",'別紙様式3-2（４・５月）'!Z198="ベア加算"),"",
                                            X196*VLOOKUP(N196,【参考】数式用!$AD$2:$AH$27,MATCH(W196,【参考】数式用!$K$4:$N$4,0)+1,0)
      ),"")</f>
        <v/>
      </c>
      <c r="Z196" s="1081"/>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 customHeight="1">
      <c r="A197" s="502">
        <v>184</v>
      </c>
      <c r="B197" s="982" t="str">
        <f>IF(基本情報入力シート!C236="","",基本情報入力シート!C236)</f>
        <v/>
      </c>
      <c r="C197" s="983"/>
      <c r="D197" s="983"/>
      <c r="E197" s="983"/>
      <c r="F197" s="983"/>
      <c r="G197" s="983"/>
      <c r="H197" s="983"/>
      <c r="I197" s="98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077"/>
      <c r="Q197" s="1078"/>
      <c r="R197" s="524" t="str">
        <f>IFERROR(IF(OR('別紙様式3-2（４・５月）'!R199="",'別紙様式3-2（４・５月）'!Z199="ベア加算"),
"",P197*VLOOKUP(N197,【参考】数式用!$AD$2:$AH$27,MATCH(O197,【参考】数式用!$K$4:$N$4,0)+1,0)),"")</f>
        <v/>
      </c>
      <c r="S197" s="138"/>
      <c r="T197" s="1079"/>
      <c r="U197" s="1080"/>
      <c r="V197" s="522" t="str">
        <f>IFERROR(IF(AND('別紙様式3-2（４・５月）'!O199="", O197&lt;&gt;""),P197, P197*VLOOKUP(AF197,【参考】数式用4!$DC$3:$DZ$106,MATCH(N197,【参考】数式用4!$DC$2:$DZ$2,0))),"")</f>
        <v/>
      </c>
      <c r="W197" s="107"/>
      <c r="X197" s="525"/>
      <c r="Y197" s="1081" t="str">
        <f>IFERROR(
     IF(OR('別紙様式3-2（４・５月）'!R199="",'別紙様式3-2（４・５月）'!Z199="ベア加算"),"",
                                            X197*VLOOKUP(N197,【参考】数式用!$AD$2:$AH$27,MATCH(W197,【参考】数式用!$K$4:$N$4,0)+1,0)
      ),"")</f>
        <v/>
      </c>
      <c r="Z197" s="1081"/>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 customHeight="1">
      <c r="A198" s="502">
        <v>185</v>
      </c>
      <c r="B198" s="982" t="str">
        <f>IF(基本情報入力シート!C237="","",基本情報入力シート!C237)</f>
        <v/>
      </c>
      <c r="C198" s="983"/>
      <c r="D198" s="983"/>
      <c r="E198" s="983"/>
      <c r="F198" s="983"/>
      <c r="G198" s="983"/>
      <c r="H198" s="983"/>
      <c r="I198" s="98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077"/>
      <c r="Q198" s="1078"/>
      <c r="R198" s="524" t="str">
        <f>IFERROR(IF(OR('別紙様式3-2（４・５月）'!R200="",'別紙様式3-2（４・５月）'!Z200="ベア加算"),
"",P198*VLOOKUP(N198,【参考】数式用!$AD$2:$AH$27,MATCH(O198,【参考】数式用!$K$4:$N$4,0)+1,0)),"")</f>
        <v/>
      </c>
      <c r="S198" s="138"/>
      <c r="T198" s="1079"/>
      <c r="U198" s="1080"/>
      <c r="V198" s="522" t="str">
        <f>IFERROR(IF(AND('別紙様式3-2（４・５月）'!O200="", O198&lt;&gt;""),P198, P198*VLOOKUP(AF198,【参考】数式用4!$DC$3:$DZ$106,MATCH(N198,【参考】数式用4!$DC$2:$DZ$2,0))),"")</f>
        <v/>
      </c>
      <c r="W198" s="107"/>
      <c r="X198" s="525"/>
      <c r="Y198" s="1081" t="str">
        <f>IFERROR(
     IF(OR('別紙様式3-2（４・５月）'!R200="",'別紙様式3-2（４・５月）'!Z200="ベア加算"),"",
                                            X198*VLOOKUP(N198,【参考】数式用!$AD$2:$AH$27,MATCH(W198,【参考】数式用!$K$4:$N$4,0)+1,0)
      ),"")</f>
        <v/>
      </c>
      <c r="Z198" s="1081"/>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 customHeight="1">
      <c r="A199" s="502">
        <v>186</v>
      </c>
      <c r="B199" s="982" t="str">
        <f>IF(基本情報入力シート!C238="","",基本情報入力シート!C238)</f>
        <v/>
      </c>
      <c r="C199" s="983"/>
      <c r="D199" s="983"/>
      <c r="E199" s="983"/>
      <c r="F199" s="983"/>
      <c r="G199" s="983"/>
      <c r="H199" s="983"/>
      <c r="I199" s="98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077"/>
      <c r="Q199" s="1078"/>
      <c r="R199" s="524" t="str">
        <f>IFERROR(IF(OR('別紙様式3-2（４・５月）'!R201="",'別紙様式3-2（４・５月）'!Z201="ベア加算"),
"",P199*VLOOKUP(N199,【参考】数式用!$AD$2:$AH$27,MATCH(O199,【参考】数式用!$K$4:$N$4,0)+1,0)),"")</f>
        <v/>
      </c>
      <c r="S199" s="138"/>
      <c r="T199" s="1079"/>
      <c r="U199" s="1080"/>
      <c r="V199" s="522" t="str">
        <f>IFERROR(IF(AND('別紙様式3-2（４・５月）'!O201="", O199&lt;&gt;""),P199, P199*VLOOKUP(AF199,【参考】数式用4!$DC$3:$DZ$106,MATCH(N199,【参考】数式用4!$DC$2:$DZ$2,0))),"")</f>
        <v/>
      </c>
      <c r="W199" s="107"/>
      <c r="X199" s="525"/>
      <c r="Y199" s="1081" t="str">
        <f>IFERROR(
     IF(OR('別紙様式3-2（４・５月）'!R201="",'別紙様式3-2（４・５月）'!Z201="ベア加算"),"",
                                            X199*VLOOKUP(N199,【参考】数式用!$AD$2:$AH$27,MATCH(W199,【参考】数式用!$K$4:$N$4,0)+1,0)
      ),"")</f>
        <v/>
      </c>
      <c r="Z199" s="1081"/>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 customHeight="1">
      <c r="A200" s="502">
        <v>187</v>
      </c>
      <c r="B200" s="982" t="str">
        <f>IF(基本情報入力シート!C239="","",基本情報入力シート!C239)</f>
        <v/>
      </c>
      <c r="C200" s="983"/>
      <c r="D200" s="983"/>
      <c r="E200" s="983"/>
      <c r="F200" s="983"/>
      <c r="G200" s="983"/>
      <c r="H200" s="983"/>
      <c r="I200" s="98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077"/>
      <c r="Q200" s="1078"/>
      <c r="R200" s="524" t="str">
        <f>IFERROR(IF(OR('別紙様式3-2（４・５月）'!R202="",'別紙様式3-2（４・５月）'!Z202="ベア加算"),
"",P200*VLOOKUP(N200,【参考】数式用!$AD$2:$AH$27,MATCH(O200,【参考】数式用!$K$4:$N$4,0)+1,0)),"")</f>
        <v/>
      </c>
      <c r="S200" s="138"/>
      <c r="T200" s="1079"/>
      <c r="U200" s="1080"/>
      <c r="V200" s="522" t="str">
        <f>IFERROR(IF(AND('別紙様式3-2（４・５月）'!O202="", O200&lt;&gt;""),P200, P200*VLOOKUP(AF200,【参考】数式用4!$DC$3:$DZ$106,MATCH(N200,【参考】数式用4!$DC$2:$DZ$2,0))),"")</f>
        <v/>
      </c>
      <c r="W200" s="107"/>
      <c r="X200" s="525"/>
      <c r="Y200" s="1081" t="str">
        <f>IFERROR(
     IF(OR('別紙様式3-2（４・５月）'!R202="",'別紙様式3-2（４・５月）'!Z202="ベア加算"),"",
                                            X200*VLOOKUP(N200,【参考】数式用!$AD$2:$AH$27,MATCH(W200,【参考】数式用!$K$4:$N$4,0)+1,0)
      ),"")</f>
        <v/>
      </c>
      <c r="Z200" s="1081"/>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 customHeight="1">
      <c r="A201" s="502">
        <v>188</v>
      </c>
      <c r="B201" s="982" t="str">
        <f>IF(基本情報入力シート!C240="","",基本情報入力シート!C240)</f>
        <v/>
      </c>
      <c r="C201" s="983"/>
      <c r="D201" s="983"/>
      <c r="E201" s="983"/>
      <c r="F201" s="983"/>
      <c r="G201" s="983"/>
      <c r="H201" s="983"/>
      <c r="I201" s="98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077"/>
      <c r="Q201" s="1078"/>
      <c r="R201" s="524" t="str">
        <f>IFERROR(IF(OR('別紙様式3-2（４・５月）'!R203="",'別紙様式3-2（４・５月）'!Z203="ベア加算"),
"",P201*VLOOKUP(N201,【参考】数式用!$AD$2:$AH$27,MATCH(O201,【参考】数式用!$K$4:$N$4,0)+1,0)),"")</f>
        <v/>
      </c>
      <c r="S201" s="138"/>
      <c r="T201" s="1079"/>
      <c r="U201" s="1080"/>
      <c r="V201" s="522" t="str">
        <f>IFERROR(IF(AND('別紙様式3-2（４・５月）'!O203="", O201&lt;&gt;""),P201, P201*VLOOKUP(AF201,【参考】数式用4!$DC$3:$DZ$106,MATCH(N201,【参考】数式用4!$DC$2:$DZ$2,0))),"")</f>
        <v/>
      </c>
      <c r="W201" s="107"/>
      <c r="X201" s="525"/>
      <c r="Y201" s="1081" t="str">
        <f>IFERROR(
     IF(OR('別紙様式3-2（４・５月）'!R203="",'別紙様式3-2（４・５月）'!Z203="ベア加算"),"",
                                            X201*VLOOKUP(N201,【参考】数式用!$AD$2:$AH$27,MATCH(W201,【参考】数式用!$K$4:$N$4,0)+1,0)
      ),"")</f>
        <v/>
      </c>
      <c r="Z201" s="1081"/>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 customHeight="1">
      <c r="A202" s="502">
        <v>189</v>
      </c>
      <c r="B202" s="982" t="str">
        <f>IF(基本情報入力シート!C241="","",基本情報入力シート!C241)</f>
        <v/>
      </c>
      <c r="C202" s="983"/>
      <c r="D202" s="983"/>
      <c r="E202" s="983"/>
      <c r="F202" s="983"/>
      <c r="G202" s="983"/>
      <c r="H202" s="983"/>
      <c r="I202" s="98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077"/>
      <c r="Q202" s="1078"/>
      <c r="R202" s="524" t="str">
        <f>IFERROR(IF(OR('別紙様式3-2（４・５月）'!R204="",'別紙様式3-2（４・５月）'!Z204="ベア加算"),
"",P202*VLOOKUP(N202,【参考】数式用!$AD$2:$AH$27,MATCH(O202,【参考】数式用!$K$4:$N$4,0)+1,0)),"")</f>
        <v/>
      </c>
      <c r="S202" s="138"/>
      <c r="T202" s="1079"/>
      <c r="U202" s="1080"/>
      <c r="V202" s="522" t="str">
        <f>IFERROR(IF(AND('別紙様式3-2（４・５月）'!O204="", O202&lt;&gt;""),P202, P202*VLOOKUP(AF202,【参考】数式用4!$DC$3:$DZ$106,MATCH(N202,【参考】数式用4!$DC$2:$DZ$2,0))),"")</f>
        <v/>
      </c>
      <c r="W202" s="107"/>
      <c r="X202" s="525"/>
      <c r="Y202" s="1081" t="str">
        <f>IFERROR(
     IF(OR('別紙様式3-2（４・５月）'!R204="",'別紙様式3-2（４・５月）'!Z204="ベア加算"),"",
                                            X202*VLOOKUP(N202,【参考】数式用!$AD$2:$AH$27,MATCH(W202,【参考】数式用!$K$4:$N$4,0)+1,0)
      ),"")</f>
        <v/>
      </c>
      <c r="Z202" s="1081"/>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 customHeight="1">
      <c r="A203" s="502">
        <v>190</v>
      </c>
      <c r="B203" s="982" t="str">
        <f>IF(基本情報入力シート!C242="","",基本情報入力シート!C242)</f>
        <v/>
      </c>
      <c r="C203" s="983"/>
      <c r="D203" s="983"/>
      <c r="E203" s="983"/>
      <c r="F203" s="983"/>
      <c r="G203" s="983"/>
      <c r="H203" s="983"/>
      <c r="I203" s="98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077"/>
      <c r="Q203" s="1078"/>
      <c r="R203" s="524" t="str">
        <f>IFERROR(IF(OR('別紙様式3-2（４・５月）'!R205="",'別紙様式3-2（４・５月）'!Z205="ベア加算"),
"",P203*VLOOKUP(N203,【参考】数式用!$AD$2:$AH$27,MATCH(O203,【参考】数式用!$K$4:$N$4,0)+1,0)),"")</f>
        <v/>
      </c>
      <c r="S203" s="138"/>
      <c r="T203" s="1079"/>
      <c r="U203" s="1080"/>
      <c r="V203" s="522" t="str">
        <f>IFERROR(IF(AND('別紙様式3-2（４・５月）'!O205="", O203&lt;&gt;""),P203, P203*VLOOKUP(AF203,【参考】数式用4!$DC$3:$DZ$106,MATCH(N203,【参考】数式用4!$DC$2:$DZ$2,0))),"")</f>
        <v/>
      </c>
      <c r="W203" s="107"/>
      <c r="X203" s="525"/>
      <c r="Y203" s="1081" t="str">
        <f>IFERROR(
     IF(OR('別紙様式3-2（４・５月）'!R205="",'別紙様式3-2（４・５月）'!Z205="ベア加算"),"",
                                            X203*VLOOKUP(N203,【参考】数式用!$AD$2:$AH$27,MATCH(W203,【参考】数式用!$K$4:$N$4,0)+1,0)
      ),"")</f>
        <v/>
      </c>
      <c r="Z203" s="1081"/>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 customHeight="1">
      <c r="A204" s="502">
        <v>191</v>
      </c>
      <c r="B204" s="982" t="str">
        <f>IF(基本情報入力シート!C243="","",基本情報入力シート!C243)</f>
        <v/>
      </c>
      <c r="C204" s="983"/>
      <c r="D204" s="983"/>
      <c r="E204" s="983"/>
      <c r="F204" s="983"/>
      <c r="G204" s="983"/>
      <c r="H204" s="983"/>
      <c r="I204" s="98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077"/>
      <c r="Q204" s="1078"/>
      <c r="R204" s="524" t="str">
        <f>IFERROR(IF(OR('別紙様式3-2（４・５月）'!R206="",'別紙様式3-2（４・５月）'!Z206="ベア加算"),
"",P204*VLOOKUP(N204,【参考】数式用!$AD$2:$AH$27,MATCH(O204,【参考】数式用!$K$4:$N$4,0)+1,0)),"")</f>
        <v/>
      </c>
      <c r="S204" s="138"/>
      <c r="T204" s="1079"/>
      <c r="U204" s="1080"/>
      <c r="V204" s="522" t="str">
        <f>IFERROR(IF(AND('別紙様式3-2（４・５月）'!O206="", O204&lt;&gt;""),P204, P204*VLOOKUP(AF204,【参考】数式用4!$DC$3:$DZ$106,MATCH(N204,【参考】数式用4!$DC$2:$DZ$2,0))),"")</f>
        <v/>
      </c>
      <c r="W204" s="107"/>
      <c r="X204" s="525"/>
      <c r="Y204" s="1081" t="str">
        <f>IFERROR(
     IF(OR('別紙様式3-2（４・５月）'!R206="",'別紙様式3-2（４・５月）'!Z206="ベア加算"),"",
                                            X204*VLOOKUP(N204,【参考】数式用!$AD$2:$AH$27,MATCH(W204,【参考】数式用!$K$4:$N$4,0)+1,0)
      ),"")</f>
        <v/>
      </c>
      <c r="Z204" s="1081"/>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 customHeight="1">
      <c r="A205" s="502">
        <v>192</v>
      </c>
      <c r="B205" s="982" t="str">
        <f>IF(基本情報入力シート!C244="","",基本情報入力シート!C244)</f>
        <v/>
      </c>
      <c r="C205" s="983"/>
      <c r="D205" s="983"/>
      <c r="E205" s="983"/>
      <c r="F205" s="983"/>
      <c r="G205" s="983"/>
      <c r="H205" s="983"/>
      <c r="I205" s="98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077"/>
      <c r="Q205" s="1078"/>
      <c r="R205" s="524" t="str">
        <f>IFERROR(IF(OR('別紙様式3-2（４・５月）'!R207="",'別紙様式3-2（４・５月）'!Z207="ベア加算"),
"",P205*VLOOKUP(N205,【参考】数式用!$AD$2:$AH$27,MATCH(O205,【参考】数式用!$K$4:$N$4,0)+1,0)),"")</f>
        <v/>
      </c>
      <c r="S205" s="138"/>
      <c r="T205" s="1079"/>
      <c r="U205" s="1080"/>
      <c r="V205" s="522" t="str">
        <f>IFERROR(IF(AND('別紙様式3-2（４・５月）'!O207="", O205&lt;&gt;""),P205, P205*VLOOKUP(AF205,【参考】数式用4!$DC$3:$DZ$106,MATCH(N205,【参考】数式用4!$DC$2:$DZ$2,0))),"")</f>
        <v/>
      </c>
      <c r="W205" s="107"/>
      <c r="X205" s="525"/>
      <c r="Y205" s="1081" t="str">
        <f>IFERROR(
     IF(OR('別紙様式3-2（４・５月）'!R207="",'別紙様式3-2（４・５月）'!Z207="ベア加算"),"",
                                            X205*VLOOKUP(N205,【参考】数式用!$AD$2:$AH$27,MATCH(W205,【参考】数式用!$K$4:$N$4,0)+1,0)
      ),"")</f>
        <v/>
      </c>
      <c r="Z205" s="1081"/>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 customHeight="1">
      <c r="A206" s="502">
        <v>193</v>
      </c>
      <c r="B206" s="982" t="str">
        <f>IF(基本情報入力シート!C245="","",基本情報入力シート!C245)</f>
        <v/>
      </c>
      <c r="C206" s="983"/>
      <c r="D206" s="983"/>
      <c r="E206" s="983"/>
      <c r="F206" s="983"/>
      <c r="G206" s="983"/>
      <c r="H206" s="983"/>
      <c r="I206" s="98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077"/>
      <c r="Q206" s="1078"/>
      <c r="R206" s="524" t="str">
        <f>IFERROR(IF(OR('別紙様式3-2（４・５月）'!R208="",'別紙様式3-2（４・５月）'!Z208="ベア加算"),
"",P206*VLOOKUP(N206,【参考】数式用!$AD$2:$AH$27,MATCH(O206,【参考】数式用!$K$4:$N$4,0)+1,0)),"")</f>
        <v/>
      </c>
      <c r="S206" s="138"/>
      <c r="T206" s="1079"/>
      <c r="U206" s="1080"/>
      <c r="V206" s="522" t="str">
        <f>IFERROR(IF(AND('別紙様式3-2（４・５月）'!O208="", O206&lt;&gt;""),P206, P206*VLOOKUP(AF206,【参考】数式用4!$DC$3:$DZ$106,MATCH(N206,【参考】数式用4!$DC$2:$DZ$2,0))),"")</f>
        <v/>
      </c>
      <c r="W206" s="107"/>
      <c r="X206" s="525"/>
      <c r="Y206" s="1081" t="str">
        <f>IFERROR(
     IF(OR('別紙様式3-2（４・５月）'!R208="",'別紙様式3-2（４・５月）'!Z208="ベア加算"),"",
                                            X206*VLOOKUP(N206,【参考】数式用!$AD$2:$AH$27,MATCH(W206,【参考】数式用!$K$4:$N$4,0)+1,0)
      ),"")</f>
        <v/>
      </c>
      <c r="Z206" s="1081"/>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 customHeight="1">
      <c r="A207" s="502">
        <v>194</v>
      </c>
      <c r="B207" s="982" t="str">
        <f>IF(基本情報入力シート!C246="","",基本情報入力シート!C246)</f>
        <v/>
      </c>
      <c r="C207" s="983"/>
      <c r="D207" s="983"/>
      <c r="E207" s="983"/>
      <c r="F207" s="983"/>
      <c r="G207" s="983"/>
      <c r="H207" s="983"/>
      <c r="I207" s="98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077"/>
      <c r="Q207" s="1078"/>
      <c r="R207" s="524" t="str">
        <f>IFERROR(IF(OR('別紙様式3-2（４・５月）'!R209="",'別紙様式3-2（４・５月）'!Z209="ベア加算"),
"",P207*VLOOKUP(N207,【参考】数式用!$AD$2:$AH$27,MATCH(O207,【参考】数式用!$K$4:$N$4,0)+1,0)),"")</f>
        <v/>
      </c>
      <c r="S207" s="138"/>
      <c r="T207" s="1079"/>
      <c r="U207" s="1080"/>
      <c r="V207" s="522" t="str">
        <f>IFERROR(IF(AND('別紙様式3-2（４・５月）'!O209="", O207&lt;&gt;""),P207, P207*VLOOKUP(AF207,【参考】数式用4!$DC$3:$DZ$106,MATCH(N207,【参考】数式用4!$DC$2:$DZ$2,0))),"")</f>
        <v/>
      </c>
      <c r="W207" s="107"/>
      <c r="X207" s="525"/>
      <c r="Y207" s="1081" t="str">
        <f>IFERROR(
     IF(OR('別紙様式3-2（４・５月）'!R209="",'別紙様式3-2（４・５月）'!Z209="ベア加算"),"",
                                            X207*VLOOKUP(N207,【参考】数式用!$AD$2:$AH$27,MATCH(W207,【参考】数式用!$K$4:$N$4,0)+1,0)
      ),"")</f>
        <v/>
      </c>
      <c r="Z207" s="1081"/>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 customHeight="1">
      <c r="A208" s="502">
        <v>195</v>
      </c>
      <c r="B208" s="982" t="str">
        <f>IF(基本情報入力シート!C247="","",基本情報入力シート!C247)</f>
        <v/>
      </c>
      <c r="C208" s="983"/>
      <c r="D208" s="983"/>
      <c r="E208" s="983"/>
      <c r="F208" s="983"/>
      <c r="G208" s="983"/>
      <c r="H208" s="983"/>
      <c r="I208" s="98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077"/>
      <c r="Q208" s="1078"/>
      <c r="R208" s="524" t="str">
        <f>IFERROR(IF(OR('別紙様式3-2（４・５月）'!R210="",'別紙様式3-2（４・５月）'!Z210="ベア加算"),
"",P208*VLOOKUP(N208,【参考】数式用!$AD$2:$AH$27,MATCH(O208,【参考】数式用!$K$4:$N$4,0)+1,0)),"")</f>
        <v/>
      </c>
      <c r="S208" s="138"/>
      <c r="T208" s="1079"/>
      <c r="U208" s="1080"/>
      <c r="V208" s="522" t="str">
        <f>IFERROR(IF(AND('別紙様式3-2（４・５月）'!O210="", O208&lt;&gt;""),P208, P208*VLOOKUP(AF208,【参考】数式用4!$DC$3:$DZ$106,MATCH(N208,【参考】数式用4!$DC$2:$DZ$2,0))),"")</f>
        <v/>
      </c>
      <c r="W208" s="107"/>
      <c r="X208" s="525"/>
      <c r="Y208" s="1081" t="str">
        <f>IFERROR(
     IF(OR('別紙様式3-2（４・５月）'!R210="",'別紙様式3-2（４・５月）'!Z210="ベア加算"),"",
                                            X208*VLOOKUP(N208,【参考】数式用!$AD$2:$AH$27,MATCH(W208,【参考】数式用!$K$4:$N$4,0)+1,0)
      ),"")</f>
        <v/>
      </c>
      <c r="Z208" s="1081"/>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 customHeight="1">
      <c r="A209" s="502">
        <v>196</v>
      </c>
      <c r="B209" s="982" t="str">
        <f>IF(基本情報入力シート!C248="","",基本情報入力シート!C248)</f>
        <v/>
      </c>
      <c r="C209" s="983"/>
      <c r="D209" s="983"/>
      <c r="E209" s="983"/>
      <c r="F209" s="983"/>
      <c r="G209" s="983"/>
      <c r="H209" s="983"/>
      <c r="I209" s="98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077"/>
      <c r="Q209" s="1078"/>
      <c r="R209" s="524" t="str">
        <f>IFERROR(IF(OR('別紙様式3-2（４・５月）'!R211="",'別紙様式3-2（４・５月）'!Z211="ベア加算"),
"",P209*VLOOKUP(N209,【参考】数式用!$AD$2:$AH$27,MATCH(O209,【参考】数式用!$K$4:$N$4,0)+1,0)),"")</f>
        <v/>
      </c>
      <c r="S209" s="138"/>
      <c r="T209" s="1079"/>
      <c r="U209" s="1080"/>
      <c r="V209" s="522" t="str">
        <f>IFERROR(IF(AND('別紙様式3-2（４・５月）'!O211="", O209&lt;&gt;""),P209, P209*VLOOKUP(AF209,【参考】数式用4!$DC$3:$DZ$106,MATCH(N209,【参考】数式用4!$DC$2:$DZ$2,0))),"")</f>
        <v/>
      </c>
      <c r="W209" s="107"/>
      <c r="X209" s="525"/>
      <c r="Y209" s="1081" t="str">
        <f>IFERROR(
     IF(OR('別紙様式3-2（４・５月）'!R211="",'別紙様式3-2（４・５月）'!Z211="ベア加算"),"",
                                            X209*VLOOKUP(N209,【参考】数式用!$AD$2:$AH$27,MATCH(W209,【参考】数式用!$K$4:$N$4,0)+1,0)
      ),"")</f>
        <v/>
      </c>
      <c r="Z209" s="1081"/>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 customHeight="1">
      <c r="A210" s="502">
        <v>197</v>
      </c>
      <c r="B210" s="982" t="str">
        <f>IF(基本情報入力シート!C249="","",基本情報入力シート!C249)</f>
        <v/>
      </c>
      <c r="C210" s="983"/>
      <c r="D210" s="983"/>
      <c r="E210" s="983"/>
      <c r="F210" s="983"/>
      <c r="G210" s="983"/>
      <c r="H210" s="983"/>
      <c r="I210" s="98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077"/>
      <c r="Q210" s="1078"/>
      <c r="R210" s="524" t="str">
        <f>IFERROR(IF(OR('別紙様式3-2（４・５月）'!R212="",'別紙様式3-2（４・５月）'!Z212="ベア加算"),
"",P210*VLOOKUP(N210,【参考】数式用!$AD$2:$AH$27,MATCH(O210,【参考】数式用!$K$4:$N$4,0)+1,0)),"")</f>
        <v/>
      </c>
      <c r="S210" s="138"/>
      <c r="T210" s="1079"/>
      <c r="U210" s="1080"/>
      <c r="V210" s="522" t="str">
        <f>IFERROR(IF(AND('別紙様式3-2（４・５月）'!O212="", O210&lt;&gt;""),P210, P210*VLOOKUP(AF210,【参考】数式用4!$DC$3:$DZ$106,MATCH(N210,【参考】数式用4!$DC$2:$DZ$2,0))),"")</f>
        <v/>
      </c>
      <c r="W210" s="107"/>
      <c r="X210" s="525"/>
      <c r="Y210" s="1081" t="str">
        <f>IFERROR(
     IF(OR('別紙様式3-2（４・５月）'!R212="",'別紙様式3-2（４・５月）'!Z212="ベア加算"),"",
                                            X210*VLOOKUP(N210,【参考】数式用!$AD$2:$AH$27,MATCH(W210,【参考】数式用!$K$4:$N$4,0)+1,0)
      ),"")</f>
        <v/>
      </c>
      <c r="Z210" s="1081"/>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 customHeight="1">
      <c r="A211" s="502">
        <v>198</v>
      </c>
      <c r="B211" s="982" t="str">
        <f>IF(基本情報入力シート!C250="","",基本情報入力シート!C250)</f>
        <v/>
      </c>
      <c r="C211" s="983"/>
      <c r="D211" s="983"/>
      <c r="E211" s="983"/>
      <c r="F211" s="983"/>
      <c r="G211" s="983"/>
      <c r="H211" s="983"/>
      <c r="I211" s="98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077"/>
      <c r="Q211" s="1078"/>
      <c r="R211" s="524" t="str">
        <f>IFERROR(IF(OR('別紙様式3-2（４・５月）'!R213="",'別紙様式3-2（４・５月）'!Z213="ベア加算"),
"",P211*VLOOKUP(N211,【参考】数式用!$AD$2:$AH$27,MATCH(O211,【参考】数式用!$K$4:$N$4,0)+1,0)),"")</f>
        <v/>
      </c>
      <c r="S211" s="138"/>
      <c r="T211" s="1079"/>
      <c r="U211" s="1080"/>
      <c r="V211" s="522" t="str">
        <f>IFERROR(IF(AND('別紙様式3-2（４・５月）'!O213="", O211&lt;&gt;""),P211, P211*VLOOKUP(AF211,【参考】数式用4!$DC$3:$DZ$106,MATCH(N211,【参考】数式用4!$DC$2:$DZ$2,0))),"")</f>
        <v/>
      </c>
      <c r="W211" s="107"/>
      <c r="X211" s="525"/>
      <c r="Y211" s="1081" t="str">
        <f>IFERROR(
     IF(OR('別紙様式3-2（４・５月）'!R213="",'別紙様式3-2（４・５月）'!Z213="ベア加算"),"",
                                            X211*VLOOKUP(N211,【参考】数式用!$AD$2:$AH$27,MATCH(W211,【参考】数式用!$K$4:$N$4,0)+1,0)
      ),"")</f>
        <v/>
      </c>
      <c r="Z211" s="1081"/>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 customHeight="1">
      <c r="A212" s="502">
        <v>199</v>
      </c>
      <c r="B212" s="982" t="str">
        <f>IF(基本情報入力シート!C251="","",基本情報入力シート!C251)</f>
        <v/>
      </c>
      <c r="C212" s="983"/>
      <c r="D212" s="983"/>
      <c r="E212" s="983"/>
      <c r="F212" s="983"/>
      <c r="G212" s="983"/>
      <c r="H212" s="983"/>
      <c r="I212" s="98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077"/>
      <c r="Q212" s="1078"/>
      <c r="R212" s="524" t="str">
        <f>IFERROR(IF(OR('別紙様式3-2（４・５月）'!R214="",'別紙様式3-2（４・５月）'!Z214="ベア加算"),
"",P212*VLOOKUP(N212,【参考】数式用!$AD$2:$AH$27,MATCH(O212,【参考】数式用!$K$4:$N$4,0)+1,0)),"")</f>
        <v/>
      </c>
      <c r="S212" s="138"/>
      <c r="T212" s="1079"/>
      <c r="U212" s="1080"/>
      <c r="V212" s="522" t="str">
        <f>IFERROR(IF(AND('別紙様式3-2（４・５月）'!O214="", O212&lt;&gt;""),P212, P212*VLOOKUP(AF212,【参考】数式用4!$DC$3:$DZ$106,MATCH(N212,【参考】数式用4!$DC$2:$DZ$2,0))),"")</f>
        <v/>
      </c>
      <c r="W212" s="107"/>
      <c r="X212" s="525"/>
      <c r="Y212" s="1081" t="str">
        <f>IFERROR(
     IF(OR('別紙様式3-2（４・５月）'!R214="",'別紙様式3-2（４・５月）'!Z214="ベア加算"),"",
                                            X212*VLOOKUP(N212,【参考】数式用!$AD$2:$AH$27,MATCH(W212,【参考】数式用!$K$4:$N$4,0)+1,0)
      ),"")</f>
        <v/>
      </c>
      <c r="Z212" s="1081"/>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 customHeight="1">
      <c r="A213" s="502">
        <v>200</v>
      </c>
      <c r="B213" s="982" t="str">
        <f>IF(基本情報入力シート!C252="","",基本情報入力シート!C252)</f>
        <v/>
      </c>
      <c r="C213" s="983"/>
      <c r="D213" s="983"/>
      <c r="E213" s="983"/>
      <c r="F213" s="983"/>
      <c r="G213" s="983"/>
      <c r="H213" s="983"/>
      <c r="I213" s="98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077"/>
      <c r="Q213" s="1078"/>
      <c r="R213" s="524" t="str">
        <f>IFERROR(IF(OR('別紙様式3-2（４・５月）'!R215="",'別紙様式3-2（４・５月）'!Z215="ベア加算"),
"",P213*VLOOKUP(N213,【参考】数式用!$AD$2:$AH$27,MATCH(O213,【参考】数式用!$K$4:$N$4,0)+1,0)),"")</f>
        <v/>
      </c>
      <c r="S213" s="138"/>
      <c r="T213" s="1079"/>
      <c r="U213" s="1080"/>
      <c r="V213" s="522" t="str">
        <f>IFERROR(IF(AND('別紙様式3-2（４・５月）'!O215="", O213&lt;&gt;""),P213, P213*VLOOKUP(AF213,【参考】数式用4!$DC$3:$DZ$106,MATCH(N213,【参考】数式用4!$DC$2:$DZ$2,0))),"")</f>
        <v/>
      </c>
      <c r="W213" s="107"/>
      <c r="X213" s="525"/>
      <c r="Y213" s="1081" t="str">
        <f>IFERROR(
     IF(OR('別紙様式3-2（４・５月）'!R215="",'別紙様式3-2（４・５月）'!Z215="ベア加算"),"",
                                            X213*VLOOKUP(N213,【参考】数式用!$AD$2:$AH$27,MATCH(W213,【参考】数式用!$K$4:$N$4,0)+1,0)
      ),"")</f>
        <v/>
      </c>
      <c r="Z213" s="1081"/>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 customHeight="1">
      <c r="A214" s="502">
        <v>201</v>
      </c>
      <c r="B214" s="982" t="str">
        <f>IF(基本情報入力シート!C253="","",基本情報入力シート!C253)</f>
        <v/>
      </c>
      <c r="C214" s="983"/>
      <c r="D214" s="983"/>
      <c r="E214" s="983"/>
      <c r="F214" s="983"/>
      <c r="G214" s="983"/>
      <c r="H214" s="983"/>
      <c r="I214" s="98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077"/>
      <c r="Q214" s="1078"/>
      <c r="R214" s="524" t="str">
        <f>IFERROR(IF(OR('別紙様式3-2（４・５月）'!R216="",'別紙様式3-2（４・５月）'!Z216="ベア加算"),
"",P214*VLOOKUP(N214,【参考】数式用!$AD$2:$AH$27,MATCH(O214,【参考】数式用!$K$4:$N$4,0)+1,0)),"")</f>
        <v/>
      </c>
      <c r="S214" s="138"/>
      <c r="T214" s="1079"/>
      <c r="U214" s="1080"/>
      <c r="V214" s="522" t="str">
        <f>IFERROR(IF(AND('別紙様式3-2（４・５月）'!O216="", O214&lt;&gt;""),P214, P214*VLOOKUP(AF214,【参考】数式用4!$DC$3:$DZ$106,MATCH(N214,【参考】数式用4!$DC$2:$DZ$2,0))),"")</f>
        <v/>
      </c>
      <c r="W214" s="107"/>
      <c r="X214" s="525"/>
      <c r="Y214" s="1081" t="str">
        <f>IFERROR(
     IF(OR('別紙様式3-2（４・５月）'!R216="",'別紙様式3-2（４・５月）'!Z216="ベア加算"),"",
                                            X214*VLOOKUP(N214,【参考】数式用!$AD$2:$AH$27,MATCH(W214,【参考】数式用!$K$4:$N$4,0)+1,0)
      ),"")</f>
        <v/>
      </c>
      <c r="Z214" s="1081"/>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 customHeight="1">
      <c r="A215" s="502">
        <v>202</v>
      </c>
      <c r="B215" s="982" t="str">
        <f>IF(基本情報入力シート!C254="","",基本情報入力シート!C254)</f>
        <v/>
      </c>
      <c r="C215" s="983"/>
      <c r="D215" s="983"/>
      <c r="E215" s="983"/>
      <c r="F215" s="983"/>
      <c r="G215" s="983"/>
      <c r="H215" s="983"/>
      <c r="I215" s="98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077"/>
      <c r="Q215" s="1078"/>
      <c r="R215" s="524" t="str">
        <f>IFERROR(IF(OR('別紙様式3-2（４・５月）'!R217="",'別紙様式3-2（４・５月）'!Z217="ベア加算"),
"",P215*VLOOKUP(N215,【参考】数式用!$AD$2:$AH$27,MATCH(O215,【参考】数式用!$K$4:$N$4,0)+1,0)),"")</f>
        <v/>
      </c>
      <c r="S215" s="138"/>
      <c r="T215" s="1079"/>
      <c r="U215" s="1080"/>
      <c r="V215" s="522" t="str">
        <f>IFERROR(IF(AND('別紙様式3-2（４・５月）'!O217="", O215&lt;&gt;""),P215, P215*VLOOKUP(AF215,【参考】数式用4!$DC$3:$DZ$106,MATCH(N215,【参考】数式用4!$DC$2:$DZ$2,0))),"")</f>
        <v/>
      </c>
      <c r="W215" s="107"/>
      <c r="X215" s="525"/>
      <c r="Y215" s="1081" t="str">
        <f>IFERROR(
     IF(OR('別紙様式3-2（４・５月）'!R217="",'別紙様式3-2（４・５月）'!Z217="ベア加算"),"",
                                            X215*VLOOKUP(N215,【参考】数式用!$AD$2:$AH$27,MATCH(W215,【参考】数式用!$K$4:$N$4,0)+1,0)
      ),"")</f>
        <v/>
      </c>
      <c r="Z215" s="1081"/>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 customHeight="1">
      <c r="A216" s="502">
        <v>203</v>
      </c>
      <c r="B216" s="982" t="str">
        <f>IF(基本情報入力シート!C255="","",基本情報入力シート!C255)</f>
        <v/>
      </c>
      <c r="C216" s="983"/>
      <c r="D216" s="983"/>
      <c r="E216" s="983"/>
      <c r="F216" s="983"/>
      <c r="G216" s="983"/>
      <c r="H216" s="983"/>
      <c r="I216" s="98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077"/>
      <c r="Q216" s="1078"/>
      <c r="R216" s="524" t="str">
        <f>IFERROR(IF(OR('別紙様式3-2（４・５月）'!R218="",'別紙様式3-2（４・５月）'!Z218="ベア加算"),
"",P216*VLOOKUP(N216,【参考】数式用!$AD$2:$AH$27,MATCH(O216,【参考】数式用!$K$4:$N$4,0)+1,0)),"")</f>
        <v/>
      </c>
      <c r="S216" s="138"/>
      <c r="T216" s="1079"/>
      <c r="U216" s="1080"/>
      <c r="V216" s="522" t="str">
        <f>IFERROR(IF(AND('別紙様式3-2（４・５月）'!O218="", O216&lt;&gt;""),P216, P216*VLOOKUP(AF216,【参考】数式用4!$DC$3:$DZ$106,MATCH(N216,【参考】数式用4!$DC$2:$DZ$2,0))),"")</f>
        <v/>
      </c>
      <c r="W216" s="107"/>
      <c r="X216" s="525"/>
      <c r="Y216" s="1081" t="str">
        <f>IFERROR(
     IF(OR('別紙様式3-2（４・５月）'!R218="",'別紙様式3-2（４・５月）'!Z218="ベア加算"),"",
                                            X216*VLOOKUP(N216,【参考】数式用!$AD$2:$AH$27,MATCH(W216,【参考】数式用!$K$4:$N$4,0)+1,0)
      ),"")</f>
        <v/>
      </c>
      <c r="Z216" s="1081"/>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 customHeight="1">
      <c r="A217" s="502">
        <v>204</v>
      </c>
      <c r="B217" s="982" t="str">
        <f>IF(基本情報入力シート!C256="","",基本情報入力シート!C256)</f>
        <v/>
      </c>
      <c r="C217" s="983"/>
      <c r="D217" s="983"/>
      <c r="E217" s="983"/>
      <c r="F217" s="983"/>
      <c r="G217" s="983"/>
      <c r="H217" s="983"/>
      <c r="I217" s="98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077"/>
      <c r="Q217" s="1078"/>
      <c r="R217" s="524" t="str">
        <f>IFERROR(IF(OR('別紙様式3-2（４・５月）'!R219="",'別紙様式3-2（４・５月）'!Z219="ベア加算"),
"",P217*VLOOKUP(N217,【参考】数式用!$AD$2:$AH$27,MATCH(O217,【参考】数式用!$K$4:$N$4,0)+1,0)),"")</f>
        <v/>
      </c>
      <c r="S217" s="138"/>
      <c r="T217" s="1079"/>
      <c r="U217" s="1080"/>
      <c r="V217" s="522" t="str">
        <f>IFERROR(IF(AND('別紙様式3-2（４・５月）'!O219="", O217&lt;&gt;""),P217, P217*VLOOKUP(AF217,【参考】数式用4!$DC$3:$DZ$106,MATCH(N217,【参考】数式用4!$DC$2:$DZ$2,0))),"")</f>
        <v/>
      </c>
      <c r="W217" s="107"/>
      <c r="X217" s="525"/>
      <c r="Y217" s="1081" t="str">
        <f>IFERROR(
     IF(OR('別紙様式3-2（４・５月）'!R219="",'別紙様式3-2（４・５月）'!Z219="ベア加算"),"",
                                            X217*VLOOKUP(N217,【参考】数式用!$AD$2:$AH$27,MATCH(W217,【参考】数式用!$K$4:$N$4,0)+1,0)
      ),"")</f>
        <v/>
      </c>
      <c r="Z217" s="1081"/>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 customHeight="1">
      <c r="A218" s="502">
        <v>205</v>
      </c>
      <c r="B218" s="982" t="str">
        <f>IF(基本情報入力シート!C257="","",基本情報入力シート!C257)</f>
        <v/>
      </c>
      <c r="C218" s="983"/>
      <c r="D218" s="983"/>
      <c r="E218" s="983"/>
      <c r="F218" s="983"/>
      <c r="G218" s="983"/>
      <c r="H218" s="983"/>
      <c r="I218" s="98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077"/>
      <c r="Q218" s="1078"/>
      <c r="R218" s="524" t="str">
        <f>IFERROR(IF(OR('別紙様式3-2（４・５月）'!R220="",'別紙様式3-2（４・５月）'!Z220="ベア加算"),
"",P218*VLOOKUP(N218,【参考】数式用!$AD$2:$AH$27,MATCH(O218,【参考】数式用!$K$4:$N$4,0)+1,0)),"")</f>
        <v/>
      </c>
      <c r="S218" s="138"/>
      <c r="T218" s="1079"/>
      <c r="U218" s="1080"/>
      <c r="V218" s="522" t="str">
        <f>IFERROR(IF(AND('別紙様式3-2（４・５月）'!O220="", O218&lt;&gt;""),P218, P218*VLOOKUP(AF218,【参考】数式用4!$DC$3:$DZ$106,MATCH(N218,【参考】数式用4!$DC$2:$DZ$2,0))),"")</f>
        <v/>
      </c>
      <c r="W218" s="107"/>
      <c r="X218" s="525"/>
      <c r="Y218" s="1081" t="str">
        <f>IFERROR(
     IF(OR('別紙様式3-2（４・５月）'!R220="",'別紙様式3-2（４・５月）'!Z220="ベア加算"),"",
                                            X218*VLOOKUP(N218,【参考】数式用!$AD$2:$AH$27,MATCH(W218,【参考】数式用!$K$4:$N$4,0)+1,0)
      ),"")</f>
        <v/>
      </c>
      <c r="Z218" s="1081"/>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 customHeight="1">
      <c r="A219" s="502">
        <v>206</v>
      </c>
      <c r="B219" s="982" t="str">
        <f>IF(基本情報入力シート!C258="","",基本情報入力シート!C258)</f>
        <v/>
      </c>
      <c r="C219" s="983"/>
      <c r="D219" s="983"/>
      <c r="E219" s="983"/>
      <c r="F219" s="983"/>
      <c r="G219" s="983"/>
      <c r="H219" s="983"/>
      <c r="I219" s="98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077"/>
      <c r="Q219" s="1078"/>
      <c r="R219" s="524" t="str">
        <f>IFERROR(IF(OR('別紙様式3-2（４・５月）'!R221="",'別紙様式3-2（４・５月）'!Z221="ベア加算"),
"",P219*VLOOKUP(N219,【参考】数式用!$AD$2:$AH$27,MATCH(O219,【参考】数式用!$K$4:$N$4,0)+1,0)),"")</f>
        <v/>
      </c>
      <c r="S219" s="138"/>
      <c r="T219" s="1079"/>
      <c r="U219" s="1080"/>
      <c r="V219" s="522" t="str">
        <f>IFERROR(IF(AND('別紙様式3-2（４・５月）'!O221="", O219&lt;&gt;""),P219, P219*VLOOKUP(AF219,【参考】数式用4!$DC$3:$DZ$106,MATCH(N219,【参考】数式用4!$DC$2:$DZ$2,0))),"")</f>
        <v/>
      </c>
      <c r="W219" s="107"/>
      <c r="X219" s="525"/>
      <c r="Y219" s="1081" t="str">
        <f>IFERROR(
     IF(OR('別紙様式3-2（４・５月）'!R221="",'別紙様式3-2（４・５月）'!Z221="ベア加算"),"",
                                            X219*VLOOKUP(N219,【参考】数式用!$AD$2:$AH$27,MATCH(W219,【参考】数式用!$K$4:$N$4,0)+1,0)
      ),"")</f>
        <v/>
      </c>
      <c r="Z219" s="1081"/>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 customHeight="1">
      <c r="A220" s="502">
        <v>207</v>
      </c>
      <c r="B220" s="982" t="str">
        <f>IF(基本情報入力シート!C259="","",基本情報入力シート!C259)</f>
        <v/>
      </c>
      <c r="C220" s="983"/>
      <c r="D220" s="983"/>
      <c r="E220" s="983"/>
      <c r="F220" s="983"/>
      <c r="G220" s="983"/>
      <c r="H220" s="983"/>
      <c r="I220" s="98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077"/>
      <c r="Q220" s="1078"/>
      <c r="R220" s="524" t="str">
        <f>IFERROR(IF(OR('別紙様式3-2（４・５月）'!R222="",'別紙様式3-2（４・５月）'!Z222="ベア加算"),
"",P220*VLOOKUP(N220,【参考】数式用!$AD$2:$AH$27,MATCH(O220,【参考】数式用!$K$4:$N$4,0)+1,0)),"")</f>
        <v/>
      </c>
      <c r="S220" s="138"/>
      <c r="T220" s="1079"/>
      <c r="U220" s="1080"/>
      <c r="V220" s="522" t="str">
        <f>IFERROR(IF(AND('別紙様式3-2（４・５月）'!O222="", O220&lt;&gt;""),P220, P220*VLOOKUP(AF220,【参考】数式用4!$DC$3:$DZ$106,MATCH(N220,【参考】数式用4!$DC$2:$DZ$2,0))),"")</f>
        <v/>
      </c>
      <c r="W220" s="107"/>
      <c r="X220" s="525"/>
      <c r="Y220" s="1081" t="str">
        <f>IFERROR(
     IF(OR('別紙様式3-2（４・５月）'!R222="",'別紙様式3-2（４・５月）'!Z222="ベア加算"),"",
                                            X220*VLOOKUP(N220,【参考】数式用!$AD$2:$AH$27,MATCH(W220,【参考】数式用!$K$4:$N$4,0)+1,0)
      ),"")</f>
        <v/>
      </c>
      <c r="Z220" s="1081"/>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 customHeight="1">
      <c r="A221" s="502">
        <v>208</v>
      </c>
      <c r="B221" s="982" t="str">
        <f>IF(基本情報入力シート!C260="","",基本情報入力シート!C260)</f>
        <v/>
      </c>
      <c r="C221" s="983"/>
      <c r="D221" s="983"/>
      <c r="E221" s="983"/>
      <c r="F221" s="983"/>
      <c r="G221" s="983"/>
      <c r="H221" s="983"/>
      <c r="I221" s="98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077"/>
      <c r="Q221" s="1078"/>
      <c r="R221" s="524" t="str">
        <f>IFERROR(IF(OR('別紙様式3-2（４・５月）'!R223="",'別紙様式3-2（４・５月）'!Z223="ベア加算"),
"",P221*VLOOKUP(N221,【参考】数式用!$AD$2:$AH$27,MATCH(O221,【参考】数式用!$K$4:$N$4,0)+1,0)),"")</f>
        <v/>
      </c>
      <c r="S221" s="138"/>
      <c r="T221" s="1079"/>
      <c r="U221" s="1080"/>
      <c r="V221" s="522" t="str">
        <f>IFERROR(IF(AND('別紙様式3-2（４・５月）'!O223="", O221&lt;&gt;""),P221, P221*VLOOKUP(AF221,【参考】数式用4!$DC$3:$DZ$106,MATCH(N221,【参考】数式用4!$DC$2:$DZ$2,0))),"")</f>
        <v/>
      </c>
      <c r="W221" s="107"/>
      <c r="X221" s="525"/>
      <c r="Y221" s="1081" t="str">
        <f>IFERROR(
     IF(OR('別紙様式3-2（４・５月）'!R223="",'別紙様式3-2（４・５月）'!Z223="ベア加算"),"",
                                            X221*VLOOKUP(N221,【参考】数式用!$AD$2:$AH$27,MATCH(W221,【参考】数式用!$K$4:$N$4,0)+1,0)
      ),"")</f>
        <v/>
      </c>
      <c r="Z221" s="1081"/>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 customHeight="1">
      <c r="A222" s="502">
        <v>209</v>
      </c>
      <c r="B222" s="982" t="str">
        <f>IF(基本情報入力シート!C261="","",基本情報入力シート!C261)</f>
        <v/>
      </c>
      <c r="C222" s="983"/>
      <c r="D222" s="983"/>
      <c r="E222" s="983"/>
      <c r="F222" s="983"/>
      <c r="G222" s="983"/>
      <c r="H222" s="983"/>
      <c r="I222" s="98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077"/>
      <c r="Q222" s="1078"/>
      <c r="R222" s="524" t="str">
        <f>IFERROR(IF(OR('別紙様式3-2（４・５月）'!R224="",'別紙様式3-2（４・５月）'!Z224="ベア加算"),
"",P222*VLOOKUP(N222,【参考】数式用!$AD$2:$AH$27,MATCH(O222,【参考】数式用!$K$4:$N$4,0)+1,0)),"")</f>
        <v/>
      </c>
      <c r="S222" s="138"/>
      <c r="T222" s="1079"/>
      <c r="U222" s="1080"/>
      <c r="V222" s="522" t="str">
        <f>IFERROR(IF(AND('別紙様式3-2（４・５月）'!O224="", O222&lt;&gt;""),P222, P222*VLOOKUP(AF222,【参考】数式用4!$DC$3:$DZ$106,MATCH(N222,【参考】数式用4!$DC$2:$DZ$2,0))),"")</f>
        <v/>
      </c>
      <c r="W222" s="107"/>
      <c r="X222" s="525"/>
      <c r="Y222" s="1081" t="str">
        <f>IFERROR(
     IF(OR('別紙様式3-2（４・５月）'!R224="",'別紙様式3-2（４・５月）'!Z224="ベア加算"),"",
                                            X222*VLOOKUP(N222,【参考】数式用!$AD$2:$AH$27,MATCH(W222,【参考】数式用!$K$4:$N$4,0)+1,0)
      ),"")</f>
        <v/>
      </c>
      <c r="Z222" s="1081"/>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 customHeight="1">
      <c r="A223" s="502">
        <v>210</v>
      </c>
      <c r="B223" s="982" t="str">
        <f>IF(基本情報入力シート!C262="","",基本情報入力シート!C262)</f>
        <v/>
      </c>
      <c r="C223" s="983"/>
      <c r="D223" s="983"/>
      <c r="E223" s="983"/>
      <c r="F223" s="983"/>
      <c r="G223" s="983"/>
      <c r="H223" s="983"/>
      <c r="I223" s="98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077"/>
      <c r="Q223" s="1078"/>
      <c r="R223" s="524" t="str">
        <f>IFERROR(IF(OR('別紙様式3-2（４・５月）'!R225="",'別紙様式3-2（４・５月）'!Z225="ベア加算"),
"",P223*VLOOKUP(N223,【参考】数式用!$AD$2:$AH$27,MATCH(O223,【参考】数式用!$K$4:$N$4,0)+1,0)),"")</f>
        <v/>
      </c>
      <c r="S223" s="138"/>
      <c r="T223" s="1079"/>
      <c r="U223" s="1080"/>
      <c r="V223" s="522" t="str">
        <f>IFERROR(IF(AND('別紙様式3-2（４・５月）'!O225="", O223&lt;&gt;""),P223, P223*VLOOKUP(AF223,【参考】数式用4!$DC$3:$DZ$106,MATCH(N223,【参考】数式用4!$DC$2:$DZ$2,0))),"")</f>
        <v/>
      </c>
      <c r="W223" s="107"/>
      <c r="X223" s="525"/>
      <c r="Y223" s="1081" t="str">
        <f>IFERROR(
     IF(OR('別紙様式3-2（４・５月）'!R225="",'別紙様式3-2（４・５月）'!Z225="ベア加算"),"",
                                            X223*VLOOKUP(N223,【参考】数式用!$AD$2:$AH$27,MATCH(W223,【参考】数式用!$K$4:$N$4,0)+1,0)
      ),"")</f>
        <v/>
      </c>
      <c r="Z223" s="1081"/>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 customHeight="1">
      <c r="A224" s="502">
        <v>211</v>
      </c>
      <c r="B224" s="982" t="str">
        <f>IF(基本情報入力シート!C263="","",基本情報入力シート!C263)</f>
        <v/>
      </c>
      <c r="C224" s="983"/>
      <c r="D224" s="983"/>
      <c r="E224" s="983"/>
      <c r="F224" s="983"/>
      <c r="G224" s="983"/>
      <c r="H224" s="983"/>
      <c r="I224" s="98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077"/>
      <c r="Q224" s="1078"/>
      <c r="R224" s="524" t="str">
        <f>IFERROR(IF(OR('別紙様式3-2（４・５月）'!R226="",'別紙様式3-2（４・５月）'!Z226="ベア加算"),
"",P224*VLOOKUP(N224,【参考】数式用!$AD$2:$AH$27,MATCH(O224,【参考】数式用!$K$4:$N$4,0)+1,0)),"")</f>
        <v/>
      </c>
      <c r="S224" s="138"/>
      <c r="T224" s="1079"/>
      <c r="U224" s="1080"/>
      <c r="V224" s="522" t="str">
        <f>IFERROR(IF(AND('別紙様式3-2（４・５月）'!O226="", O224&lt;&gt;""),P224, P224*VLOOKUP(AF224,【参考】数式用4!$DC$3:$DZ$106,MATCH(N224,【参考】数式用4!$DC$2:$DZ$2,0))),"")</f>
        <v/>
      </c>
      <c r="W224" s="107"/>
      <c r="X224" s="525"/>
      <c r="Y224" s="1081" t="str">
        <f>IFERROR(
     IF(OR('別紙様式3-2（４・５月）'!R226="",'別紙様式3-2（４・５月）'!Z226="ベア加算"),"",
                                            X224*VLOOKUP(N224,【参考】数式用!$AD$2:$AH$27,MATCH(W224,【参考】数式用!$K$4:$N$4,0)+1,0)
      ),"")</f>
        <v/>
      </c>
      <c r="Z224" s="1081"/>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 customHeight="1">
      <c r="A225" s="502">
        <v>212</v>
      </c>
      <c r="B225" s="982" t="str">
        <f>IF(基本情報入力シート!C264="","",基本情報入力シート!C264)</f>
        <v/>
      </c>
      <c r="C225" s="983"/>
      <c r="D225" s="983"/>
      <c r="E225" s="983"/>
      <c r="F225" s="983"/>
      <c r="G225" s="983"/>
      <c r="H225" s="983"/>
      <c r="I225" s="98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077"/>
      <c r="Q225" s="1078"/>
      <c r="R225" s="524" t="str">
        <f>IFERROR(IF(OR('別紙様式3-2（４・５月）'!R227="",'別紙様式3-2（４・５月）'!Z227="ベア加算"),
"",P225*VLOOKUP(N225,【参考】数式用!$AD$2:$AH$27,MATCH(O225,【参考】数式用!$K$4:$N$4,0)+1,0)),"")</f>
        <v/>
      </c>
      <c r="S225" s="138"/>
      <c r="T225" s="1079"/>
      <c r="U225" s="1080"/>
      <c r="V225" s="522" t="str">
        <f>IFERROR(IF(AND('別紙様式3-2（４・５月）'!O227="", O225&lt;&gt;""),P225, P225*VLOOKUP(AF225,【参考】数式用4!$DC$3:$DZ$106,MATCH(N225,【参考】数式用4!$DC$2:$DZ$2,0))),"")</f>
        <v/>
      </c>
      <c r="W225" s="107"/>
      <c r="X225" s="525"/>
      <c r="Y225" s="1081" t="str">
        <f>IFERROR(
     IF(OR('別紙様式3-2（４・５月）'!R227="",'別紙様式3-2（４・５月）'!Z227="ベア加算"),"",
                                            X225*VLOOKUP(N225,【参考】数式用!$AD$2:$AH$27,MATCH(W225,【参考】数式用!$K$4:$N$4,0)+1,0)
      ),"")</f>
        <v/>
      </c>
      <c r="Z225" s="1081"/>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 customHeight="1">
      <c r="A226" s="502">
        <v>213</v>
      </c>
      <c r="B226" s="982" t="str">
        <f>IF(基本情報入力シート!C265="","",基本情報入力シート!C265)</f>
        <v/>
      </c>
      <c r="C226" s="983"/>
      <c r="D226" s="983"/>
      <c r="E226" s="983"/>
      <c r="F226" s="983"/>
      <c r="G226" s="983"/>
      <c r="H226" s="983"/>
      <c r="I226" s="98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077"/>
      <c r="Q226" s="1078"/>
      <c r="R226" s="524" t="str">
        <f>IFERROR(IF(OR('別紙様式3-2（４・５月）'!R228="",'別紙様式3-2（４・５月）'!Z228="ベア加算"),
"",P226*VLOOKUP(N226,【参考】数式用!$AD$2:$AH$27,MATCH(O226,【参考】数式用!$K$4:$N$4,0)+1,0)),"")</f>
        <v/>
      </c>
      <c r="S226" s="138"/>
      <c r="T226" s="1079"/>
      <c r="U226" s="1080"/>
      <c r="V226" s="522" t="str">
        <f>IFERROR(IF(AND('別紙様式3-2（４・５月）'!O228="", O226&lt;&gt;""),P226, P226*VLOOKUP(AF226,【参考】数式用4!$DC$3:$DZ$106,MATCH(N226,【参考】数式用4!$DC$2:$DZ$2,0))),"")</f>
        <v/>
      </c>
      <c r="W226" s="107"/>
      <c r="X226" s="525"/>
      <c r="Y226" s="1081" t="str">
        <f>IFERROR(
     IF(OR('別紙様式3-2（４・５月）'!R228="",'別紙様式3-2（４・５月）'!Z228="ベア加算"),"",
                                            X226*VLOOKUP(N226,【参考】数式用!$AD$2:$AH$27,MATCH(W226,【参考】数式用!$K$4:$N$4,0)+1,0)
      ),"")</f>
        <v/>
      </c>
      <c r="Z226" s="1081"/>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 customHeight="1">
      <c r="A227" s="502">
        <v>214</v>
      </c>
      <c r="B227" s="982" t="str">
        <f>IF(基本情報入力シート!C266="","",基本情報入力シート!C266)</f>
        <v/>
      </c>
      <c r="C227" s="983"/>
      <c r="D227" s="983"/>
      <c r="E227" s="983"/>
      <c r="F227" s="983"/>
      <c r="G227" s="983"/>
      <c r="H227" s="983"/>
      <c r="I227" s="98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077"/>
      <c r="Q227" s="1078"/>
      <c r="R227" s="524" t="str">
        <f>IFERROR(IF(OR('別紙様式3-2（４・５月）'!R229="",'別紙様式3-2（４・５月）'!Z229="ベア加算"),
"",P227*VLOOKUP(N227,【参考】数式用!$AD$2:$AH$27,MATCH(O227,【参考】数式用!$K$4:$N$4,0)+1,0)),"")</f>
        <v/>
      </c>
      <c r="S227" s="138"/>
      <c r="T227" s="1079"/>
      <c r="U227" s="1080"/>
      <c r="V227" s="522" t="str">
        <f>IFERROR(IF(AND('別紙様式3-2（４・５月）'!O229="", O227&lt;&gt;""),P227, P227*VLOOKUP(AF227,【参考】数式用4!$DC$3:$DZ$106,MATCH(N227,【参考】数式用4!$DC$2:$DZ$2,0))),"")</f>
        <v/>
      </c>
      <c r="W227" s="107"/>
      <c r="X227" s="525"/>
      <c r="Y227" s="1081" t="str">
        <f>IFERROR(
     IF(OR('別紙様式3-2（４・５月）'!R229="",'別紙様式3-2（４・５月）'!Z229="ベア加算"),"",
                                            X227*VLOOKUP(N227,【参考】数式用!$AD$2:$AH$27,MATCH(W227,【参考】数式用!$K$4:$N$4,0)+1,0)
      ),"")</f>
        <v/>
      </c>
      <c r="Z227" s="1081"/>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 customHeight="1">
      <c r="A228" s="502">
        <v>215</v>
      </c>
      <c r="B228" s="982" t="str">
        <f>IF(基本情報入力シート!C267="","",基本情報入力シート!C267)</f>
        <v/>
      </c>
      <c r="C228" s="983"/>
      <c r="D228" s="983"/>
      <c r="E228" s="983"/>
      <c r="F228" s="983"/>
      <c r="G228" s="983"/>
      <c r="H228" s="983"/>
      <c r="I228" s="98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077"/>
      <c r="Q228" s="1078"/>
      <c r="R228" s="524" t="str">
        <f>IFERROR(IF(OR('別紙様式3-2（４・５月）'!R230="",'別紙様式3-2（４・５月）'!Z230="ベア加算"),
"",P228*VLOOKUP(N228,【参考】数式用!$AD$2:$AH$27,MATCH(O228,【参考】数式用!$K$4:$N$4,0)+1,0)),"")</f>
        <v/>
      </c>
      <c r="S228" s="138"/>
      <c r="T228" s="1079"/>
      <c r="U228" s="1080"/>
      <c r="V228" s="522" t="str">
        <f>IFERROR(IF(AND('別紙様式3-2（４・５月）'!O230="", O228&lt;&gt;""),P228, P228*VLOOKUP(AF228,【参考】数式用4!$DC$3:$DZ$106,MATCH(N228,【参考】数式用4!$DC$2:$DZ$2,0))),"")</f>
        <v/>
      </c>
      <c r="W228" s="107"/>
      <c r="X228" s="525"/>
      <c r="Y228" s="1081" t="str">
        <f>IFERROR(
     IF(OR('別紙様式3-2（４・５月）'!R230="",'別紙様式3-2（４・５月）'!Z230="ベア加算"),"",
                                            X228*VLOOKUP(N228,【参考】数式用!$AD$2:$AH$27,MATCH(W228,【参考】数式用!$K$4:$N$4,0)+1,0)
      ),"")</f>
        <v/>
      </c>
      <c r="Z228" s="1081"/>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 customHeight="1">
      <c r="A229" s="502">
        <v>216</v>
      </c>
      <c r="B229" s="982" t="str">
        <f>IF(基本情報入力シート!C268="","",基本情報入力シート!C268)</f>
        <v/>
      </c>
      <c r="C229" s="983"/>
      <c r="D229" s="983"/>
      <c r="E229" s="983"/>
      <c r="F229" s="983"/>
      <c r="G229" s="983"/>
      <c r="H229" s="983"/>
      <c r="I229" s="98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077"/>
      <c r="Q229" s="1078"/>
      <c r="R229" s="524" t="str">
        <f>IFERROR(IF(OR('別紙様式3-2（４・５月）'!R231="",'別紙様式3-2（４・５月）'!Z231="ベア加算"),
"",P229*VLOOKUP(N229,【参考】数式用!$AD$2:$AH$27,MATCH(O229,【参考】数式用!$K$4:$N$4,0)+1,0)),"")</f>
        <v/>
      </c>
      <c r="S229" s="138"/>
      <c r="T229" s="1079"/>
      <c r="U229" s="1080"/>
      <c r="V229" s="522" t="str">
        <f>IFERROR(IF(AND('別紙様式3-2（４・５月）'!O231="", O229&lt;&gt;""),P229, P229*VLOOKUP(AF229,【参考】数式用4!$DC$3:$DZ$106,MATCH(N229,【参考】数式用4!$DC$2:$DZ$2,0))),"")</f>
        <v/>
      </c>
      <c r="W229" s="107"/>
      <c r="X229" s="525"/>
      <c r="Y229" s="1081" t="str">
        <f>IFERROR(
     IF(OR('別紙様式3-2（４・５月）'!R231="",'別紙様式3-2（４・５月）'!Z231="ベア加算"),"",
                                            X229*VLOOKUP(N229,【参考】数式用!$AD$2:$AH$27,MATCH(W229,【参考】数式用!$K$4:$N$4,0)+1,0)
      ),"")</f>
        <v/>
      </c>
      <c r="Z229" s="1081"/>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 customHeight="1">
      <c r="A230" s="502">
        <v>217</v>
      </c>
      <c r="B230" s="982" t="str">
        <f>IF(基本情報入力シート!C269="","",基本情報入力シート!C269)</f>
        <v/>
      </c>
      <c r="C230" s="983"/>
      <c r="D230" s="983"/>
      <c r="E230" s="983"/>
      <c r="F230" s="983"/>
      <c r="G230" s="983"/>
      <c r="H230" s="983"/>
      <c r="I230" s="98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077"/>
      <c r="Q230" s="1078"/>
      <c r="R230" s="524" t="str">
        <f>IFERROR(IF(OR('別紙様式3-2（４・５月）'!R232="",'別紙様式3-2（４・５月）'!Z232="ベア加算"),
"",P230*VLOOKUP(N230,【参考】数式用!$AD$2:$AH$27,MATCH(O230,【参考】数式用!$K$4:$N$4,0)+1,0)),"")</f>
        <v/>
      </c>
      <c r="S230" s="138"/>
      <c r="T230" s="1079"/>
      <c r="U230" s="1080"/>
      <c r="V230" s="522" t="str">
        <f>IFERROR(IF(AND('別紙様式3-2（４・５月）'!O232="", O230&lt;&gt;""),P230, P230*VLOOKUP(AF230,【参考】数式用4!$DC$3:$DZ$106,MATCH(N230,【参考】数式用4!$DC$2:$DZ$2,0))),"")</f>
        <v/>
      </c>
      <c r="W230" s="107"/>
      <c r="X230" s="525"/>
      <c r="Y230" s="1081" t="str">
        <f>IFERROR(
     IF(OR('別紙様式3-2（４・５月）'!R232="",'別紙様式3-2（４・５月）'!Z232="ベア加算"),"",
                                            X230*VLOOKUP(N230,【参考】数式用!$AD$2:$AH$27,MATCH(W230,【参考】数式用!$K$4:$N$4,0)+1,0)
      ),"")</f>
        <v/>
      </c>
      <c r="Z230" s="1081"/>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 customHeight="1">
      <c r="A231" s="502">
        <v>218</v>
      </c>
      <c r="B231" s="982" t="str">
        <f>IF(基本情報入力シート!C270="","",基本情報入力シート!C270)</f>
        <v/>
      </c>
      <c r="C231" s="983"/>
      <c r="D231" s="983"/>
      <c r="E231" s="983"/>
      <c r="F231" s="983"/>
      <c r="G231" s="983"/>
      <c r="H231" s="983"/>
      <c r="I231" s="98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077"/>
      <c r="Q231" s="1078"/>
      <c r="R231" s="524" t="str">
        <f>IFERROR(IF(OR('別紙様式3-2（４・５月）'!R233="",'別紙様式3-2（４・５月）'!Z233="ベア加算"),
"",P231*VLOOKUP(N231,【参考】数式用!$AD$2:$AH$27,MATCH(O231,【参考】数式用!$K$4:$N$4,0)+1,0)),"")</f>
        <v/>
      </c>
      <c r="S231" s="138"/>
      <c r="T231" s="1079"/>
      <c r="U231" s="1080"/>
      <c r="V231" s="522" t="str">
        <f>IFERROR(IF(AND('別紙様式3-2（４・５月）'!O233="", O231&lt;&gt;""),P231, P231*VLOOKUP(AF231,【参考】数式用4!$DC$3:$DZ$106,MATCH(N231,【参考】数式用4!$DC$2:$DZ$2,0))),"")</f>
        <v/>
      </c>
      <c r="W231" s="107"/>
      <c r="X231" s="525"/>
      <c r="Y231" s="1081" t="str">
        <f>IFERROR(
     IF(OR('別紙様式3-2（４・５月）'!R233="",'別紙様式3-2（４・５月）'!Z233="ベア加算"),"",
                                            X231*VLOOKUP(N231,【参考】数式用!$AD$2:$AH$27,MATCH(W231,【参考】数式用!$K$4:$N$4,0)+1,0)
      ),"")</f>
        <v/>
      </c>
      <c r="Z231" s="1081"/>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 customHeight="1">
      <c r="A232" s="502">
        <v>219</v>
      </c>
      <c r="B232" s="982" t="str">
        <f>IF(基本情報入力シート!C271="","",基本情報入力シート!C271)</f>
        <v/>
      </c>
      <c r="C232" s="983"/>
      <c r="D232" s="983"/>
      <c r="E232" s="983"/>
      <c r="F232" s="983"/>
      <c r="G232" s="983"/>
      <c r="H232" s="983"/>
      <c r="I232" s="98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077"/>
      <c r="Q232" s="1078"/>
      <c r="R232" s="524" t="str">
        <f>IFERROR(IF(OR('別紙様式3-2（４・５月）'!R234="",'別紙様式3-2（４・５月）'!Z234="ベア加算"),
"",P232*VLOOKUP(N232,【参考】数式用!$AD$2:$AH$27,MATCH(O232,【参考】数式用!$K$4:$N$4,0)+1,0)),"")</f>
        <v/>
      </c>
      <c r="S232" s="138"/>
      <c r="T232" s="1079"/>
      <c r="U232" s="1080"/>
      <c r="V232" s="522" t="str">
        <f>IFERROR(IF(AND('別紙様式3-2（４・５月）'!O234="", O232&lt;&gt;""),P232, P232*VLOOKUP(AF232,【参考】数式用4!$DC$3:$DZ$106,MATCH(N232,【参考】数式用4!$DC$2:$DZ$2,0))),"")</f>
        <v/>
      </c>
      <c r="W232" s="107"/>
      <c r="X232" s="525"/>
      <c r="Y232" s="1081" t="str">
        <f>IFERROR(
     IF(OR('別紙様式3-2（４・５月）'!R234="",'別紙様式3-2（４・５月）'!Z234="ベア加算"),"",
                                            X232*VLOOKUP(N232,【参考】数式用!$AD$2:$AH$27,MATCH(W232,【参考】数式用!$K$4:$N$4,0)+1,0)
      ),"")</f>
        <v/>
      </c>
      <c r="Z232" s="1081"/>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 customHeight="1">
      <c r="A233" s="502">
        <v>220</v>
      </c>
      <c r="B233" s="982" t="str">
        <f>IF(基本情報入力シート!C272="","",基本情報入力シート!C272)</f>
        <v/>
      </c>
      <c r="C233" s="983"/>
      <c r="D233" s="983"/>
      <c r="E233" s="983"/>
      <c r="F233" s="983"/>
      <c r="G233" s="983"/>
      <c r="H233" s="983"/>
      <c r="I233" s="98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077"/>
      <c r="Q233" s="1078"/>
      <c r="R233" s="524" t="str">
        <f>IFERROR(IF(OR('別紙様式3-2（４・５月）'!R235="",'別紙様式3-2（４・５月）'!Z235="ベア加算"),
"",P233*VLOOKUP(N233,【参考】数式用!$AD$2:$AH$27,MATCH(O233,【参考】数式用!$K$4:$N$4,0)+1,0)),"")</f>
        <v/>
      </c>
      <c r="S233" s="138"/>
      <c r="T233" s="1079"/>
      <c r="U233" s="1080"/>
      <c r="V233" s="522" t="str">
        <f>IFERROR(IF(AND('別紙様式3-2（４・５月）'!O235="", O233&lt;&gt;""),P233, P233*VLOOKUP(AF233,【参考】数式用4!$DC$3:$DZ$106,MATCH(N233,【参考】数式用4!$DC$2:$DZ$2,0))),"")</f>
        <v/>
      </c>
      <c r="W233" s="107"/>
      <c r="X233" s="525"/>
      <c r="Y233" s="1081" t="str">
        <f>IFERROR(
     IF(OR('別紙様式3-2（４・５月）'!R235="",'別紙様式3-2（４・５月）'!Z235="ベア加算"),"",
                                            X233*VLOOKUP(N233,【参考】数式用!$AD$2:$AH$27,MATCH(W233,【参考】数式用!$K$4:$N$4,0)+1,0)
      ),"")</f>
        <v/>
      </c>
      <c r="Z233" s="1081"/>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 customHeight="1">
      <c r="A234" s="502">
        <v>221</v>
      </c>
      <c r="B234" s="982" t="str">
        <f>IF(基本情報入力シート!C273="","",基本情報入力シート!C273)</f>
        <v/>
      </c>
      <c r="C234" s="983"/>
      <c r="D234" s="983"/>
      <c r="E234" s="983"/>
      <c r="F234" s="983"/>
      <c r="G234" s="983"/>
      <c r="H234" s="983"/>
      <c r="I234" s="98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077"/>
      <c r="Q234" s="1078"/>
      <c r="R234" s="524" t="str">
        <f>IFERROR(IF(OR('別紙様式3-2（４・５月）'!R236="",'別紙様式3-2（４・５月）'!Z236="ベア加算"),
"",P234*VLOOKUP(N234,【参考】数式用!$AD$2:$AH$27,MATCH(O234,【参考】数式用!$K$4:$N$4,0)+1,0)),"")</f>
        <v/>
      </c>
      <c r="S234" s="138"/>
      <c r="T234" s="1079"/>
      <c r="U234" s="1080"/>
      <c r="V234" s="522" t="str">
        <f>IFERROR(IF(AND('別紙様式3-2（４・５月）'!O236="", O234&lt;&gt;""),P234, P234*VLOOKUP(AF234,【参考】数式用4!$DC$3:$DZ$106,MATCH(N234,【参考】数式用4!$DC$2:$DZ$2,0))),"")</f>
        <v/>
      </c>
      <c r="W234" s="107"/>
      <c r="X234" s="525"/>
      <c r="Y234" s="1081" t="str">
        <f>IFERROR(
     IF(OR('別紙様式3-2（４・５月）'!R236="",'別紙様式3-2（４・５月）'!Z236="ベア加算"),"",
                                            X234*VLOOKUP(N234,【参考】数式用!$AD$2:$AH$27,MATCH(W234,【参考】数式用!$K$4:$N$4,0)+1,0)
      ),"")</f>
        <v/>
      </c>
      <c r="Z234" s="1081"/>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 customHeight="1">
      <c r="A235" s="502">
        <v>222</v>
      </c>
      <c r="B235" s="982" t="str">
        <f>IF(基本情報入力シート!C274="","",基本情報入力シート!C274)</f>
        <v/>
      </c>
      <c r="C235" s="983"/>
      <c r="D235" s="983"/>
      <c r="E235" s="983"/>
      <c r="F235" s="983"/>
      <c r="G235" s="983"/>
      <c r="H235" s="983"/>
      <c r="I235" s="98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077"/>
      <c r="Q235" s="1078"/>
      <c r="R235" s="524" t="str">
        <f>IFERROR(IF(OR('別紙様式3-2（４・５月）'!R237="",'別紙様式3-2（４・５月）'!Z237="ベア加算"),
"",P235*VLOOKUP(N235,【参考】数式用!$AD$2:$AH$27,MATCH(O235,【参考】数式用!$K$4:$N$4,0)+1,0)),"")</f>
        <v/>
      </c>
      <c r="S235" s="138"/>
      <c r="T235" s="1079"/>
      <c r="U235" s="1080"/>
      <c r="V235" s="522" t="str">
        <f>IFERROR(IF(AND('別紙様式3-2（４・５月）'!O237="", O235&lt;&gt;""),P235, P235*VLOOKUP(AF235,【参考】数式用4!$DC$3:$DZ$106,MATCH(N235,【参考】数式用4!$DC$2:$DZ$2,0))),"")</f>
        <v/>
      </c>
      <c r="W235" s="107"/>
      <c r="X235" s="525"/>
      <c r="Y235" s="1081" t="str">
        <f>IFERROR(
     IF(OR('別紙様式3-2（４・５月）'!R237="",'別紙様式3-2（４・５月）'!Z237="ベア加算"),"",
                                            X235*VLOOKUP(N235,【参考】数式用!$AD$2:$AH$27,MATCH(W235,【参考】数式用!$K$4:$N$4,0)+1,0)
      ),"")</f>
        <v/>
      </c>
      <c r="Z235" s="1081"/>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 customHeight="1">
      <c r="A236" s="502">
        <v>223</v>
      </c>
      <c r="B236" s="982" t="str">
        <f>IF(基本情報入力シート!C275="","",基本情報入力シート!C275)</f>
        <v/>
      </c>
      <c r="C236" s="983"/>
      <c r="D236" s="983"/>
      <c r="E236" s="983"/>
      <c r="F236" s="983"/>
      <c r="G236" s="983"/>
      <c r="H236" s="983"/>
      <c r="I236" s="98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077"/>
      <c r="Q236" s="1078"/>
      <c r="R236" s="524" t="str">
        <f>IFERROR(IF(OR('別紙様式3-2（４・５月）'!R238="",'別紙様式3-2（４・５月）'!Z238="ベア加算"),
"",P236*VLOOKUP(N236,【参考】数式用!$AD$2:$AH$27,MATCH(O236,【参考】数式用!$K$4:$N$4,0)+1,0)),"")</f>
        <v/>
      </c>
      <c r="S236" s="138"/>
      <c r="T236" s="1079"/>
      <c r="U236" s="1080"/>
      <c r="V236" s="522" t="str">
        <f>IFERROR(IF(AND('別紙様式3-2（４・５月）'!O238="", O236&lt;&gt;""),P236, P236*VLOOKUP(AF236,【参考】数式用4!$DC$3:$DZ$106,MATCH(N236,【参考】数式用4!$DC$2:$DZ$2,0))),"")</f>
        <v/>
      </c>
      <c r="W236" s="107"/>
      <c r="X236" s="525"/>
      <c r="Y236" s="1081" t="str">
        <f>IFERROR(
     IF(OR('別紙様式3-2（４・５月）'!R238="",'別紙様式3-2（４・５月）'!Z238="ベア加算"),"",
                                            X236*VLOOKUP(N236,【参考】数式用!$AD$2:$AH$27,MATCH(W236,【参考】数式用!$K$4:$N$4,0)+1,0)
      ),"")</f>
        <v/>
      </c>
      <c r="Z236" s="1081"/>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 customHeight="1">
      <c r="A237" s="502">
        <v>224</v>
      </c>
      <c r="B237" s="982" t="str">
        <f>IF(基本情報入力シート!C276="","",基本情報入力シート!C276)</f>
        <v/>
      </c>
      <c r="C237" s="983"/>
      <c r="D237" s="983"/>
      <c r="E237" s="983"/>
      <c r="F237" s="983"/>
      <c r="G237" s="983"/>
      <c r="H237" s="983"/>
      <c r="I237" s="98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077"/>
      <c r="Q237" s="1078"/>
      <c r="R237" s="524" t="str">
        <f>IFERROR(IF(OR('別紙様式3-2（４・５月）'!R239="",'別紙様式3-2（４・５月）'!Z239="ベア加算"),
"",P237*VLOOKUP(N237,【参考】数式用!$AD$2:$AH$27,MATCH(O237,【参考】数式用!$K$4:$N$4,0)+1,0)),"")</f>
        <v/>
      </c>
      <c r="S237" s="138"/>
      <c r="T237" s="1079"/>
      <c r="U237" s="1080"/>
      <c r="V237" s="522" t="str">
        <f>IFERROR(IF(AND('別紙様式3-2（４・５月）'!O239="", O237&lt;&gt;""),P237, P237*VLOOKUP(AF237,【参考】数式用4!$DC$3:$DZ$106,MATCH(N237,【参考】数式用4!$DC$2:$DZ$2,0))),"")</f>
        <v/>
      </c>
      <c r="W237" s="107"/>
      <c r="X237" s="525"/>
      <c r="Y237" s="1081" t="str">
        <f>IFERROR(
     IF(OR('別紙様式3-2（４・５月）'!R239="",'別紙様式3-2（４・５月）'!Z239="ベア加算"),"",
                                            X237*VLOOKUP(N237,【参考】数式用!$AD$2:$AH$27,MATCH(W237,【参考】数式用!$K$4:$N$4,0)+1,0)
      ),"")</f>
        <v/>
      </c>
      <c r="Z237" s="1081"/>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 customHeight="1">
      <c r="A238" s="502">
        <v>225</v>
      </c>
      <c r="B238" s="982" t="str">
        <f>IF(基本情報入力シート!C277="","",基本情報入力シート!C277)</f>
        <v/>
      </c>
      <c r="C238" s="983"/>
      <c r="D238" s="983"/>
      <c r="E238" s="983"/>
      <c r="F238" s="983"/>
      <c r="G238" s="983"/>
      <c r="H238" s="983"/>
      <c r="I238" s="98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077"/>
      <c r="Q238" s="1078"/>
      <c r="R238" s="524" t="str">
        <f>IFERROR(IF(OR('別紙様式3-2（４・５月）'!R240="",'別紙様式3-2（４・５月）'!Z240="ベア加算"),
"",P238*VLOOKUP(N238,【参考】数式用!$AD$2:$AH$27,MATCH(O238,【参考】数式用!$K$4:$N$4,0)+1,0)),"")</f>
        <v/>
      </c>
      <c r="S238" s="138"/>
      <c r="T238" s="1079"/>
      <c r="U238" s="1080"/>
      <c r="V238" s="522" t="str">
        <f>IFERROR(IF(AND('別紙様式3-2（４・５月）'!O240="", O238&lt;&gt;""),P238, P238*VLOOKUP(AF238,【参考】数式用4!$DC$3:$DZ$106,MATCH(N238,【参考】数式用4!$DC$2:$DZ$2,0))),"")</f>
        <v/>
      </c>
      <c r="W238" s="107"/>
      <c r="X238" s="525"/>
      <c r="Y238" s="1081" t="str">
        <f>IFERROR(
     IF(OR('別紙様式3-2（４・５月）'!R240="",'別紙様式3-2（４・５月）'!Z240="ベア加算"),"",
                                            X238*VLOOKUP(N238,【参考】数式用!$AD$2:$AH$27,MATCH(W238,【参考】数式用!$K$4:$N$4,0)+1,0)
      ),"")</f>
        <v/>
      </c>
      <c r="Z238" s="1081"/>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 customHeight="1">
      <c r="A239" s="502">
        <v>226</v>
      </c>
      <c r="B239" s="982" t="str">
        <f>IF(基本情報入力シート!C278="","",基本情報入力シート!C278)</f>
        <v/>
      </c>
      <c r="C239" s="983"/>
      <c r="D239" s="983"/>
      <c r="E239" s="983"/>
      <c r="F239" s="983"/>
      <c r="G239" s="983"/>
      <c r="H239" s="983"/>
      <c r="I239" s="98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077"/>
      <c r="Q239" s="1078"/>
      <c r="R239" s="524" t="str">
        <f>IFERROR(IF(OR('別紙様式3-2（４・５月）'!R241="",'別紙様式3-2（４・５月）'!Z241="ベア加算"),
"",P239*VLOOKUP(N239,【参考】数式用!$AD$2:$AH$27,MATCH(O239,【参考】数式用!$K$4:$N$4,0)+1,0)),"")</f>
        <v/>
      </c>
      <c r="S239" s="138"/>
      <c r="T239" s="1079"/>
      <c r="U239" s="1080"/>
      <c r="V239" s="522" t="str">
        <f>IFERROR(IF(AND('別紙様式3-2（４・５月）'!O241="", O239&lt;&gt;""),P239, P239*VLOOKUP(AF239,【参考】数式用4!$DC$3:$DZ$106,MATCH(N239,【参考】数式用4!$DC$2:$DZ$2,0))),"")</f>
        <v/>
      </c>
      <c r="W239" s="107"/>
      <c r="X239" s="525"/>
      <c r="Y239" s="1081" t="str">
        <f>IFERROR(
     IF(OR('別紙様式3-2（４・５月）'!R241="",'別紙様式3-2（４・５月）'!Z241="ベア加算"),"",
                                            X239*VLOOKUP(N239,【参考】数式用!$AD$2:$AH$27,MATCH(W239,【参考】数式用!$K$4:$N$4,0)+1,0)
      ),"")</f>
        <v/>
      </c>
      <c r="Z239" s="1081"/>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 customHeight="1">
      <c r="A240" s="502">
        <v>227</v>
      </c>
      <c r="B240" s="982" t="str">
        <f>IF(基本情報入力シート!C279="","",基本情報入力シート!C279)</f>
        <v/>
      </c>
      <c r="C240" s="983"/>
      <c r="D240" s="983"/>
      <c r="E240" s="983"/>
      <c r="F240" s="983"/>
      <c r="G240" s="983"/>
      <c r="H240" s="983"/>
      <c r="I240" s="98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077"/>
      <c r="Q240" s="1078"/>
      <c r="R240" s="524" t="str">
        <f>IFERROR(IF(OR('別紙様式3-2（４・５月）'!R242="",'別紙様式3-2（４・５月）'!Z242="ベア加算"),
"",P240*VLOOKUP(N240,【参考】数式用!$AD$2:$AH$27,MATCH(O240,【参考】数式用!$K$4:$N$4,0)+1,0)),"")</f>
        <v/>
      </c>
      <c r="S240" s="138"/>
      <c r="T240" s="1079"/>
      <c r="U240" s="1080"/>
      <c r="V240" s="522" t="str">
        <f>IFERROR(IF(AND('別紙様式3-2（４・５月）'!O242="", O240&lt;&gt;""),P240, P240*VLOOKUP(AF240,【参考】数式用4!$DC$3:$DZ$106,MATCH(N240,【参考】数式用4!$DC$2:$DZ$2,0))),"")</f>
        <v/>
      </c>
      <c r="W240" s="107"/>
      <c r="X240" s="525"/>
      <c r="Y240" s="1081" t="str">
        <f>IFERROR(
     IF(OR('別紙様式3-2（４・５月）'!R242="",'別紙様式3-2（４・５月）'!Z242="ベア加算"),"",
                                            X240*VLOOKUP(N240,【参考】数式用!$AD$2:$AH$27,MATCH(W240,【参考】数式用!$K$4:$N$4,0)+1,0)
      ),"")</f>
        <v/>
      </c>
      <c r="Z240" s="1081"/>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 customHeight="1">
      <c r="A241" s="502">
        <v>228</v>
      </c>
      <c r="B241" s="982" t="str">
        <f>IF(基本情報入力シート!C280="","",基本情報入力シート!C280)</f>
        <v/>
      </c>
      <c r="C241" s="983"/>
      <c r="D241" s="983"/>
      <c r="E241" s="983"/>
      <c r="F241" s="983"/>
      <c r="G241" s="983"/>
      <c r="H241" s="983"/>
      <c r="I241" s="98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077"/>
      <c r="Q241" s="1078"/>
      <c r="R241" s="524" t="str">
        <f>IFERROR(IF(OR('別紙様式3-2（４・５月）'!R243="",'別紙様式3-2（４・５月）'!Z243="ベア加算"),
"",P241*VLOOKUP(N241,【参考】数式用!$AD$2:$AH$27,MATCH(O241,【参考】数式用!$K$4:$N$4,0)+1,0)),"")</f>
        <v/>
      </c>
      <c r="S241" s="138"/>
      <c r="T241" s="1079"/>
      <c r="U241" s="1080"/>
      <c r="V241" s="522" t="str">
        <f>IFERROR(IF(AND('別紙様式3-2（４・５月）'!O243="", O241&lt;&gt;""),P241, P241*VLOOKUP(AF241,【参考】数式用4!$DC$3:$DZ$106,MATCH(N241,【参考】数式用4!$DC$2:$DZ$2,0))),"")</f>
        <v/>
      </c>
      <c r="W241" s="107"/>
      <c r="X241" s="525"/>
      <c r="Y241" s="1081" t="str">
        <f>IFERROR(
     IF(OR('別紙様式3-2（４・５月）'!R243="",'別紙様式3-2（４・５月）'!Z243="ベア加算"),"",
                                            X241*VLOOKUP(N241,【参考】数式用!$AD$2:$AH$27,MATCH(W241,【参考】数式用!$K$4:$N$4,0)+1,0)
      ),"")</f>
        <v/>
      </c>
      <c r="Z241" s="1081"/>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 customHeight="1">
      <c r="A242" s="502">
        <v>229</v>
      </c>
      <c r="B242" s="982" t="str">
        <f>IF(基本情報入力シート!C281="","",基本情報入力シート!C281)</f>
        <v/>
      </c>
      <c r="C242" s="983"/>
      <c r="D242" s="983"/>
      <c r="E242" s="983"/>
      <c r="F242" s="983"/>
      <c r="G242" s="983"/>
      <c r="H242" s="983"/>
      <c r="I242" s="98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077"/>
      <c r="Q242" s="1078"/>
      <c r="R242" s="524" t="str">
        <f>IFERROR(IF(OR('別紙様式3-2（４・５月）'!R244="",'別紙様式3-2（４・５月）'!Z244="ベア加算"),
"",P242*VLOOKUP(N242,【参考】数式用!$AD$2:$AH$27,MATCH(O242,【参考】数式用!$K$4:$N$4,0)+1,0)),"")</f>
        <v/>
      </c>
      <c r="S242" s="138"/>
      <c r="T242" s="1079"/>
      <c r="U242" s="1080"/>
      <c r="V242" s="522" t="str">
        <f>IFERROR(IF(AND('別紙様式3-2（４・５月）'!O244="", O242&lt;&gt;""),P242, P242*VLOOKUP(AF242,【参考】数式用4!$DC$3:$DZ$106,MATCH(N242,【参考】数式用4!$DC$2:$DZ$2,0))),"")</f>
        <v/>
      </c>
      <c r="W242" s="107"/>
      <c r="X242" s="525"/>
      <c r="Y242" s="1081" t="str">
        <f>IFERROR(
     IF(OR('別紙様式3-2（４・５月）'!R244="",'別紙様式3-2（４・５月）'!Z244="ベア加算"),"",
                                            X242*VLOOKUP(N242,【参考】数式用!$AD$2:$AH$27,MATCH(W242,【参考】数式用!$K$4:$N$4,0)+1,0)
      ),"")</f>
        <v/>
      </c>
      <c r="Z242" s="1081"/>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 customHeight="1">
      <c r="A243" s="502">
        <v>230</v>
      </c>
      <c r="B243" s="982" t="str">
        <f>IF(基本情報入力シート!C282="","",基本情報入力シート!C282)</f>
        <v/>
      </c>
      <c r="C243" s="983"/>
      <c r="D243" s="983"/>
      <c r="E243" s="983"/>
      <c r="F243" s="983"/>
      <c r="G243" s="983"/>
      <c r="H243" s="983"/>
      <c r="I243" s="98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077"/>
      <c r="Q243" s="1078"/>
      <c r="R243" s="524" t="str">
        <f>IFERROR(IF(OR('別紙様式3-2（４・５月）'!R245="",'別紙様式3-2（４・５月）'!Z245="ベア加算"),
"",P243*VLOOKUP(N243,【参考】数式用!$AD$2:$AH$27,MATCH(O243,【参考】数式用!$K$4:$N$4,0)+1,0)),"")</f>
        <v/>
      </c>
      <c r="S243" s="138"/>
      <c r="T243" s="1079"/>
      <c r="U243" s="1080"/>
      <c r="V243" s="522" t="str">
        <f>IFERROR(IF(AND('別紙様式3-2（４・５月）'!O245="", O243&lt;&gt;""),P243, P243*VLOOKUP(AF243,【参考】数式用4!$DC$3:$DZ$106,MATCH(N243,【参考】数式用4!$DC$2:$DZ$2,0))),"")</f>
        <v/>
      </c>
      <c r="W243" s="107"/>
      <c r="X243" s="525"/>
      <c r="Y243" s="1081" t="str">
        <f>IFERROR(
     IF(OR('別紙様式3-2（４・５月）'!R245="",'別紙様式3-2（４・５月）'!Z245="ベア加算"),"",
                                            X243*VLOOKUP(N243,【参考】数式用!$AD$2:$AH$27,MATCH(W243,【参考】数式用!$K$4:$N$4,0)+1,0)
      ),"")</f>
        <v/>
      </c>
      <c r="Z243" s="1081"/>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 customHeight="1">
      <c r="A244" s="502">
        <v>231</v>
      </c>
      <c r="B244" s="982" t="str">
        <f>IF(基本情報入力シート!C283="","",基本情報入力シート!C283)</f>
        <v/>
      </c>
      <c r="C244" s="983"/>
      <c r="D244" s="983"/>
      <c r="E244" s="983"/>
      <c r="F244" s="983"/>
      <c r="G244" s="983"/>
      <c r="H244" s="983"/>
      <c r="I244" s="98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077"/>
      <c r="Q244" s="1078"/>
      <c r="R244" s="524" t="str">
        <f>IFERROR(IF(OR('別紙様式3-2（４・５月）'!R246="",'別紙様式3-2（４・５月）'!Z246="ベア加算"),
"",P244*VLOOKUP(N244,【参考】数式用!$AD$2:$AH$27,MATCH(O244,【参考】数式用!$K$4:$N$4,0)+1,0)),"")</f>
        <v/>
      </c>
      <c r="S244" s="138"/>
      <c r="T244" s="1079"/>
      <c r="U244" s="1080"/>
      <c r="V244" s="522" t="str">
        <f>IFERROR(IF(AND('別紙様式3-2（４・５月）'!O246="", O244&lt;&gt;""),P244, P244*VLOOKUP(AF244,【参考】数式用4!$DC$3:$DZ$106,MATCH(N244,【参考】数式用4!$DC$2:$DZ$2,0))),"")</f>
        <v/>
      </c>
      <c r="W244" s="107"/>
      <c r="X244" s="525"/>
      <c r="Y244" s="1081" t="str">
        <f>IFERROR(
     IF(OR('別紙様式3-2（４・５月）'!R246="",'別紙様式3-2（４・５月）'!Z246="ベア加算"),"",
                                            X244*VLOOKUP(N244,【参考】数式用!$AD$2:$AH$27,MATCH(W244,【参考】数式用!$K$4:$N$4,0)+1,0)
      ),"")</f>
        <v/>
      </c>
      <c r="Z244" s="1081"/>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 customHeight="1">
      <c r="A245" s="502">
        <v>232</v>
      </c>
      <c r="B245" s="982" t="str">
        <f>IF(基本情報入力シート!C284="","",基本情報入力シート!C284)</f>
        <v/>
      </c>
      <c r="C245" s="983"/>
      <c r="D245" s="983"/>
      <c r="E245" s="983"/>
      <c r="F245" s="983"/>
      <c r="G245" s="983"/>
      <c r="H245" s="983"/>
      <c r="I245" s="98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077"/>
      <c r="Q245" s="1078"/>
      <c r="R245" s="524" t="str">
        <f>IFERROR(IF(OR('別紙様式3-2（４・５月）'!R247="",'別紙様式3-2（４・５月）'!Z247="ベア加算"),
"",P245*VLOOKUP(N245,【参考】数式用!$AD$2:$AH$27,MATCH(O245,【参考】数式用!$K$4:$N$4,0)+1,0)),"")</f>
        <v/>
      </c>
      <c r="S245" s="138"/>
      <c r="T245" s="1079"/>
      <c r="U245" s="1080"/>
      <c r="V245" s="522" t="str">
        <f>IFERROR(IF(AND('別紙様式3-2（４・５月）'!O247="", O245&lt;&gt;""),P245, P245*VLOOKUP(AF245,【参考】数式用4!$DC$3:$DZ$106,MATCH(N245,【参考】数式用4!$DC$2:$DZ$2,0))),"")</f>
        <v/>
      </c>
      <c r="W245" s="107"/>
      <c r="X245" s="525"/>
      <c r="Y245" s="1081" t="str">
        <f>IFERROR(
     IF(OR('別紙様式3-2（４・５月）'!R247="",'別紙様式3-2（４・５月）'!Z247="ベア加算"),"",
                                            X245*VLOOKUP(N245,【参考】数式用!$AD$2:$AH$27,MATCH(W245,【参考】数式用!$K$4:$N$4,0)+1,0)
      ),"")</f>
        <v/>
      </c>
      <c r="Z245" s="1081"/>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 customHeight="1">
      <c r="A246" s="502">
        <v>233</v>
      </c>
      <c r="B246" s="982" t="str">
        <f>IF(基本情報入力シート!C285="","",基本情報入力シート!C285)</f>
        <v/>
      </c>
      <c r="C246" s="983"/>
      <c r="D246" s="983"/>
      <c r="E246" s="983"/>
      <c r="F246" s="983"/>
      <c r="G246" s="983"/>
      <c r="H246" s="983"/>
      <c r="I246" s="98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077"/>
      <c r="Q246" s="1078"/>
      <c r="R246" s="524" t="str">
        <f>IFERROR(IF(OR('別紙様式3-2（４・５月）'!R248="",'別紙様式3-2（４・５月）'!Z248="ベア加算"),
"",P246*VLOOKUP(N246,【参考】数式用!$AD$2:$AH$27,MATCH(O246,【参考】数式用!$K$4:$N$4,0)+1,0)),"")</f>
        <v/>
      </c>
      <c r="S246" s="138"/>
      <c r="T246" s="1079"/>
      <c r="U246" s="1080"/>
      <c r="V246" s="522" t="str">
        <f>IFERROR(IF(AND('別紙様式3-2（４・５月）'!O248="", O246&lt;&gt;""),P246, P246*VLOOKUP(AF246,【参考】数式用4!$DC$3:$DZ$106,MATCH(N246,【参考】数式用4!$DC$2:$DZ$2,0))),"")</f>
        <v/>
      </c>
      <c r="W246" s="107"/>
      <c r="X246" s="525"/>
      <c r="Y246" s="1081" t="str">
        <f>IFERROR(
     IF(OR('別紙様式3-2（４・５月）'!R248="",'別紙様式3-2（４・５月）'!Z248="ベア加算"),"",
                                            X246*VLOOKUP(N246,【参考】数式用!$AD$2:$AH$27,MATCH(W246,【参考】数式用!$K$4:$N$4,0)+1,0)
      ),"")</f>
        <v/>
      </c>
      <c r="Z246" s="1081"/>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 customHeight="1">
      <c r="A247" s="502">
        <v>234</v>
      </c>
      <c r="B247" s="982" t="str">
        <f>IF(基本情報入力シート!C286="","",基本情報入力シート!C286)</f>
        <v/>
      </c>
      <c r="C247" s="983"/>
      <c r="D247" s="983"/>
      <c r="E247" s="983"/>
      <c r="F247" s="983"/>
      <c r="G247" s="983"/>
      <c r="H247" s="983"/>
      <c r="I247" s="98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077"/>
      <c r="Q247" s="1078"/>
      <c r="R247" s="524" t="str">
        <f>IFERROR(IF(OR('別紙様式3-2（４・５月）'!R249="",'別紙様式3-2（４・５月）'!Z249="ベア加算"),
"",P247*VLOOKUP(N247,【参考】数式用!$AD$2:$AH$27,MATCH(O247,【参考】数式用!$K$4:$N$4,0)+1,0)),"")</f>
        <v/>
      </c>
      <c r="S247" s="138"/>
      <c r="T247" s="1079"/>
      <c r="U247" s="1080"/>
      <c r="V247" s="522" t="str">
        <f>IFERROR(IF(AND('別紙様式3-2（４・５月）'!O249="", O247&lt;&gt;""),P247, P247*VLOOKUP(AF247,【参考】数式用4!$DC$3:$DZ$106,MATCH(N247,【参考】数式用4!$DC$2:$DZ$2,0))),"")</f>
        <v/>
      </c>
      <c r="W247" s="107"/>
      <c r="X247" s="525"/>
      <c r="Y247" s="1081" t="str">
        <f>IFERROR(
     IF(OR('別紙様式3-2（４・５月）'!R249="",'別紙様式3-2（４・５月）'!Z249="ベア加算"),"",
                                            X247*VLOOKUP(N247,【参考】数式用!$AD$2:$AH$27,MATCH(W247,【参考】数式用!$K$4:$N$4,0)+1,0)
      ),"")</f>
        <v/>
      </c>
      <c r="Z247" s="1081"/>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 customHeight="1">
      <c r="A248" s="502">
        <v>235</v>
      </c>
      <c r="B248" s="982" t="str">
        <f>IF(基本情報入力シート!C287="","",基本情報入力シート!C287)</f>
        <v/>
      </c>
      <c r="C248" s="983"/>
      <c r="D248" s="983"/>
      <c r="E248" s="983"/>
      <c r="F248" s="983"/>
      <c r="G248" s="983"/>
      <c r="H248" s="983"/>
      <c r="I248" s="98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077"/>
      <c r="Q248" s="1078"/>
      <c r="R248" s="524" t="str">
        <f>IFERROR(IF(OR('別紙様式3-2（４・５月）'!R250="",'別紙様式3-2（４・５月）'!Z250="ベア加算"),
"",P248*VLOOKUP(N248,【参考】数式用!$AD$2:$AH$27,MATCH(O248,【参考】数式用!$K$4:$N$4,0)+1,0)),"")</f>
        <v/>
      </c>
      <c r="S248" s="138"/>
      <c r="T248" s="1079"/>
      <c r="U248" s="1080"/>
      <c r="V248" s="522" t="str">
        <f>IFERROR(IF(AND('別紙様式3-2（４・５月）'!O250="", O248&lt;&gt;""),P248, P248*VLOOKUP(AF248,【参考】数式用4!$DC$3:$DZ$106,MATCH(N248,【参考】数式用4!$DC$2:$DZ$2,0))),"")</f>
        <v/>
      </c>
      <c r="W248" s="107"/>
      <c r="X248" s="525"/>
      <c r="Y248" s="1081" t="str">
        <f>IFERROR(
     IF(OR('別紙様式3-2（４・５月）'!R250="",'別紙様式3-2（４・５月）'!Z250="ベア加算"),"",
                                            X248*VLOOKUP(N248,【参考】数式用!$AD$2:$AH$27,MATCH(W248,【参考】数式用!$K$4:$N$4,0)+1,0)
      ),"")</f>
        <v/>
      </c>
      <c r="Z248" s="1081"/>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 customHeight="1">
      <c r="A249" s="502">
        <v>236</v>
      </c>
      <c r="B249" s="982" t="str">
        <f>IF(基本情報入力シート!C288="","",基本情報入力シート!C288)</f>
        <v/>
      </c>
      <c r="C249" s="983"/>
      <c r="D249" s="983"/>
      <c r="E249" s="983"/>
      <c r="F249" s="983"/>
      <c r="G249" s="983"/>
      <c r="H249" s="983"/>
      <c r="I249" s="98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077"/>
      <c r="Q249" s="1078"/>
      <c r="R249" s="524" t="str">
        <f>IFERROR(IF(OR('別紙様式3-2（４・５月）'!R251="",'別紙様式3-2（４・５月）'!Z251="ベア加算"),
"",P249*VLOOKUP(N249,【参考】数式用!$AD$2:$AH$27,MATCH(O249,【参考】数式用!$K$4:$N$4,0)+1,0)),"")</f>
        <v/>
      </c>
      <c r="S249" s="138"/>
      <c r="T249" s="1079"/>
      <c r="U249" s="1080"/>
      <c r="V249" s="522" t="str">
        <f>IFERROR(IF(AND('別紙様式3-2（４・５月）'!O251="", O249&lt;&gt;""),P249, P249*VLOOKUP(AF249,【参考】数式用4!$DC$3:$DZ$106,MATCH(N249,【参考】数式用4!$DC$2:$DZ$2,0))),"")</f>
        <v/>
      </c>
      <c r="W249" s="107"/>
      <c r="X249" s="525"/>
      <c r="Y249" s="1081" t="str">
        <f>IFERROR(
     IF(OR('別紙様式3-2（４・５月）'!R251="",'別紙様式3-2（４・５月）'!Z251="ベア加算"),"",
                                            X249*VLOOKUP(N249,【参考】数式用!$AD$2:$AH$27,MATCH(W249,【参考】数式用!$K$4:$N$4,0)+1,0)
      ),"")</f>
        <v/>
      </c>
      <c r="Z249" s="1081"/>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 customHeight="1">
      <c r="A250" s="502">
        <v>237</v>
      </c>
      <c r="B250" s="982" t="str">
        <f>IF(基本情報入力シート!C289="","",基本情報入力シート!C289)</f>
        <v/>
      </c>
      <c r="C250" s="983"/>
      <c r="D250" s="983"/>
      <c r="E250" s="983"/>
      <c r="F250" s="983"/>
      <c r="G250" s="983"/>
      <c r="H250" s="983"/>
      <c r="I250" s="98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077"/>
      <c r="Q250" s="1078"/>
      <c r="R250" s="524" t="str">
        <f>IFERROR(IF(OR('別紙様式3-2（４・５月）'!R252="",'別紙様式3-2（４・５月）'!Z252="ベア加算"),
"",P250*VLOOKUP(N250,【参考】数式用!$AD$2:$AH$27,MATCH(O250,【参考】数式用!$K$4:$N$4,0)+1,0)),"")</f>
        <v/>
      </c>
      <c r="S250" s="138"/>
      <c r="T250" s="1079"/>
      <c r="U250" s="1080"/>
      <c r="V250" s="522" t="str">
        <f>IFERROR(IF(AND('別紙様式3-2（４・５月）'!O252="", O250&lt;&gt;""),P250, P250*VLOOKUP(AF250,【参考】数式用4!$DC$3:$DZ$106,MATCH(N250,【参考】数式用4!$DC$2:$DZ$2,0))),"")</f>
        <v/>
      </c>
      <c r="W250" s="107"/>
      <c r="X250" s="525"/>
      <c r="Y250" s="1081" t="str">
        <f>IFERROR(
     IF(OR('別紙様式3-2（４・５月）'!R252="",'別紙様式3-2（４・５月）'!Z252="ベア加算"),"",
                                            X250*VLOOKUP(N250,【参考】数式用!$AD$2:$AH$27,MATCH(W250,【参考】数式用!$K$4:$N$4,0)+1,0)
      ),"")</f>
        <v/>
      </c>
      <c r="Z250" s="1081"/>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 customHeight="1">
      <c r="A251" s="502">
        <v>238</v>
      </c>
      <c r="B251" s="982" t="str">
        <f>IF(基本情報入力シート!C290="","",基本情報入力シート!C290)</f>
        <v/>
      </c>
      <c r="C251" s="983"/>
      <c r="D251" s="983"/>
      <c r="E251" s="983"/>
      <c r="F251" s="983"/>
      <c r="G251" s="983"/>
      <c r="H251" s="983"/>
      <c r="I251" s="98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077"/>
      <c r="Q251" s="1078"/>
      <c r="R251" s="524" t="str">
        <f>IFERROR(IF(OR('別紙様式3-2（４・５月）'!R253="",'別紙様式3-2（４・５月）'!Z253="ベア加算"),
"",P251*VLOOKUP(N251,【参考】数式用!$AD$2:$AH$27,MATCH(O251,【参考】数式用!$K$4:$N$4,0)+1,0)),"")</f>
        <v/>
      </c>
      <c r="S251" s="138"/>
      <c r="T251" s="1079"/>
      <c r="U251" s="1080"/>
      <c r="V251" s="522" t="str">
        <f>IFERROR(IF(AND('別紙様式3-2（４・５月）'!O253="", O251&lt;&gt;""),P251, P251*VLOOKUP(AF251,【参考】数式用4!$DC$3:$DZ$106,MATCH(N251,【参考】数式用4!$DC$2:$DZ$2,0))),"")</f>
        <v/>
      </c>
      <c r="W251" s="107"/>
      <c r="X251" s="525"/>
      <c r="Y251" s="1081" t="str">
        <f>IFERROR(
     IF(OR('別紙様式3-2（４・５月）'!R253="",'別紙様式3-2（４・５月）'!Z253="ベア加算"),"",
                                            X251*VLOOKUP(N251,【参考】数式用!$AD$2:$AH$27,MATCH(W251,【参考】数式用!$K$4:$N$4,0)+1,0)
      ),"")</f>
        <v/>
      </c>
      <c r="Z251" s="1081"/>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 customHeight="1">
      <c r="A252" s="502">
        <v>239</v>
      </c>
      <c r="B252" s="982" t="str">
        <f>IF(基本情報入力シート!C291="","",基本情報入力シート!C291)</f>
        <v/>
      </c>
      <c r="C252" s="983"/>
      <c r="D252" s="983"/>
      <c r="E252" s="983"/>
      <c r="F252" s="983"/>
      <c r="G252" s="983"/>
      <c r="H252" s="983"/>
      <c r="I252" s="98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077"/>
      <c r="Q252" s="1078"/>
      <c r="R252" s="524" t="str">
        <f>IFERROR(IF(OR('別紙様式3-2（４・５月）'!R254="",'別紙様式3-2（４・５月）'!Z254="ベア加算"),
"",P252*VLOOKUP(N252,【参考】数式用!$AD$2:$AH$27,MATCH(O252,【参考】数式用!$K$4:$N$4,0)+1,0)),"")</f>
        <v/>
      </c>
      <c r="S252" s="138"/>
      <c r="T252" s="1079"/>
      <c r="U252" s="1080"/>
      <c r="V252" s="522" t="str">
        <f>IFERROR(IF(AND('別紙様式3-2（４・５月）'!O254="", O252&lt;&gt;""),P252, P252*VLOOKUP(AF252,【参考】数式用4!$DC$3:$DZ$106,MATCH(N252,【参考】数式用4!$DC$2:$DZ$2,0))),"")</f>
        <v/>
      </c>
      <c r="W252" s="107"/>
      <c r="X252" s="525"/>
      <c r="Y252" s="1081" t="str">
        <f>IFERROR(
     IF(OR('別紙様式3-2（４・５月）'!R254="",'別紙様式3-2（４・５月）'!Z254="ベア加算"),"",
                                            X252*VLOOKUP(N252,【参考】数式用!$AD$2:$AH$27,MATCH(W252,【参考】数式用!$K$4:$N$4,0)+1,0)
      ),"")</f>
        <v/>
      </c>
      <c r="Z252" s="1081"/>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 customHeight="1">
      <c r="A253" s="502">
        <v>240</v>
      </c>
      <c r="B253" s="982" t="str">
        <f>IF(基本情報入力シート!C292="","",基本情報入力シート!C292)</f>
        <v/>
      </c>
      <c r="C253" s="983"/>
      <c r="D253" s="983"/>
      <c r="E253" s="983"/>
      <c r="F253" s="983"/>
      <c r="G253" s="983"/>
      <c r="H253" s="983"/>
      <c r="I253" s="98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077"/>
      <c r="Q253" s="1078"/>
      <c r="R253" s="524" t="str">
        <f>IFERROR(IF(OR('別紙様式3-2（４・５月）'!R255="",'別紙様式3-2（４・５月）'!Z255="ベア加算"),
"",P253*VLOOKUP(N253,【参考】数式用!$AD$2:$AH$27,MATCH(O253,【参考】数式用!$K$4:$N$4,0)+1,0)),"")</f>
        <v/>
      </c>
      <c r="S253" s="138"/>
      <c r="T253" s="1079"/>
      <c r="U253" s="1080"/>
      <c r="V253" s="522" t="str">
        <f>IFERROR(IF(AND('別紙様式3-2（４・５月）'!O255="", O253&lt;&gt;""),P253, P253*VLOOKUP(AF253,【参考】数式用4!$DC$3:$DZ$106,MATCH(N253,【参考】数式用4!$DC$2:$DZ$2,0))),"")</f>
        <v/>
      </c>
      <c r="W253" s="107"/>
      <c r="X253" s="525"/>
      <c r="Y253" s="1081" t="str">
        <f>IFERROR(
     IF(OR('別紙様式3-2（４・５月）'!R255="",'別紙様式3-2（４・５月）'!Z255="ベア加算"),"",
                                            X253*VLOOKUP(N253,【参考】数式用!$AD$2:$AH$27,MATCH(W253,【参考】数式用!$K$4:$N$4,0)+1,0)
      ),"")</f>
        <v/>
      </c>
      <c r="Z253" s="1081"/>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 customHeight="1">
      <c r="A254" s="502">
        <v>241</v>
      </c>
      <c r="B254" s="982" t="str">
        <f>IF(基本情報入力シート!C293="","",基本情報入力シート!C293)</f>
        <v/>
      </c>
      <c r="C254" s="983"/>
      <c r="D254" s="983"/>
      <c r="E254" s="983"/>
      <c r="F254" s="983"/>
      <c r="G254" s="983"/>
      <c r="H254" s="983"/>
      <c r="I254" s="98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077"/>
      <c r="Q254" s="1078"/>
      <c r="R254" s="524" t="str">
        <f>IFERROR(IF(OR('別紙様式3-2（４・５月）'!R256="",'別紙様式3-2（４・５月）'!Z256="ベア加算"),
"",P254*VLOOKUP(N254,【参考】数式用!$AD$2:$AH$27,MATCH(O254,【参考】数式用!$K$4:$N$4,0)+1,0)),"")</f>
        <v/>
      </c>
      <c r="S254" s="138"/>
      <c r="T254" s="1079"/>
      <c r="U254" s="1080"/>
      <c r="V254" s="522" t="str">
        <f>IFERROR(IF(AND('別紙様式3-2（４・５月）'!O256="", O254&lt;&gt;""),P254, P254*VLOOKUP(AF254,【参考】数式用4!$DC$3:$DZ$106,MATCH(N254,【参考】数式用4!$DC$2:$DZ$2,0))),"")</f>
        <v/>
      </c>
      <c r="W254" s="107"/>
      <c r="X254" s="525"/>
      <c r="Y254" s="1081" t="str">
        <f>IFERROR(
     IF(OR('別紙様式3-2（４・５月）'!R256="",'別紙様式3-2（４・５月）'!Z256="ベア加算"),"",
                                            X254*VLOOKUP(N254,【参考】数式用!$AD$2:$AH$27,MATCH(W254,【参考】数式用!$K$4:$N$4,0)+1,0)
      ),"")</f>
        <v/>
      </c>
      <c r="Z254" s="1081"/>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 customHeight="1">
      <c r="A255" s="502">
        <v>242</v>
      </c>
      <c r="B255" s="982" t="str">
        <f>IF(基本情報入力シート!C294="","",基本情報入力シート!C294)</f>
        <v/>
      </c>
      <c r="C255" s="983"/>
      <c r="D255" s="983"/>
      <c r="E255" s="983"/>
      <c r="F255" s="983"/>
      <c r="G255" s="983"/>
      <c r="H255" s="983"/>
      <c r="I255" s="98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077"/>
      <c r="Q255" s="1078"/>
      <c r="R255" s="524" t="str">
        <f>IFERROR(IF(OR('別紙様式3-2（４・５月）'!R257="",'別紙様式3-2（４・５月）'!Z257="ベア加算"),
"",P255*VLOOKUP(N255,【参考】数式用!$AD$2:$AH$27,MATCH(O255,【参考】数式用!$K$4:$N$4,0)+1,0)),"")</f>
        <v/>
      </c>
      <c r="S255" s="138"/>
      <c r="T255" s="1079"/>
      <c r="U255" s="1080"/>
      <c r="V255" s="522" t="str">
        <f>IFERROR(IF(AND('別紙様式3-2（４・５月）'!O257="", O255&lt;&gt;""),P255, P255*VLOOKUP(AF255,【参考】数式用4!$DC$3:$DZ$106,MATCH(N255,【参考】数式用4!$DC$2:$DZ$2,0))),"")</f>
        <v/>
      </c>
      <c r="W255" s="107"/>
      <c r="X255" s="525"/>
      <c r="Y255" s="1081" t="str">
        <f>IFERROR(
     IF(OR('別紙様式3-2（４・５月）'!R257="",'別紙様式3-2（４・５月）'!Z257="ベア加算"),"",
                                            X255*VLOOKUP(N255,【参考】数式用!$AD$2:$AH$27,MATCH(W255,【参考】数式用!$K$4:$N$4,0)+1,0)
      ),"")</f>
        <v/>
      </c>
      <c r="Z255" s="1081"/>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 customHeight="1">
      <c r="A256" s="502">
        <v>243</v>
      </c>
      <c r="B256" s="982" t="str">
        <f>IF(基本情報入力シート!C295="","",基本情報入力シート!C295)</f>
        <v/>
      </c>
      <c r="C256" s="983"/>
      <c r="D256" s="983"/>
      <c r="E256" s="983"/>
      <c r="F256" s="983"/>
      <c r="G256" s="983"/>
      <c r="H256" s="983"/>
      <c r="I256" s="98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077"/>
      <c r="Q256" s="1078"/>
      <c r="R256" s="524" t="str">
        <f>IFERROR(IF(OR('別紙様式3-2（４・５月）'!R258="",'別紙様式3-2（４・５月）'!Z258="ベア加算"),
"",P256*VLOOKUP(N256,【参考】数式用!$AD$2:$AH$27,MATCH(O256,【参考】数式用!$K$4:$N$4,0)+1,0)),"")</f>
        <v/>
      </c>
      <c r="S256" s="138"/>
      <c r="T256" s="1079"/>
      <c r="U256" s="1080"/>
      <c r="V256" s="522" t="str">
        <f>IFERROR(IF(AND('別紙様式3-2（４・５月）'!O258="", O256&lt;&gt;""),P256, P256*VLOOKUP(AF256,【参考】数式用4!$DC$3:$DZ$106,MATCH(N256,【参考】数式用4!$DC$2:$DZ$2,0))),"")</f>
        <v/>
      </c>
      <c r="W256" s="107"/>
      <c r="X256" s="525"/>
      <c r="Y256" s="1081" t="str">
        <f>IFERROR(
     IF(OR('別紙様式3-2（４・５月）'!R258="",'別紙様式3-2（４・５月）'!Z258="ベア加算"),"",
                                            X256*VLOOKUP(N256,【参考】数式用!$AD$2:$AH$27,MATCH(W256,【参考】数式用!$K$4:$N$4,0)+1,0)
      ),"")</f>
        <v/>
      </c>
      <c r="Z256" s="1081"/>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 customHeight="1">
      <c r="A257" s="502">
        <v>244</v>
      </c>
      <c r="B257" s="982" t="str">
        <f>IF(基本情報入力シート!C296="","",基本情報入力シート!C296)</f>
        <v/>
      </c>
      <c r="C257" s="983"/>
      <c r="D257" s="983"/>
      <c r="E257" s="983"/>
      <c r="F257" s="983"/>
      <c r="G257" s="983"/>
      <c r="H257" s="983"/>
      <c r="I257" s="98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077"/>
      <c r="Q257" s="1078"/>
      <c r="R257" s="524" t="str">
        <f>IFERROR(IF(OR('別紙様式3-2（４・５月）'!R259="",'別紙様式3-2（４・５月）'!Z259="ベア加算"),
"",P257*VLOOKUP(N257,【参考】数式用!$AD$2:$AH$27,MATCH(O257,【参考】数式用!$K$4:$N$4,0)+1,0)),"")</f>
        <v/>
      </c>
      <c r="S257" s="138"/>
      <c r="T257" s="1079"/>
      <c r="U257" s="1080"/>
      <c r="V257" s="522" t="str">
        <f>IFERROR(IF(AND('別紙様式3-2（４・５月）'!O259="", O257&lt;&gt;""),P257, P257*VLOOKUP(AF257,【参考】数式用4!$DC$3:$DZ$106,MATCH(N257,【参考】数式用4!$DC$2:$DZ$2,0))),"")</f>
        <v/>
      </c>
      <c r="W257" s="107"/>
      <c r="X257" s="525"/>
      <c r="Y257" s="1081" t="str">
        <f>IFERROR(
     IF(OR('別紙様式3-2（４・５月）'!R259="",'別紙様式3-2（４・５月）'!Z259="ベア加算"),"",
                                            X257*VLOOKUP(N257,【参考】数式用!$AD$2:$AH$27,MATCH(W257,【参考】数式用!$K$4:$N$4,0)+1,0)
      ),"")</f>
        <v/>
      </c>
      <c r="Z257" s="1081"/>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 customHeight="1">
      <c r="A258" s="502">
        <v>245</v>
      </c>
      <c r="B258" s="982" t="str">
        <f>IF(基本情報入力シート!C297="","",基本情報入力シート!C297)</f>
        <v/>
      </c>
      <c r="C258" s="983"/>
      <c r="D258" s="983"/>
      <c r="E258" s="983"/>
      <c r="F258" s="983"/>
      <c r="G258" s="983"/>
      <c r="H258" s="983"/>
      <c r="I258" s="98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077"/>
      <c r="Q258" s="1078"/>
      <c r="R258" s="524" t="str">
        <f>IFERROR(IF(OR('別紙様式3-2（４・５月）'!R260="",'別紙様式3-2（４・５月）'!Z260="ベア加算"),
"",P258*VLOOKUP(N258,【参考】数式用!$AD$2:$AH$27,MATCH(O258,【参考】数式用!$K$4:$N$4,0)+1,0)),"")</f>
        <v/>
      </c>
      <c r="S258" s="138"/>
      <c r="T258" s="1079"/>
      <c r="U258" s="1080"/>
      <c r="V258" s="522" t="str">
        <f>IFERROR(IF(AND('別紙様式3-2（４・５月）'!O260="", O258&lt;&gt;""),P258, P258*VLOOKUP(AF258,【参考】数式用4!$DC$3:$DZ$106,MATCH(N258,【参考】数式用4!$DC$2:$DZ$2,0))),"")</f>
        <v/>
      </c>
      <c r="W258" s="107"/>
      <c r="X258" s="525"/>
      <c r="Y258" s="1081" t="str">
        <f>IFERROR(
     IF(OR('別紙様式3-2（４・５月）'!R260="",'別紙様式3-2（４・５月）'!Z260="ベア加算"),"",
                                            X258*VLOOKUP(N258,【参考】数式用!$AD$2:$AH$27,MATCH(W258,【参考】数式用!$K$4:$N$4,0)+1,0)
      ),"")</f>
        <v/>
      </c>
      <c r="Z258" s="1081"/>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 customHeight="1">
      <c r="A259" s="502">
        <v>246</v>
      </c>
      <c r="B259" s="982" t="str">
        <f>IF(基本情報入力シート!C298="","",基本情報入力シート!C298)</f>
        <v/>
      </c>
      <c r="C259" s="983"/>
      <c r="D259" s="983"/>
      <c r="E259" s="983"/>
      <c r="F259" s="983"/>
      <c r="G259" s="983"/>
      <c r="H259" s="983"/>
      <c r="I259" s="98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077"/>
      <c r="Q259" s="1078"/>
      <c r="R259" s="524" t="str">
        <f>IFERROR(IF(OR('別紙様式3-2（４・５月）'!R261="",'別紙様式3-2（４・５月）'!Z261="ベア加算"),
"",P259*VLOOKUP(N259,【参考】数式用!$AD$2:$AH$27,MATCH(O259,【参考】数式用!$K$4:$N$4,0)+1,0)),"")</f>
        <v/>
      </c>
      <c r="S259" s="138"/>
      <c r="T259" s="1079"/>
      <c r="U259" s="1080"/>
      <c r="V259" s="522" t="str">
        <f>IFERROR(IF(AND('別紙様式3-2（４・５月）'!O261="", O259&lt;&gt;""),P259, P259*VLOOKUP(AF259,【参考】数式用4!$DC$3:$DZ$106,MATCH(N259,【参考】数式用4!$DC$2:$DZ$2,0))),"")</f>
        <v/>
      </c>
      <c r="W259" s="107"/>
      <c r="X259" s="525"/>
      <c r="Y259" s="1081" t="str">
        <f>IFERROR(
     IF(OR('別紙様式3-2（４・５月）'!R261="",'別紙様式3-2（４・５月）'!Z261="ベア加算"),"",
                                            X259*VLOOKUP(N259,【参考】数式用!$AD$2:$AH$27,MATCH(W259,【参考】数式用!$K$4:$N$4,0)+1,0)
      ),"")</f>
        <v/>
      </c>
      <c r="Z259" s="1081"/>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 customHeight="1">
      <c r="A260" s="502">
        <v>247</v>
      </c>
      <c r="B260" s="982" t="str">
        <f>IF(基本情報入力シート!C299="","",基本情報入力シート!C299)</f>
        <v/>
      </c>
      <c r="C260" s="983"/>
      <c r="D260" s="983"/>
      <c r="E260" s="983"/>
      <c r="F260" s="983"/>
      <c r="G260" s="983"/>
      <c r="H260" s="983"/>
      <c r="I260" s="98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077"/>
      <c r="Q260" s="1078"/>
      <c r="R260" s="524" t="str">
        <f>IFERROR(IF(OR('別紙様式3-2（４・５月）'!R262="",'別紙様式3-2（４・５月）'!Z262="ベア加算"),
"",P260*VLOOKUP(N260,【参考】数式用!$AD$2:$AH$27,MATCH(O260,【参考】数式用!$K$4:$N$4,0)+1,0)),"")</f>
        <v/>
      </c>
      <c r="S260" s="138"/>
      <c r="T260" s="1079"/>
      <c r="U260" s="1080"/>
      <c r="V260" s="522" t="str">
        <f>IFERROR(IF(AND('別紙様式3-2（４・５月）'!O262="", O260&lt;&gt;""),P260, P260*VLOOKUP(AF260,【参考】数式用4!$DC$3:$DZ$106,MATCH(N260,【参考】数式用4!$DC$2:$DZ$2,0))),"")</f>
        <v/>
      </c>
      <c r="W260" s="107"/>
      <c r="X260" s="525"/>
      <c r="Y260" s="1081" t="str">
        <f>IFERROR(
     IF(OR('別紙様式3-2（４・５月）'!R262="",'別紙様式3-2（４・５月）'!Z262="ベア加算"),"",
                                            X260*VLOOKUP(N260,【参考】数式用!$AD$2:$AH$27,MATCH(W260,【参考】数式用!$K$4:$N$4,0)+1,0)
      ),"")</f>
        <v/>
      </c>
      <c r="Z260" s="1081"/>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 customHeight="1">
      <c r="A261" s="502">
        <v>248</v>
      </c>
      <c r="B261" s="982" t="str">
        <f>IF(基本情報入力シート!C300="","",基本情報入力シート!C300)</f>
        <v/>
      </c>
      <c r="C261" s="983"/>
      <c r="D261" s="983"/>
      <c r="E261" s="983"/>
      <c r="F261" s="983"/>
      <c r="G261" s="983"/>
      <c r="H261" s="983"/>
      <c r="I261" s="98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077"/>
      <c r="Q261" s="1078"/>
      <c r="R261" s="524" t="str">
        <f>IFERROR(IF(OR('別紙様式3-2（４・５月）'!R263="",'別紙様式3-2（４・５月）'!Z263="ベア加算"),
"",P261*VLOOKUP(N261,【参考】数式用!$AD$2:$AH$27,MATCH(O261,【参考】数式用!$K$4:$N$4,0)+1,0)),"")</f>
        <v/>
      </c>
      <c r="S261" s="138"/>
      <c r="T261" s="1079"/>
      <c r="U261" s="1080"/>
      <c r="V261" s="522" t="str">
        <f>IFERROR(IF(AND('別紙様式3-2（４・５月）'!O263="", O261&lt;&gt;""),P261, P261*VLOOKUP(AF261,【参考】数式用4!$DC$3:$DZ$106,MATCH(N261,【参考】数式用4!$DC$2:$DZ$2,0))),"")</f>
        <v/>
      </c>
      <c r="W261" s="107"/>
      <c r="X261" s="525"/>
      <c r="Y261" s="1081" t="str">
        <f>IFERROR(
     IF(OR('別紙様式3-2（４・５月）'!R263="",'別紙様式3-2（４・５月）'!Z263="ベア加算"),"",
                                            X261*VLOOKUP(N261,【参考】数式用!$AD$2:$AH$27,MATCH(W261,【参考】数式用!$K$4:$N$4,0)+1,0)
      ),"")</f>
        <v/>
      </c>
      <c r="Z261" s="1081"/>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 customHeight="1">
      <c r="A262" s="502">
        <v>249</v>
      </c>
      <c r="B262" s="982" t="str">
        <f>IF(基本情報入力シート!C301="","",基本情報入力シート!C301)</f>
        <v/>
      </c>
      <c r="C262" s="983"/>
      <c r="D262" s="983"/>
      <c r="E262" s="983"/>
      <c r="F262" s="983"/>
      <c r="G262" s="983"/>
      <c r="H262" s="983"/>
      <c r="I262" s="98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077"/>
      <c r="Q262" s="1078"/>
      <c r="R262" s="524" t="str">
        <f>IFERROR(IF(OR('別紙様式3-2（４・５月）'!R264="",'別紙様式3-2（４・５月）'!Z264="ベア加算"),
"",P262*VLOOKUP(N262,【参考】数式用!$AD$2:$AH$27,MATCH(O262,【参考】数式用!$K$4:$N$4,0)+1,0)),"")</f>
        <v/>
      </c>
      <c r="S262" s="138"/>
      <c r="T262" s="1079"/>
      <c r="U262" s="1080"/>
      <c r="V262" s="522" t="str">
        <f>IFERROR(IF(AND('別紙様式3-2（４・５月）'!O264="", O262&lt;&gt;""),P262, P262*VLOOKUP(AF262,【参考】数式用4!$DC$3:$DZ$106,MATCH(N262,【参考】数式用4!$DC$2:$DZ$2,0))),"")</f>
        <v/>
      </c>
      <c r="W262" s="107"/>
      <c r="X262" s="525"/>
      <c r="Y262" s="1081" t="str">
        <f>IFERROR(
     IF(OR('別紙様式3-2（４・５月）'!R264="",'別紙様式3-2（４・５月）'!Z264="ベア加算"),"",
                                            X262*VLOOKUP(N262,【参考】数式用!$AD$2:$AH$27,MATCH(W262,【参考】数式用!$K$4:$N$4,0)+1,0)
      ),"")</f>
        <v/>
      </c>
      <c r="Z262" s="1081"/>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 customHeight="1">
      <c r="A263" s="502">
        <v>250</v>
      </c>
      <c r="B263" s="982" t="str">
        <f>IF(基本情報入力シート!C302="","",基本情報入力シート!C302)</f>
        <v/>
      </c>
      <c r="C263" s="983"/>
      <c r="D263" s="983"/>
      <c r="E263" s="983"/>
      <c r="F263" s="983"/>
      <c r="G263" s="983"/>
      <c r="H263" s="983"/>
      <c r="I263" s="98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077"/>
      <c r="Q263" s="1078"/>
      <c r="R263" s="524" t="str">
        <f>IFERROR(IF(OR('別紙様式3-2（４・５月）'!R265="",'別紙様式3-2（４・５月）'!Z265="ベア加算"),
"",P263*VLOOKUP(N263,【参考】数式用!$AD$2:$AH$27,MATCH(O263,【参考】数式用!$K$4:$N$4,0)+1,0)),"")</f>
        <v/>
      </c>
      <c r="S263" s="138"/>
      <c r="T263" s="1079"/>
      <c r="U263" s="1080"/>
      <c r="V263" s="522" t="str">
        <f>IFERROR(IF(AND('別紙様式3-2（４・５月）'!O265="", O263&lt;&gt;""),P263, P263*VLOOKUP(AF263,【参考】数式用4!$DC$3:$DZ$106,MATCH(N263,【参考】数式用4!$DC$2:$DZ$2,0))),"")</f>
        <v/>
      </c>
      <c r="W263" s="107"/>
      <c r="X263" s="525"/>
      <c r="Y263" s="1081" t="str">
        <f>IFERROR(
     IF(OR('別紙様式3-2（４・５月）'!R265="",'別紙様式3-2（４・５月）'!Z265="ベア加算"),"",
                                            X263*VLOOKUP(N263,【参考】数式用!$AD$2:$AH$27,MATCH(W263,【参考】数式用!$K$4:$N$4,0)+1,0)
      ),"")</f>
        <v/>
      </c>
      <c r="Z263" s="1081"/>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 customHeight="1">
      <c r="A264" s="502">
        <v>251</v>
      </c>
      <c r="B264" s="982" t="str">
        <f>IF(基本情報入力シート!C303="","",基本情報入力シート!C303)</f>
        <v/>
      </c>
      <c r="C264" s="983"/>
      <c r="D264" s="983"/>
      <c r="E264" s="983"/>
      <c r="F264" s="983"/>
      <c r="G264" s="983"/>
      <c r="H264" s="983"/>
      <c r="I264" s="98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077"/>
      <c r="Q264" s="1078"/>
      <c r="R264" s="524" t="str">
        <f>IFERROR(IF(OR('別紙様式3-2（４・５月）'!R266="",'別紙様式3-2（４・５月）'!Z266="ベア加算"),
"",P264*VLOOKUP(N264,【参考】数式用!$AD$2:$AH$27,MATCH(O264,【参考】数式用!$K$4:$N$4,0)+1,0)),"")</f>
        <v/>
      </c>
      <c r="S264" s="138"/>
      <c r="T264" s="1079"/>
      <c r="U264" s="1080"/>
      <c r="V264" s="522" t="str">
        <f>IFERROR(IF(AND('別紙様式3-2（４・５月）'!O266="", O264&lt;&gt;""),P264, P264*VLOOKUP(AF264,【参考】数式用4!$DC$3:$DZ$106,MATCH(N264,【参考】数式用4!$DC$2:$DZ$2,0))),"")</f>
        <v/>
      </c>
      <c r="W264" s="107"/>
      <c r="X264" s="525"/>
      <c r="Y264" s="1081" t="str">
        <f>IFERROR(
     IF(OR('別紙様式3-2（４・５月）'!R266="",'別紙様式3-2（４・５月）'!Z266="ベア加算"),"",
                                            X264*VLOOKUP(N264,【参考】数式用!$AD$2:$AH$27,MATCH(W264,【参考】数式用!$K$4:$N$4,0)+1,0)
      ),"")</f>
        <v/>
      </c>
      <c r="Z264" s="1081"/>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 customHeight="1">
      <c r="A265" s="502">
        <v>252</v>
      </c>
      <c r="B265" s="982" t="str">
        <f>IF(基本情報入力シート!C304="","",基本情報入力シート!C304)</f>
        <v/>
      </c>
      <c r="C265" s="983"/>
      <c r="D265" s="983"/>
      <c r="E265" s="983"/>
      <c r="F265" s="983"/>
      <c r="G265" s="983"/>
      <c r="H265" s="983"/>
      <c r="I265" s="98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077"/>
      <c r="Q265" s="1078"/>
      <c r="R265" s="524" t="str">
        <f>IFERROR(IF(OR('別紙様式3-2（４・５月）'!R267="",'別紙様式3-2（４・５月）'!Z267="ベア加算"),
"",P265*VLOOKUP(N265,【参考】数式用!$AD$2:$AH$27,MATCH(O265,【参考】数式用!$K$4:$N$4,0)+1,0)),"")</f>
        <v/>
      </c>
      <c r="S265" s="138"/>
      <c r="T265" s="1079"/>
      <c r="U265" s="1080"/>
      <c r="V265" s="522" t="str">
        <f>IFERROR(IF(AND('別紙様式3-2（４・５月）'!O267="", O265&lt;&gt;""),P265, P265*VLOOKUP(AF265,【参考】数式用4!$DC$3:$DZ$106,MATCH(N265,【参考】数式用4!$DC$2:$DZ$2,0))),"")</f>
        <v/>
      </c>
      <c r="W265" s="107"/>
      <c r="X265" s="525"/>
      <c r="Y265" s="1081" t="str">
        <f>IFERROR(
     IF(OR('別紙様式3-2（４・５月）'!R267="",'別紙様式3-2（４・５月）'!Z267="ベア加算"),"",
                                            X265*VLOOKUP(N265,【参考】数式用!$AD$2:$AH$27,MATCH(W265,【参考】数式用!$K$4:$N$4,0)+1,0)
      ),"")</f>
        <v/>
      </c>
      <c r="Z265" s="1081"/>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 customHeight="1">
      <c r="A266" s="502">
        <v>253</v>
      </c>
      <c r="B266" s="982" t="str">
        <f>IF(基本情報入力シート!C305="","",基本情報入力シート!C305)</f>
        <v/>
      </c>
      <c r="C266" s="983"/>
      <c r="D266" s="983"/>
      <c r="E266" s="983"/>
      <c r="F266" s="983"/>
      <c r="G266" s="983"/>
      <c r="H266" s="983"/>
      <c r="I266" s="98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077"/>
      <c r="Q266" s="1078"/>
      <c r="R266" s="524" t="str">
        <f>IFERROR(IF(OR('別紙様式3-2（４・５月）'!R268="",'別紙様式3-2（４・５月）'!Z268="ベア加算"),
"",P266*VLOOKUP(N266,【参考】数式用!$AD$2:$AH$27,MATCH(O266,【参考】数式用!$K$4:$N$4,0)+1,0)),"")</f>
        <v/>
      </c>
      <c r="S266" s="138"/>
      <c r="T266" s="1079"/>
      <c r="U266" s="1080"/>
      <c r="V266" s="522" t="str">
        <f>IFERROR(IF(AND('別紙様式3-2（４・５月）'!O268="", O266&lt;&gt;""),P266, P266*VLOOKUP(AF266,【参考】数式用4!$DC$3:$DZ$106,MATCH(N266,【参考】数式用4!$DC$2:$DZ$2,0))),"")</f>
        <v/>
      </c>
      <c r="W266" s="107"/>
      <c r="X266" s="525"/>
      <c r="Y266" s="1081" t="str">
        <f>IFERROR(
     IF(OR('別紙様式3-2（４・５月）'!R268="",'別紙様式3-2（４・５月）'!Z268="ベア加算"),"",
                                            X266*VLOOKUP(N266,【参考】数式用!$AD$2:$AH$27,MATCH(W266,【参考】数式用!$K$4:$N$4,0)+1,0)
      ),"")</f>
        <v/>
      </c>
      <c r="Z266" s="1081"/>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 customHeight="1">
      <c r="A267" s="502">
        <v>254</v>
      </c>
      <c r="B267" s="982" t="str">
        <f>IF(基本情報入力シート!C306="","",基本情報入力シート!C306)</f>
        <v/>
      </c>
      <c r="C267" s="983"/>
      <c r="D267" s="983"/>
      <c r="E267" s="983"/>
      <c r="F267" s="983"/>
      <c r="G267" s="983"/>
      <c r="H267" s="983"/>
      <c r="I267" s="98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077"/>
      <c r="Q267" s="1078"/>
      <c r="R267" s="524" t="str">
        <f>IFERROR(IF(OR('別紙様式3-2（４・５月）'!R269="",'別紙様式3-2（４・５月）'!Z269="ベア加算"),
"",P267*VLOOKUP(N267,【参考】数式用!$AD$2:$AH$27,MATCH(O267,【参考】数式用!$K$4:$N$4,0)+1,0)),"")</f>
        <v/>
      </c>
      <c r="S267" s="138"/>
      <c r="T267" s="1079"/>
      <c r="U267" s="1080"/>
      <c r="V267" s="522" t="str">
        <f>IFERROR(IF(AND('別紙様式3-2（４・５月）'!O269="", O267&lt;&gt;""),P267, P267*VLOOKUP(AF267,【参考】数式用4!$DC$3:$DZ$106,MATCH(N267,【参考】数式用4!$DC$2:$DZ$2,0))),"")</f>
        <v/>
      </c>
      <c r="W267" s="107"/>
      <c r="X267" s="525"/>
      <c r="Y267" s="1081" t="str">
        <f>IFERROR(
     IF(OR('別紙様式3-2（４・５月）'!R269="",'別紙様式3-2（４・５月）'!Z269="ベア加算"),"",
                                            X267*VLOOKUP(N267,【参考】数式用!$AD$2:$AH$27,MATCH(W267,【参考】数式用!$K$4:$N$4,0)+1,0)
      ),"")</f>
        <v/>
      </c>
      <c r="Z267" s="1081"/>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 customHeight="1">
      <c r="A268" s="502">
        <v>255</v>
      </c>
      <c r="B268" s="982" t="str">
        <f>IF(基本情報入力シート!C307="","",基本情報入力シート!C307)</f>
        <v/>
      </c>
      <c r="C268" s="983"/>
      <c r="D268" s="983"/>
      <c r="E268" s="983"/>
      <c r="F268" s="983"/>
      <c r="G268" s="983"/>
      <c r="H268" s="983"/>
      <c r="I268" s="98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077"/>
      <c r="Q268" s="1078"/>
      <c r="R268" s="524" t="str">
        <f>IFERROR(IF(OR('別紙様式3-2（４・５月）'!R270="",'別紙様式3-2（４・５月）'!Z270="ベア加算"),
"",P268*VLOOKUP(N268,【参考】数式用!$AD$2:$AH$27,MATCH(O268,【参考】数式用!$K$4:$N$4,0)+1,0)),"")</f>
        <v/>
      </c>
      <c r="S268" s="138"/>
      <c r="T268" s="1079"/>
      <c r="U268" s="1080"/>
      <c r="V268" s="522" t="str">
        <f>IFERROR(IF(AND('別紙様式3-2（４・５月）'!O270="", O268&lt;&gt;""),P268, P268*VLOOKUP(AF268,【参考】数式用4!$DC$3:$DZ$106,MATCH(N268,【参考】数式用4!$DC$2:$DZ$2,0))),"")</f>
        <v/>
      </c>
      <c r="W268" s="107"/>
      <c r="X268" s="525"/>
      <c r="Y268" s="1081" t="str">
        <f>IFERROR(
     IF(OR('別紙様式3-2（４・５月）'!R270="",'別紙様式3-2（４・５月）'!Z270="ベア加算"),"",
                                            X268*VLOOKUP(N268,【参考】数式用!$AD$2:$AH$27,MATCH(W268,【参考】数式用!$K$4:$N$4,0)+1,0)
      ),"")</f>
        <v/>
      </c>
      <c r="Z268" s="1081"/>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 customHeight="1">
      <c r="A269" s="502">
        <v>256</v>
      </c>
      <c r="B269" s="982" t="str">
        <f>IF(基本情報入力シート!C308="","",基本情報入力シート!C308)</f>
        <v/>
      </c>
      <c r="C269" s="983"/>
      <c r="D269" s="983"/>
      <c r="E269" s="983"/>
      <c r="F269" s="983"/>
      <c r="G269" s="983"/>
      <c r="H269" s="983"/>
      <c r="I269" s="98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077"/>
      <c r="Q269" s="1078"/>
      <c r="R269" s="524" t="str">
        <f>IFERROR(IF(OR('別紙様式3-2（４・５月）'!R271="",'別紙様式3-2（４・５月）'!Z271="ベア加算"),
"",P269*VLOOKUP(N269,【参考】数式用!$AD$2:$AH$27,MATCH(O269,【参考】数式用!$K$4:$N$4,0)+1,0)),"")</f>
        <v/>
      </c>
      <c r="S269" s="138"/>
      <c r="T269" s="1079"/>
      <c r="U269" s="1080"/>
      <c r="V269" s="522" t="str">
        <f>IFERROR(IF(AND('別紙様式3-2（４・５月）'!O271="", O269&lt;&gt;""),P269, P269*VLOOKUP(AF269,【参考】数式用4!$DC$3:$DZ$106,MATCH(N269,【参考】数式用4!$DC$2:$DZ$2,0))),"")</f>
        <v/>
      </c>
      <c r="W269" s="107"/>
      <c r="X269" s="525"/>
      <c r="Y269" s="1081" t="str">
        <f>IFERROR(
     IF(OR('別紙様式3-2（４・５月）'!R271="",'別紙様式3-2（４・５月）'!Z271="ベア加算"),"",
                                            X269*VLOOKUP(N269,【参考】数式用!$AD$2:$AH$27,MATCH(W269,【参考】数式用!$K$4:$N$4,0)+1,0)
      ),"")</f>
        <v/>
      </c>
      <c r="Z269" s="1081"/>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 customHeight="1">
      <c r="A270" s="502">
        <v>257</v>
      </c>
      <c r="B270" s="982" t="str">
        <f>IF(基本情報入力シート!C309="","",基本情報入力シート!C309)</f>
        <v/>
      </c>
      <c r="C270" s="983"/>
      <c r="D270" s="983"/>
      <c r="E270" s="983"/>
      <c r="F270" s="983"/>
      <c r="G270" s="983"/>
      <c r="H270" s="983"/>
      <c r="I270" s="98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077"/>
      <c r="Q270" s="1078"/>
      <c r="R270" s="524" t="str">
        <f>IFERROR(IF(OR('別紙様式3-2（４・５月）'!R272="",'別紙様式3-2（４・５月）'!Z272="ベア加算"),
"",P270*VLOOKUP(N270,【参考】数式用!$AD$2:$AH$27,MATCH(O270,【参考】数式用!$K$4:$N$4,0)+1,0)),"")</f>
        <v/>
      </c>
      <c r="S270" s="138"/>
      <c r="T270" s="1079"/>
      <c r="U270" s="1080"/>
      <c r="V270" s="522" t="str">
        <f>IFERROR(IF(AND('別紙様式3-2（４・５月）'!O272="", O270&lt;&gt;""),P270, P270*VLOOKUP(AF270,【参考】数式用4!$DC$3:$DZ$106,MATCH(N270,【参考】数式用4!$DC$2:$DZ$2,0))),"")</f>
        <v/>
      </c>
      <c r="W270" s="107"/>
      <c r="X270" s="525"/>
      <c r="Y270" s="1081" t="str">
        <f>IFERROR(
     IF(OR('別紙様式3-2（４・５月）'!R272="",'別紙様式3-2（４・５月）'!Z272="ベア加算"),"",
                                            X270*VLOOKUP(N270,【参考】数式用!$AD$2:$AH$27,MATCH(W270,【参考】数式用!$K$4:$N$4,0)+1,0)
      ),"")</f>
        <v/>
      </c>
      <c r="Z270" s="1081"/>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 customHeight="1">
      <c r="A271" s="502">
        <v>258</v>
      </c>
      <c r="B271" s="982" t="str">
        <f>IF(基本情報入力シート!C310="","",基本情報入力シート!C310)</f>
        <v/>
      </c>
      <c r="C271" s="983"/>
      <c r="D271" s="983"/>
      <c r="E271" s="983"/>
      <c r="F271" s="983"/>
      <c r="G271" s="983"/>
      <c r="H271" s="983"/>
      <c r="I271" s="98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077"/>
      <c r="Q271" s="1078"/>
      <c r="R271" s="524" t="str">
        <f>IFERROR(IF(OR('別紙様式3-2（４・５月）'!R273="",'別紙様式3-2（４・５月）'!Z273="ベア加算"),
"",P271*VLOOKUP(N271,【参考】数式用!$AD$2:$AH$27,MATCH(O271,【参考】数式用!$K$4:$N$4,0)+1,0)),"")</f>
        <v/>
      </c>
      <c r="S271" s="138"/>
      <c r="T271" s="1079"/>
      <c r="U271" s="1080"/>
      <c r="V271" s="522" t="str">
        <f>IFERROR(IF(AND('別紙様式3-2（４・５月）'!O273="", O271&lt;&gt;""),P271, P271*VLOOKUP(AF271,【参考】数式用4!$DC$3:$DZ$106,MATCH(N271,【参考】数式用4!$DC$2:$DZ$2,0))),"")</f>
        <v/>
      </c>
      <c r="W271" s="107"/>
      <c r="X271" s="525"/>
      <c r="Y271" s="1081" t="str">
        <f>IFERROR(
     IF(OR('別紙様式3-2（４・５月）'!R273="",'別紙様式3-2（４・５月）'!Z273="ベア加算"),"",
                                            X271*VLOOKUP(N271,【参考】数式用!$AD$2:$AH$27,MATCH(W271,【参考】数式用!$K$4:$N$4,0)+1,0)
      ),"")</f>
        <v/>
      </c>
      <c r="Z271" s="1081"/>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 customHeight="1">
      <c r="A272" s="502">
        <v>259</v>
      </c>
      <c r="B272" s="982" t="str">
        <f>IF(基本情報入力シート!C311="","",基本情報入力シート!C311)</f>
        <v/>
      </c>
      <c r="C272" s="983"/>
      <c r="D272" s="983"/>
      <c r="E272" s="983"/>
      <c r="F272" s="983"/>
      <c r="G272" s="983"/>
      <c r="H272" s="983"/>
      <c r="I272" s="98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077"/>
      <c r="Q272" s="1078"/>
      <c r="R272" s="524" t="str">
        <f>IFERROR(IF(OR('別紙様式3-2（４・５月）'!R274="",'別紙様式3-2（４・５月）'!Z274="ベア加算"),
"",P272*VLOOKUP(N272,【参考】数式用!$AD$2:$AH$27,MATCH(O272,【参考】数式用!$K$4:$N$4,0)+1,0)),"")</f>
        <v/>
      </c>
      <c r="S272" s="138"/>
      <c r="T272" s="1079"/>
      <c r="U272" s="1080"/>
      <c r="V272" s="522" t="str">
        <f>IFERROR(IF(AND('別紙様式3-2（４・５月）'!O274="", O272&lt;&gt;""),P272, P272*VLOOKUP(AF272,【参考】数式用4!$DC$3:$DZ$106,MATCH(N272,【参考】数式用4!$DC$2:$DZ$2,0))),"")</f>
        <v/>
      </c>
      <c r="W272" s="107"/>
      <c r="X272" s="525"/>
      <c r="Y272" s="1081" t="str">
        <f>IFERROR(
     IF(OR('別紙様式3-2（４・５月）'!R274="",'別紙様式3-2（４・５月）'!Z274="ベア加算"),"",
                                            X272*VLOOKUP(N272,【参考】数式用!$AD$2:$AH$27,MATCH(W272,【参考】数式用!$K$4:$N$4,0)+1,0)
      ),"")</f>
        <v/>
      </c>
      <c r="Z272" s="1081"/>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 customHeight="1">
      <c r="A273" s="502">
        <v>260</v>
      </c>
      <c r="B273" s="982" t="str">
        <f>IF(基本情報入力シート!C312="","",基本情報入力シート!C312)</f>
        <v/>
      </c>
      <c r="C273" s="983"/>
      <c r="D273" s="983"/>
      <c r="E273" s="983"/>
      <c r="F273" s="983"/>
      <c r="G273" s="983"/>
      <c r="H273" s="983"/>
      <c r="I273" s="98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077"/>
      <c r="Q273" s="1078"/>
      <c r="R273" s="524" t="str">
        <f>IFERROR(IF(OR('別紙様式3-2（４・５月）'!R275="",'別紙様式3-2（４・５月）'!Z275="ベア加算"),
"",P273*VLOOKUP(N273,【参考】数式用!$AD$2:$AH$27,MATCH(O273,【参考】数式用!$K$4:$N$4,0)+1,0)),"")</f>
        <v/>
      </c>
      <c r="S273" s="138"/>
      <c r="T273" s="1079"/>
      <c r="U273" s="1080"/>
      <c r="V273" s="522" t="str">
        <f>IFERROR(IF(AND('別紙様式3-2（４・５月）'!O275="", O273&lt;&gt;""),P273, P273*VLOOKUP(AF273,【参考】数式用4!$DC$3:$DZ$106,MATCH(N273,【参考】数式用4!$DC$2:$DZ$2,0))),"")</f>
        <v/>
      </c>
      <c r="W273" s="107"/>
      <c r="X273" s="525"/>
      <c r="Y273" s="1081" t="str">
        <f>IFERROR(
     IF(OR('別紙様式3-2（４・５月）'!R275="",'別紙様式3-2（４・５月）'!Z275="ベア加算"),"",
                                            X273*VLOOKUP(N273,【参考】数式用!$AD$2:$AH$27,MATCH(W273,【参考】数式用!$K$4:$N$4,0)+1,0)
      ),"")</f>
        <v/>
      </c>
      <c r="Z273" s="1081"/>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 customHeight="1">
      <c r="A274" s="502">
        <v>261</v>
      </c>
      <c r="B274" s="982" t="str">
        <f>IF(基本情報入力シート!C313="","",基本情報入力シート!C313)</f>
        <v/>
      </c>
      <c r="C274" s="983"/>
      <c r="D274" s="983"/>
      <c r="E274" s="983"/>
      <c r="F274" s="983"/>
      <c r="G274" s="983"/>
      <c r="H274" s="983"/>
      <c r="I274" s="98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077"/>
      <c r="Q274" s="1078"/>
      <c r="R274" s="524" t="str">
        <f>IFERROR(IF(OR('別紙様式3-2（４・５月）'!R276="",'別紙様式3-2（４・５月）'!Z276="ベア加算"),
"",P274*VLOOKUP(N274,【参考】数式用!$AD$2:$AH$27,MATCH(O274,【参考】数式用!$K$4:$N$4,0)+1,0)),"")</f>
        <v/>
      </c>
      <c r="S274" s="138"/>
      <c r="T274" s="1079"/>
      <c r="U274" s="1080"/>
      <c r="V274" s="522" t="str">
        <f>IFERROR(IF(AND('別紙様式3-2（４・５月）'!O276="", O274&lt;&gt;""),P274, P274*VLOOKUP(AF274,【参考】数式用4!$DC$3:$DZ$106,MATCH(N274,【参考】数式用4!$DC$2:$DZ$2,0))),"")</f>
        <v/>
      </c>
      <c r="W274" s="107"/>
      <c r="X274" s="525"/>
      <c r="Y274" s="1081" t="str">
        <f>IFERROR(
     IF(OR('別紙様式3-2（４・５月）'!R276="",'別紙様式3-2（４・５月）'!Z276="ベア加算"),"",
                                            X274*VLOOKUP(N274,【参考】数式用!$AD$2:$AH$27,MATCH(W274,【参考】数式用!$K$4:$N$4,0)+1,0)
      ),"")</f>
        <v/>
      </c>
      <c r="Z274" s="1081"/>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 customHeight="1">
      <c r="A275" s="502">
        <v>262</v>
      </c>
      <c r="B275" s="982" t="str">
        <f>IF(基本情報入力シート!C314="","",基本情報入力シート!C314)</f>
        <v/>
      </c>
      <c r="C275" s="983"/>
      <c r="D275" s="983"/>
      <c r="E275" s="983"/>
      <c r="F275" s="983"/>
      <c r="G275" s="983"/>
      <c r="H275" s="983"/>
      <c r="I275" s="98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077"/>
      <c r="Q275" s="1078"/>
      <c r="R275" s="524" t="str">
        <f>IFERROR(IF(OR('別紙様式3-2（４・５月）'!R277="",'別紙様式3-2（４・５月）'!Z277="ベア加算"),
"",P275*VLOOKUP(N275,【参考】数式用!$AD$2:$AH$27,MATCH(O275,【参考】数式用!$K$4:$N$4,0)+1,0)),"")</f>
        <v/>
      </c>
      <c r="S275" s="138"/>
      <c r="T275" s="1079"/>
      <c r="U275" s="1080"/>
      <c r="V275" s="522" t="str">
        <f>IFERROR(IF(AND('別紙様式3-2（４・５月）'!O277="", O275&lt;&gt;""),P275, P275*VLOOKUP(AF275,【参考】数式用4!$DC$3:$DZ$106,MATCH(N275,【参考】数式用4!$DC$2:$DZ$2,0))),"")</f>
        <v/>
      </c>
      <c r="W275" s="107"/>
      <c r="X275" s="525"/>
      <c r="Y275" s="1081" t="str">
        <f>IFERROR(
     IF(OR('別紙様式3-2（４・５月）'!R277="",'別紙様式3-2（４・５月）'!Z277="ベア加算"),"",
                                            X275*VLOOKUP(N275,【参考】数式用!$AD$2:$AH$27,MATCH(W275,【参考】数式用!$K$4:$N$4,0)+1,0)
      ),"")</f>
        <v/>
      </c>
      <c r="Z275" s="1081"/>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 customHeight="1">
      <c r="A276" s="502">
        <v>263</v>
      </c>
      <c r="B276" s="982" t="str">
        <f>IF(基本情報入力シート!C315="","",基本情報入力シート!C315)</f>
        <v/>
      </c>
      <c r="C276" s="983"/>
      <c r="D276" s="983"/>
      <c r="E276" s="983"/>
      <c r="F276" s="983"/>
      <c r="G276" s="983"/>
      <c r="H276" s="983"/>
      <c r="I276" s="98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077"/>
      <c r="Q276" s="1078"/>
      <c r="R276" s="524" t="str">
        <f>IFERROR(IF(OR('別紙様式3-2（４・５月）'!R278="",'別紙様式3-2（４・５月）'!Z278="ベア加算"),
"",P276*VLOOKUP(N276,【参考】数式用!$AD$2:$AH$27,MATCH(O276,【参考】数式用!$K$4:$N$4,0)+1,0)),"")</f>
        <v/>
      </c>
      <c r="S276" s="138"/>
      <c r="T276" s="1079"/>
      <c r="U276" s="1080"/>
      <c r="V276" s="522" t="str">
        <f>IFERROR(IF(AND('別紙様式3-2（４・５月）'!O278="", O276&lt;&gt;""),P276, P276*VLOOKUP(AF276,【参考】数式用4!$DC$3:$DZ$106,MATCH(N276,【参考】数式用4!$DC$2:$DZ$2,0))),"")</f>
        <v/>
      </c>
      <c r="W276" s="107"/>
      <c r="X276" s="525"/>
      <c r="Y276" s="1081" t="str">
        <f>IFERROR(
     IF(OR('別紙様式3-2（４・５月）'!R278="",'別紙様式3-2（４・５月）'!Z278="ベア加算"),"",
                                            X276*VLOOKUP(N276,【参考】数式用!$AD$2:$AH$27,MATCH(W276,【参考】数式用!$K$4:$N$4,0)+1,0)
      ),"")</f>
        <v/>
      </c>
      <c r="Z276" s="1081"/>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 customHeight="1">
      <c r="A277" s="502">
        <v>264</v>
      </c>
      <c r="B277" s="982" t="str">
        <f>IF(基本情報入力シート!C316="","",基本情報入力シート!C316)</f>
        <v/>
      </c>
      <c r="C277" s="983"/>
      <c r="D277" s="983"/>
      <c r="E277" s="983"/>
      <c r="F277" s="983"/>
      <c r="G277" s="983"/>
      <c r="H277" s="983"/>
      <c r="I277" s="98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077"/>
      <c r="Q277" s="1078"/>
      <c r="R277" s="524" t="str">
        <f>IFERROR(IF(OR('別紙様式3-2（４・５月）'!R279="",'別紙様式3-2（４・５月）'!Z279="ベア加算"),
"",P277*VLOOKUP(N277,【参考】数式用!$AD$2:$AH$27,MATCH(O277,【参考】数式用!$K$4:$N$4,0)+1,0)),"")</f>
        <v/>
      </c>
      <c r="S277" s="138"/>
      <c r="T277" s="1079"/>
      <c r="U277" s="1080"/>
      <c r="V277" s="522" t="str">
        <f>IFERROR(IF(AND('別紙様式3-2（４・５月）'!O279="", O277&lt;&gt;""),P277, P277*VLOOKUP(AF277,【参考】数式用4!$DC$3:$DZ$106,MATCH(N277,【参考】数式用4!$DC$2:$DZ$2,0))),"")</f>
        <v/>
      </c>
      <c r="W277" s="107"/>
      <c r="X277" s="525"/>
      <c r="Y277" s="1081" t="str">
        <f>IFERROR(
     IF(OR('別紙様式3-2（４・５月）'!R279="",'別紙様式3-2（４・５月）'!Z279="ベア加算"),"",
                                            X277*VLOOKUP(N277,【参考】数式用!$AD$2:$AH$27,MATCH(W277,【参考】数式用!$K$4:$N$4,0)+1,0)
      ),"")</f>
        <v/>
      </c>
      <c r="Z277" s="1081"/>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 customHeight="1">
      <c r="A278" s="502">
        <v>265</v>
      </c>
      <c r="B278" s="982" t="str">
        <f>IF(基本情報入力シート!C317="","",基本情報入力シート!C317)</f>
        <v/>
      </c>
      <c r="C278" s="983"/>
      <c r="D278" s="983"/>
      <c r="E278" s="983"/>
      <c r="F278" s="983"/>
      <c r="G278" s="983"/>
      <c r="H278" s="983"/>
      <c r="I278" s="98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077"/>
      <c r="Q278" s="1078"/>
      <c r="R278" s="524" t="str">
        <f>IFERROR(IF(OR('別紙様式3-2（４・５月）'!R280="",'別紙様式3-2（４・５月）'!Z280="ベア加算"),
"",P278*VLOOKUP(N278,【参考】数式用!$AD$2:$AH$27,MATCH(O278,【参考】数式用!$K$4:$N$4,0)+1,0)),"")</f>
        <v/>
      </c>
      <c r="S278" s="138"/>
      <c r="T278" s="1079"/>
      <c r="U278" s="1080"/>
      <c r="V278" s="522" t="str">
        <f>IFERROR(IF(AND('別紙様式3-2（４・５月）'!O280="", O278&lt;&gt;""),P278, P278*VLOOKUP(AF278,【参考】数式用4!$DC$3:$DZ$106,MATCH(N278,【参考】数式用4!$DC$2:$DZ$2,0))),"")</f>
        <v/>
      </c>
      <c r="W278" s="107"/>
      <c r="X278" s="525"/>
      <c r="Y278" s="1081" t="str">
        <f>IFERROR(
     IF(OR('別紙様式3-2（４・５月）'!R280="",'別紙様式3-2（４・５月）'!Z280="ベア加算"),"",
                                            X278*VLOOKUP(N278,【参考】数式用!$AD$2:$AH$27,MATCH(W278,【参考】数式用!$K$4:$N$4,0)+1,0)
      ),"")</f>
        <v/>
      </c>
      <c r="Z278" s="1081"/>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 customHeight="1">
      <c r="A279" s="502">
        <v>266</v>
      </c>
      <c r="B279" s="982" t="str">
        <f>IF(基本情報入力シート!C318="","",基本情報入力シート!C318)</f>
        <v/>
      </c>
      <c r="C279" s="983"/>
      <c r="D279" s="983"/>
      <c r="E279" s="983"/>
      <c r="F279" s="983"/>
      <c r="G279" s="983"/>
      <c r="H279" s="983"/>
      <c r="I279" s="98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077"/>
      <c r="Q279" s="1078"/>
      <c r="R279" s="524" t="str">
        <f>IFERROR(IF(OR('別紙様式3-2（４・５月）'!R281="",'別紙様式3-2（４・５月）'!Z281="ベア加算"),
"",P279*VLOOKUP(N279,【参考】数式用!$AD$2:$AH$27,MATCH(O279,【参考】数式用!$K$4:$N$4,0)+1,0)),"")</f>
        <v/>
      </c>
      <c r="S279" s="138"/>
      <c r="T279" s="1079"/>
      <c r="U279" s="1080"/>
      <c r="V279" s="522" t="str">
        <f>IFERROR(IF(AND('別紙様式3-2（４・５月）'!O281="", O279&lt;&gt;""),P279, P279*VLOOKUP(AF279,【参考】数式用4!$DC$3:$DZ$106,MATCH(N279,【参考】数式用4!$DC$2:$DZ$2,0))),"")</f>
        <v/>
      </c>
      <c r="W279" s="107"/>
      <c r="X279" s="525"/>
      <c r="Y279" s="1081" t="str">
        <f>IFERROR(
     IF(OR('別紙様式3-2（４・５月）'!R281="",'別紙様式3-2（４・５月）'!Z281="ベア加算"),"",
                                            X279*VLOOKUP(N279,【参考】数式用!$AD$2:$AH$27,MATCH(W279,【参考】数式用!$K$4:$N$4,0)+1,0)
      ),"")</f>
        <v/>
      </c>
      <c r="Z279" s="1081"/>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 customHeight="1">
      <c r="A280" s="502">
        <v>267</v>
      </c>
      <c r="B280" s="982" t="str">
        <f>IF(基本情報入力シート!C319="","",基本情報入力シート!C319)</f>
        <v/>
      </c>
      <c r="C280" s="983"/>
      <c r="D280" s="983"/>
      <c r="E280" s="983"/>
      <c r="F280" s="983"/>
      <c r="G280" s="983"/>
      <c r="H280" s="983"/>
      <c r="I280" s="98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077"/>
      <c r="Q280" s="1078"/>
      <c r="R280" s="524" t="str">
        <f>IFERROR(IF(OR('別紙様式3-2（４・５月）'!R282="",'別紙様式3-2（４・５月）'!Z282="ベア加算"),
"",P280*VLOOKUP(N280,【参考】数式用!$AD$2:$AH$27,MATCH(O280,【参考】数式用!$K$4:$N$4,0)+1,0)),"")</f>
        <v/>
      </c>
      <c r="S280" s="138"/>
      <c r="T280" s="1079"/>
      <c r="U280" s="1080"/>
      <c r="V280" s="522" t="str">
        <f>IFERROR(IF(AND('別紙様式3-2（４・５月）'!O282="", O280&lt;&gt;""),P280, P280*VLOOKUP(AF280,【参考】数式用4!$DC$3:$DZ$106,MATCH(N280,【参考】数式用4!$DC$2:$DZ$2,0))),"")</f>
        <v/>
      </c>
      <c r="W280" s="107"/>
      <c r="X280" s="525"/>
      <c r="Y280" s="1081" t="str">
        <f>IFERROR(
     IF(OR('別紙様式3-2（４・５月）'!R282="",'別紙様式3-2（４・５月）'!Z282="ベア加算"),"",
                                            X280*VLOOKUP(N280,【参考】数式用!$AD$2:$AH$27,MATCH(W280,【参考】数式用!$K$4:$N$4,0)+1,0)
      ),"")</f>
        <v/>
      </c>
      <c r="Z280" s="1081"/>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 customHeight="1">
      <c r="A281" s="502">
        <v>268</v>
      </c>
      <c r="B281" s="982" t="str">
        <f>IF(基本情報入力シート!C320="","",基本情報入力シート!C320)</f>
        <v/>
      </c>
      <c r="C281" s="983"/>
      <c r="D281" s="983"/>
      <c r="E281" s="983"/>
      <c r="F281" s="983"/>
      <c r="G281" s="983"/>
      <c r="H281" s="983"/>
      <c r="I281" s="98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077"/>
      <c r="Q281" s="1078"/>
      <c r="R281" s="524" t="str">
        <f>IFERROR(IF(OR('別紙様式3-2（４・５月）'!R283="",'別紙様式3-2（４・５月）'!Z283="ベア加算"),
"",P281*VLOOKUP(N281,【参考】数式用!$AD$2:$AH$27,MATCH(O281,【参考】数式用!$K$4:$N$4,0)+1,0)),"")</f>
        <v/>
      </c>
      <c r="S281" s="138"/>
      <c r="T281" s="1079"/>
      <c r="U281" s="1080"/>
      <c r="V281" s="522" t="str">
        <f>IFERROR(IF(AND('別紙様式3-2（４・５月）'!O283="", O281&lt;&gt;""),P281, P281*VLOOKUP(AF281,【参考】数式用4!$DC$3:$DZ$106,MATCH(N281,【参考】数式用4!$DC$2:$DZ$2,0))),"")</f>
        <v/>
      </c>
      <c r="W281" s="107"/>
      <c r="X281" s="525"/>
      <c r="Y281" s="1081" t="str">
        <f>IFERROR(
     IF(OR('別紙様式3-2（４・５月）'!R283="",'別紙様式3-2（４・５月）'!Z283="ベア加算"),"",
                                            X281*VLOOKUP(N281,【参考】数式用!$AD$2:$AH$27,MATCH(W281,【参考】数式用!$K$4:$N$4,0)+1,0)
      ),"")</f>
        <v/>
      </c>
      <c r="Z281" s="1081"/>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 customHeight="1">
      <c r="A282" s="502">
        <v>269</v>
      </c>
      <c r="B282" s="982" t="str">
        <f>IF(基本情報入力シート!C321="","",基本情報入力シート!C321)</f>
        <v/>
      </c>
      <c r="C282" s="983"/>
      <c r="D282" s="983"/>
      <c r="E282" s="983"/>
      <c r="F282" s="983"/>
      <c r="G282" s="983"/>
      <c r="H282" s="983"/>
      <c r="I282" s="98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077"/>
      <c r="Q282" s="1078"/>
      <c r="R282" s="524" t="str">
        <f>IFERROR(IF(OR('別紙様式3-2（４・５月）'!R284="",'別紙様式3-2（４・５月）'!Z284="ベア加算"),
"",P282*VLOOKUP(N282,【参考】数式用!$AD$2:$AH$27,MATCH(O282,【参考】数式用!$K$4:$N$4,0)+1,0)),"")</f>
        <v/>
      </c>
      <c r="S282" s="138"/>
      <c r="T282" s="1079"/>
      <c r="U282" s="1080"/>
      <c r="V282" s="522" t="str">
        <f>IFERROR(IF(AND('別紙様式3-2（４・５月）'!O284="", O282&lt;&gt;""),P282, P282*VLOOKUP(AF282,【参考】数式用4!$DC$3:$DZ$106,MATCH(N282,【参考】数式用4!$DC$2:$DZ$2,0))),"")</f>
        <v/>
      </c>
      <c r="W282" s="107"/>
      <c r="X282" s="525"/>
      <c r="Y282" s="1081" t="str">
        <f>IFERROR(
     IF(OR('別紙様式3-2（４・５月）'!R284="",'別紙様式3-2（４・５月）'!Z284="ベア加算"),"",
                                            X282*VLOOKUP(N282,【参考】数式用!$AD$2:$AH$27,MATCH(W282,【参考】数式用!$K$4:$N$4,0)+1,0)
      ),"")</f>
        <v/>
      </c>
      <c r="Z282" s="1081"/>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 customHeight="1">
      <c r="A283" s="502">
        <v>270</v>
      </c>
      <c r="B283" s="982" t="str">
        <f>IF(基本情報入力シート!C322="","",基本情報入力シート!C322)</f>
        <v/>
      </c>
      <c r="C283" s="983"/>
      <c r="D283" s="983"/>
      <c r="E283" s="983"/>
      <c r="F283" s="983"/>
      <c r="G283" s="983"/>
      <c r="H283" s="983"/>
      <c r="I283" s="98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077"/>
      <c r="Q283" s="1078"/>
      <c r="R283" s="524" t="str">
        <f>IFERROR(IF(OR('別紙様式3-2（４・５月）'!R285="",'別紙様式3-2（４・５月）'!Z285="ベア加算"),
"",P283*VLOOKUP(N283,【参考】数式用!$AD$2:$AH$27,MATCH(O283,【参考】数式用!$K$4:$N$4,0)+1,0)),"")</f>
        <v/>
      </c>
      <c r="S283" s="138"/>
      <c r="T283" s="1079"/>
      <c r="U283" s="1080"/>
      <c r="V283" s="522" t="str">
        <f>IFERROR(IF(AND('別紙様式3-2（４・５月）'!O285="", O283&lt;&gt;""),P283, P283*VLOOKUP(AF283,【参考】数式用4!$DC$3:$DZ$106,MATCH(N283,【参考】数式用4!$DC$2:$DZ$2,0))),"")</f>
        <v/>
      </c>
      <c r="W283" s="107"/>
      <c r="X283" s="525"/>
      <c r="Y283" s="1081" t="str">
        <f>IFERROR(
     IF(OR('別紙様式3-2（４・５月）'!R285="",'別紙様式3-2（４・５月）'!Z285="ベア加算"),"",
                                            X283*VLOOKUP(N283,【参考】数式用!$AD$2:$AH$27,MATCH(W283,【参考】数式用!$K$4:$N$4,0)+1,0)
      ),"")</f>
        <v/>
      </c>
      <c r="Z283" s="1081"/>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 customHeight="1">
      <c r="A284" s="502">
        <v>271</v>
      </c>
      <c r="B284" s="982" t="str">
        <f>IF(基本情報入力シート!C323="","",基本情報入力シート!C323)</f>
        <v/>
      </c>
      <c r="C284" s="983"/>
      <c r="D284" s="983"/>
      <c r="E284" s="983"/>
      <c r="F284" s="983"/>
      <c r="G284" s="983"/>
      <c r="H284" s="983"/>
      <c r="I284" s="98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077"/>
      <c r="Q284" s="1078"/>
      <c r="R284" s="524" t="str">
        <f>IFERROR(IF(OR('別紙様式3-2（４・５月）'!R286="",'別紙様式3-2（４・５月）'!Z286="ベア加算"),
"",P284*VLOOKUP(N284,【参考】数式用!$AD$2:$AH$27,MATCH(O284,【参考】数式用!$K$4:$N$4,0)+1,0)),"")</f>
        <v/>
      </c>
      <c r="S284" s="138"/>
      <c r="T284" s="1079"/>
      <c r="U284" s="1080"/>
      <c r="V284" s="522" t="str">
        <f>IFERROR(IF(AND('別紙様式3-2（４・５月）'!O286="", O284&lt;&gt;""),P284, P284*VLOOKUP(AF284,【参考】数式用4!$DC$3:$DZ$106,MATCH(N284,【参考】数式用4!$DC$2:$DZ$2,0))),"")</f>
        <v/>
      </c>
      <c r="W284" s="107"/>
      <c r="X284" s="525"/>
      <c r="Y284" s="1081" t="str">
        <f>IFERROR(
     IF(OR('別紙様式3-2（４・５月）'!R286="",'別紙様式3-2（４・５月）'!Z286="ベア加算"),"",
                                            X284*VLOOKUP(N284,【参考】数式用!$AD$2:$AH$27,MATCH(W284,【参考】数式用!$K$4:$N$4,0)+1,0)
      ),"")</f>
        <v/>
      </c>
      <c r="Z284" s="1081"/>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 customHeight="1">
      <c r="A285" s="502">
        <v>272</v>
      </c>
      <c r="B285" s="982" t="str">
        <f>IF(基本情報入力シート!C324="","",基本情報入力シート!C324)</f>
        <v/>
      </c>
      <c r="C285" s="983"/>
      <c r="D285" s="983"/>
      <c r="E285" s="983"/>
      <c r="F285" s="983"/>
      <c r="G285" s="983"/>
      <c r="H285" s="983"/>
      <c r="I285" s="98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077"/>
      <c r="Q285" s="1078"/>
      <c r="R285" s="524" t="str">
        <f>IFERROR(IF(OR('別紙様式3-2（４・５月）'!R287="",'別紙様式3-2（４・５月）'!Z287="ベア加算"),
"",P285*VLOOKUP(N285,【参考】数式用!$AD$2:$AH$27,MATCH(O285,【参考】数式用!$K$4:$N$4,0)+1,0)),"")</f>
        <v/>
      </c>
      <c r="S285" s="138"/>
      <c r="T285" s="1079"/>
      <c r="U285" s="1080"/>
      <c r="V285" s="522" t="str">
        <f>IFERROR(IF(AND('別紙様式3-2（４・５月）'!O287="", O285&lt;&gt;""),P285, P285*VLOOKUP(AF285,【参考】数式用4!$DC$3:$DZ$106,MATCH(N285,【参考】数式用4!$DC$2:$DZ$2,0))),"")</f>
        <v/>
      </c>
      <c r="W285" s="107"/>
      <c r="X285" s="525"/>
      <c r="Y285" s="1081" t="str">
        <f>IFERROR(
     IF(OR('別紙様式3-2（４・５月）'!R287="",'別紙様式3-2（４・５月）'!Z287="ベア加算"),"",
                                            X285*VLOOKUP(N285,【参考】数式用!$AD$2:$AH$27,MATCH(W285,【参考】数式用!$K$4:$N$4,0)+1,0)
      ),"")</f>
        <v/>
      </c>
      <c r="Z285" s="1081"/>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 customHeight="1">
      <c r="A286" s="502">
        <v>273</v>
      </c>
      <c r="B286" s="982" t="str">
        <f>IF(基本情報入力シート!C325="","",基本情報入力シート!C325)</f>
        <v/>
      </c>
      <c r="C286" s="983"/>
      <c r="D286" s="983"/>
      <c r="E286" s="983"/>
      <c r="F286" s="983"/>
      <c r="G286" s="983"/>
      <c r="H286" s="983"/>
      <c r="I286" s="98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077"/>
      <c r="Q286" s="1078"/>
      <c r="R286" s="524" t="str">
        <f>IFERROR(IF(OR('別紙様式3-2（４・５月）'!R288="",'別紙様式3-2（４・５月）'!Z288="ベア加算"),
"",P286*VLOOKUP(N286,【参考】数式用!$AD$2:$AH$27,MATCH(O286,【参考】数式用!$K$4:$N$4,0)+1,0)),"")</f>
        <v/>
      </c>
      <c r="S286" s="138"/>
      <c r="T286" s="1079"/>
      <c r="U286" s="1080"/>
      <c r="V286" s="522" t="str">
        <f>IFERROR(IF(AND('別紙様式3-2（４・５月）'!O288="", O286&lt;&gt;""),P286, P286*VLOOKUP(AF286,【参考】数式用4!$DC$3:$DZ$106,MATCH(N286,【参考】数式用4!$DC$2:$DZ$2,0))),"")</f>
        <v/>
      </c>
      <c r="W286" s="107"/>
      <c r="X286" s="525"/>
      <c r="Y286" s="1081" t="str">
        <f>IFERROR(
     IF(OR('別紙様式3-2（４・５月）'!R288="",'別紙様式3-2（４・５月）'!Z288="ベア加算"),"",
                                            X286*VLOOKUP(N286,【参考】数式用!$AD$2:$AH$27,MATCH(W286,【参考】数式用!$K$4:$N$4,0)+1,0)
      ),"")</f>
        <v/>
      </c>
      <c r="Z286" s="1081"/>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 customHeight="1">
      <c r="A287" s="502">
        <v>274</v>
      </c>
      <c r="B287" s="982" t="str">
        <f>IF(基本情報入力シート!C326="","",基本情報入力シート!C326)</f>
        <v/>
      </c>
      <c r="C287" s="983"/>
      <c r="D287" s="983"/>
      <c r="E287" s="983"/>
      <c r="F287" s="983"/>
      <c r="G287" s="983"/>
      <c r="H287" s="983"/>
      <c r="I287" s="98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077"/>
      <c r="Q287" s="1078"/>
      <c r="R287" s="524" t="str">
        <f>IFERROR(IF(OR('別紙様式3-2（４・５月）'!R289="",'別紙様式3-2（４・５月）'!Z289="ベア加算"),
"",P287*VLOOKUP(N287,【参考】数式用!$AD$2:$AH$27,MATCH(O287,【参考】数式用!$K$4:$N$4,0)+1,0)),"")</f>
        <v/>
      </c>
      <c r="S287" s="138"/>
      <c r="T287" s="1079"/>
      <c r="U287" s="1080"/>
      <c r="V287" s="522" t="str">
        <f>IFERROR(IF(AND('別紙様式3-2（４・５月）'!O289="", O287&lt;&gt;""),P287, P287*VLOOKUP(AF287,【参考】数式用4!$DC$3:$DZ$106,MATCH(N287,【参考】数式用4!$DC$2:$DZ$2,0))),"")</f>
        <v/>
      </c>
      <c r="W287" s="107"/>
      <c r="X287" s="525"/>
      <c r="Y287" s="1081" t="str">
        <f>IFERROR(
     IF(OR('別紙様式3-2（４・５月）'!R289="",'別紙様式3-2（４・５月）'!Z289="ベア加算"),"",
                                            X287*VLOOKUP(N287,【参考】数式用!$AD$2:$AH$27,MATCH(W287,【参考】数式用!$K$4:$N$4,0)+1,0)
      ),"")</f>
        <v/>
      </c>
      <c r="Z287" s="1081"/>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 customHeight="1">
      <c r="A288" s="502">
        <v>275</v>
      </c>
      <c r="B288" s="982" t="str">
        <f>IF(基本情報入力シート!C327="","",基本情報入力シート!C327)</f>
        <v/>
      </c>
      <c r="C288" s="983"/>
      <c r="D288" s="983"/>
      <c r="E288" s="983"/>
      <c r="F288" s="983"/>
      <c r="G288" s="983"/>
      <c r="H288" s="983"/>
      <c r="I288" s="98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077"/>
      <c r="Q288" s="1078"/>
      <c r="R288" s="524" t="str">
        <f>IFERROR(IF(OR('別紙様式3-2（４・５月）'!R290="",'別紙様式3-2（４・５月）'!Z290="ベア加算"),
"",P288*VLOOKUP(N288,【参考】数式用!$AD$2:$AH$27,MATCH(O288,【参考】数式用!$K$4:$N$4,0)+1,0)),"")</f>
        <v/>
      </c>
      <c r="S288" s="138"/>
      <c r="T288" s="1079"/>
      <c r="U288" s="1080"/>
      <c r="V288" s="522" t="str">
        <f>IFERROR(IF(AND('別紙様式3-2（４・５月）'!O290="", O288&lt;&gt;""),P288, P288*VLOOKUP(AF288,【参考】数式用4!$DC$3:$DZ$106,MATCH(N288,【参考】数式用4!$DC$2:$DZ$2,0))),"")</f>
        <v/>
      </c>
      <c r="W288" s="107"/>
      <c r="X288" s="525"/>
      <c r="Y288" s="1081" t="str">
        <f>IFERROR(
     IF(OR('別紙様式3-2（４・５月）'!R290="",'別紙様式3-2（４・５月）'!Z290="ベア加算"),"",
                                            X288*VLOOKUP(N288,【参考】数式用!$AD$2:$AH$27,MATCH(W288,【参考】数式用!$K$4:$N$4,0)+1,0)
      ),"")</f>
        <v/>
      </c>
      <c r="Z288" s="1081"/>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 customHeight="1">
      <c r="A289" s="502">
        <v>276</v>
      </c>
      <c r="B289" s="982" t="str">
        <f>IF(基本情報入力シート!C328="","",基本情報入力シート!C328)</f>
        <v/>
      </c>
      <c r="C289" s="983"/>
      <c r="D289" s="983"/>
      <c r="E289" s="983"/>
      <c r="F289" s="983"/>
      <c r="G289" s="983"/>
      <c r="H289" s="983"/>
      <c r="I289" s="98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077"/>
      <c r="Q289" s="1078"/>
      <c r="R289" s="524" t="str">
        <f>IFERROR(IF(OR('別紙様式3-2（４・５月）'!R291="",'別紙様式3-2（４・５月）'!Z291="ベア加算"),
"",P289*VLOOKUP(N289,【参考】数式用!$AD$2:$AH$27,MATCH(O289,【参考】数式用!$K$4:$N$4,0)+1,0)),"")</f>
        <v/>
      </c>
      <c r="S289" s="138"/>
      <c r="T289" s="1079"/>
      <c r="U289" s="1080"/>
      <c r="V289" s="522" t="str">
        <f>IFERROR(IF(AND('別紙様式3-2（４・５月）'!O291="", O289&lt;&gt;""),P289, P289*VLOOKUP(AF289,【参考】数式用4!$DC$3:$DZ$106,MATCH(N289,【参考】数式用4!$DC$2:$DZ$2,0))),"")</f>
        <v/>
      </c>
      <c r="W289" s="107"/>
      <c r="X289" s="525"/>
      <c r="Y289" s="1081" t="str">
        <f>IFERROR(
     IF(OR('別紙様式3-2（４・５月）'!R291="",'別紙様式3-2（４・５月）'!Z291="ベア加算"),"",
                                            X289*VLOOKUP(N289,【参考】数式用!$AD$2:$AH$27,MATCH(W289,【参考】数式用!$K$4:$N$4,0)+1,0)
      ),"")</f>
        <v/>
      </c>
      <c r="Z289" s="1081"/>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 customHeight="1">
      <c r="A290" s="502">
        <v>277</v>
      </c>
      <c r="B290" s="982" t="str">
        <f>IF(基本情報入力シート!C329="","",基本情報入力シート!C329)</f>
        <v/>
      </c>
      <c r="C290" s="983"/>
      <c r="D290" s="983"/>
      <c r="E290" s="983"/>
      <c r="F290" s="983"/>
      <c r="G290" s="983"/>
      <c r="H290" s="983"/>
      <c r="I290" s="98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077"/>
      <c r="Q290" s="1078"/>
      <c r="R290" s="524" t="str">
        <f>IFERROR(IF(OR('別紙様式3-2（４・５月）'!R292="",'別紙様式3-2（４・５月）'!Z292="ベア加算"),
"",P290*VLOOKUP(N290,【参考】数式用!$AD$2:$AH$27,MATCH(O290,【参考】数式用!$K$4:$N$4,0)+1,0)),"")</f>
        <v/>
      </c>
      <c r="S290" s="138"/>
      <c r="T290" s="1079"/>
      <c r="U290" s="1080"/>
      <c r="V290" s="522" t="str">
        <f>IFERROR(IF(AND('別紙様式3-2（４・５月）'!O292="", O290&lt;&gt;""),P290, P290*VLOOKUP(AF290,【参考】数式用4!$DC$3:$DZ$106,MATCH(N290,【参考】数式用4!$DC$2:$DZ$2,0))),"")</f>
        <v/>
      </c>
      <c r="W290" s="107"/>
      <c r="X290" s="525"/>
      <c r="Y290" s="1081" t="str">
        <f>IFERROR(
     IF(OR('別紙様式3-2（４・５月）'!R292="",'別紙様式3-2（４・５月）'!Z292="ベア加算"),"",
                                            X290*VLOOKUP(N290,【参考】数式用!$AD$2:$AH$27,MATCH(W290,【参考】数式用!$K$4:$N$4,0)+1,0)
      ),"")</f>
        <v/>
      </c>
      <c r="Z290" s="1081"/>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 customHeight="1">
      <c r="A291" s="502">
        <v>278</v>
      </c>
      <c r="B291" s="982" t="str">
        <f>IF(基本情報入力シート!C330="","",基本情報入力シート!C330)</f>
        <v/>
      </c>
      <c r="C291" s="983"/>
      <c r="D291" s="983"/>
      <c r="E291" s="983"/>
      <c r="F291" s="983"/>
      <c r="G291" s="983"/>
      <c r="H291" s="983"/>
      <c r="I291" s="98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077"/>
      <c r="Q291" s="1078"/>
      <c r="R291" s="524" t="str">
        <f>IFERROR(IF(OR('別紙様式3-2（４・５月）'!R293="",'別紙様式3-2（４・５月）'!Z293="ベア加算"),
"",P291*VLOOKUP(N291,【参考】数式用!$AD$2:$AH$27,MATCH(O291,【参考】数式用!$K$4:$N$4,0)+1,0)),"")</f>
        <v/>
      </c>
      <c r="S291" s="138"/>
      <c r="T291" s="1079"/>
      <c r="U291" s="1080"/>
      <c r="V291" s="522" t="str">
        <f>IFERROR(IF(AND('別紙様式3-2（４・５月）'!O293="", O291&lt;&gt;""),P291, P291*VLOOKUP(AF291,【参考】数式用4!$DC$3:$DZ$106,MATCH(N291,【参考】数式用4!$DC$2:$DZ$2,0))),"")</f>
        <v/>
      </c>
      <c r="W291" s="107"/>
      <c r="X291" s="525"/>
      <c r="Y291" s="1081" t="str">
        <f>IFERROR(
     IF(OR('別紙様式3-2（４・５月）'!R293="",'別紙様式3-2（４・５月）'!Z293="ベア加算"),"",
                                            X291*VLOOKUP(N291,【参考】数式用!$AD$2:$AH$27,MATCH(W291,【参考】数式用!$K$4:$N$4,0)+1,0)
      ),"")</f>
        <v/>
      </c>
      <c r="Z291" s="1081"/>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 customHeight="1">
      <c r="A292" s="502">
        <v>279</v>
      </c>
      <c r="B292" s="982" t="str">
        <f>IF(基本情報入力シート!C331="","",基本情報入力シート!C331)</f>
        <v/>
      </c>
      <c r="C292" s="983"/>
      <c r="D292" s="983"/>
      <c r="E292" s="983"/>
      <c r="F292" s="983"/>
      <c r="G292" s="983"/>
      <c r="H292" s="983"/>
      <c r="I292" s="98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077"/>
      <c r="Q292" s="1078"/>
      <c r="R292" s="524" t="str">
        <f>IFERROR(IF(OR('別紙様式3-2（４・５月）'!R294="",'別紙様式3-2（４・５月）'!Z294="ベア加算"),
"",P292*VLOOKUP(N292,【参考】数式用!$AD$2:$AH$27,MATCH(O292,【参考】数式用!$K$4:$N$4,0)+1,0)),"")</f>
        <v/>
      </c>
      <c r="S292" s="138"/>
      <c r="T292" s="1079"/>
      <c r="U292" s="1080"/>
      <c r="V292" s="522" t="str">
        <f>IFERROR(IF(AND('別紙様式3-2（４・５月）'!O294="", O292&lt;&gt;""),P292, P292*VLOOKUP(AF292,【参考】数式用4!$DC$3:$DZ$106,MATCH(N292,【参考】数式用4!$DC$2:$DZ$2,0))),"")</f>
        <v/>
      </c>
      <c r="W292" s="107"/>
      <c r="X292" s="525"/>
      <c r="Y292" s="1081" t="str">
        <f>IFERROR(
     IF(OR('別紙様式3-2（４・５月）'!R294="",'別紙様式3-2（４・５月）'!Z294="ベア加算"),"",
                                            X292*VLOOKUP(N292,【参考】数式用!$AD$2:$AH$27,MATCH(W292,【参考】数式用!$K$4:$N$4,0)+1,0)
      ),"")</f>
        <v/>
      </c>
      <c r="Z292" s="1081"/>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 customHeight="1">
      <c r="A293" s="502">
        <v>280</v>
      </c>
      <c r="B293" s="982" t="str">
        <f>IF(基本情報入力シート!C332="","",基本情報入力シート!C332)</f>
        <v/>
      </c>
      <c r="C293" s="983"/>
      <c r="D293" s="983"/>
      <c r="E293" s="983"/>
      <c r="F293" s="983"/>
      <c r="G293" s="983"/>
      <c r="H293" s="983"/>
      <c r="I293" s="98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077"/>
      <c r="Q293" s="1078"/>
      <c r="R293" s="524" t="str">
        <f>IFERROR(IF(OR('別紙様式3-2（４・５月）'!R295="",'別紙様式3-2（４・５月）'!Z295="ベア加算"),
"",P293*VLOOKUP(N293,【参考】数式用!$AD$2:$AH$27,MATCH(O293,【参考】数式用!$K$4:$N$4,0)+1,0)),"")</f>
        <v/>
      </c>
      <c r="S293" s="138"/>
      <c r="T293" s="1079"/>
      <c r="U293" s="1080"/>
      <c r="V293" s="522" t="str">
        <f>IFERROR(IF(AND('別紙様式3-2（４・５月）'!O295="", O293&lt;&gt;""),P293, P293*VLOOKUP(AF293,【参考】数式用4!$DC$3:$DZ$106,MATCH(N293,【参考】数式用4!$DC$2:$DZ$2,0))),"")</f>
        <v/>
      </c>
      <c r="W293" s="107"/>
      <c r="X293" s="525"/>
      <c r="Y293" s="1081" t="str">
        <f>IFERROR(
     IF(OR('別紙様式3-2（４・５月）'!R295="",'別紙様式3-2（４・５月）'!Z295="ベア加算"),"",
                                            X293*VLOOKUP(N293,【参考】数式用!$AD$2:$AH$27,MATCH(W293,【参考】数式用!$K$4:$N$4,0)+1,0)
      ),"")</f>
        <v/>
      </c>
      <c r="Z293" s="1081"/>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 customHeight="1">
      <c r="A294" s="502">
        <v>281</v>
      </c>
      <c r="B294" s="982" t="str">
        <f>IF(基本情報入力シート!C333="","",基本情報入力シート!C333)</f>
        <v/>
      </c>
      <c r="C294" s="983"/>
      <c r="D294" s="983"/>
      <c r="E294" s="983"/>
      <c r="F294" s="983"/>
      <c r="G294" s="983"/>
      <c r="H294" s="983"/>
      <c r="I294" s="98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077"/>
      <c r="Q294" s="1078"/>
      <c r="R294" s="524" t="str">
        <f>IFERROR(IF(OR('別紙様式3-2（４・５月）'!R296="",'別紙様式3-2（４・５月）'!Z296="ベア加算"),
"",P294*VLOOKUP(N294,【参考】数式用!$AD$2:$AH$27,MATCH(O294,【参考】数式用!$K$4:$N$4,0)+1,0)),"")</f>
        <v/>
      </c>
      <c r="S294" s="138"/>
      <c r="T294" s="1079"/>
      <c r="U294" s="1080"/>
      <c r="V294" s="522" t="str">
        <f>IFERROR(IF(AND('別紙様式3-2（４・５月）'!O296="", O294&lt;&gt;""),P294, P294*VLOOKUP(AF294,【参考】数式用4!$DC$3:$DZ$106,MATCH(N294,【参考】数式用4!$DC$2:$DZ$2,0))),"")</f>
        <v/>
      </c>
      <c r="W294" s="107"/>
      <c r="X294" s="525"/>
      <c r="Y294" s="1081" t="str">
        <f>IFERROR(
     IF(OR('別紙様式3-2（４・５月）'!R296="",'別紙様式3-2（４・５月）'!Z296="ベア加算"),"",
                                            X294*VLOOKUP(N294,【参考】数式用!$AD$2:$AH$27,MATCH(W294,【参考】数式用!$K$4:$N$4,0)+1,0)
      ),"")</f>
        <v/>
      </c>
      <c r="Z294" s="1081"/>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 customHeight="1">
      <c r="A295" s="502">
        <v>282</v>
      </c>
      <c r="B295" s="982" t="str">
        <f>IF(基本情報入力シート!C334="","",基本情報入力シート!C334)</f>
        <v/>
      </c>
      <c r="C295" s="983"/>
      <c r="D295" s="983"/>
      <c r="E295" s="983"/>
      <c r="F295" s="983"/>
      <c r="G295" s="983"/>
      <c r="H295" s="983"/>
      <c r="I295" s="98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077"/>
      <c r="Q295" s="1078"/>
      <c r="R295" s="524" t="str">
        <f>IFERROR(IF(OR('別紙様式3-2（４・５月）'!R297="",'別紙様式3-2（４・５月）'!Z297="ベア加算"),
"",P295*VLOOKUP(N295,【参考】数式用!$AD$2:$AH$27,MATCH(O295,【参考】数式用!$K$4:$N$4,0)+1,0)),"")</f>
        <v/>
      </c>
      <c r="S295" s="138"/>
      <c r="T295" s="1079"/>
      <c r="U295" s="1080"/>
      <c r="V295" s="522" t="str">
        <f>IFERROR(IF(AND('別紙様式3-2（４・５月）'!O297="", O295&lt;&gt;""),P295, P295*VLOOKUP(AF295,【参考】数式用4!$DC$3:$DZ$106,MATCH(N295,【参考】数式用4!$DC$2:$DZ$2,0))),"")</f>
        <v/>
      </c>
      <c r="W295" s="107"/>
      <c r="X295" s="525"/>
      <c r="Y295" s="1081" t="str">
        <f>IFERROR(
     IF(OR('別紙様式3-2（４・５月）'!R297="",'別紙様式3-2（４・５月）'!Z297="ベア加算"),"",
                                            X295*VLOOKUP(N295,【参考】数式用!$AD$2:$AH$27,MATCH(W295,【参考】数式用!$K$4:$N$4,0)+1,0)
      ),"")</f>
        <v/>
      </c>
      <c r="Z295" s="1081"/>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 customHeight="1">
      <c r="A296" s="502">
        <v>283</v>
      </c>
      <c r="B296" s="982" t="str">
        <f>IF(基本情報入力シート!C335="","",基本情報入力シート!C335)</f>
        <v/>
      </c>
      <c r="C296" s="983"/>
      <c r="D296" s="983"/>
      <c r="E296" s="983"/>
      <c r="F296" s="983"/>
      <c r="G296" s="983"/>
      <c r="H296" s="983"/>
      <c r="I296" s="98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077"/>
      <c r="Q296" s="1078"/>
      <c r="R296" s="524" t="str">
        <f>IFERROR(IF(OR('別紙様式3-2（４・５月）'!R298="",'別紙様式3-2（４・５月）'!Z298="ベア加算"),
"",P296*VLOOKUP(N296,【参考】数式用!$AD$2:$AH$27,MATCH(O296,【参考】数式用!$K$4:$N$4,0)+1,0)),"")</f>
        <v/>
      </c>
      <c r="S296" s="138"/>
      <c r="T296" s="1079"/>
      <c r="U296" s="1080"/>
      <c r="V296" s="522" t="str">
        <f>IFERROR(IF(AND('別紙様式3-2（４・５月）'!O298="", O296&lt;&gt;""),P296, P296*VLOOKUP(AF296,【参考】数式用4!$DC$3:$DZ$106,MATCH(N296,【参考】数式用4!$DC$2:$DZ$2,0))),"")</f>
        <v/>
      </c>
      <c r="W296" s="107"/>
      <c r="X296" s="525"/>
      <c r="Y296" s="1081" t="str">
        <f>IFERROR(
     IF(OR('別紙様式3-2（４・５月）'!R298="",'別紙様式3-2（４・５月）'!Z298="ベア加算"),"",
                                            X296*VLOOKUP(N296,【参考】数式用!$AD$2:$AH$27,MATCH(W296,【参考】数式用!$K$4:$N$4,0)+1,0)
      ),"")</f>
        <v/>
      </c>
      <c r="Z296" s="1081"/>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 customHeight="1">
      <c r="A297" s="502">
        <v>284</v>
      </c>
      <c r="B297" s="982" t="str">
        <f>IF(基本情報入力シート!C336="","",基本情報入力シート!C336)</f>
        <v/>
      </c>
      <c r="C297" s="983"/>
      <c r="D297" s="983"/>
      <c r="E297" s="983"/>
      <c r="F297" s="983"/>
      <c r="G297" s="983"/>
      <c r="H297" s="983"/>
      <c r="I297" s="98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077"/>
      <c r="Q297" s="1078"/>
      <c r="R297" s="524" t="str">
        <f>IFERROR(IF(OR('別紙様式3-2（４・５月）'!R299="",'別紙様式3-2（４・５月）'!Z299="ベア加算"),
"",P297*VLOOKUP(N297,【参考】数式用!$AD$2:$AH$27,MATCH(O297,【参考】数式用!$K$4:$N$4,0)+1,0)),"")</f>
        <v/>
      </c>
      <c r="S297" s="138"/>
      <c r="T297" s="1079"/>
      <c r="U297" s="1080"/>
      <c r="V297" s="522" t="str">
        <f>IFERROR(IF(AND('別紙様式3-2（４・５月）'!O299="", O297&lt;&gt;""),P297, P297*VLOOKUP(AF297,【参考】数式用4!$DC$3:$DZ$106,MATCH(N297,【参考】数式用4!$DC$2:$DZ$2,0))),"")</f>
        <v/>
      </c>
      <c r="W297" s="107"/>
      <c r="X297" s="525"/>
      <c r="Y297" s="1081" t="str">
        <f>IFERROR(
     IF(OR('別紙様式3-2（４・５月）'!R299="",'別紙様式3-2（４・５月）'!Z299="ベア加算"),"",
                                            X297*VLOOKUP(N297,【参考】数式用!$AD$2:$AH$27,MATCH(W297,【参考】数式用!$K$4:$N$4,0)+1,0)
      ),"")</f>
        <v/>
      </c>
      <c r="Z297" s="1081"/>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 customHeight="1">
      <c r="A298" s="502">
        <v>285</v>
      </c>
      <c r="B298" s="982" t="str">
        <f>IF(基本情報入力シート!C337="","",基本情報入力シート!C337)</f>
        <v/>
      </c>
      <c r="C298" s="983"/>
      <c r="D298" s="983"/>
      <c r="E298" s="983"/>
      <c r="F298" s="983"/>
      <c r="G298" s="983"/>
      <c r="H298" s="983"/>
      <c r="I298" s="98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077"/>
      <c r="Q298" s="1078"/>
      <c r="R298" s="524" t="str">
        <f>IFERROR(IF(OR('別紙様式3-2（４・５月）'!R300="",'別紙様式3-2（４・５月）'!Z300="ベア加算"),
"",P298*VLOOKUP(N298,【参考】数式用!$AD$2:$AH$27,MATCH(O298,【参考】数式用!$K$4:$N$4,0)+1,0)),"")</f>
        <v/>
      </c>
      <c r="S298" s="138"/>
      <c r="T298" s="1079"/>
      <c r="U298" s="1080"/>
      <c r="V298" s="522" t="str">
        <f>IFERROR(IF(AND('別紙様式3-2（４・５月）'!O300="", O298&lt;&gt;""),P298, P298*VLOOKUP(AF298,【参考】数式用4!$DC$3:$DZ$106,MATCH(N298,【参考】数式用4!$DC$2:$DZ$2,0))),"")</f>
        <v/>
      </c>
      <c r="W298" s="107"/>
      <c r="X298" s="525"/>
      <c r="Y298" s="1081" t="str">
        <f>IFERROR(
     IF(OR('別紙様式3-2（４・５月）'!R300="",'別紙様式3-2（４・５月）'!Z300="ベア加算"),"",
                                            X298*VLOOKUP(N298,【参考】数式用!$AD$2:$AH$27,MATCH(W298,【参考】数式用!$K$4:$N$4,0)+1,0)
      ),"")</f>
        <v/>
      </c>
      <c r="Z298" s="1081"/>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 customHeight="1">
      <c r="A299" s="502">
        <v>286</v>
      </c>
      <c r="B299" s="982" t="str">
        <f>IF(基本情報入力シート!C338="","",基本情報入力シート!C338)</f>
        <v/>
      </c>
      <c r="C299" s="983"/>
      <c r="D299" s="983"/>
      <c r="E299" s="983"/>
      <c r="F299" s="983"/>
      <c r="G299" s="983"/>
      <c r="H299" s="983"/>
      <c r="I299" s="98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077"/>
      <c r="Q299" s="1078"/>
      <c r="R299" s="524" t="str">
        <f>IFERROR(IF(OR('別紙様式3-2（４・５月）'!R301="",'別紙様式3-2（４・５月）'!Z301="ベア加算"),
"",P299*VLOOKUP(N299,【参考】数式用!$AD$2:$AH$27,MATCH(O299,【参考】数式用!$K$4:$N$4,0)+1,0)),"")</f>
        <v/>
      </c>
      <c r="S299" s="138"/>
      <c r="T299" s="1079"/>
      <c r="U299" s="1080"/>
      <c r="V299" s="522" t="str">
        <f>IFERROR(IF(AND('別紙様式3-2（４・５月）'!O301="", O299&lt;&gt;""),P299, P299*VLOOKUP(AF299,【参考】数式用4!$DC$3:$DZ$106,MATCH(N299,【参考】数式用4!$DC$2:$DZ$2,0))),"")</f>
        <v/>
      </c>
      <c r="W299" s="107"/>
      <c r="X299" s="525"/>
      <c r="Y299" s="1081" t="str">
        <f>IFERROR(
     IF(OR('別紙様式3-2（４・５月）'!R301="",'別紙様式3-2（４・５月）'!Z301="ベア加算"),"",
                                            X299*VLOOKUP(N299,【参考】数式用!$AD$2:$AH$27,MATCH(W299,【参考】数式用!$K$4:$N$4,0)+1,0)
      ),"")</f>
        <v/>
      </c>
      <c r="Z299" s="1081"/>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 customHeight="1">
      <c r="A300" s="502">
        <v>287</v>
      </c>
      <c r="B300" s="982" t="str">
        <f>IF(基本情報入力シート!C339="","",基本情報入力シート!C339)</f>
        <v/>
      </c>
      <c r="C300" s="983"/>
      <c r="D300" s="983"/>
      <c r="E300" s="983"/>
      <c r="F300" s="983"/>
      <c r="G300" s="983"/>
      <c r="H300" s="983"/>
      <c r="I300" s="98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077"/>
      <c r="Q300" s="1078"/>
      <c r="R300" s="524" t="str">
        <f>IFERROR(IF(OR('別紙様式3-2（４・５月）'!R302="",'別紙様式3-2（４・５月）'!Z302="ベア加算"),
"",P300*VLOOKUP(N300,【参考】数式用!$AD$2:$AH$27,MATCH(O300,【参考】数式用!$K$4:$N$4,0)+1,0)),"")</f>
        <v/>
      </c>
      <c r="S300" s="138"/>
      <c r="T300" s="1079"/>
      <c r="U300" s="1080"/>
      <c r="V300" s="522" t="str">
        <f>IFERROR(IF(AND('別紙様式3-2（４・５月）'!O302="", O300&lt;&gt;""),P300, P300*VLOOKUP(AF300,【参考】数式用4!$DC$3:$DZ$106,MATCH(N300,【参考】数式用4!$DC$2:$DZ$2,0))),"")</f>
        <v/>
      </c>
      <c r="W300" s="107"/>
      <c r="X300" s="525"/>
      <c r="Y300" s="1081" t="str">
        <f>IFERROR(
     IF(OR('別紙様式3-2（４・５月）'!R302="",'別紙様式3-2（４・５月）'!Z302="ベア加算"),"",
                                            X300*VLOOKUP(N300,【参考】数式用!$AD$2:$AH$27,MATCH(W300,【参考】数式用!$K$4:$N$4,0)+1,0)
      ),"")</f>
        <v/>
      </c>
      <c r="Z300" s="1081"/>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 customHeight="1">
      <c r="A301" s="502">
        <v>288</v>
      </c>
      <c r="B301" s="982" t="str">
        <f>IF(基本情報入力シート!C340="","",基本情報入力シート!C340)</f>
        <v/>
      </c>
      <c r="C301" s="983"/>
      <c r="D301" s="983"/>
      <c r="E301" s="983"/>
      <c r="F301" s="983"/>
      <c r="G301" s="983"/>
      <c r="H301" s="983"/>
      <c r="I301" s="98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077"/>
      <c r="Q301" s="1078"/>
      <c r="R301" s="524" t="str">
        <f>IFERROR(IF(OR('別紙様式3-2（４・５月）'!R303="",'別紙様式3-2（４・５月）'!Z303="ベア加算"),
"",P301*VLOOKUP(N301,【参考】数式用!$AD$2:$AH$27,MATCH(O301,【参考】数式用!$K$4:$N$4,0)+1,0)),"")</f>
        <v/>
      </c>
      <c r="S301" s="138"/>
      <c r="T301" s="1079"/>
      <c r="U301" s="1080"/>
      <c r="V301" s="522" t="str">
        <f>IFERROR(IF(AND('別紙様式3-2（４・５月）'!O303="", O301&lt;&gt;""),P301, P301*VLOOKUP(AF301,【参考】数式用4!$DC$3:$DZ$106,MATCH(N301,【参考】数式用4!$DC$2:$DZ$2,0))),"")</f>
        <v/>
      </c>
      <c r="W301" s="107"/>
      <c r="X301" s="525"/>
      <c r="Y301" s="1081" t="str">
        <f>IFERROR(
     IF(OR('別紙様式3-2（４・５月）'!R303="",'別紙様式3-2（４・５月）'!Z303="ベア加算"),"",
                                            X301*VLOOKUP(N301,【参考】数式用!$AD$2:$AH$27,MATCH(W301,【参考】数式用!$K$4:$N$4,0)+1,0)
      ),"")</f>
        <v/>
      </c>
      <c r="Z301" s="1081"/>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 customHeight="1">
      <c r="A302" s="502">
        <v>289</v>
      </c>
      <c r="B302" s="982" t="str">
        <f>IF(基本情報入力シート!C341="","",基本情報入力シート!C341)</f>
        <v/>
      </c>
      <c r="C302" s="983"/>
      <c r="D302" s="983"/>
      <c r="E302" s="983"/>
      <c r="F302" s="983"/>
      <c r="G302" s="983"/>
      <c r="H302" s="983"/>
      <c r="I302" s="98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077"/>
      <c r="Q302" s="1078"/>
      <c r="R302" s="524" t="str">
        <f>IFERROR(IF(OR('別紙様式3-2（４・５月）'!R304="",'別紙様式3-2（４・５月）'!Z304="ベア加算"),
"",P302*VLOOKUP(N302,【参考】数式用!$AD$2:$AH$27,MATCH(O302,【参考】数式用!$K$4:$N$4,0)+1,0)),"")</f>
        <v/>
      </c>
      <c r="S302" s="138"/>
      <c r="T302" s="1079"/>
      <c r="U302" s="1080"/>
      <c r="V302" s="522" t="str">
        <f>IFERROR(IF(AND('別紙様式3-2（４・５月）'!O304="", O302&lt;&gt;""),P302, P302*VLOOKUP(AF302,【参考】数式用4!$DC$3:$DZ$106,MATCH(N302,【参考】数式用4!$DC$2:$DZ$2,0))),"")</f>
        <v/>
      </c>
      <c r="W302" s="107"/>
      <c r="X302" s="525"/>
      <c r="Y302" s="1081" t="str">
        <f>IFERROR(
     IF(OR('別紙様式3-2（４・５月）'!R304="",'別紙様式3-2（４・５月）'!Z304="ベア加算"),"",
                                            X302*VLOOKUP(N302,【参考】数式用!$AD$2:$AH$27,MATCH(W302,【参考】数式用!$K$4:$N$4,0)+1,0)
      ),"")</f>
        <v/>
      </c>
      <c r="Z302" s="1081"/>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 customHeight="1">
      <c r="A303" s="502">
        <v>290</v>
      </c>
      <c r="B303" s="982" t="str">
        <f>IF(基本情報入力シート!C342="","",基本情報入力シート!C342)</f>
        <v/>
      </c>
      <c r="C303" s="983"/>
      <c r="D303" s="983"/>
      <c r="E303" s="983"/>
      <c r="F303" s="983"/>
      <c r="G303" s="983"/>
      <c r="H303" s="983"/>
      <c r="I303" s="98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077"/>
      <c r="Q303" s="1078"/>
      <c r="R303" s="524" t="str">
        <f>IFERROR(IF(OR('別紙様式3-2（４・５月）'!R305="",'別紙様式3-2（４・５月）'!Z305="ベア加算"),
"",P303*VLOOKUP(N303,【参考】数式用!$AD$2:$AH$27,MATCH(O303,【参考】数式用!$K$4:$N$4,0)+1,0)),"")</f>
        <v/>
      </c>
      <c r="S303" s="138"/>
      <c r="T303" s="1079"/>
      <c r="U303" s="1080"/>
      <c r="V303" s="522" t="str">
        <f>IFERROR(IF(AND('別紙様式3-2（４・５月）'!O305="", O303&lt;&gt;""),P303, P303*VLOOKUP(AF303,【参考】数式用4!$DC$3:$DZ$106,MATCH(N303,【参考】数式用4!$DC$2:$DZ$2,0))),"")</f>
        <v/>
      </c>
      <c r="W303" s="107"/>
      <c r="X303" s="525"/>
      <c r="Y303" s="1081" t="str">
        <f>IFERROR(
     IF(OR('別紙様式3-2（４・５月）'!R305="",'別紙様式3-2（４・５月）'!Z305="ベア加算"),"",
                                            X303*VLOOKUP(N303,【参考】数式用!$AD$2:$AH$27,MATCH(W303,【参考】数式用!$K$4:$N$4,0)+1,0)
      ),"")</f>
        <v/>
      </c>
      <c r="Z303" s="1081"/>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 customHeight="1">
      <c r="A304" s="502">
        <v>291</v>
      </c>
      <c r="B304" s="982" t="str">
        <f>IF(基本情報入力シート!C343="","",基本情報入力シート!C343)</f>
        <v/>
      </c>
      <c r="C304" s="983"/>
      <c r="D304" s="983"/>
      <c r="E304" s="983"/>
      <c r="F304" s="983"/>
      <c r="G304" s="983"/>
      <c r="H304" s="983"/>
      <c r="I304" s="98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077"/>
      <c r="Q304" s="1078"/>
      <c r="R304" s="524" t="str">
        <f>IFERROR(IF(OR('別紙様式3-2（４・５月）'!R306="",'別紙様式3-2（４・５月）'!Z306="ベア加算"),
"",P304*VLOOKUP(N304,【参考】数式用!$AD$2:$AH$27,MATCH(O304,【参考】数式用!$K$4:$N$4,0)+1,0)),"")</f>
        <v/>
      </c>
      <c r="S304" s="138"/>
      <c r="T304" s="1079"/>
      <c r="U304" s="1080"/>
      <c r="V304" s="522" t="str">
        <f>IFERROR(IF(AND('別紙様式3-2（４・５月）'!O306="", O304&lt;&gt;""),P304, P304*VLOOKUP(AF304,【参考】数式用4!$DC$3:$DZ$106,MATCH(N304,【参考】数式用4!$DC$2:$DZ$2,0))),"")</f>
        <v/>
      </c>
      <c r="W304" s="107"/>
      <c r="X304" s="525"/>
      <c r="Y304" s="1081" t="str">
        <f>IFERROR(
     IF(OR('別紙様式3-2（４・５月）'!R306="",'別紙様式3-2（４・５月）'!Z306="ベア加算"),"",
                                            X304*VLOOKUP(N304,【参考】数式用!$AD$2:$AH$27,MATCH(W304,【参考】数式用!$K$4:$N$4,0)+1,0)
      ),"")</f>
        <v/>
      </c>
      <c r="Z304" s="1081"/>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 customHeight="1">
      <c r="A305" s="502">
        <v>292</v>
      </c>
      <c r="B305" s="982" t="str">
        <f>IF(基本情報入力シート!C344="","",基本情報入力シート!C344)</f>
        <v/>
      </c>
      <c r="C305" s="983"/>
      <c r="D305" s="983"/>
      <c r="E305" s="983"/>
      <c r="F305" s="983"/>
      <c r="G305" s="983"/>
      <c r="H305" s="983"/>
      <c r="I305" s="98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077"/>
      <c r="Q305" s="1078"/>
      <c r="R305" s="524" t="str">
        <f>IFERROR(IF(OR('別紙様式3-2（４・５月）'!R307="",'別紙様式3-2（４・５月）'!Z307="ベア加算"),
"",P305*VLOOKUP(N305,【参考】数式用!$AD$2:$AH$27,MATCH(O305,【参考】数式用!$K$4:$N$4,0)+1,0)),"")</f>
        <v/>
      </c>
      <c r="S305" s="138"/>
      <c r="T305" s="1079"/>
      <c r="U305" s="1080"/>
      <c r="V305" s="522" t="str">
        <f>IFERROR(IF(AND('別紙様式3-2（４・５月）'!O307="", O305&lt;&gt;""),P305, P305*VLOOKUP(AF305,【参考】数式用4!$DC$3:$DZ$106,MATCH(N305,【参考】数式用4!$DC$2:$DZ$2,0))),"")</f>
        <v/>
      </c>
      <c r="W305" s="107"/>
      <c r="X305" s="525"/>
      <c r="Y305" s="1081" t="str">
        <f>IFERROR(
     IF(OR('別紙様式3-2（４・５月）'!R307="",'別紙様式3-2（４・５月）'!Z307="ベア加算"),"",
                                            X305*VLOOKUP(N305,【参考】数式用!$AD$2:$AH$27,MATCH(W305,【参考】数式用!$K$4:$N$4,0)+1,0)
      ),"")</f>
        <v/>
      </c>
      <c r="Z305" s="1081"/>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 customHeight="1">
      <c r="A306" s="502">
        <v>293</v>
      </c>
      <c r="B306" s="982" t="str">
        <f>IF(基本情報入力シート!C345="","",基本情報入力シート!C345)</f>
        <v/>
      </c>
      <c r="C306" s="983"/>
      <c r="D306" s="983"/>
      <c r="E306" s="983"/>
      <c r="F306" s="983"/>
      <c r="G306" s="983"/>
      <c r="H306" s="983"/>
      <c r="I306" s="98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077"/>
      <c r="Q306" s="1078"/>
      <c r="R306" s="524" t="str">
        <f>IFERROR(IF(OR('別紙様式3-2（４・５月）'!R308="",'別紙様式3-2（４・５月）'!Z308="ベア加算"),
"",P306*VLOOKUP(N306,【参考】数式用!$AD$2:$AH$27,MATCH(O306,【参考】数式用!$K$4:$N$4,0)+1,0)),"")</f>
        <v/>
      </c>
      <c r="S306" s="138"/>
      <c r="T306" s="1079"/>
      <c r="U306" s="1080"/>
      <c r="V306" s="522" t="str">
        <f>IFERROR(IF(AND('別紙様式3-2（４・５月）'!O308="", O306&lt;&gt;""),P306, P306*VLOOKUP(AF306,【参考】数式用4!$DC$3:$DZ$106,MATCH(N306,【参考】数式用4!$DC$2:$DZ$2,0))),"")</f>
        <v/>
      </c>
      <c r="W306" s="107"/>
      <c r="X306" s="525"/>
      <c r="Y306" s="1081" t="str">
        <f>IFERROR(
     IF(OR('別紙様式3-2（４・５月）'!R308="",'別紙様式3-2（４・５月）'!Z308="ベア加算"),"",
                                            X306*VLOOKUP(N306,【参考】数式用!$AD$2:$AH$27,MATCH(W306,【参考】数式用!$K$4:$N$4,0)+1,0)
      ),"")</f>
        <v/>
      </c>
      <c r="Z306" s="1081"/>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 customHeight="1">
      <c r="A307" s="502">
        <v>294</v>
      </c>
      <c r="B307" s="982" t="str">
        <f>IF(基本情報入力シート!C346="","",基本情報入力シート!C346)</f>
        <v/>
      </c>
      <c r="C307" s="983"/>
      <c r="D307" s="983"/>
      <c r="E307" s="983"/>
      <c r="F307" s="983"/>
      <c r="G307" s="983"/>
      <c r="H307" s="983"/>
      <c r="I307" s="98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077"/>
      <c r="Q307" s="1078"/>
      <c r="R307" s="524" t="str">
        <f>IFERROR(IF(OR('別紙様式3-2（４・５月）'!R309="",'別紙様式3-2（４・５月）'!Z309="ベア加算"),
"",P307*VLOOKUP(N307,【参考】数式用!$AD$2:$AH$27,MATCH(O307,【参考】数式用!$K$4:$N$4,0)+1,0)),"")</f>
        <v/>
      </c>
      <c r="S307" s="138"/>
      <c r="T307" s="1079"/>
      <c r="U307" s="1080"/>
      <c r="V307" s="522" t="str">
        <f>IFERROR(IF(AND('別紙様式3-2（４・５月）'!O309="", O307&lt;&gt;""),P307, P307*VLOOKUP(AF307,【参考】数式用4!$DC$3:$DZ$106,MATCH(N307,【参考】数式用4!$DC$2:$DZ$2,0))),"")</f>
        <v/>
      </c>
      <c r="W307" s="107"/>
      <c r="X307" s="525"/>
      <c r="Y307" s="1081" t="str">
        <f>IFERROR(
     IF(OR('別紙様式3-2（４・５月）'!R309="",'別紙様式3-2（４・５月）'!Z309="ベア加算"),"",
                                            X307*VLOOKUP(N307,【参考】数式用!$AD$2:$AH$27,MATCH(W307,【参考】数式用!$K$4:$N$4,0)+1,0)
      ),"")</f>
        <v/>
      </c>
      <c r="Z307" s="1081"/>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 customHeight="1">
      <c r="A308" s="502">
        <v>295</v>
      </c>
      <c r="B308" s="982" t="str">
        <f>IF(基本情報入力シート!C347="","",基本情報入力シート!C347)</f>
        <v/>
      </c>
      <c r="C308" s="983"/>
      <c r="D308" s="983"/>
      <c r="E308" s="983"/>
      <c r="F308" s="983"/>
      <c r="G308" s="983"/>
      <c r="H308" s="983"/>
      <c r="I308" s="98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077"/>
      <c r="Q308" s="1078"/>
      <c r="R308" s="524" t="str">
        <f>IFERROR(IF(OR('別紙様式3-2（４・５月）'!R310="",'別紙様式3-2（４・５月）'!Z310="ベア加算"),
"",P308*VLOOKUP(N308,【参考】数式用!$AD$2:$AH$27,MATCH(O308,【参考】数式用!$K$4:$N$4,0)+1,0)),"")</f>
        <v/>
      </c>
      <c r="S308" s="138"/>
      <c r="T308" s="1079"/>
      <c r="U308" s="1080"/>
      <c r="V308" s="522" t="str">
        <f>IFERROR(IF(AND('別紙様式3-2（４・５月）'!O310="", O308&lt;&gt;""),P308, P308*VLOOKUP(AF308,【参考】数式用4!$DC$3:$DZ$106,MATCH(N308,【参考】数式用4!$DC$2:$DZ$2,0))),"")</f>
        <v/>
      </c>
      <c r="W308" s="107"/>
      <c r="X308" s="525"/>
      <c r="Y308" s="1081" t="str">
        <f>IFERROR(
     IF(OR('別紙様式3-2（４・５月）'!R310="",'別紙様式3-2（４・５月）'!Z310="ベア加算"),"",
                                            X308*VLOOKUP(N308,【参考】数式用!$AD$2:$AH$27,MATCH(W308,【参考】数式用!$K$4:$N$4,0)+1,0)
      ),"")</f>
        <v/>
      </c>
      <c r="Z308" s="1081"/>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 customHeight="1">
      <c r="A309" s="502">
        <v>296</v>
      </c>
      <c r="B309" s="982" t="str">
        <f>IF(基本情報入力シート!C348="","",基本情報入力シート!C348)</f>
        <v/>
      </c>
      <c r="C309" s="983"/>
      <c r="D309" s="983"/>
      <c r="E309" s="983"/>
      <c r="F309" s="983"/>
      <c r="G309" s="983"/>
      <c r="H309" s="983"/>
      <c r="I309" s="98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077"/>
      <c r="Q309" s="1078"/>
      <c r="R309" s="524" t="str">
        <f>IFERROR(IF(OR('別紙様式3-2（４・５月）'!R311="",'別紙様式3-2（４・５月）'!Z311="ベア加算"),
"",P309*VLOOKUP(N309,【参考】数式用!$AD$2:$AH$27,MATCH(O309,【参考】数式用!$K$4:$N$4,0)+1,0)),"")</f>
        <v/>
      </c>
      <c r="S309" s="138"/>
      <c r="T309" s="1079"/>
      <c r="U309" s="1080"/>
      <c r="V309" s="522" t="str">
        <f>IFERROR(IF(AND('別紙様式3-2（４・５月）'!O311="", O309&lt;&gt;""),P309, P309*VLOOKUP(AF309,【参考】数式用4!$DC$3:$DZ$106,MATCH(N309,【参考】数式用4!$DC$2:$DZ$2,0))),"")</f>
        <v/>
      </c>
      <c r="W309" s="107"/>
      <c r="X309" s="525"/>
      <c r="Y309" s="1081" t="str">
        <f>IFERROR(
     IF(OR('別紙様式3-2（４・５月）'!R311="",'別紙様式3-2（４・５月）'!Z311="ベア加算"),"",
                                            X309*VLOOKUP(N309,【参考】数式用!$AD$2:$AH$27,MATCH(W309,【参考】数式用!$K$4:$N$4,0)+1,0)
      ),"")</f>
        <v/>
      </c>
      <c r="Z309" s="1081"/>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 customHeight="1">
      <c r="A310" s="502">
        <v>297</v>
      </c>
      <c r="B310" s="982" t="str">
        <f>IF(基本情報入力シート!C349="","",基本情報入力シート!C349)</f>
        <v/>
      </c>
      <c r="C310" s="983"/>
      <c r="D310" s="983"/>
      <c r="E310" s="983"/>
      <c r="F310" s="983"/>
      <c r="G310" s="983"/>
      <c r="H310" s="983"/>
      <c r="I310" s="98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077"/>
      <c r="Q310" s="1078"/>
      <c r="R310" s="524" t="str">
        <f>IFERROR(IF(OR('別紙様式3-2（４・５月）'!R312="",'別紙様式3-2（４・５月）'!Z312="ベア加算"),
"",P310*VLOOKUP(N310,【参考】数式用!$AD$2:$AH$27,MATCH(O310,【参考】数式用!$K$4:$N$4,0)+1,0)),"")</f>
        <v/>
      </c>
      <c r="S310" s="138"/>
      <c r="T310" s="1079"/>
      <c r="U310" s="1080"/>
      <c r="V310" s="522" t="str">
        <f>IFERROR(IF(AND('別紙様式3-2（４・５月）'!O312="", O310&lt;&gt;""),P310, P310*VLOOKUP(AF310,【参考】数式用4!$DC$3:$DZ$106,MATCH(N310,【参考】数式用4!$DC$2:$DZ$2,0))),"")</f>
        <v/>
      </c>
      <c r="W310" s="107"/>
      <c r="X310" s="525"/>
      <c r="Y310" s="1081" t="str">
        <f>IFERROR(
     IF(OR('別紙様式3-2（４・５月）'!R312="",'別紙様式3-2（４・５月）'!Z312="ベア加算"),"",
                                            X310*VLOOKUP(N310,【参考】数式用!$AD$2:$AH$27,MATCH(W310,【参考】数式用!$K$4:$N$4,0)+1,0)
      ),"")</f>
        <v/>
      </c>
      <c r="Z310" s="1081"/>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 customHeight="1">
      <c r="A311" s="502">
        <v>298</v>
      </c>
      <c r="B311" s="982" t="str">
        <f>IF(基本情報入力シート!C350="","",基本情報入力シート!C350)</f>
        <v/>
      </c>
      <c r="C311" s="983"/>
      <c r="D311" s="983"/>
      <c r="E311" s="983"/>
      <c r="F311" s="983"/>
      <c r="G311" s="983"/>
      <c r="H311" s="983"/>
      <c r="I311" s="98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077"/>
      <c r="Q311" s="1078"/>
      <c r="R311" s="524" t="str">
        <f>IFERROR(IF(OR('別紙様式3-2（４・５月）'!R313="",'別紙様式3-2（４・５月）'!Z313="ベア加算"),
"",P311*VLOOKUP(N311,【参考】数式用!$AD$2:$AH$27,MATCH(O311,【参考】数式用!$K$4:$N$4,0)+1,0)),"")</f>
        <v/>
      </c>
      <c r="S311" s="138"/>
      <c r="T311" s="1079"/>
      <c r="U311" s="1080"/>
      <c r="V311" s="522" t="str">
        <f>IFERROR(IF(AND('別紙様式3-2（４・５月）'!O313="", O311&lt;&gt;""),P311, P311*VLOOKUP(AF311,【参考】数式用4!$DC$3:$DZ$106,MATCH(N311,【参考】数式用4!$DC$2:$DZ$2,0))),"")</f>
        <v/>
      </c>
      <c r="W311" s="107"/>
      <c r="X311" s="525"/>
      <c r="Y311" s="1081" t="str">
        <f>IFERROR(
     IF(OR('別紙様式3-2（４・５月）'!R313="",'別紙様式3-2（４・５月）'!Z313="ベア加算"),"",
                                            X311*VLOOKUP(N311,【参考】数式用!$AD$2:$AH$27,MATCH(W311,【参考】数式用!$K$4:$N$4,0)+1,0)
      ),"")</f>
        <v/>
      </c>
      <c r="Z311" s="1081"/>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 customHeight="1">
      <c r="A312" s="502">
        <v>299</v>
      </c>
      <c r="B312" s="982" t="str">
        <f>IF(基本情報入力シート!C351="","",基本情報入力シート!C351)</f>
        <v/>
      </c>
      <c r="C312" s="983"/>
      <c r="D312" s="983"/>
      <c r="E312" s="983"/>
      <c r="F312" s="983"/>
      <c r="G312" s="983"/>
      <c r="H312" s="983"/>
      <c r="I312" s="98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077"/>
      <c r="Q312" s="1078"/>
      <c r="R312" s="524" t="str">
        <f>IFERROR(IF(OR('別紙様式3-2（４・５月）'!R314="",'別紙様式3-2（４・５月）'!Z314="ベア加算"),
"",P312*VLOOKUP(N312,【参考】数式用!$AD$2:$AH$27,MATCH(O312,【参考】数式用!$K$4:$N$4,0)+1,0)),"")</f>
        <v/>
      </c>
      <c r="S312" s="138"/>
      <c r="T312" s="1079"/>
      <c r="U312" s="1080"/>
      <c r="V312" s="522" t="str">
        <f>IFERROR(IF(AND('別紙様式3-2（４・５月）'!O314="", O312&lt;&gt;""),P312, P312*VLOOKUP(AF312,【参考】数式用4!$DC$3:$DZ$106,MATCH(N312,【参考】数式用4!$DC$2:$DZ$2,0))),"")</f>
        <v/>
      </c>
      <c r="W312" s="107"/>
      <c r="X312" s="525"/>
      <c r="Y312" s="1081" t="str">
        <f>IFERROR(
     IF(OR('別紙様式3-2（４・５月）'!R314="",'別紙様式3-2（４・５月）'!Z314="ベア加算"),"",
                                            X312*VLOOKUP(N312,【参考】数式用!$AD$2:$AH$27,MATCH(W312,【参考】数式用!$K$4:$N$4,0)+1,0)
      ),"")</f>
        <v/>
      </c>
      <c r="Z312" s="1081"/>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 customHeight="1">
      <c r="A313" s="502">
        <v>300</v>
      </c>
      <c r="B313" s="982" t="str">
        <f>IF(基本情報入力シート!C352="","",基本情報入力シート!C352)</f>
        <v/>
      </c>
      <c r="C313" s="983"/>
      <c r="D313" s="983"/>
      <c r="E313" s="983"/>
      <c r="F313" s="983"/>
      <c r="G313" s="983"/>
      <c r="H313" s="983"/>
      <c r="I313" s="98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077"/>
      <c r="Q313" s="1078"/>
      <c r="R313" s="524" t="str">
        <f>IFERROR(IF(OR('別紙様式3-2（４・５月）'!R315="",'別紙様式3-2（４・５月）'!Z315="ベア加算"),
"",P313*VLOOKUP(N313,【参考】数式用!$AD$2:$AH$27,MATCH(O313,【参考】数式用!$K$4:$N$4,0)+1,0)),"")</f>
        <v/>
      </c>
      <c r="S313" s="138"/>
      <c r="T313" s="1079"/>
      <c r="U313" s="1080"/>
      <c r="V313" s="522" t="str">
        <f>IFERROR(IF(AND('別紙様式3-2（４・５月）'!O315="", O313&lt;&gt;""),P313, P313*VLOOKUP(AF313,【参考】数式用4!$DC$3:$DZ$106,MATCH(N313,【参考】数式用4!$DC$2:$DZ$2,0))),"")</f>
        <v/>
      </c>
      <c r="W313" s="107"/>
      <c r="X313" s="525"/>
      <c r="Y313" s="1081" t="str">
        <f>IFERROR(
     IF(OR('別紙様式3-2（４・５月）'!R315="",'別紙様式3-2（４・５月）'!Z315="ベア加算"),"",
                                            X313*VLOOKUP(N313,【参考】数式用!$AD$2:$AH$27,MATCH(W313,【参考】数式用!$K$4:$N$4,0)+1,0)
      ),"")</f>
        <v/>
      </c>
      <c r="Z313" s="1081"/>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 customHeight="1">
      <c r="A314" s="502">
        <v>301</v>
      </c>
      <c r="B314" s="982" t="str">
        <f>IF(基本情報入力シート!C353="","",基本情報入力シート!C353)</f>
        <v/>
      </c>
      <c r="C314" s="983"/>
      <c r="D314" s="983"/>
      <c r="E314" s="983"/>
      <c r="F314" s="983"/>
      <c r="G314" s="983"/>
      <c r="H314" s="983"/>
      <c r="I314" s="98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077"/>
      <c r="Q314" s="1078"/>
      <c r="R314" s="524" t="str">
        <f>IFERROR(IF(OR('別紙様式3-2（４・５月）'!R316="",'別紙様式3-2（４・５月）'!Z316="ベア加算"),
"",P314*VLOOKUP(N314,【参考】数式用!$AD$2:$AH$27,MATCH(O314,【参考】数式用!$K$4:$N$4,0)+1,0)),"")</f>
        <v/>
      </c>
      <c r="S314" s="138"/>
      <c r="T314" s="1079"/>
      <c r="U314" s="1080"/>
      <c r="V314" s="522" t="str">
        <f>IFERROR(IF(AND('別紙様式3-2（４・５月）'!O316="", O314&lt;&gt;""),P314, P314*VLOOKUP(AF314,【参考】数式用4!$DC$3:$DZ$106,MATCH(N314,【参考】数式用4!$DC$2:$DZ$2,0))),"")</f>
        <v/>
      </c>
      <c r="W314" s="107"/>
      <c r="X314" s="525"/>
      <c r="Y314" s="1081" t="str">
        <f>IFERROR(
     IF(OR('別紙様式3-2（４・５月）'!R316="",'別紙様式3-2（４・５月）'!Z316="ベア加算"),"",
                                            X314*VLOOKUP(N314,【参考】数式用!$AD$2:$AH$27,MATCH(W314,【参考】数式用!$K$4:$N$4,0)+1,0)
      ),"")</f>
        <v/>
      </c>
      <c r="Z314" s="1081"/>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 customHeight="1">
      <c r="A315" s="502">
        <v>302</v>
      </c>
      <c r="B315" s="982" t="str">
        <f>IF(基本情報入力シート!C354="","",基本情報入力シート!C354)</f>
        <v/>
      </c>
      <c r="C315" s="983"/>
      <c r="D315" s="983"/>
      <c r="E315" s="983"/>
      <c r="F315" s="983"/>
      <c r="G315" s="983"/>
      <c r="H315" s="983"/>
      <c r="I315" s="98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077"/>
      <c r="Q315" s="1078"/>
      <c r="R315" s="524" t="str">
        <f>IFERROR(IF(OR('別紙様式3-2（４・５月）'!R317="",'別紙様式3-2（４・５月）'!Z317="ベア加算"),
"",P315*VLOOKUP(N315,【参考】数式用!$AD$2:$AH$27,MATCH(O315,【参考】数式用!$K$4:$N$4,0)+1,0)),"")</f>
        <v/>
      </c>
      <c r="S315" s="138"/>
      <c r="T315" s="1079"/>
      <c r="U315" s="1080"/>
      <c r="V315" s="522" t="str">
        <f>IFERROR(IF(AND('別紙様式3-2（４・５月）'!O317="", O315&lt;&gt;""),P315, P315*VLOOKUP(AF315,【参考】数式用4!$DC$3:$DZ$106,MATCH(N315,【参考】数式用4!$DC$2:$DZ$2,0))),"")</f>
        <v/>
      </c>
      <c r="W315" s="107"/>
      <c r="X315" s="525"/>
      <c r="Y315" s="1081" t="str">
        <f>IFERROR(
     IF(OR('別紙様式3-2（４・５月）'!R317="",'別紙様式3-2（４・５月）'!Z317="ベア加算"),"",
                                            X315*VLOOKUP(N315,【参考】数式用!$AD$2:$AH$27,MATCH(W315,【参考】数式用!$K$4:$N$4,0)+1,0)
      ),"")</f>
        <v/>
      </c>
      <c r="Z315" s="1081"/>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 customHeight="1">
      <c r="A316" s="502">
        <v>303</v>
      </c>
      <c r="B316" s="982" t="str">
        <f>IF(基本情報入力シート!C355="","",基本情報入力シート!C355)</f>
        <v/>
      </c>
      <c r="C316" s="983"/>
      <c r="D316" s="983"/>
      <c r="E316" s="983"/>
      <c r="F316" s="983"/>
      <c r="G316" s="983"/>
      <c r="H316" s="983"/>
      <c r="I316" s="98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077"/>
      <c r="Q316" s="1078"/>
      <c r="R316" s="524" t="str">
        <f>IFERROR(IF(OR('別紙様式3-2（４・５月）'!R318="",'別紙様式3-2（４・５月）'!Z318="ベア加算"),
"",P316*VLOOKUP(N316,【参考】数式用!$AD$2:$AH$27,MATCH(O316,【参考】数式用!$K$4:$N$4,0)+1,0)),"")</f>
        <v/>
      </c>
      <c r="S316" s="138"/>
      <c r="T316" s="1079"/>
      <c r="U316" s="1080"/>
      <c r="V316" s="522" t="str">
        <f>IFERROR(IF(AND('別紙様式3-2（４・５月）'!O318="", O316&lt;&gt;""),P316, P316*VLOOKUP(AF316,【参考】数式用4!$DC$3:$DZ$106,MATCH(N316,【参考】数式用4!$DC$2:$DZ$2,0))),"")</f>
        <v/>
      </c>
      <c r="W316" s="107"/>
      <c r="X316" s="525"/>
      <c r="Y316" s="1081" t="str">
        <f>IFERROR(
     IF(OR('別紙様式3-2（４・５月）'!R318="",'別紙様式3-2（４・５月）'!Z318="ベア加算"),"",
                                            X316*VLOOKUP(N316,【参考】数式用!$AD$2:$AH$27,MATCH(W316,【参考】数式用!$K$4:$N$4,0)+1,0)
      ),"")</f>
        <v/>
      </c>
      <c r="Z316" s="1081"/>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 customHeight="1">
      <c r="A317" s="502">
        <v>304</v>
      </c>
      <c r="B317" s="982" t="str">
        <f>IF(基本情報入力シート!C356="","",基本情報入力シート!C356)</f>
        <v/>
      </c>
      <c r="C317" s="983"/>
      <c r="D317" s="983"/>
      <c r="E317" s="983"/>
      <c r="F317" s="983"/>
      <c r="G317" s="983"/>
      <c r="H317" s="983"/>
      <c r="I317" s="98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077"/>
      <c r="Q317" s="1078"/>
      <c r="R317" s="524" t="str">
        <f>IFERROR(IF(OR('別紙様式3-2（４・５月）'!R319="",'別紙様式3-2（４・５月）'!Z319="ベア加算"),
"",P317*VLOOKUP(N317,【参考】数式用!$AD$2:$AH$27,MATCH(O317,【参考】数式用!$K$4:$N$4,0)+1,0)),"")</f>
        <v/>
      </c>
      <c r="S317" s="138"/>
      <c r="T317" s="1079"/>
      <c r="U317" s="1080"/>
      <c r="V317" s="522" t="str">
        <f>IFERROR(IF(AND('別紙様式3-2（４・５月）'!O319="", O317&lt;&gt;""),P317, P317*VLOOKUP(AF317,【参考】数式用4!$DC$3:$DZ$106,MATCH(N317,【参考】数式用4!$DC$2:$DZ$2,0))),"")</f>
        <v/>
      </c>
      <c r="W317" s="107"/>
      <c r="X317" s="525"/>
      <c r="Y317" s="1081" t="str">
        <f>IFERROR(
     IF(OR('別紙様式3-2（４・５月）'!R319="",'別紙様式3-2（４・５月）'!Z319="ベア加算"),"",
                                            X317*VLOOKUP(N317,【参考】数式用!$AD$2:$AH$27,MATCH(W317,【参考】数式用!$K$4:$N$4,0)+1,0)
      ),"")</f>
        <v/>
      </c>
      <c r="Z317" s="1081"/>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 customHeight="1">
      <c r="A318" s="502">
        <v>305</v>
      </c>
      <c r="B318" s="982" t="str">
        <f>IF(基本情報入力シート!C357="","",基本情報入力シート!C357)</f>
        <v/>
      </c>
      <c r="C318" s="983"/>
      <c r="D318" s="983"/>
      <c r="E318" s="983"/>
      <c r="F318" s="983"/>
      <c r="G318" s="983"/>
      <c r="H318" s="983"/>
      <c r="I318" s="98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077"/>
      <c r="Q318" s="1078"/>
      <c r="R318" s="524" t="str">
        <f>IFERROR(IF(OR('別紙様式3-2（４・５月）'!R320="",'別紙様式3-2（４・５月）'!Z320="ベア加算"),
"",P318*VLOOKUP(N318,【参考】数式用!$AD$2:$AH$27,MATCH(O318,【参考】数式用!$K$4:$N$4,0)+1,0)),"")</f>
        <v/>
      </c>
      <c r="S318" s="138"/>
      <c r="T318" s="1079"/>
      <c r="U318" s="1080"/>
      <c r="V318" s="522" t="str">
        <f>IFERROR(IF(AND('別紙様式3-2（４・５月）'!O320="", O318&lt;&gt;""),P318, P318*VLOOKUP(AF318,【参考】数式用4!$DC$3:$DZ$106,MATCH(N318,【参考】数式用4!$DC$2:$DZ$2,0))),"")</f>
        <v/>
      </c>
      <c r="W318" s="107"/>
      <c r="X318" s="525"/>
      <c r="Y318" s="1081" t="str">
        <f>IFERROR(
     IF(OR('別紙様式3-2（４・５月）'!R320="",'別紙様式3-2（４・５月）'!Z320="ベア加算"),"",
                                            X318*VLOOKUP(N318,【参考】数式用!$AD$2:$AH$27,MATCH(W318,【参考】数式用!$K$4:$N$4,0)+1,0)
      ),"")</f>
        <v/>
      </c>
      <c r="Z318" s="1081"/>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 customHeight="1">
      <c r="A319" s="502">
        <v>306</v>
      </c>
      <c r="B319" s="982" t="str">
        <f>IF(基本情報入力シート!C358="","",基本情報入力シート!C358)</f>
        <v/>
      </c>
      <c r="C319" s="983"/>
      <c r="D319" s="983"/>
      <c r="E319" s="983"/>
      <c r="F319" s="983"/>
      <c r="G319" s="983"/>
      <c r="H319" s="983"/>
      <c r="I319" s="98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077"/>
      <c r="Q319" s="1078"/>
      <c r="R319" s="524" t="str">
        <f>IFERROR(IF(OR('別紙様式3-2（４・５月）'!R321="",'別紙様式3-2（４・５月）'!Z321="ベア加算"),
"",P319*VLOOKUP(N319,【参考】数式用!$AD$2:$AH$27,MATCH(O319,【参考】数式用!$K$4:$N$4,0)+1,0)),"")</f>
        <v/>
      </c>
      <c r="S319" s="138"/>
      <c r="T319" s="1079"/>
      <c r="U319" s="1080"/>
      <c r="V319" s="522" t="str">
        <f>IFERROR(IF(AND('別紙様式3-2（４・５月）'!O321="", O319&lt;&gt;""),P319, P319*VLOOKUP(AF319,【参考】数式用4!$DC$3:$DZ$106,MATCH(N319,【参考】数式用4!$DC$2:$DZ$2,0))),"")</f>
        <v/>
      </c>
      <c r="W319" s="107"/>
      <c r="X319" s="525"/>
      <c r="Y319" s="1081" t="str">
        <f>IFERROR(
     IF(OR('別紙様式3-2（４・５月）'!R321="",'別紙様式3-2（４・５月）'!Z321="ベア加算"),"",
                                            X319*VLOOKUP(N319,【参考】数式用!$AD$2:$AH$27,MATCH(W319,【参考】数式用!$K$4:$N$4,0)+1,0)
      ),"")</f>
        <v/>
      </c>
      <c r="Z319" s="1081"/>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 customHeight="1">
      <c r="A320" s="502">
        <v>307</v>
      </c>
      <c r="B320" s="982" t="str">
        <f>IF(基本情報入力シート!C359="","",基本情報入力シート!C359)</f>
        <v/>
      </c>
      <c r="C320" s="983"/>
      <c r="D320" s="983"/>
      <c r="E320" s="983"/>
      <c r="F320" s="983"/>
      <c r="G320" s="983"/>
      <c r="H320" s="983"/>
      <c r="I320" s="98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077"/>
      <c r="Q320" s="1078"/>
      <c r="R320" s="524" t="str">
        <f>IFERROR(IF(OR('別紙様式3-2（４・５月）'!R322="",'別紙様式3-2（４・５月）'!Z322="ベア加算"),
"",P320*VLOOKUP(N320,【参考】数式用!$AD$2:$AH$27,MATCH(O320,【参考】数式用!$K$4:$N$4,0)+1,0)),"")</f>
        <v/>
      </c>
      <c r="S320" s="138"/>
      <c r="T320" s="1079"/>
      <c r="U320" s="1080"/>
      <c r="V320" s="522" t="str">
        <f>IFERROR(IF(AND('別紙様式3-2（４・５月）'!O322="", O320&lt;&gt;""),P320, P320*VLOOKUP(AF320,【参考】数式用4!$DC$3:$DZ$106,MATCH(N320,【参考】数式用4!$DC$2:$DZ$2,0))),"")</f>
        <v/>
      </c>
      <c r="W320" s="107"/>
      <c r="X320" s="525"/>
      <c r="Y320" s="1081" t="str">
        <f>IFERROR(
     IF(OR('別紙様式3-2（４・５月）'!R322="",'別紙様式3-2（４・５月）'!Z322="ベア加算"),"",
                                            X320*VLOOKUP(N320,【参考】数式用!$AD$2:$AH$27,MATCH(W320,【参考】数式用!$K$4:$N$4,0)+1,0)
      ),"")</f>
        <v/>
      </c>
      <c r="Z320" s="1081"/>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 customHeight="1">
      <c r="A321" s="502">
        <v>308</v>
      </c>
      <c r="B321" s="982" t="str">
        <f>IF(基本情報入力シート!C360="","",基本情報入力シート!C360)</f>
        <v/>
      </c>
      <c r="C321" s="983"/>
      <c r="D321" s="983"/>
      <c r="E321" s="983"/>
      <c r="F321" s="983"/>
      <c r="G321" s="983"/>
      <c r="H321" s="983"/>
      <c r="I321" s="98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077"/>
      <c r="Q321" s="1078"/>
      <c r="R321" s="524" t="str">
        <f>IFERROR(IF(OR('別紙様式3-2（４・５月）'!R323="",'別紙様式3-2（４・５月）'!Z323="ベア加算"),
"",P321*VLOOKUP(N321,【参考】数式用!$AD$2:$AH$27,MATCH(O321,【参考】数式用!$K$4:$N$4,0)+1,0)),"")</f>
        <v/>
      </c>
      <c r="S321" s="138"/>
      <c r="T321" s="1079"/>
      <c r="U321" s="1080"/>
      <c r="V321" s="522" t="str">
        <f>IFERROR(IF(AND('別紙様式3-2（４・５月）'!O323="", O321&lt;&gt;""),P321, P321*VLOOKUP(AF321,【参考】数式用4!$DC$3:$DZ$106,MATCH(N321,【参考】数式用4!$DC$2:$DZ$2,0))),"")</f>
        <v/>
      </c>
      <c r="W321" s="107"/>
      <c r="X321" s="525"/>
      <c r="Y321" s="1081" t="str">
        <f>IFERROR(
     IF(OR('別紙様式3-2（４・５月）'!R323="",'別紙様式3-2（４・５月）'!Z323="ベア加算"),"",
                                            X321*VLOOKUP(N321,【参考】数式用!$AD$2:$AH$27,MATCH(W321,【参考】数式用!$K$4:$N$4,0)+1,0)
      ),"")</f>
        <v/>
      </c>
      <c r="Z321" s="1081"/>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 customHeight="1">
      <c r="A322" s="502">
        <v>309</v>
      </c>
      <c r="B322" s="982" t="str">
        <f>IF(基本情報入力シート!C361="","",基本情報入力シート!C361)</f>
        <v/>
      </c>
      <c r="C322" s="983"/>
      <c r="D322" s="983"/>
      <c r="E322" s="983"/>
      <c r="F322" s="983"/>
      <c r="G322" s="983"/>
      <c r="H322" s="983"/>
      <c r="I322" s="98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077"/>
      <c r="Q322" s="1078"/>
      <c r="R322" s="524" t="str">
        <f>IFERROR(IF(OR('別紙様式3-2（４・５月）'!R324="",'別紙様式3-2（４・５月）'!Z324="ベア加算"),
"",P322*VLOOKUP(N322,【参考】数式用!$AD$2:$AH$27,MATCH(O322,【参考】数式用!$K$4:$N$4,0)+1,0)),"")</f>
        <v/>
      </c>
      <c r="S322" s="138"/>
      <c r="T322" s="1079"/>
      <c r="U322" s="1080"/>
      <c r="V322" s="522" t="str">
        <f>IFERROR(IF(AND('別紙様式3-2（４・５月）'!O324="", O322&lt;&gt;""),P322, P322*VLOOKUP(AF322,【参考】数式用4!$DC$3:$DZ$106,MATCH(N322,【参考】数式用4!$DC$2:$DZ$2,0))),"")</f>
        <v/>
      </c>
      <c r="W322" s="107"/>
      <c r="X322" s="525"/>
      <c r="Y322" s="1081" t="str">
        <f>IFERROR(
     IF(OR('別紙様式3-2（４・５月）'!R324="",'別紙様式3-2（４・５月）'!Z324="ベア加算"),"",
                                            X322*VLOOKUP(N322,【参考】数式用!$AD$2:$AH$27,MATCH(W322,【参考】数式用!$K$4:$N$4,0)+1,0)
      ),"")</f>
        <v/>
      </c>
      <c r="Z322" s="1081"/>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 customHeight="1">
      <c r="A323" s="502">
        <v>310</v>
      </c>
      <c r="B323" s="982" t="str">
        <f>IF(基本情報入力シート!C362="","",基本情報入力シート!C362)</f>
        <v/>
      </c>
      <c r="C323" s="983"/>
      <c r="D323" s="983"/>
      <c r="E323" s="983"/>
      <c r="F323" s="983"/>
      <c r="G323" s="983"/>
      <c r="H323" s="983"/>
      <c r="I323" s="98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077"/>
      <c r="Q323" s="1078"/>
      <c r="R323" s="524" t="str">
        <f>IFERROR(IF(OR('別紙様式3-2（４・５月）'!R325="",'別紙様式3-2（４・５月）'!Z325="ベア加算"),
"",P323*VLOOKUP(N323,【参考】数式用!$AD$2:$AH$27,MATCH(O323,【参考】数式用!$K$4:$N$4,0)+1,0)),"")</f>
        <v/>
      </c>
      <c r="S323" s="138"/>
      <c r="T323" s="1079"/>
      <c r="U323" s="1080"/>
      <c r="V323" s="522" t="str">
        <f>IFERROR(IF(AND('別紙様式3-2（４・５月）'!O325="", O323&lt;&gt;""),P323, P323*VLOOKUP(AF323,【参考】数式用4!$DC$3:$DZ$106,MATCH(N323,【参考】数式用4!$DC$2:$DZ$2,0))),"")</f>
        <v/>
      </c>
      <c r="W323" s="107"/>
      <c r="X323" s="525"/>
      <c r="Y323" s="1081" t="str">
        <f>IFERROR(
     IF(OR('別紙様式3-2（４・５月）'!R325="",'別紙様式3-2（４・５月）'!Z325="ベア加算"),"",
                                            X323*VLOOKUP(N323,【参考】数式用!$AD$2:$AH$27,MATCH(W323,【参考】数式用!$K$4:$N$4,0)+1,0)
      ),"")</f>
        <v/>
      </c>
      <c r="Z323" s="1081"/>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 customHeight="1">
      <c r="A324" s="502">
        <v>311</v>
      </c>
      <c r="B324" s="982" t="str">
        <f>IF(基本情報入力シート!C363="","",基本情報入力シート!C363)</f>
        <v/>
      </c>
      <c r="C324" s="983"/>
      <c r="D324" s="983"/>
      <c r="E324" s="983"/>
      <c r="F324" s="983"/>
      <c r="G324" s="983"/>
      <c r="H324" s="983"/>
      <c r="I324" s="98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077"/>
      <c r="Q324" s="1078"/>
      <c r="R324" s="524" t="str">
        <f>IFERROR(IF(OR('別紙様式3-2（４・５月）'!R326="",'別紙様式3-2（４・５月）'!Z326="ベア加算"),
"",P324*VLOOKUP(N324,【参考】数式用!$AD$2:$AH$27,MATCH(O324,【参考】数式用!$K$4:$N$4,0)+1,0)),"")</f>
        <v/>
      </c>
      <c r="S324" s="138"/>
      <c r="T324" s="1079"/>
      <c r="U324" s="1080"/>
      <c r="V324" s="522" t="str">
        <f>IFERROR(IF(AND('別紙様式3-2（４・５月）'!O326="", O324&lt;&gt;""),P324, P324*VLOOKUP(AF324,【参考】数式用4!$DC$3:$DZ$106,MATCH(N324,【参考】数式用4!$DC$2:$DZ$2,0))),"")</f>
        <v/>
      </c>
      <c r="W324" s="107"/>
      <c r="X324" s="525"/>
      <c r="Y324" s="1081" t="str">
        <f>IFERROR(
     IF(OR('別紙様式3-2（４・５月）'!R326="",'別紙様式3-2（４・５月）'!Z326="ベア加算"),"",
                                            X324*VLOOKUP(N324,【参考】数式用!$AD$2:$AH$27,MATCH(W324,【参考】数式用!$K$4:$N$4,0)+1,0)
      ),"")</f>
        <v/>
      </c>
      <c r="Z324" s="1081"/>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 customHeight="1">
      <c r="A325" s="502">
        <v>312</v>
      </c>
      <c r="B325" s="982" t="str">
        <f>IF(基本情報入力シート!C364="","",基本情報入力シート!C364)</f>
        <v/>
      </c>
      <c r="C325" s="983"/>
      <c r="D325" s="983"/>
      <c r="E325" s="983"/>
      <c r="F325" s="983"/>
      <c r="G325" s="983"/>
      <c r="H325" s="983"/>
      <c r="I325" s="98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077"/>
      <c r="Q325" s="1078"/>
      <c r="R325" s="524" t="str">
        <f>IFERROR(IF(OR('別紙様式3-2（４・５月）'!R327="",'別紙様式3-2（４・５月）'!Z327="ベア加算"),
"",P325*VLOOKUP(N325,【参考】数式用!$AD$2:$AH$27,MATCH(O325,【参考】数式用!$K$4:$N$4,0)+1,0)),"")</f>
        <v/>
      </c>
      <c r="S325" s="138"/>
      <c r="T325" s="1079"/>
      <c r="U325" s="1080"/>
      <c r="V325" s="522" t="str">
        <f>IFERROR(IF(AND('別紙様式3-2（４・５月）'!O327="", O325&lt;&gt;""),P325, P325*VLOOKUP(AF325,【参考】数式用4!$DC$3:$DZ$106,MATCH(N325,【参考】数式用4!$DC$2:$DZ$2,0))),"")</f>
        <v/>
      </c>
      <c r="W325" s="107"/>
      <c r="X325" s="525"/>
      <c r="Y325" s="1081" t="str">
        <f>IFERROR(
     IF(OR('別紙様式3-2（４・５月）'!R327="",'別紙様式3-2（４・５月）'!Z327="ベア加算"),"",
                                            X325*VLOOKUP(N325,【参考】数式用!$AD$2:$AH$27,MATCH(W325,【参考】数式用!$K$4:$N$4,0)+1,0)
      ),"")</f>
        <v/>
      </c>
      <c r="Z325" s="1081"/>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 customHeight="1">
      <c r="A326" s="502">
        <v>313</v>
      </c>
      <c r="B326" s="982" t="str">
        <f>IF(基本情報入力シート!C365="","",基本情報入力シート!C365)</f>
        <v/>
      </c>
      <c r="C326" s="983"/>
      <c r="D326" s="983"/>
      <c r="E326" s="983"/>
      <c r="F326" s="983"/>
      <c r="G326" s="983"/>
      <c r="H326" s="983"/>
      <c r="I326" s="98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077"/>
      <c r="Q326" s="1078"/>
      <c r="R326" s="524" t="str">
        <f>IFERROR(IF(OR('別紙様式3-2（４・５月）'!R328="",'別紙様式3-2（４・５月）'!Z328="ベア加算"),
"",P326*VLOOKUP(N326,【参考】数式用!$AD$2:$AH$27,MATCH(O326,【参考】数式用!$K$4:$N$4,0)+1,0)),"")</f>
        <v/>
      </c>
      <c r="S326" s="138"/>
      <c r="T326" s="1079"/>
      <c r="U326" s="1080"/>
      <c r="V326" s="522" t="str">
        <f>IFERROR(IF(AND('別紙様式3-2（４・５月）'!O328="", O326&lt;&gt;""),P326, P326*VLOOKUP(AF326,【参考】数式用4!$DC$3:$DZ$106,MATCH(N326,【参考】数式用4!$DC$2:$DZ$2,0))),"")</f>
        <v/>
      </c>
      <c r="W326" s="107"/>
      <c r="X326" s="525"/>
      <c r="Y326" s="1081" t="str">
        <f>IFERROR(
     IF(OR('別紙様式3-2（４・５月）'!R328="",'別紙様式3-2（４・５月）'!Z328="ベア加算"),"",
                                            X326*VLOOKUP(N326,【参考】数式用!$AD$2:$AH$27,MATCH(W326,【参考】数式用!$K$4:$N$4,0)+1,0)
      ),"")</f>
        <v/>
      </c>
      <c r="Z326" s="1081"/>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 customHeight="1">
      <c r="A327" s="502">
        <v>314</v>
      </c>
      <c r="B327" s="982" t="str">
        <f>IF(基本情報入力シート!C366="","",基本情報入力シート!C366)</f>
        <v/>
      </c>
      <c r="C327" s="983"/>
      <c r="D327" s="983"/>
      <c r="E327" s="983"/>
      <c r="F327" s="983"/>
      <c r="G327" s="983"/>
      <c r="H327" s="983"/>
      <c r="I327" s="98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077"/>
      <c r="Q327" s="1078"/>
      <c r="R327" s="524" t="str">
        <f>IFERROR(IF(OR('別紙様式3-2（４・５月）'!R329="",'別紙様式3-2（４・５月）'!Z329="ベア加算"),
"",P327*VLOOKUP(N327,【参考】数式用!$AD$2:$AH$27,MATCH(O327,【参考】数式用!$K$4:$N$4,0)+1,0)),"")</f>
        <v/>
      </c>
      <c r="S327" s="138"/>
      <c r="T327" s="1079"/>
      <c r="U327" s="1080"/>
      <c r="V327" s="522" t="str">
        <f>IFERROR(IF(AND('別紙様式3-2（４・５月）'!O329="", O327&lt;&gt;""),P327, P327*VLOOKUP(AF327,【参考】数式用4!$DC$3:$DZ$106,MATCH(N327,【参考】数式用4!$DC$2:$DZ$2,0))),"")</f>
        <v/>
      </c>
      <c r="W327" s="107"/>
      <c r="X327" s="525"/>
      <c r="Y327" s="1081" t="str">
        <f>IFERROR(
     IF(OR('別紙様式3-2（４・５月）'!R329="",'別紙様式3-2（４・５月）'!Z329="ベア加算"),"",
                                            X327*VLOOKUP(N327,【参考】数式用!$AD$2:$AH$27,MATCH(W327,【参考】数式用!$K$4:$N$4,0)+1,0)
      ),"")</f>
        <v/>
      </c>
      <c r="Z327" s="1081"/>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 customHeight="1">
      <c r="A328" s="502">
        <v>315</v>
      </c>
      <c r="B328" s="982" t="str">
        <f>IF(基本情報入力シート!C367="","",基本情報入力シート!C367)</f>
        <v/>
      </c>
      <c r="C328" s="983"/>
      <c r="D328" s="983"/>
      <c r="E328" s="983"/>
      <c r="F328" s="983"/>
      <c r="G328" s="983"/>
      <c r="H328" s="983"/>
      <c r="I328" s="98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077"/>
      <c r="Q328" s="1078"/>
      <c r="R328" s="524" t="str">
        <f>IFERROR(IF(OR('別紙様式3-2（４・５月）'!R330="",'別紙様式3-2（４・５月）'!Z330="ベア加算"),
"",P328*VLOOKUP(N328,【参考】数式用!$AD$2:$AH$27,MATCH(O328,【参考】数式用!$K$4:$N$4,0)+1,0)),"")</f>
        <v/>
      </c>
      <c r="S328" s="138"/>
      <c r="T328" s="1079"/>
      <c r="U328" s="1080"/>
      <c r="V328" s="522" t="str">
        <f>IFERROR(IF(AND('別紙様式3-2（４・５月）'!O330="", O328&lt;&gt;""),P328, P328*VLOOKUP(AF328,【参考】数式用4!$DC$3:$DZ$106,MATCH(N328,【参考】数式用4!$DC$2:$DZ$2,0))),"")</f>
        <v/>
      </c>
      <c r="W328" s="107"/>
      <c r="X328" s="525"/>
      <c r="Y328" s="1081" t="str">
        <f>IFERROR(
     IF(OR('別紙様式3-2（４・５月）'!R330="",'別紙様式3-2（４・５月）'!Z330="ベア加算"),"",
                                            X328*VLOOKUP(N328,【参考】数式用!$AD$2:$AH$27,MATCH(W328,【参考】数式用!$K$4:$N$4,0)+1,0)
      ),"")</f>
        <v/>
      </c>
      <c r="Z328" s="1081"/>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 customHeight="1">
      <c r="A329" s="502">
        <v>316</v>
      </c>
      <c r="B329" s="982" t="str">
        <f>IF(基本情報入力シート!C368="","",基本情報入力シート!C368)</f>
        <v/>
      </c>
      <c r="C329" s="983"/>
      <c r="D329" s="983"/>
      <c r="E329" s="983"/>
      <c r="F329" s="983"/>
      <c r="G329" s="983"/>
      <c r="H329" s="983"/>
      <c r="I329" s="98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077"/>
      <c r="Q329" s="1078"/>
      <c r="R329" s="524" t="str">
        <f>IFERROR(IF(OR('別紙様式3-2（４・５月）'!R331="",'別紙様式3-2（４・５月）'!Z331="ベア加算"),
"",P329*VLOOKUP(N329,【参考】数式用!$AD$2:$AH$27,MATCH(O329,【参考】数式用!$K$4:$N$4,0)+1,0)),"")</f>
        <v/>
      </c>
      <c r="S329" s="138"/>
      <c r="T329" s="1079"/>
      <c r="U329" s="1080"/>
      <c r="V329" s="522" t="str">
        <f>IFERROR(IF(AND('別紙様式3-2（４・５月）'!O331="", O329&lt;&gt;""),P329, P329*VLOOKUP(AF329,【参考】数式用4!$DC$3:$DZ$106,MATCH(N329,【参考】数式用4!$DC$2:$DZ$2,0))),"")</f>
        <v/>
      </c>
      <c r="W329" s="107"/>
      <c r="X329" s="525"/>
      <c r="Y329" s="1081" t="str">
        <f>IFERROR(
     IF(OR('別紙様式3-2（４・５月）'!R331="",'別紙様式3-2（４・５月）'!Z331="ベア加算"),"",
                                            X329*VLOOKUP(N329,【参考】数式用!$AD$2:$AH$27,MATCH(W329,【参考】数式用!$K$4:$N$4,0)+1,0)
      ),"")</f>
        <v/>
      </c>
      <c r="Z329" s="1081"/>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 customHeight="1">
      <c r="A330" s="502">
        <v>317</v>
      </c>
      <c r="B330" s="982" t="str">
        <f>IF(基本情報入力シート!C369="","",基本情報入力シート!C369)</f>
        <v/>
      </c>
      <c r="C330" s="983"/>
      <c r="D330" s="983"/>
      <c r="E330" s="983"/>
      <c r="F330" s="983"/>
      <c r="G330" s="983"/>
      <c r="H330" s="983"/>
      <c r="I330" s="98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077"/>
      <c r="Q330" s="1078"/>
      <c r="R330" s="524" t="str">
        <f>IFERROR(IF(OR('別紙様式3-2（４・５月）'!R332="",'別紙様式3-2（４・５月）'!Z332="ベア加算"),
"",P330*VLOOKUP(N330,【参考】数式用!$AD$2:$AH$27,MATCH(O330,【参考】数式用!$K$4:$N$4,0)+1,0)),"")</f>
        <v/>
      </c>
      <c r="S330" s="138"/>
      <c r="T330" s="1079"/>
      <c r="U330" s="1080"/>
      <c r="V330" s="522" t="str">
        <f>IFERROR(IF(AND('別紙様式3-2（４・５月）'!O332="", O330&lt;&gt;""),P330, P330*VLOOKUP(AF330,【参考】数式用4!$DC$3:$DZ$106,MATCH(N330,【参考】数式用4!$DC$2:$DZ$2,0))),"")</f>
        <v/>
      </c>
      <c r="W330" s="107"/>
      <c r="X330" s="525"/>
      <c r="Y330" s="1081" t="str">
        <f>IFERROR(
     IF(OR('別紙様式3-2（４・５月）'!R332="",'別紙様式3-2（４・５月）'!Z332="ベア加算"),"",
                                            X330*VLOOKUP(N330,【参考】数式用!$AD$2:$AH$27,MATCH(W330,【参考】数式用!$K$4:$N$4,0)+1,0)
      ),"")</f>
        <v/>
      </c>
      <c r="Z330" s="1081"/>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 customHeight="1">
      <c r="A331" s="502">
        <v>318</v>
      </c>
      <c r="B331" s="982" t="str">
        <f>IF(基本情報入力シート!C370="","",基本情報入力シート!C370)</f>
        <v/>
      </c>
      <c r="C331" s="983"/>
      <c r="D331" s="983"/>
      <c r="E331" s="983"/>
      <c r="F331" s="983"/>
      <c r="G331" s="983"/>
      <c r="H331" s="983"/>
      <c r="I331" s="98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077"/>
      <c r="Q331" s="1078"/>
      <c r="R331" s="524" t="str">
        <f>IFERROR(IF(OR('別紙様式3-2（４・５月）'!R333="",'別紙様式3-2（４・５月）'!Z333="ベア加算"),
"",P331*VLOOKUP(N331,【参考】数式用!$AD$2:$AH$27,MATCH(O331,【参考】数式用!$K$4:$N$4,0)+1,0)),"")</f>
        <v/>
      </c>
      <c r="S331" s="138"/>
      <c r="T331" s="1079"/>
      <c r="U331" s="1080"/>
      <c r="V331" s="522" t="str">
        <f>IFERROR(IF(AND('別紙様式3-2（４・５月）'!O333="", O331&lt;&gt;""),P331, P331*VLOOKUP(AF331,【参考】数式用4!$DC$3:$DZ$106,MATCH(N331,【参考】数式用4!$DC$2:$DZ$2,0))),"")</f>
        <v/>
      </c>
      <c r="W331" s="107"/>
      <c r="X331" s="525"/>
      <c r="Y331" s="1081" t="str">
        <f>IFERROR(
     IF(OR('別紙様式3-2（４・５月）'!R333="",'別紙様式3-2（４・５月）'!Z333="ベア加算"),"",
                                            X331*VLOOKUP(N331,【参考】数式用!$AD$2:$AH$27,MATCH(W331,【参考】数式用!$K$4:$N$4,0)+1,0)
      ),"")</f>
        <v/>
      </c>
      <c r="Z331" s="1081"/>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 customHeight="1">
      <c r="A332" s="502">
        <v>319</v>
      </c>
      <c r="B332" s="982" t="str">
        <f>IF(基本情報入力シート!C371="","",基本情報入力シート!C371)</f>
        <v/>
      </c>
      <c r="C332" s="983"/>
      <c r="D332" s="983"/>
      <c r="E332" s="983"/>
      <c r="F332" s="983"/>
      <c r="G332" s="983"/>
      <c r="H332" s="983"/>
      <c r="I332" s="98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077"/>
      <c r="Q332" s="1078"/>
      <c r="R332" s="524" t="str">
        <f>IFERROR(IF(OR('別紙様式3-2（４・５月）'!R334="",'別紙様式3-2（４・５月）'!Z334="ベア加算"),
"",P332*VLOOKUP(N332,【参考】数式用!$AD$2:$AH$27,MATCH(O332,【参考】数式用!$K$4:$N$4,0)+1,0)),"")</f>
        <v/>
      </c>
      <c r="S332" s="138"/>
      <c r="T332" s="1079"/>
      <c r="U332" s="1080"/>
      <c r="V332" s="522" t="str">
        <f>IFERROR(IF(AND('別紙様式3-2（４・５月）'!O334="", O332&lt;&gt;""),P332, P332*VLOOKUP(AF332,【参考】数式用4!$DC$3:$DZ$106,MATCH(N332,【参考】数式用4!$DC$2:$DZ$2,0))),"")</f>
        <v/>
      </c>
      <c r="W332" s="107"/>
      <c r="X332" s="525"/>
      <c r="Y332" s="1081" t="str">
        <f>IFERROR(
     IF(OR('別紙様式3-2（４・５月）'!R334="",'別紙様式3-2（４・５月）'!Z334="ベア加算"),"",
                                            X332*VLOOKUP(N332,【参考】数式用!$AD$2:$AH$27,MATCH(W332,【参考】数式用!$K$4:$N$4,0)+1,0)
      ),"")</f>
        <v/>
      </c>
      <c r="Z332" s="1081"/>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 customHeight="1">
      <c r="A333" s="502">
        <v>320</v>
      </c>
      <c r="B333" s="982" t="str">
        <f>IF(基本情報入力シート!C372="","",基本情報入力シート!C372)</f>
        <v/>
      </c>
      <c r="C333" s="983"/>
      <c r="D333" s="983"/>
      <c r="E333" s="983"/>
      <c r="F333" s="983"/>
      <c r="G333" s="983"/>
      <c r="H333" s="983"/>
      <c r="I333" s="98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077"/>
      <c r="Q333" s="1078"/>
      <c r="R333" s="524" t="str">
        <f>IFERROR(IF(OR('別紙様式3-2（４・５月）'!R335="",'別紙様式3-2（４・５月）'!Z335="ベア加算"),
"",P333*VLOOKUP(N333,【参考】数式用!$AD$2:$AH$27,MATCH(O333,【参考】数式用!$K$4:$N$4,0)+1,0)),"")</f>
        <v/>
      </c>
      <c r="S333" s="138"/>
      <c r="T333" s="1079"/>
      <c r="U333" s="1080"/>
      <c r="V333" s="522" t="str">
        <f>IFERROR(IF(AND('別紙様式3-2（４・５月）'!O335="", O333&lt;&gt;""),P333, P333*VLOOKUP(AF333,【参考】数式用4!$DC$3:$DZ$106,MATCH(N333,【参考】数式用4!$DC$2:$DZ$2,0))),"")</f>
        <v/>
      </c>
      <c r="W333" s="107"/>
      <c r="X333" s="525"/>
      <c r="Y333" s="1081" t="str">
        <f>IFERROR(
     IF(OR('別紙様式3-2（４・５月）'!R335="",'別紙様式3-2（４・５月）'!Z335="ベア加算"),"",
                                            X333*VLOOKUP(N333,【参考】数式用!$AD$2:$AH$27,MATCH(W333,【参考】数式用!$K$4:$N$4,0)+1,0)
      ),"")</f>
        <v/>
      </c>
      <c r="Z333" s="1081"/>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 customHeight="1">
      <c r="A334" s="502">
        <v>321</v>
      </c>
      <c r="B334" s="982" t="str">
        <f>IF(基本情報入力シート!C373="","",基本情報入力シート!C373)</f>
        <v/>
      </c>
      <c r="C334" s="983"/>
      <c r="D334" s="983"/>
      <c r="E334" s="983"/>
      <c r="F334" s="983"/>
      <c r="G334" s="983"/>
      <c r="H334" s="983"/>
      <c r="I334" s="98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077"/>
      <c r="Q334" s="1078"/>
      <c r="R334" s="524" t="str">
        <f>IFERROR(IF(OR('別紙様式3-2（４・５月）'!R336="",'別紙様式3-2（４・５月）'!Z336="ベア加算"),
"",P334*VLOOKUP(N334,【参考】数式用!$AD$2:$AH$27,MATCH(O334,【参考】数式用!$K$4:$N$4,0)+1,0)),"")</f>
        <v/>
      </c>
      <c r="S334" s="138"/>
      <c r="T334" s="1079"/>
      <c r="U334" s="1080"/>
      <c r="V334" s="522" t="str">
        <f>IFERROR(IF(AND('別紙様式3-2（４・５月）'!O336="", O334&lt;&gt;""),P334, P334*VLOOKUP(AF334,【参考】数式用4!$DC$3:$DZ$106,MATCH(N334,【参考】数式用4!$DC$2:$DZ$2,0))),"")</f>
        <v/>
      </c>
      <c r="W334" s="107"/>
      <c r="X334" s="525"/>
      <c r="Y334" s="1081" t="str">
        <f>IFERROR(
     IF(OR('別紙様式3-2（４・５月）'!R336="",'別紙様式3-2（４・５月）'!Z336="ベア加算"),"",
                                            X334*VLOOKUP(N334,【参考】数式用!$AD$2:$AH$27,MATCH(W334,【参考】数式用!$K$4:$N$4,0)+1,0)
      ),"")</f>
        <v/>
      </c>
      <c r="Z334" s="1081"/>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 customHeight="1">
      <c r="A335" s="502">
        <v>322</v>
      </c>
      <c r="B335" s="982" t="str">
        <f>IF(基本情報入力シート!C374="","",基本情報入力シート!C374)</f>
        <v/>
      </c>
      <c r="C335" s="983"/>
      <c r="D335" s="983"/>
      <c r="E335" s="983"/>
      <c r="F335" s="983"/>
      <c r="G335" s="983"/>
      <c r="H335" s="983"/>
      <c r="I335" s="98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077"/>
      <c r="Q335" s="1078"/>
      <c r="R335" s="524" t="str">
        <f>IFERROR(IF(OR('別紙様式3-2（４・５月）'!R337="",'別紙様式3-2（４・５月）'!Z337="ベア加算"),
"",P335*VLOOKUP(N335,【参考】数式用!$AD$2:$AH$27,MATCH(O335,【参考】数式用!$K$4:$N$4,0)+1,0)),"")</f>
        <v/>
      </c>
      <c r="S335" s="138"/>
      <c r="T335" s="1079"/>
      <c r="U335" s="1080"/>
      <c r="V335" s="522" t="str">
        <f>IFERROR(IF(AND('別紙様式3-2（４・５月）'!O337="", O335&lt;&gt;""),P335, P335*VLOOKUP(AF335,【参考】数式用4!$DC$3:$DZ$106,MATCH(N335,【参考】数式用4!$DC$2:$DZ$2,0))),"")</f>
        <v/>
      </c>
      <c r="W335" s="107"/>
      <c r="X335" s="525"/>
      <c r="Y335" s="1081" t="str">
        <f>IFERROR(
     IF(OR('別紙様式3-2（４・５月）'!R337="",'別紙様式3-2（４・５月）'!Z337="ベア加算"),"",
                                            X335*VLOOKUP(N335,【参考】数式用!$AD$2:$AH$27,MATCH(W335,【参考】数式用!$K$4:$N$4,0)+1,0)
      ),"")</f>
        <v/>
      </c>
      <c r="Z335" s="1081"/>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 customHeight="1">
      <c r="A336" s="502">
        <v>323</v>
      </c>
      <c r="B336" s="982" t="str">
        <f>IF(基本情報入力シート!C375="","",基本情報入力シート!C375)</f>
        <v/>
      </c>
      <c r="C336" s="983"/>
      <c r="D336" s="983"/>
      <c r="E336" s="983"/>
      <c r="F336" s="983"/>
      <c r="G336" s="983"/>
      <c r="H336" s="983"/>
      <c r="I336" s="98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077"/>
      <c r="Q336" s="1078"/>
      <c r="R336" s="524" t="str">
        <f>IFERROR(IF(OR('別紙様式3-2（４・５月）'!R338="",'別紙様式3-2（４・５月）'!Z338="ベア加算"),
"",P336*VLOOKUP(N336,【参考】数式用!$AD$2:$AH$27,MATCH(O336,【参考】数式用!$K$4:$N$4,0)+1,0)),"")</f>
        <v/>
      </c>
      <c r="S336" s="138"/>
      <c r="T336" s="1079"/>
      <c r="U336" s="1080"/>
      <c r="V336" s="522" t="str">
        <f>IFERROR(IF(AND('別紙様式3-2（４・５月）'!O338="", O336&lt;&gt;""),P336, P336*VLOOKUP(AF336,【参考】数式用4!$DC$3:$DZ$106,MATCH(N336,【参考】数式用4!$DC$2:$DZ$2,0))),"")</f>
        <v/>
      </c>
      <c r="W336" s="107"/>
      <c r="X336" s="525"/>
      <c r="Y336" s="1081" t="str">
        <f>IFERROR(
     IF(OR('別紙様式3-2（４・５月）'!R338="",'別紙様式3-2（４・５月）'!Z338="ベア加算"),"",
                                            X336*VLOOKUP(N336,【参考】数式用!$AD$2:$AH$27,MATCH(W336,【参考】数式用!$K$4:$N$4,0)+1,0)
      ),"")</f>
        <v/>
      </c>
      <c r="Z336" s="1081"/>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 customHeight="1">
      <c r="A337" s="502">
        <v>324</v>
      </c>
      <c r="B337" s="982" t="str">
        <f>IF(基本情報入力シート!C376="","",基本情報入力シート!C376)</f>
        <v/>
      </c>
      <c r="C337" s="983"/>
      <c r="D337" s="983"/>
      <c r="E337" s="983"/>
      <c r="F337" s="983"/>
      <c r="G337" s="983"/>
      <c r="H337" s="983"/>
      <c r="I337" s="98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077"/>
      <c r="Q337" s="1078"/>
      <c r="R337" s="524" t="str">
        <f>IFERROR(IF(OR('別紙様式3-2（４・５月）'!R339="",'別紙様式3-2（４・５月）'!Z339="ベア加算"),
"",P337*VLOOKUP(N337,【参考】数式用!$AD$2:$AH$27,MATCH(O337,【参考】数式用!$K$4:$N$4,0)+1,0)),"")</f>
        <v/>
      </c>
      <c r="S337" s="138"/>
      <c r="T337" s="1079"/>
      <c r="U337" s="1080"/>
      <c r="V337" s="522" t="str">
        <f>IFERROR(IF(AND('別紙様式3-2（４・５月）'!O339="", O337&lt;&gt;""),P337, P337*VLOOKUP(AF337,【参考】数式用4!$DC$3:$DZ$106,MATCH(N337,【参考】数式用4!$DC$2:$DZ$2,0))),"")</f>
        <v/>
      </c>
      <c r="W337" s="107"/>
      <c r="X337" s="525"/>
      <c r="Y337" s="1081" t="str">
        <f>IFERROR(
     IF(OR('別紙様式3-2（４・５月）'!R339="",'別紙様式3-2（４・５月）'!Z339="ベア加算"),"",
                                            X337*VLOOKUP(N337,【参考】数式用!$AD$2:$AH$27,MATCH(W337,【参考】数式用!$K$4:$N$4,0)+1,0)
      ),"")</f>
        <v/>
      </c>
      <c r="Z337" s="1081"/>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 customHeight="1">
      <c r="A338" s="502">
        <v>325</v>
      </c>
      <c r="B338" s="982" t="str">
        <f>IF(基本情報入力シート!C377="","",基本情報入力シート!C377)</f>
        <v/>
      </c>
      <c r="C338" s="983"/>
      <c r="D338" s="983"/>
      <c r="E338" s="983"/>
      <c r="F338" s="983"/>
      <c r="G338" s="983"/>
      <c r="H338" s="983"/>
      <c r="I338" s="98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077"/>
      <c r="Q338" s="1078"/>
      <c r="R338" s="524" t="str">
        <f>IFERROR(IF(OR('別紙様式3-2（４・５月）'!R340="",'別紙様式3-2（４・５月）'!Z340="ベア加算"),
"",P338*VLOOKUP(N338,【参考】数式用!$AD$2:$AH$27,MATCH(O338,【参考】数式用!$K$4:$N$4,0)+1,0)),"")</f>
        <v/>
      </c>
      <c r="S338" s="138"/>
      <c r="T338" s="1079"/>
      <c r="U338" s="1080"/>
      <c r="V338" s="522" t="str">
        <f>IFERROR(IF(AND('別紙様式3-2（４・５月）'!O340="", O338&lt;&gt;""),P338, P338*VLOOKUP(AF338,【参考】数式用4!$DC$3:$DZ$106,MATCH(N338,【参考】数式用4!$DC$2:$DZ$2,0))),"")</f>
        <v/>
      </c>
      <c r="W338" s="107"/>
      <c r="X338" s="525"/>
      <c r="Y338" s="1081" t="str">
        <f>IFERROR(
     IF(OR('別紙様式3-2（４・５月）'!R340="",'別紙様式3-2（４・５月）'!Z340="ベア加算"),"",
                                            X338*VLOOKUP(N338,【参考】数式用!$AD$2:$AH$27,MATCH(W338,【参考】数式用!$K$4:$N$4,0)+1,0)
      ),"")</f>
        <v/>
      </c>
      <c r="Z338" s="1081"/>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 customHeight="1">
      <c r="A339" s="502">
        <v>326</v>
      </c>
      <c r="B339" s="982" t="str">
        <f>IF(基本情報入力シート!C378="","",基本情報入力シート!C378)</f>
        <v/>
      </c>
      <c r="C339" s="983"/>
      <c r="D339" s="983"/>
      <c r="E339" s="983"/>
      <c r="F339" s="983"/>
      <c r="G339" s="983"/>
      <c r="H339" s="983"/>
      <c r="I339" s="98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077"/>
      <c r="Q339" s="1078"/>
      <c r="R339" s="524" t="str">
        <f>IFERROR(IF(OR('別紙様式3-2（４・５月）'!R341="",'別紙様式3-2（４・５月）'!Z341="ベア加算"),
"",P339*VLOOKUP(N339,【参考】数式用!$AD$2:$AH$27,MATCH(O339,【参考】数式用!$K$4:$N$4,0)+1,0)),"")</f>
        <v/>
      </c>
      <c r="S339" s="138"/>
      <c r="T339" s="1079"/>
      <c r="U339" s="1080"/>
      <c r="V339" s="522" t="str">
        <f>IFERROR(IF(AND('別紙様式3-2（４・５月）'!O341="", O339&lt;&gt;""),P339, P339*VLOOKUP(AF339,【参考】数式用4!$DC$3:$DZ$106,MATCH(N339,【参考】数式用4!$DC$2:$DZ$2,0))),"")</f>
        <v/>
      </c>
      <c r="W339" s="107"/>
      <c r="X339" s="525"/>
      <c r="Y339" s="1081" t="str">
        <f>IFERROR(
     IF(OR('別紙様式3-2（４・５月）'!R341="",'別紙様式3-2（４・５月）'!Z341="ベア加算"),"",
                                            X339*VLOOKUP(N339,【参考】数式用!$AD$2:$AH$27,MATCH(W339,【参考】数式用!$K$4:$N$4,0)+1,0)
      ),"")</f>
        <v/>
      </c>
      <c r="Z339" s="1081"/>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 customHeight="1">
      <c r="A340" s="502">
        <v>327</v>
      </c>
      <c r="B340" s="982" t="str">
        <f>IF(基本情報入力シート!C379="","",基本情報入力シート!C379)</f>
        <v/>
      </c>
      <c r="C340" s="983"/>
      <c r="D340" s="983"/>
      <c r="E340" s="983"/>
      <c r="F340" s="983"/>
      <c r="G340" s="983"/>
      <c r="H340" s="983"/>
      <c r="I340" s="98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077"/>
      <c r="Q340" s="1078"/>
      <c r="R340" s="524" t="str">
        <f>IFERROR(IF(OR('別紙様式3-2（４・５月）'!R342="",'別紙様式3-2（４・５月）'!Z342="ベア加算"),
"",P340*VLOOKUP(N340,【参考】数式用!$AD$2:$AH$27,MATCH(O340,【参考】数式用!$K$4:$N$4,0)+1,0)),"")</f>
        <v/>
      </c>
      <c r="S340" s="138"/>
      <c r="T340" s="1079"/>
      <c r="U340" s="1080"/>
      <c r="V340" s="522" t="str">
        <f>IFERROR(IF(AND('別紙様式3-2（４・５月）'!O342="", O340&lt;&gt;""),P340, P340*VLOOKUP(AF340,【参考】数式用4!$DC$3:$DZ$106,MATCH(N340,【参考】数式用4!$DC$2:$DZ$2,0))),"")</f>
        <v/>
      </c>
      <c r="W340" s="107"/>
      <c r="X340" s="525"/>
      <c r="Y340" s="1081" t="str">
        <f>IFERROR(
     IF(OR('別紙様式3-2（４・５月）'!R342="",'別紙様式3-2（４・５月）'!Z342="ベア加算"),"",
                                            X340*VLOOKUP(N340,【参考】数式用!$AD$2:$AH$27,MATCH(W340,【参考】数式用!$K$4:$N$4,0)+1,0)
      ),"")</f>
        <v/>
      </c>
      <c r="Z340" s="1081"/>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 customHeight="1">
      <c r="A341" s="502">
        <v>328</v>
      </c>
      <c r="B341" s="982" t="str">
        <f>IF(基本情報入力シート!C380="","",基本情報入力シート!C380)</f>
        <v/>
      </c>
      <c r="C341" s="983"/>
      <c r="D341" s="983"/>
      <c r="E341" s="983"/>
      <c r="F341" s="983"/>
      <c r="G341" s="983"/>
      <c r="H341" s="983"/>
      <c r="I341" s="98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077"/>
      <c r="Q341" s="1078"/>
      <c r="R341" s="524" t="str">
        <f>IFERROR(IF(OR('別紙様式3-2（４・５月）'!R343="",'別紙様式3-2（４・５月）'!Z343="ベア加算"),
"",P341*VLOOKUP(N341,【参考】数式用!$AD$2:$AH$27,MATCH(O341,【参考】数式用!$K$4:$N$4,0)+1,0)),"")</f>
        <v/>
      </c>
      <c r="S341" s="138"/>
      <c r="T341" s="1079"/>
      <c r="U341" s="1080"/>
      <c r="V341" s="522" t="str">
        <f>IFERROR(IF(AND('別紙様式3-2（４・５月）'!O343="", O341&lt;&gt;""),P341, P341*VLOOKUP(AF341,【参考】数式用4!$DC$3:$DZ$106,MATCH(N341,【参考】数式用4!$DC$2:$DZ$2,0))),"")</f>
        <v/>
      </c>
      <c r="W341" s="107"/>
      <c r="X341" s="525"/>
      <c r="Y341" s="1081" t="str">
        <f>IFERROR(
     IF(OR('別紙様式3-2（４・５月）'!R343="",'別紙様式3-2（４・５月）'!Z343="ベア加算"),"",
                                            X341*VLOOKUP(N341,【参考】数式用!$AD$2:$AH$27,MATCH(W341,【参考】数式用!$K$4:$N$4,0)+1,0)
      ),"")</f>
        <v/>
      </c>
      <c r="Z341" s="1081"/>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 customHeight="1">
      <c r="A342" s="502">
        <v>329</v>
      </c>
      <c r="B342" s="982" t="str">
        <f>IF(基本情報入力シート!C381="","",基本情報入力シート!C381)</f>
        <v/>
      </c>
      <c r="C342" s="983"/>
      <c r="D342" s="983"/>
      <c r="E342" s="983"/>
      <c r="F342" s="983"/>
      <c r="G342" s="983"/>
      <c r="H342" s="983"/>
      <c r="I342" s="98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077"/>
      <c r="Q342" s="1078"/>
      <c r="R342" s="524" t="str">
        <f>IFERROR(IF(OR('別紙様式3-2（４・５月）'!R344="",'別紙様式3-2（４・５月）'!Z344="ベア加算"),
"",P342*VLOOKUP(N342,【参考】数式用!$AD$2:$AH$27,MATCH(O342,【参考】数式用!$K$4:$N$4,0)+1,0)),"")</f>
        <v/>
      </c>
      <c r="S342" s="138"/>
      <c r="T342" s="1079"/>
      <c r="U342" s="1080"/>
      <c r="V342" s="522" t="str">
        <f>IFERROR(IF(AND('別紙様式3-2（４・５月）'!O344="", O342&lt;&gt;""),P342, P342*VLOOKUP(AF342,【参考】数式用4!$DC$3:$DZ$106,MATCH(N342,【参考】数式用4!$DC$2:$DZ$2,0))),"")</f>
        <v/>
      </c>
      <c r="W342" s="107"/>
      <c r="X342" s="525"/>
      <c r="Y342" s="1081" t="str">
        <f>IFERROR(
     IF(OR('別紙様式3-2（４・５月）'!R344="",'別紙様式3-2（４・５月）'!Z344="ベア加算"),"",
                                            X342*VLOOKUP(N342,【参考】数式用!$AD$2:$AH$27,MATCH(W342,【参考】数式用!$K$4:$N$4,0)+1,0)
      ),"")</f>
        <v/>
      </c>
      <c r="Z342" s="1081"/>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 customHeight="1">
      <c r="A343" s="502">
        <v>330</v>
      </c>
      <c r="B343" s="982" t="str">
        <f>IF(基本情報入力シート!C382="","",基本情報入力シート!C382)</f>
        <v/>
      </c>
      <c r="C343" s="983"/>
      <c r="D343" s="983"/>
      <c r="E343" s="983"/>
      <c r="F343" s="983"/>
      <c r="G343" s="983"/>
      <c r="H343" s="983"/>
      <c r="I343" s="98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077"/>
      <c r="Q343" s="1078"/>
      <c r="R343" s="524" t="str">
        <f>IFERROR(IF(OR('別紙様式3-2（４・５月）'!R345="",'別紙様式3-2（４・５月）'!Z345="ベア加算"),
"",P343*VLOOKUP(N343,【参考】数式用!$AD$2:$AH$27,MATCH(O343,【参考】数式用!$K$4:$N$4,0)+1,0)),"")</f>
        <v/>
      </c>
      <c r="S343" s="138"/>
      <c r="T343" s="1079"/>
      <c r="U343" s="1080"/>
      <c r="V343" s="522" t="str">
        <f>IFERROR(IF(AND('別紙様式3-2（４・５月）'!O345="", O343&lt;&gt;""),P343, P343*VLOOKUP(AF343,【参考】数式用4!$DC$3:$DZ$106,MATCH(N343,【参考】数式用4!$DC$2:$DZ$2,0))),"")</f>
        <v/>
      </c>
      <c r="W343" s="107"/>
      <c r="X343" s="525"/>
      <c r="Y343" s="1081" t="str">
        <f>IFERROR(
     IF(OR('別紙様式3-2（４・５月）'!R345="",'別紙様式3-2（４・５月）'!Z345="ベア加算"),"",
                                            X343*VLOOKUP(N343,【参考】数式用!$AD$2:$AH$27,MATCH(W343,【参考】数式用!$K$4:$N$4,0)+1,0)
      ),"")</f>
        <v/>
      </c>
      <c r="Z343" s="1081"/>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 customHeight="1">
      <c r="A344" s="502">
        <v>331</v>
      </c>
      <c r="B344" s="982" t="str">
        <f>IF(基本情報入力シート!C383="","",基本情報入力シート!C383)</f>
        <v/>
      </c>
      <c r="C344" s="983"/>
      <c r="D344" s="983"/>
      <c r="E344" s="983"/>
      <c r="F344" s="983"/>
      <c r="G344" s="983"/>
      <c r="H344" s="983"/>
      <c r="I344" s="98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077"/>
      <c r="Q344" s="1078"/>
      <c r="R344" s="524" t="str">
        <f>IFERROR(IF(OR('別紙様式3-2（４・５月）'!R346="",'別紙様式3-2（４・５月）'!Z346="ベア加算"),
"",P344*VLOOKUP(N344,【参考】数式用!$AD$2:$AH$27,MATCH(O344,【参考】数式用!$K$4:$N$4,0)+1,0)),"")</f>
        <v/>
      </c>
      <c r="S344" s="138"/>
      <c r="T344" s="1079"/>
      <c r="U344" s="1080"/>
      <c r="V344" s="522" t="str">
        <f>IFERROR(IF(AND('別紙様式3-2（４・５月）'!O346="", O344&lt;&gt;""),P344, P344*VLOOKUP(AF344,【参考】数式用4!$DC$3:$DZ$106,MATCH(N344,【参考】数式用4!$DC$2:$DZ$2,0))),"")</f>
        <v/>
      </c>
      <c r="W344" s="107"/>
      <c r="X344" s="525"/>
      <c r="Y344" s="1081" t="str">
        <f>IFERROR(
     IF(OR('別紙様式3-2（４・５月）'!R346="",'別紙様式3-2（４・５月）'!Z346="ベア加算"),"",
                                            X344*VLOOKUP(N344,【参考】数式用!$AD$2:$AH$27,MATCH(W344,【参考】数式用!$K$4:$N$4,0)+1,0)
      ),"")</f>
        <v/>
      </c>
      <c r="Z344" s="1081"/>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 customHeight="1">
      <c r="A345" s="502">
        <v>332</v>
      </c>
      <c r="B345" s="982" t="str">
        <f>IF(基本情報入力シート!C384="","",基本情報入力シート!C384)</f>
        <v/>
      </c>
      <c r="C345" s="983"/>
      <c r="D345" s="983"/>
      <c r="E345" s="983"/>
      <c r="F345" s="983"/>
      <c r="G345" s="983"/>
      <c r="H345" s="983"/>
      <c r="I345" s="98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077"/>
      <c r="Q345" s="1078"/>
      <c r="R345" s="524" t="str">
        <f>IFERROR(IF(OR('別紙様式3-2（４・５月）'!R347="",'別紙様式3-2（４・５月）'!Z347="ベア加算"),
"",P345*VLOOKUP(N345,【参考】数式用!$AD$2:$AH$27,MATCH(O345,【参考】数式用!$K$4:$N$4,0)+1,0)),"")</f>
        <v/>
      </c>
      <c r="S345" s="138"/>
      <c r="T345" s="1079"/>
      <c r="U345" s="1080"/>
      <c r="V345" s="522" t="str">
        <f>IFERROR(IF(AND('別紙様式3-2（４・５月）'!O347="", O345&lt;&gt;""),P345, P345*VLOOKUP(AF345,【参考】数式用4!$DC$3:$DZ$106,MATCH(N345,【参考】数式用4!$DC$2:$DZ$2,0))),"")</f>
        <v/>
      </c>
      <c r="W345" s="107"/>
      <c r="X345" s="525"/>
      <c r="Y345" s="1081" t="str">
        <f>IFERROR(
     IF(OR('別紙様式3-2（４・５月）'!R347="",'別紙様式3-2（４・５月）'!Z347="ベア加算"),"",
                                            X345*VLOOKUP(N345,【参考】数式用!$AD$2:$AH$27,MATCH(W345,【参考】数式用!$K$4:$N$4,0)+1,0)
      ),"")</f>
        <v/>
      </c>
      <c r="Z345" s="1081"/>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 customHeight="1">
      <c r="A346" s="502">
        <v>333</v>
      </c>
      <c r="B346" s="982" t="str">
        <f>IF(基本情報入力シート!C385="","",基本情報入力シート!C385)</f>
        <v/>
      </c>
      <c r="C346" s="983"/>
      <c r="D346" s="983"/>
      <c r="E346" s="983"/>
      <c r="F346" s="983"/>
      <c r="G346" s="983"/>
      <c r="H346" s="983"/>
      <c r="I346" s="98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077"/>
      <c r="Q346" s="1078"/>
      <c r="R346" s="524" t="str">
        <f>IFERROR(IF(OR('別紙様式3-2（４・５月）'!R348="",'別紙様式3-2（４・５月）'!Z348="ベア加算"),
"",P346*VLOOKUP(N346,【参考】数式用!$AD$2:$AH$27,MATCH(O346,【参考】数式用!$K$4:$N$4,0)+1,0)),"")</f>
        <v/>
      </c>
      <c r="S346" s="138"/>
      <c r="T346" s="1079"/>
      <c r="U346" s="1080"/>
      <c r="V346" s="522" t="str">
        <f>IFERROR(IF(AND('別紙様式3-2（４・５月）'!O348="", O346&lt;&gt;""),P346, P346*VLOOKUP(AF346,【参考】数式用4!$DC$3:$DZ$106,MATCH(N346,【参考】数式用4!$DC$2:$DZ$2,0))),"")</f>
        <v/>
      </c>
      <c r="W346" s="107"/>
      <c r="X346" s="525"/>
      <c r="Y346" s="1081" t="str">
        <f>IFERROR(
     IF(OR('別紙様式3-2（４・５月）'!R348="",'別紙様式3-2（４・５月）'!Z348="ベア加算"),"",
                                            X346*VLOOKUP(N346,【参考】数式用!$AD$2:$AH$27,MATCH(W346,【参考】数式用!$K$4:$N$4,0)+1,0)
      ),"")</f>
        <v/>
      </c>
      <c r="Z346" s="1081"/>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 customHeight="1">
      <c r="A347" s="502">
        <v>334</v>
      </c>
      <c r="B347" s="982" t="str">
        <f>IF(基本情報入力シート!C386="","",基本情報入力シート!C386)</f>
        <v/>
      </c>
      <c r="C347" s="983"/>
      <c r="D347" s="983"/>
      <c r="E347" s="983"/>
      <c r="F347" s="983"/>
      <c r="G347" s="983"/>
      <c r="H347" s="983"/>
      <c r="I347" s="98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077"/>
      <c r="Q347" s="1078"/>
      <c r="R347" s="524" t="str">
        <f>IFERROR(IF(OR('別紙様式3-2（４・５月）'!R349="",'別紙様式3-2（４・５月）'!Z349="ベア加算"),
"",P347*VLOOKUP(N347,【参考】数式用!$AD$2:$AH$27,MATCH(O347,【参考】数式用!$K$4:$N$4,0)+1,0)),"")</f>
        <v/>
      </c>
      <c r="S347" s="138"/>
      <c r="T347" s="1079"/>
      <c r="U347" s="1080"/>
      <c r="V347" s="522" t="str">
        <f>IFERROR(IF(AND('別紙様式3-2（４・５月）'!O349="", O347&lt;&gt;""),P347, P347*VLOOKUP(AF347,【参考】数式用4!$DC$3:$DZ$106,MATCH(N347,【参考】数式用4!$DC$2:$DZ$2,0))),"")</f>
        <v/>
      </c>
      <c r="W347" s="107"/>
      <c r="X347" s="525"/>
      <c r="Y347" s="1081" t="str">
        <f>IFERROR(
     IF(OR('別紙様式3-2（４・５月）'!R349="",'別紙様式3-2（４・５月）'!Z349="ベア加算"),"",
                                            X347*VLOOKUP(N347,【参考】数式用!$AD$2:$AH$27,MATCH(W347,【参考】数式用!$K$4:$N$4,0)+1,0)
      ),"")</f>
        <v/>
      </c>
      <c r="Z347" s="1081"/>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 customHeight="1">
      <c r="A348" s="502">
        <v>335</v>
      </c>
      <c r="B348" s="982" t="str">
        <f>IF(基本情報入力シート!C387="","",基本情報入力シート!C387)</f>
        <v/>
      </c>
      <c r="C348" s="983"/>
      <c r="D348" s="983"/>
      <c r="E348" s="983"/>
      <c r="F348" s="983"/>
      <c r="G348" s="983"/>
      <c r="H348" s="983"/>
      <c r="I348" s="98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077"/>
      <c r="Q348" s="1078"/>
      <c r="R348" s="524" t="str">
        <f>IFERROR(IF(OR('別紙様式3-2（４・５月）'!R350="",'別紙様式3-2（４・５月）'!Z350="ベア加算"),
"",P348*VLOOKUP(N348,【参考】数式用!$AD$2:$AH$27,MATCH(O348,【参考】数式用!$K$4:$N$4,0)+1,0)),"")</f>
        <v/>
      </c>
      <c r="S348" s="138"/>
      <c r="T348" s="1079"/>
      <c r="U348" s="1080"/>
      <c r="V348" s="522" t="str">
        <f>IFERROR(IF(AND('別紙様式3-2（４・５月）'!O350="", O348&lt;&gt;""),P348, P348*VLOOKUP(AF348,【参考】数式用4!$DC$3:$DZ$106,MATCH(N348,【参考】数式用4!$DC$2:$DZ$2,0))),"")</f>
        <v/>
      </c>
      <c r="W348" s="107"/>
      <c r="X348" s="525"/>
      <c r="Y348" s="1081" t="str">
        <f>IFERROR(
     IF(OR('別紙様式3-2（４・５月）'!R350="",'別紙様式3-2（４・５月）'!Z350="ベア加算"),"",
                                            X348*VLOOKUP(N348,【参考】数式用!$AD$2:$AH$27,MATCH(W348,【参考】数式用!$K$4:$N$4,0)+1,0)
      ),"")</f>
        <v/>
      </c>
      <c r="Z348" s="1081"/>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 customHeight="1">
      <c r="A349" s="502">
        <v>336</v>
      </c>
      <c r="B349" s="982" t="str">
        <f>IF(基本情報入力シート!C388="","",基本情報入力シート!C388)</f>
        <v/>
      </c>
      <c r="C349" s="983"/>
      <c r="D349" s="983"/>
      <c r="E349" s="983"/>
      <c r="F349" s="983"/>
      <c r="G349" s="983"/>
      <c r="H349" s="983"/>
      <c r="I349" s="98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077"/>
      <c r="Q349" s="1078"/>
      <c r="R349" s="524" t="str">
        <f>IFERROR(IF(OR('別紙様式3-2（４・５月）'!R351="",'別紙様式3-2（４・５月）'!Z351="ベア加算"),
"",P349*VLOOKUP(N349,【参考】数式用!$AD$2:$AH$27,MATCH(O349,【参考】数式用!$K$4:$N$4,0)+1,0)),"")</f>
        <v/>
      </c>
      <c r="S349" s="138"/>
      <c r="T349" s="1079"/>
      <c r="U349" s="1080"/>
      <c r="V349" s="522" t="str">
        <f>IFERROR(IF(AND('別紙様式3-2（４・５月）'!O351="", O349&lt;&gt;""),P349, P349*VLOOKUP(AF349,【参考】数式用4!$DC$3:$DZ$106,MATCH(N349,【参考】数式用4!$DC$2:$DZ$2,0))),"")</f>
        <v/>
      </c>
      <c r="W349" s="107"/>
      <c r="X349" s="525"/>
      <c r="Y349" s="1081" t="str">
        <f>IFERROR(
     IF(OR('別紙様式3-2（４・５月）'!R351="",'別紙様式3-2（４・５月）'!Z351="ベア加算"),"",
                                            X349*VLOOKUP(N349,【参考】数式用!$AD$2:$AH$27,MATCH(W349,【参考】数式用!$K$4:$N$4,0)+1,0)
      ),"")</f>
        <v/>
      </c>
      <c r="Z349" s="1081"/>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 customHeight="1">
      <c r="A350" s="502">
        <v>337</v>
      </c>
      <c r="B350" s="982" t="str">
        <f>IF(基本情報入力シート!C389="","",基本情報入力シート!C389)</f>
        <v/>
      </c>
      <c r="C350" s="983"/>
      <c r="D350" s="983"/>
      <c r="E350" s="983"/>
      <c r="F350" s="983"/>
      <c r="G350" s="983"/>
      <c r="H350" s="983"/>
      <c r="I350" s="98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077"/>
      <c r="Q350" s="1078"/>
      <c r="R350" s="524" t="str">
        <f>IFERROR(IF(OR('別紙様式3-2（４・５月）'!R352="",'別紙様式3-2（４・５月）'!Z352="ベア加算"),
"",P350*VLOOKUP(N350,【参考】数式用!$AD$2:$AH$27,MATCH(O350,【参考】数式用!$K$4:$N$4,0)+1,0)),"")</f>
        <v/>
      </c>
      <c r="S350" s="138"/>
      <c r="T350" s="1079"/>
      <c r="U350" s="1080"/>
      <c r="V350" s="522" t="str">
        <f>IFERROR(IF(AND('別紙様式3-2（４・５月）'!O352="", O350&lt;&gt;""),P350, P350*VLOOKUP(AF350,【参考】数式用4!$DC$3:$DZ$106,MATCH(N350,【参考】数式用4!$DC$2:$DZ$2,0))),"")</f>
        <v/>
      </c>
      <c r="W350" s="107"/>
      <c r="X350" s="525"/>
      <c r="Y350" s="1081" t="str">
        <f>IFERROR(
     IF(OR('別紙様式3-2（４・５月）'!R352="",'別紙様式3-2（４・５月）'!Z352="ベア加算"),"",
                                            X350*VLOOKUP(N350,【参考】数式用!$AD$2:$AH$27,MATCH(W350,【参考】数式用!$K$4:$N$4,0)+1,0)
      ),"")</f>
        <v/>
      </c>
      <c r="Z350" s="1081"/>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 customHeight="1">
      <c r="A351" s="502">
        <v>338</v>
      </c>
      <c r="B351" s="982" t="str">
        <f>IF(基本情報入力シート!C390="","",基本情報入力シート!C390)</f>
        <v/>
      </c>
      <c r="C351" s="983"/>
      <c r="D351" s="983"/>
      <c r="E351" s="983"/>
      <c r="F351" s="983"/>
      <c r="G351" s="983"/>
      <c r="H351" s="983"/>
      <c r="I351" s="98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077"/>
      <c r="Q351" s="1078"/>
      <c r="R351" s="524" t="str">
        <f>IFERROR(IF(OR('別紙様式3-2（４・５月）'!R353="",'別紙様式3-2（４・５月）'!Z353="ベア加算"),
"",P351*VLOOKUP(N351,【参考】数式用!$AD$2:$AH$27,MATCH(O351,【参考】数式用!$K$4:$N$4,0)+1,0)),"")</f>
        <v/>
      </c>
      <c r="S351" s="138"/>
      <c r="T351" s="1079"/>
      <c r="U351" s="1080"/>
      <c r="V351" s="522" t="str">
        <f>IFERROR(IF(AND('別紙様式3-2（４・５月）'!O353="", O351&lt;&gt;""),P351, P351*VLOOKUP(AF351,【参考】数式用4!$DC$3:$DZ$106,MATCH(N351,【参考】数式用4!$DC$2:$DZ$2,0))),"")</f>
        <v/>
      </c>
      <c r="W351" s="107"/>
      <c r="X351" s="525"/>
      <c r="Y351" s="1081" t="str">
        <f>IFERROR(
     IF(OR('別紙様式3-2（４・５月）'!R353="",'別紙様式3-2（４・５月）'!Z353="ベア加算"),"",
                                            X351*VLOOKUP(N351,【参考】数式用!$AD$2:$AH$27,MATCH(W351,【参考】数式用!$K$4:$N$4,0)+1,0)
      ),"")</f>
        <v/>
      </c>
      <c r="Z351" s="1081"/>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 customHeight="1">
      <c r="A352" s="502">
        <v>339</v>
      </c>
      <c r="B352" s="982" t="str">
        <f>IF(基本情報入力シート!C391="","",基本情報入力シート!C391)</f>
        <v/>
      </c>
      <c r="C352" s="983"/>
      <c r="D352" s="983"/>
      <c r="E352" s="983"/>
      <c r="F352" s="983"/>
      <c r="G352" s="983"/>
      <c r="H352" s="983"/>
      <c r="I352" s="98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077"/>
      <c r="Q352" s="1078"/>
      <c r="R352" s="524" t="str">
        <f>IFERROR(IF(OR('別紙様式3-2（４・５月）'!R354="",'別紙様式3-2（４・５月）'!Z354="ベア加算"),
"",P352*VLOOKUP(N352,【参考】数式用!$AD$2:$AH$27,MATCH(O352,【参考】数式用!$K$4:$N$4,0)+1,0)),"")</f>
        <v/>
      </c>
      <c r="S352" s="138"/>
      <c r="T352" s="1079"/>
      <c r="U352" s="1080"/>
      <c r="V352" s="522" t="str">
        <f>IFERROR(IF(AND('別紙様式3-2（４・５月）'!O354="", O352&lt;&gt;""),P352, P352*VLOOKUP(AF352,【参考】数式用4!$DC$3:$DZ$106,MATCH(N352,【参考】数式用4!$DC$2:$DZ$2,0))),"")</f>
        <v/>
      </c>
      <c r="W352" s="107"/>
      <c r="X352" s="525"/>
      <c r="Y352" s="1081" t="str">
        <f>IFERROR(
     IF(OR('別紙様式3-2（４・５月）'!R354="",'別紙様式3-2（４・５月）'!Z354="ベア加算"),"",
                                            X352*VLOOKUP(N352,【参考】数式用!$AD$2:$AH$27,MATCH(W352,【参考】数式用!$K$4:$N$4,0)+1,0)
      ),"")</f>
        <v/>
      </c>
      <c r="Z352" s="1081"/>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 customHeight="1">
      <c r="A353" s="502">
        <v>340</v>
      </c>
      <c r="B353" s="982" t="str">
        <f>IF(基本情報入力シート!C392="","",基本情報入力シート!C392)</f>
        <v/>
      </c>
      <c r="C353" s="983"/>
      <c r="D353" s="983"/>
      <c r="E353" s="983"/>
      <c r="F353" s="983"/>
      <c r="G353" s="983"/>
      <c r="H353" s="983"/>
      <c r="I353" s="98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077"/>
      <c r="Q353" s="1078"/>
      <c r="R353" s="524" t="str">
        <f>IFERROR(IF(OR('別紙様式3-2（４・５月）'!R355="",'別紙様式3-2（４・５月）'!Z355="ベア加算"),
"",P353*VLOOKUP(N353,【参考】数式用!$AD$2:$AH$27,MATCH(O353,【参考】数式用!$K$4:$N$4,0)+1,0)),"")</f>
        <v/>
      </c>
      <c r="S353" s="138"/>
      <c r="T353" s="1079"/>
      <c r="U353" s="1080"/>
      <c r="V353" s="522" t="str">
        <f>IFERROR(IF(AND('別紙様式3-2（４・５月）'!O355="", O353&lt;&gt;""),P353, P353*VLOOKUP(AF353,【参考】数式用4!$DC$3:$DZ$106,MATCH(N353,【参考】数式用4!$DC$2:$DZ$2,0))),"")</f>
        <v/>
      </c>
      <c r="W353" s="107"/>
      <c r="X353" s="525"/>
      <c r="Y353" s="1081" t="str">
        <f>IFERROR(
     IF(OR('別紙様式3-2（４・５月）'!R355="",'別紙様式3-2（４・５月）'!Z355="ベア加算"),"",
                                            X353*VLOOKUP(N353,【参考】数式用!$AD$2:$AH$27,MATCH(W353,【参考】数式用!$K$4:$N$4,0)+1,0)
      ),"")</f>
        <v/>
      </c>
      <c r="Z353" s="1081"/>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 customHeight="1">
      <c r="A354" s="502">
        <v>341</v>
      </c>
      <c r="B354" s="982" t="str">
        <f>IF(基本情報入力シート!C393="","",基本情報入力シート!C393)</f>
        <v/>
      </c>
      <c r="C354" s="983"/>
      <c r="D354" s="983"/>
      <c r="E354" s="983"/>
      <c r="F354" s="983"/>
      <c r="G354" s="983"/>
      <c r="H354" s="983"/>
      <c r="I354" s="98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077"/>
      <c r="Q354" s="1078"/>
      <c r="R354" s="524" t="str">
        <f>IFERROR(IF(OR('別紙様式3-2（４・５月）'!R356="",'別紙様式3-2（４・５月）'!Z356="ベア加算"),
"",P354*VLOOKUP(N354,【参考】数式用!$AD$2:$AH$27,MATCH(O354,【参考】数式用!$K$4:$N$4,0)+1,0)),"")</f>
        <v/>
      </c>
      <c r="S354" s="138"/>
      <c r="T354" s="1079"/>
      <c r="U354" s="1080"/>
      <c r="V354" s="522" t="str">
        <f>IFERROR(IF(AND('別紙様式3-2（４・５月）'!O356="", O354&lt;&gt;""),P354, P354*VLOOKUP(AF354,【参考】数式用4!$DC$3:$DZ$106,MATCH(N354,【参考】数式用4!$DC$2:$DZ$2,0))),"")</f>
        <v/>
      </c>
      <c r="W354" s="107"/>
      <c r="X354" s="525"/>
      <c r="Y354" s="1081" t="str">
        <f>IFERROR(
     IF(OR('別紙様式3-2（４・５月）'!R356="",'別紙様式3-2（４・５月）'!Z356="ベア加算"),"",
                                            X354*VLOOKUP(N354,【参考】数式用!$AD$2:$AH$27,MATCH(W354,【参考】数式用!$K$4:$N$4,0)+1,0)
      ),"")</f>
        <v/>
      </c>
      <c r="Z354" s="1081"/>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 customHeight="1">
      <c r="A355" s="502">
        <v>342</v>
      </c>
      <c r="B355" s="982" t="str">
        <f>IF(基本情報入力シート!C394="","",基本情報入力シート!C394)</f>
        <v/>
      </c>
      <c r="C355" s="983"/>
      <c r="D355" s="983"/>
      <c r="E355" s="983"/>
      <c r="F355" s="983"/>
      <c r="G355" s="983"/>
      <c r="H355" s="983"/>
      <c r="I355" s="98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077"/>
      <c r="Q355" s="1078"/>
      <c r="R355" s="524" t="str">
        <f>IFERROR(IF(OR('別紙様式3-2（４・５月）'!R357="",'別紙様式3-2（４・５月）'!Z357="ベア加算"),
"",P355*VLOOKUP(N355,【参考】数式用!$AD$2:$AH$27,MATCH(O355,【参考】数式用!$K$4:$N$4,0)+1,0)),"")</f>
        <v/>
      </c>
      <c r="S355" s="138"/>
      <c r="T355" s="1079"/>
      <c r="U355" s="1080"/>
      <c r="V355" s="522" t="str">
        <f>IFERROR(IF(AND('別紙様式3-2（４・５月）'!O357="", O355&lt;&gt;""),P355, P355*VLOOKUP(AF355,【参考】数式用4!$DC$3:$DZ$106,MATCH(N355,【参考】数式用4!$DC$2:$DZ$2,0))),"")</f>
        <v/>
      </c>
      <c r="W355" s="107"/>
      <c r="X355" s="525"/>
      <c r="Y355" s="1081" t="str">
        <f>IFERROR(
     IF(OR('別紙様式3-2（４・５月）'!R357="",'別紙様式3-2（４・５月）'!Z357="ベア加算"),"",
                                            X355*VLOOKUP(N355,【参考】数式用!$AD$2:$AH$27,MATCH(W355,【参考】数式用!$K$4:$N$4,0)+1,0)
      ),"")</f>
        <v/>
      </c>
      <c r="Z355" s="1081"/>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 customHeight="1">
      <c r="A356" s="502">
        <v>343</v>
      </c>
      <c r="B356" s="982" t="str">
        <f>IF(基本情報入力シート!C395="","",基本情報入力シート!C395)</f>
        <v/>
      </c>
      <c r="C356" s="983"/>
      <c r="D356" s="983"/>
      <c r="E356" s="983"/>
      <c r="F356" s="983"/>
      <c r="G356" s="983"/>
      <c r="H356" s="983"/>
      <c r="I356" s="98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077"/>
      <c r="Q356" s="1078"/>
      <c r="R356" s="524" t="str">
        <f>IFERROR(IF(OR('別紙様式3-2（４・５月）'!R358="",'別紙様式3-2（４・５月）'!Z358="ベア加算"),
"",P356*VLOOKUP(N356,【参考】数式用!$AD$2:$AH$27,MATCH(O356,【参考】数式用!$K$4:$N$4,0)+1,0)),"")</f>
        <v/>
      </c>
      <c r="S356" s="138"/>
      <c r="T356" s="1079"/>
      <c r="U356" s="1080"/>
      <c r="V356" s="522" t="str">
        <f>IFERROR(IF(AND('別紙様式3-2（４・５月）'!O358="", O356&lt;&gt;""),P356, P356*VLOOKUP(AF356,【参考】数式用4!$DC$3:$DZ$106,MATCH(N356,【参考】数式用4!$DC$2:$DZ$2,0))),"")</f>
        <v/>
      </c>
      <c r="W356" s="107"/>
      <c r="X356" s="525"/>
      <c r="Y356" s="1081" t="str">
        <f>IFERROR(
     IF(OR('別紙様式3-2（４・５月）'!R358="",'別紙様式3-2（４・５月）'!Z358="ベア加算"),"",
                                            X356*VLOOKUP(N356,【参考】数式用!$AD$2:$AH$27,MATCH(W356,【参考】数式用!$K$4:$N$4,0)+1,0)
      ),"")</f>
        <v/>
      </c>
      <c r="Z356" s="1081"/>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 customHeight="1">
      <c r="A357" s="502">
        <v>344</v>
      </c>
      <c r="B357" s="982" t="str">
        <f>IF(基本情報入力シート!C396="","",基本情報入力シート!C396)</f>
        <v/>
      </c>
      <c r="C357" s="983"/>
      <c r="D357" s="983"/>
      <c r="E357" s="983"/>
      <c r="F357" s="983"/>
      <c r="G357" s="983"/>
      <c r="H357" s="983"/>
      <c r="I357" s="98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077"/>
      <c r="Q357" s="1078"/>
      <c r="R357" s="524" t="str">
        <f>IFERROR(IF(OR('別紙様式3-2（４・５月）'!R359="",'別紙様式3-2（４・５月）'!Z359="ベア加算"),
"",P357*VLOOKUP(N357,【参考】数式用!$AD$2:$AH$27,MATCH(O357,【参考】数式用!$K$4:$N$4,0)+1,0)),"")</f>
        <v/>
      </c>
      <c r="S357" s="138"/>
      <c r="T357" s="1079"/>
      <c r="U357" s="1080"/>
      <c r="V357" s="522" t="str">
        <f>IFERROR(IF(AND('別紙様式3-2（４・５月）'!O359="", O357&lt;&gt;""),P357, P357*VLOOKUP(AF357,【参考】数式用4!$DC$3:$DZ$106,MATCH(N357,【参考】数式用4!$DC$2:$DZ$2,0))),"")</f>
        <v/>
      </c>
      <c r="W357" s="107"/>
      <c r="X357" s="525"/>
      <c r="Y357" s="1081" t="str">
        <f>IFERROR(
     IF(OR('別紙様式3-2（４・５月）'!R359="",'別紙様式3-2（４・５月）'!Z359="ベア加算"),"",
                                            X357*VLOOKUP(N357,【参考】数式用!$AD$2:$AH$27,MATCH(W357,【参考】数式用!$K$4:$N$4,0)+1,0)
      ),"")</f>
        <v/>
      </c>
      <c r="Z357" s="1081"/>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 customHeight="1">
      <c r="A358" s="502">
        <v>345</v>
      </c>
      <c r="B358" s="982" t="str">
        <f>IF(基本情報入力シート!C397="","",基本情報入力シート!C397)</f>
        <v/>
      </c>
      <c r="C358" s="983"/>
      <c r="D358" s="983"/>
      <c r="E358" s="983"/>
      <c r="F358" s="983"/>
      <c r="G358" s="983"/>
      <c r="H358" s="983"/>
      <c r="I358" s="98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077"/>
      <c r="Q358" s="1078"/>
      <c r="R358" s="524" t="str">
        <f>IFERROR(IF(OR('別紙様式3-2（４・５月）'!R360="",'別紙様式3-2（４・５月）'!Z360="ベア加算"),
"",P358*VLOOKUP(N358,【参考】数式用!$AD$2:$AH$27,MATCH(O358,【参考】数式用!$K$4:$N$4,0)+1,0)),"")</f>
        <v/>
      </c>
      <c r="S358" s="138"/>
      <c r="T358" s="1079"/>
      <c r="U358" s="1080"/>
      <c r="V358" s="522" t="str">
        <f>IFERROR(IF(AND('別紙様式3-2（４・５月）'!O360="", O358&lt;&gt;""),P358, P358*VLOOKUP(AF358,【参考】数式用4!$DC$3:$DZ$106,MATCH(N358,【参考】数式用4!$DC$2:$DZ$2,0))),"")</f>
        <v/>
      </c>
      <c r="W358" s="107"/>
      <c r="X358" s="525"/>
      <c r="Y358" s="1081" t="str">
        <f>IFERROR(
     IF(OR('別紙様式3-2（４・５月）'!R360="",'別紙様式3-2（４・５月）'!Z360="ベア加算"),"",
                                            X358*VLOOKUP(N358,【参考】数式用!$AD$2:$AH$27,MATCH(W358,【参考】数式用!$K$4:$N$4,0)+1,0)
      ),"")</f>
        <v/>
      </c>
      <c r="Z358" s="1081"/>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 customHeight="1">
      <c r="A359" s="502">
        <v>346</v>
      </c>
      <c r="B359" s="982" t="str">
        <f>IF(基本情報入力シート!C398="","",基本情報入力シート!C398)</f>
        <v/>
      </c>
      <c r="C359" s="983"/>
      <c r="D359" s="983"/>
      <c r="E359" s="983"/>
      <c r="F359" s="983"/>
      <c r="G359" s="983"/>
      <c r="H359" s="983"/>
      <c r="I359" s="98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077"/>
      <c r="Q359" s="1078"/>
      <c r="R359" s="524" t="str">
        <f>IFERROR(IF(OR('別紙様式3-2（４・５月）'!R361="",'別紙様式3-2（４・５月）'!Z361="ベア加算"),
"",P359*VLOOKUP(N359,【参考】数式用!$AD$2:$AH$27,MATCH(O359,【参考】数式用!$K$4:$N$4,0)+1,0)),"")</f>
        <v/>
      </c>
      <c r="S359" s="138"/>
      <c r="T359" s="1079"/>
      <c r="U359" s="1080"/>
      <c r="V359" s="522" t="str">
        <f>IFERROR(IF(AND('別紙様式3-2（４・５月）'!O361="", O359&lt;&gt;""),P359, P359*VLOOKUP(AF359,【参考】数式用4!$DC$3:$DZ$106,MATCH(N359,【参考】数式用4!$DC$2:$DZ$2,0))),"")</f>
        <v/>
      </c>
      <c r="W359" s="107"/>
      <c r="X359" s="525"/>
      <c r="Y359" s="1081" t="str">
        <f>IFERROR(
     IF(OR('別紙様式3-2（４・５月）'!R361="",'別紙様式3-2（４・５月）'!Z361="ベア加算"),"",
                                            X359*VLOOKUP(N359,【参考】数式用!$AD$2:$AH$27,MATCH(W359,【参考】数式用!$K$4:$N$4,0)+1,0)
      ),"")</f>
        <v/>
      </c>
      <c r="Z359" s="1081"/>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 customHeight="1">
      <c r="A360" s="502">
        <v>347</v>
      </c>
      <c r="B360" s="982" t="str">
        <f>IF(基本情報入力シート!C399="","",基本情報入力シート!C399)</f>
        <v/>
      </c>
      <c r="C360" s="983"/>
      <c r="D360" s="983"/>
      <c r="E360" s="983"/>
      <c r="F360" s="983"/>
      <c r="G360" s="983"/>
      <c r="H360" s="983"/>
      <c r="I360" s="98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077"/>
      <c r="Q360" s="1078"/>
      <c r="R360" s="524" t="str">
        <f>IFERROR(IF(OR('別紙様式3-2（４・５月）'!R362="",'別紙様式3-2（４・５月）'!Z362="ベア加算"),
"",P360*VLOOKUP(N360,【参考】数式用!$AD$2:$AH$27,MATCH(O360,【参考】数式用!$K$4:$N$4,0)+1,0)),"")</f>
        <v/>
      </c>
      <c r="S360" s="138"/>
      <c r="T360" s="1079"/>
      <c r="U360" s="1080"/>
      <c r="V360" s="522" t="str">
        <f>IFERROR(IF(AND('別紙様式3-2（４・５月）'!O362="", O360&lt;&gt;""),P360, P360*VLOOKUP(AF360,【参考】数式用4!$DC$3:$DZ$106,MATCH(N360,【参考】数式用4!$DC$2:$DZ$2,0))),"")</f>
        <v/>
      </c>
      <c r="W360" s="107"/>
      <c r="X360" s="525"/>
      <c r="Y360" s="1081" t="str">
        <f>IFERROR(
     IF(OR('別紙様式3-2（４・５月）'!R362="",'別紙様式3-2（４・５月）'!Z362="ベア加算"),"",
                                            X360*VLOOKUP(N360,【参考】数式用!$AD$2:$AH$27,MATCH(W360,【参考】数式用!$K$4:$N$4,0)+1,0)
      ),"")</f>
        <v/>
      </c>
      <c r="Z360" s="1081"/>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 customHeight="1">
      <c r="A361" s="502">
        <v>348</v>
      </c>
      <c r="B361" s="982" t="str">
        <f>IF(基本情報入力シート!C400="","",基本情報入力シート!C400)</f>
        <v/>
      </c>
      <c r="C361" s="983"/>
      <c r="D361" s="983"/>
      <c r="E361" s="983"/>
      <c r="F361" s="983"/>
      <c r="G361" s="983"/>
      <c r="H361" s="983"/>
      <c r="I361" s="98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077"/>
      <c r="Q361" s="1078"/>
      <c r="R361" s="524" t="str">
        <f>IFERROR(IF(OR('別紙様式3-2（４・５月）'!R363="",'別紙様式3-2（４・５月）'!Z363="ベア加算"),
"",P361*VLOOKUP(N361,【参考】数式用!$AD$2:$AH$27,MATCH(O361,【参考】数式用!$K$4:$N$4,0)+1,0)),"")</f>
        <v/>
      </c>
      <c r="S361" s="138"/>
      <c r="T361" s="1079"/>
      <c r="U361" s="1080"/>
      <c r="V361" s="522" t="str">
        <f>IFERROR(IF(AND('別紙様式3-2（４・５月）'!O363="", O361&lt;&gt;""),P361, P361*VLOOKUP(AF361,【参考】数式用4!$DC$3:$DZ$106,MATCH(N361,【参考】数式用4!$DC$2:$DZ$2,0))),"")</f>
        <v/>
      </c>
      <c r="W361" s="107"/>
      <c r="X361" s="525"/>
      <c r="Y361" s="1081" t="str">
        <f>IFERROR(
     IF(OR('別紙様式3-2（４・５月）'!R363="",'別紙様式3-2（４・５月）'!Z363="ベア加算"),"",
                                            X361*VLOOKUP(N361,【参考】数式用!$AD$2:$AH$27,MATCH(W361,【参考】数式用!$K$4:$N$4,0)+1,0)
      ),"")</f>
        <v/>
      </c>
      <c r="Z361" s="1081"/>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 customHeight="1">
      <c r="A362" s="502">
        <v>349</v>
      </c>
      <c r="B362" s="982" t="str">
        <f>IF(基本情報入力シート!C401="","",基本情報入力シート!C401)</f>
        <v/>
      </c>
      <c r="C362" s="983"/>
      <c r="D362" s="983"/>
      <c r="E362" s="983"/>
      <c r="F362" s="983"/>
      <c r="G362" s="983"/>
      <c r="H362" s="983"/>
      <c r="I362" s="98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077"/>
      <c r="Q362" s="1078"/>
      <c r="R362" s="524" t="str">
        <f>IFERROR(IF(OR('別紙様式3-2（４・５月）'!R364="",'別紙様式3-2（４・５月）'!Z364="ベア加算"),
"",P362*VLOOKUP(N362,【参考】数式用!$AD$2:$AH$27,MATCH(O362,【参考】数式用!$K$4:$N$4,0)+1,0)),"")</f>
        <v/>
      </c>
      <c r="S362" s="138"/>
      <c r="T362" s="1079"/>
      <c r="U362" s="1080"/>
      <c r="V362" s="522" t="str">
        <f>IFERROR(IF(AND('別紙様式3-2（４・５月）'!O364="", O362&lt;&gt;""),P362, P362*VLOOKUP(AF362,【参考】数式用4!$DC$3:$DZ$106,MATCH(N362,【参考】数式用4!$DC$2:$DZ$2,0))),"")</f>
        <v/>
      </c>
      <c r="W362" s="107"/>
      <c r="X362" s="525"/>
      <c r="Y362" s="1081" t="str">
        <f>IFERROR(
     IF(OR('別紙様式3-2（４・５月）'!R364="",'別紙様式3-2（４・５月）'!Z364="ベア加算"),"",
                                            X362*VLOOKUP(N362,【参考】数式用!$AD$2:$AH$27,MATCH(W362,【参考】数式用!$K$4:$N$4,0)+1,0)
      ),"")</f>
        <v/>
      </c>
      <c r="Z362" s="1081"/>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 customHeight="1">
      <c r="A363" s="502">
        <v>350</v>
      </c>
      <c r="B363" s="982" t="str">
        <f>IF(基本情報入力シート!C402="","",基本情報入力シート!C402)</f>
        <v/>
      </c>
      <c r="C363" s="983"/>
      <c r="D363" s="983"/>
      <c r="E363" s="983"/>
      <c r="F363" s="983"/>
      <c r="G363" s="983"/>
      <c r="H363" s="983"/>
      <c r="I363" s="98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077"/>
      <c r="Q363" s="1078"/>
      <c r="R363" s="524" t="str">
        <f>IFERROR(IF(OR('別紙様式3-2（４・５月）'!R365="",'別紙様式3-2（４・５月）'!Z365="ベア加算"),
"",P363*VLOOKUP(N363,【参考】数式用!$AD$2:$AH$27,MATCH(O363,【参考】数式用!$K$4:$N$4,0)+1,0)),"")</f>
        <v/>
      </c>
      <c r="S363" s="138"/>
      <c r="T363" s="1079"/>
      <c r="U363" s="1080"/>
      <c r="V363" s="522" t="str">
        <f>IFERROR(IF(AND('別紙様式3-2（４・５月）'!O365="", O363&lt;&gt;""),P363, P363*VLOOKUP(AF363,【参考】数式用4!$DC$3:$DZ$106,MATCH(N363,【参考】数式用4!$DC$2:$DZ$2,0))),"")</f>
        <v/>
      </c>
      <c r="W363" s="107"/>
      <c r="X363" s="525"/>
      <c r="Y363" s="1081" t="str">
        <f>IFERROR(
     IF(OR('別紙様式3-2（４・５月）'!R365="",'別紙様式3-2（４・５月）'!Z365="ベア加算"),"",
                                            X363*VLOOKUP(N363,【参考】数式用!$AD$2:$AH$27,MATCH(W363,【参考】数式用!$K$4:$N$4,0)+1,0)
      ),"")</f>
        <v/>
      </c>
      <c r="Z363" s="1081"/>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 customHeight="1">
      <c r="A364" s="502">
        <v>351</v>
      </c>
      <c r="B364" s="982" t="str">
        <f>IF(基本情報入力シート!C403="","",基本情報入力シート!C403)</f>
        <v/>
      </c>
      <c r="C364" s="983"/>
      <c r="D364" s="983"/>
      <c r="E364" s="983"/>
      <c r="F364" s="983"/>
      <c r="G364" s="983"/>
      <c r="H364" s="983"/>
      <c r="I364" s="98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077"/>
      <c r="Q364" s="1078"/>
      <c r="R364" s="524" t="str">
        <f>IFERROR(IF(OR('別紙様式3-2（４・５月）'!R366="",'別紙様式3-2（４・５月）'!Z366="ベア加算"),
"",P364*VLOOKUP(N364,【参考】数式用!$AD$2:$AH$27,MATCH(O364,【参考】数式用!$K$4:$N$4,0)+1,0)),"")</f>
        <v/>
      </c>
      <c r="S364" s="138"/>
      <c r="T364" s="1079"/>
      <c r="U364" s="1080"/>
      <c r="V364" s="522" t="str">
        <f>IFERROR(IF(AND('別紙様式3-2（４・５月）'!O366="", O364&lt;&gt;""),P364, P364*VLOOKUP(AF364,【参考】数式用4!$DC$3:$DZ$106,MATCH(N364,【参考】数式用4!$DC$2:$DZ$2,0))),"")</f>
        <v/>
      </c>
      <c r="W364" s="107"/>
      <c r="X364" s="525"/>
      <c r="Y364" s="1081" t="str">
        <f>IFERROR(
     IF(OR('別紙様式3-2（４・５月）'!R366="",'別紙様式3-2（４・５月）'!Z366="ベア加算"),"",
                                            X364*VLOOKUP(N364,【参考】数式用!$AD$2:$AH$27,MATCH(W364,【参考】数式用!$K$4:$N$4,0)+1,0)
      ),"")</f>
        <v/>
      </c>
      <c r="Z364" s="1081"/>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 customHeight="1">
      <c r="A365" s="502">
        <v>352</v>
      </c>
      <c r="B365" s="982" t="str">
        <f>IF(基本情報入力シート!C404="","",基本情報入力シート!C404)</f>
        <v/>
      </c>
      <c r="C365" s="983"/>
      <c r="D365" s="983"/>
      <c r="E365" s="983"/>
      <c r="F365" s="983"/>
      <c r="G365" s="983"/>
      <c r="H365" s="983"/>
      <c r="I365" s="98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077"/>
      <c r="Q365" s="1078"/>
      <c r="R365" s="524" t="str">
        <f>IFERROR(IF(OR('別紙様式3-2（４・５月）'!R367="",'別紙様式3-2（４・５月）'!Z367="ベア加算"),
"",P365*VLOOKUP(N365,【参考】数式用!$AD$2:$AH$27,MATCH(O365,【参考】数式用!$K$4:$N$4,0)+1,0)),"")</f>
        <v/>
      </c>
      <c r="S365" s="138"/>
      <c r="T365" s="1079"/>
      <c r="U365" s="1080"/>
      <c r="V365" s="522" t="str">
        <f>IFERROR(IF(AND('別紙様式3-2（４・５月）'!O367="", O365&lt;&gt;""),P365, P365*VLOOKUP(AF365,【参考】数式用4!$DC$3:$DZ$106,MATCH(N365,【参考】数式用4!$DC$2:$DZ$2,0))),"")</f>
        <v/>
      </c>
      <c r="W365" s="107"/>
      <c r="X365" s="525"/>
      <c r="Y365" s="1081" t="str">
        <f>IFERROR(
     IF(OR('別紙様式3-2（４・５月）'!R367="",'別紙様式3-2（４・５月）'!Z367="ベア加算"),"",
                                            X365*VLOOKUP(N365,【参考】数式用!$AD$2:$AH$27,MATCH(W365,【参考】数式用!$K$4:$N$4,0)+1,0)
      ),"")</f>
        <v/>
      </c>
      <c r="Z365" s="1081"/>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 customHeight="1">
      <c r="A366" s="502">
        <v>353</v>
      </c>
      <c r="B366" s="982" t="str">
        <f>IF(基本情報入力シート!C405="","",基本情報入力シート!C405)</f>
        <v/>
      </c>
      <c r="C366" s="983"/>
      <c r="D366" s="983"/>
      <c r="E366" s="983"/>
      <c r="F366" s="983"/>
      <c r="G366" s="983"/>
      <c r="H366" s="983"/>
      <c r="I366" s="98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077"/>
      <c r="Q366" s="1078"/>
      <c r="R366" s="524" t="str">
        <f>IFERROR(IF(OR('別紙様式3-2（４・５月）'!R368="",'別紙様式3-2（４・５月）'!Z368="ベア加算"),
"",P366*VLOOKUP(N366,【参考】数式用!$AD$2:$AH$27,MATCH(O366,【参考】数式用!$K$4:$N$4,0)+1,0)),"")</f>
        <v/>
      </c>
      <c r="S366" s="138"/>
      <c r="T366" s="1079"/>
      <c r="U366" s="1080"/>
      <c r="V366" s="522" t="str">
        <f>IFERROR(IF(AND('別紙様式3-2（４・５月）'!O368="", O366&lt;&gt;""),P366, P366*VLOOKUP(AF366,【参考】数式用4!$DC$3:$DZ$106,MATCH(N366,【参考】数式用4!$DC$2:$DZ$2,0))),"")</f>
        <v/>
      </c>
      <c r="W366" s="107"/>
      <c r="X366" s="525"/>
      <c r="Y366" s="1081" t="str">
        <f>IFERROR(
     IF(OR('別紙様式3-2（４・５月）'!R368="",'別紙様式3-2（４・５月）'!Z368="ベア加算"),"",
                                            X366*VLOOKUP(N366,【参考】数式用!$AD$2:$AH$27,MATCH(W366,【参考】数式用!$K$4:$N$4,0)+1,0)
      ),"")</f>
        <v/>
      </c>
      <c r="Z366" s="1081"/>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 customHeight="1">
      <c r="A367" s="502">
        <v>354</v>
      </c>
      <c r="B367" s="982" t="str">
        <f>IF(基本情報入力シート!C406="","",基本情報入力シート!C406)</f>
        <v/>
      </c>
      <c r="C367" s="983"/>
      <c r="D367" s="983"/>
      <c r="E367" s="983"/>
      <c r="F367" s="983"/>
      <c r="G367" s="983"/>
      <c r="H367" s="983"/>
      <c r="I367" s="98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077"/>
      <c r="Q367" s="1078"/>
      <c r="R367" s="524" t="str">
        <f>IFERROR(IF(OR('別紙様式3-2（４・５月）'!R369="",'別紙様式3-2（４・５月）'!Z369="ベア加算"),
"",P367*VLOOKUP(N367,【参考】数式用!$AD$2:$AH$27,MATCH(O367,【参考】数式用!$K$4:$N$4,0)+1,0)),"")</f>
        <v/>
      </c>
      <c r="S367" s="138"/>
      <c r="T367" s="1079"/>
      <c r="U367" s="1080"/>
      <c r="V367" s="522" t="str">
        <f>IFERROR(IF(AND('別紙様式3-2（４・５月）'!O369="", O367&lt;&gt;""),P367, P367*VLOOKUP(AF367,【参考】数式用4!$DC$3:$DZ$106,MATCH(N367,【参考】数式用4!$DC$2:$DZ$2,0))),"")</f>
        <v/>
      </c>
      <c r="W367" s="107"/>
      <c r="X367" s="525"/>
      <c r="Y367" s="1081" t="str">
        <f>IFERROR(
     IF(OR('別紙様式3-2（４・５月）'!R369="",'別紙様式3-2（４・５月）'!Z369="ベア加算"),"",
                                            X367*VLOOKUP(N367,【参考】数式用!$AD$2:$AH$27,MATCH(W367,【参考】数式用!$K$4:$N$4,0)+1,0)
      ),"")</f>
        <v/>
      </c>
      <c r="Z367" s="1081"/>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 customHeight="1">
      <c r="A368" s="502">
        <v>355</v>
      </c>
      <c r="B368" s="982" t="str">
        <f>IF(基本情報入力シート!C407="","",基本情報入力シート!C407)</f>
        <v/>
      </c>
      <c r="C368" s="983"/>
      <c r="D368" s="983"/>
      <c r="E368" s="983"/>
      <c r="F368" s="983"/>
      <c r="G368" s="983"/>
      <c r="H368" s="983"/>
      <c r="I368" s="98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077"/>
      <c r="Q368" s="1078"/>
      <c r="R368" s="524" t="str">
        <f>IFERROR(IF(OR('別紙様式3-2（４・５月）'!R370="",'別紙様式3-2（４・５月）'!Z370="ベア加算"),
"",P368*VLOOKUP(N368,【参考】数式用!$AD$2:$AH$27,MATCH(O368,【参考】数式用!$K$4:$N$4,0)+1,0)),"")</f>
        <v/>
      </c>
      <c r="S368" s="138"/>
      <c r="T368" s="1079"/>
      <c r="U368" s="1080"/>
      <c r="V368" s="522" t="str">
        <f>IFERROR(IF(AND('別紙様式3-2（４・５月）'!O370="", O368&lt;&gt;""),P368, P368*VLOOKUP(AF368,【参考】数式用4!$DC$3:$DZ$106,MATCH(N368,【参考】数式用4!$DC$2:$DZ$2,0))),"")</f>
        <v/>
      </c>
      <c r="W368" s="107"/>
      <c r="X368" s="525"/>
      <c r="Y368" s="1081" t="str">
        <f>IFERROR(
     IF(OR('別紙様式3-2（４・５月）'!R370="",'別紙様式3-2（４・５月）'!Z370="ベア加算"),"",
                                            X368*VLOOKUP(N368,【参考】数式用!$AD$2:$AH$27,MATCH(W368,【参考】数式用!$K$4:$N$4,0)+1,0)
      ),"")</f>
        <v/>
      </c>
      <c r="Z368" s="1081"/>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 customHeight="1">
      <c r="A369" s="502">
        <v>356</v>
      </c>
      <c r="B369" s="982" t="str">
        <f>IF(基本情報入力シート!C408="","",基本情報入力シート!C408)</f>
        <v/>
      </c>
      <c r="C369" s="983"/>
      <c r="D369" s="983"/>
      <c r="E369" s="983"/>
      <c r="F369" s="983"/>
      <c r="G369" s="983"/>
      <c r="H369" s="983"/>
      <c r="I369" s="98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077"/>
      <c r="Q369" s="1078"/>
      <c r="R369" s="524" t="str">
        <f>IFERROR(IF(OR('別紙様式3-2（４・５月）'!R371="",'別紙様式3-2（４・５月）'!Z371="ベア加算"),
"",P369*VLOOKUP(N369,【参考】数式用!$AD$2:$AH$27,MATCH(O369,【参考】数式用!$K$4:$N$4,0)+1,0)),"")</f>
        <v/>
      </c>
      <c r="S369" s="138"/>
      <c r="T369" s="1079"/>
      <c r="U369" s="1080"/>
      <c r="V369" s="522" t="str">
        <f>IFERROR(IF(AND('別紙様式3-2（４・５月）'!O371="", O369&lt;&gt;""),P369, P369*VLOOKUP(AF369,【参考】数式用4!$DC$3:$DZ$106,MATCH(N369,【参考】数式用4!$DC$2:$DZ$2,0))),"")</f>
        <v/>
      </c>
      <c r="W369" s="107"/>
      <c r="X369" s="525"/>
      <c r="Y369" s="1081" t="str">
        <f>IFERROR(
     IF(OR('別紙様式3-2（４・５月）'!R371="",'別紙様式3-2（４・５月）'!Z371="ベア加算"),"",
                                            X369*VLOOKUP(N369,【参考】数式用!$AD$2:$AH$27,MATCH(W369,【参考】数式用!$K$4:$N$4,0)+1,0)
      ),"")</f>
        <v/>
      </c>
      <c r="Z369" s="1081"/>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 customHeight="1">
      <c r="A370" s="502">
        <v>357</v>
      </c>
      <c r="B370" s="982" t="str">
        <f>IF(基本情報入力シート!C409="","",基本情報入力シート!C409)</f>
        <v/>
      </c>
      <c r="C370" s="983"/>
      <c r="D370" s="983"/>
      <c r="E370" s="983"/>
      <c r="F370" s="983"/>
      <c r="G370" s="983"/>
      <c r="H370" s="983"/>
      <c r="I370" s="98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077"/>
      <c r="Q370" s="1078"/>
      <c r="R370" s="524" t="str">
        <f>IFERROR(IF(OR('別紙様式3-2（４・５月）'!R372="",'別紙様式3-2（４・５月）'!Z372="ベア加算"),
"",P370*VLOOKUP(N370,【参考】数式用!$AD$2:$AH$27,MATCH(O370,【参考】数式用!$K$4:$N$4,0)+1,0)),"")</f>
        <v/>
      </c>
      <c r="S370" s="138"/>
      <c r="T370" s="1079"/>
      <c r="U370" s="1080"/>
      <c r="V370" s="522" t="str">
        <f>IFERROR(IF(AND('別紙様式3-2（４・５月）'!O372="", O370&lt;&gt;""),P370, P370*VLOOKUP(AF370,【参考】数式用4!$DC$3:$DZ$106,MATCH(N370,【参考】数式用4!$DC$2:$DZ$2,0))),"")</f>
        <v/>
      </c>
      <c r="W370" s="107"/>
      <c r="X370" s="525"/>
      <c r="Y370" s="1081" t="str">
        <f>IFERROR(
     IF(OR('別紙様式3-2（４・５月）'!R372="",'別紙様式3-2（４・５月）'!Z372="ベア加算"),"",
                                            X370*VLOOKUP(N370,【参考】数式用!$AD$2:$AH$27,MATCH(W370,【参考】数式用!$K$4:$N$4,0)+1,0)
      ),"")</f>
        <v/>
      </c>
      <c r="Z370" s="1081"/>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 customHeight="1">
      <c r="A371" s="502">
        <v>358</v>
      </c>
      <c r="B371" s="982" t="str">
        <f>IF(基本情報入力シート!C410="","",基本情報入力シート!C410)</f>
        <v/>
      </c>
      <c r="C371" s="983"/>
      <c r="D371" s="983"/>
      <c r="E371" s="983"/>
      <c r="F371" s="983"/>
      <c r="G371" s="983"/>
      <c r="H371" s="983"/>
      <c r="I371" s="98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077"/>
      <c r="Q371" s="1078"/>
      <c r="R371" s="524" t="str">
        <f>IFERROR(IF(OR('別紙様式3-2（４・５月）'!R373="",'別紙様式3-2（４・５月）'!Z373="ベア加算"),
"",P371*VLOOKUP(N371,【参考】数式用!$AD$2:$AH$27,MATCH(O371,【参考】数式用!$K$4:$N$4,0)+1,0)),"")</f>
        <v/>
      </c>
      <c r="S371" s="138"/>
      <c r="T371" s="1079"/>
      <c r="U371" s="1080"/>
      <c r="V371" s="522" t="str">
        <f>IFERROR(IF(AND('別紙様式3-2（４・５月）'!O373="", O371&lt;&gt;""),P371, P371*VLOOKUP(AF371,【参考】数式用4!$DC$3:$DZ$106,MATCH(N371,【参考】数式用4!$DC$2:$DZ$2,0))),"")</f>
        <v/>
      </c>
      <c r="W371" s="107"/>
      <c r="X371" s="525"/>
      <c r="Y371" s="1081" t="str">
        <f>IFERROR(
     IF(OR('別紙様式3-2（４・５月）'!R373="",'別紙様式3-2（４・５月）'!Z373="ベア加算"),"",
                                            X371*VLOOKUP(N371,【参考】数式用!$AD$2:$AH$27,MATCH(W371,【参考】数式用!$K$4:$N$4,0)+1,0)
      ),"")</f>
        <v/>
      </c>
      <c r="Z371" s="1081"/>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 customHeight="1">
      <c r="A372" s="502">
        <v>359</v>
      </c>
      <c r="B372" s="982" t="str">
        <f>IF(基本情報入力シート!C411="","",基本情報入力シート!C411)</f>
        <v/>
      </c>
      <c r="C372" s="983"/>
      <c r="D372" s="983"/>
      <c r="E372" s="983"/>
      <c r="F372" s="983"/>
      <c r="G372" s="983"/>
      <c r="H372" s="983"/>
      <c r="I372" s="98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077"/>
      <c r="Q372" s="1078"/>
      <c r="R372" s="524" t="str">
        <f>IFERROR(IF(OR('別紙様式3-2（４・５月）'!R374="",'別紙様式3-2（４・５月）'!Z374="ベア加算"),
"",P372*VLOOKUP(N372,【参考】数式用!$AD$2:$AH$27,MATCH(O372,【参考】数式用!$K$4:$N$4,0)+1,0)),"")</f>
        <v/>
      </c>
      <c r="S372" s="138"/>
      <c r="T372" s="1079"/>
      <c r="U372" s="1080"/>
      <c r="V372" s="522" t="str">
        <f>IFERROR(IF(AND('別紙様式3-2（４・５月）'!O374="", O372&lt;&gt;""),P372, P372*VLOOKUP(AF372,【参考】数式用4!$DC$3:$DZ$106,MATCH(N372,【参考】数式用4!$DC$2:$DZ$2,0))),"")</f>
        <v/>
      </c>
      <c r="W372" s="107"/>
      <c r="X372" s="525"/>
      <c r="Y372" s="1081" t="str">
        <f>IFERROR(
     IF(OR('別紙様式3-2（４・５月）'!R374="",'別紙様式3-2（４・５月）'!Z374="ベア加算"),"",
                                            X372*VLOOKUP(N372,【参考】数式用!$AD$2:$AH$27,MATCH(W372,【参考】数式用!$K$4:$N$4,0)+1,0)
      ),"")</f>
        <v/>
      </c>
      <c r="Z372" s="1081"/>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 customHeight="1">
      <c r="A373" s="502">
        <v>360</v>
      </c>
      <c r="B373" s="982" t="str">
        <f>IF(基本情報入力シート!C412="","",基本情報入力シート!C412)</f>
        <v/>
      </c>
      <c r="C373" s="983"/>
      <c r="D373" s="983"/>
      <c r="E373" s="983"/>
      <c r="F373" s="983"/>
      <c r="G373" s="983"/>
      <c r="H373" s="983"/>
      <c r="I373" s="98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077"/>
      <c r="Q373" s="1078"/>
      <c r="R373" s="524" t="str">
        <f>IFERROR(IF(OR('別紙様式3-2（４・５月）'!R375="",'別紙様式3-2（４・５月）'!Z375="ベア加算"),
"",P373*VLOOKUP(N373,【参考】数式用!$AD$2:$AH$27,MATCH(O373,【参考】数式用!$K$4:$N$4,0)+1,0)),"")</f>
        <v/>
      </c>
      <c r="S373" s="138"/>
      <c r="T373" s="1079"/>
      <c r="U373" s="1080"/>
      <c r="V373" s="522" t="str">
        <f>IFERROR(IF(AND('別紙様式3-2（４・５月）'!O375="", O373&lt;&gt;""),P373, P373*VLOOKUP(AF373,【参考】数式用4!$DC$3:$DZ$106,MATCH(N373,【参考】数式用4!$DC$2:$DZ$2,0))),"")</f>
        <v/>
      </c>
      <c r="W373" s="107"/>
      <c r="X373" s="525"/>
      <c r="Y373" s="1081" t="str">
        <f>IFERROR(
     IF(OR('別紙様式3-2（４・５月）'!R375="",'別紙様式3-2（４・５月）'!Z375="ベア加算"),"",
                                            X373*VLOOKUP(N373,【参考】数式用!$AD$2:$AH$27,MATCH(W373,【参考】数式用!$K$4:$N$4,0)+1,0)
      ),"")</f>
        <v/>
      </c>
      <c r="Z373" s="1081"/>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 customHeight="1">
      <c r="A374" s="502">
        <v>361</v>
      </c>
      <c r="B374" s="982" t="str">
        <f>IF(基本情報入力シート!C413="","",基本情報入力シート!C413)</f>
        <v/>
      </c>
      <c r="C374" s="983"/>
      <c r="D374" s="983"/>
      <c r="E374" s="983"/>
      <c r="F374" s="983"/>
      <c r="G374" s="983"/>
      <c r="H374" s="983"/>
      <c r="I374" s="98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077"/>
      <c r="Q374" s="1078"/>
      <c r="R374" s="524" t="str">
        <f>IFERROR(IF(OR('別紙様式3-2（４・５月）'!R376="",'別紙様式3-2（４・５月）'!Z376="ベア加算"),
"",P374*VLOOKUP(N374,【参考】数式用!$AD$2:$AH$27,MATCH(O374,【参考】数式用!$K$4:$N$4,0)+1,0)),"")</f>
        <v/>
      </c>
      <c r="S374" s="138"/>
      <c r="T374" s="1079"/>
      <c r="U374" s="1080"/>
      <c r="V374" s="522" t="str">
        <f>IFERROR(IF(AND('別紙様式3-2（４・５月）'!O376="", O374&lt;&gt;""),P374, P374*VLOOKUP(AF374,【参考】数式用4!$DC$3:$DZ$106,MATCH(N374,【参考】数式用4!$DC$2:$DZ$2,0))),"")</f>
        <v/>
      </c>
      <c r="W374" s="107"/>
      <c r="X374" s="525"/>
      <c r="Y374" s="1081" t="str">
        <f>IFERROR(
     IF(OR('別紙様式3-2（４・５月）'!R376="",'別紙様式3-2（４・５月）'!Z376="ベア加算"),"",
                                            X374*VLOOKUP(N374,【参考】数式用!$AD$2:$AH$27,MATCH(W374,【参考】数式用!$K$4:$N$4,0)+1,0)
      ),"")</f>
        <v/>
      </c>
      <c r="Z374" s="1081"/>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 customHeight="1">
      <c r="A375" s="502">
        <v>362</v>
      </c>
      <c r="B375" s="982" t="str">
        <f>IF(基本情報入力シート!C414="","",基本情報入力シート!C414)</f>
        <v/>
      </c>
      <c r="C375" s="983"/>
      <c r="D375" s="983"/>
      <c r="E375" s="983"/>
      <c r="F375" s="983"/>
      <c r="G375" s="983"/>
      <c r="H375" s="983"/>
      <c r="I375" s="98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077"/>
      <c r="Q375" s="1078"/>
      <c r="R375" s="524" t="str">
        <f>IFERROR(IF(OR('別紙様式3-2（４・５月）'!R377="",'別紙様式3-2（４・５月）'!Z377="ベア加算"),
"",P375*VLOOKUP(N375,【参考】数式用!$AD$2:$AH$27,MATCH(O375,【参考】数式用!$K$4:$N$4,0)+1,0)),"")</f>
        <v/>
      </c>
      <c r="S375" s="138"/>
      <c r="T375" s="1079"/>
      <c r="U375" s="1080"/>
      <c r="V375" s="522" t="str">
        <f>IFERROR(IF(AND('別紙様式3-2（４・５月）'!O377="", O375&lt;&gt;""),P375, P375*VLOOKUP(AF375,【参考】数式用4!$DC$3:$DZ$106,MATCH(N375,【参考】数式用4!$DC$2:$DZ$2,0))),"")</f>
        <v/>
      </c>
      <c r="W375" s="107"/>
      <c r="X375" s="525"/>
      <c r="Y375" s="1081" t="str">
        <f>IFERROR(
     IF(OR('別紙様式3-2（４・５月）'!R377="",'別紙様式3-2（４・５月）'!Z377="ベア加算"),"",
                                            X375*VLOOKUP(N375,【参考】数式用!$AD$2:$AH$27,MATCH(W375,【参考】数式用!$K$4:$N$4,0)+1,0)
      ),"")</f>
        <v/>
      </c>
      <c r="Z375" s="1081"/>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 customHeight="1">
      <c r="A376" s="502">
        <v>363</v>
      </c>
      <c r="B376" s="982" t="str">
        <f>IF(基本情報入力シート!C415="","",基本情報入力シート!C415)</f>
        <v/>
      </c>
      <c r="C376" s="983"/>
      <c r="D376" s="983"/>
      <c r="E376" s="983"/>
      <c r="F376" s="983"/>
      <c r="G376" s="983"/>
      <c r="H376" s="983"/>
      <c r="I376" s="98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077"/>
      <c r="Q376" s="1078"/>
      <c r="R376" s="524" t="str">
        <f>IFERROR(IF(OR('別紙様式3-2（４・５月）'!R378="",'別紙様式3-2（４・５月）'!Z378="ベア加算"),
"",P376*VLOOKUP(N376,【参考】数式用!$AD$2:$AH$27,MATCH(O376,【参考】数式用!$K$4:$N$4,0)+1,0)),"")</f>
        <v/>
      </c>
      <c r="S376" s="138"/>
      <c r="T376" s="1079"/>
      <c r="U376" s="1080"/>
      <c r="V376" s="522" t="str">
        <f>IFERROR(IF(AND('別紙様式3-2（４・５月）'!O378="", O376&lt;&gt;""),P376, P376*VLOOKUP(AF376,【参考】数式用4!$DC$3:$DZ$106,MATCH(N376,【参考】数式用4!$DC$2:$DZ$2,0))),"")</f>
        <v/>
      </c>
      <c r="W376" s="107"/>
      <c r="X376" s="525"/>
      <c r="Y376" s="1081" t="str">
        <f>IFERROR(
     IF(OR('別紙様式3-2（４・５月）'!R378="",'別紙様式3-2（４・５月）'!Z378="ベア加算"),"",
                                            X376*VLOOKUP(N376,【参考】数式用!$AD$2:$AH$27,MATCH(W376,【参考】数式用!$K$4:$N$4,0)+1,0)
      ),"")</f>
        <v/>
      </c>
      <c r="Z376" s="1081"/>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 customHeight="1">
      <c r="A377" s="502">
        <v>364</v>
      </c>
      <c r="B377" s="982" t="str">
        <f>IF(基本情報入力シート!C416="","",基本情報入力シート!C416)</f>
        <v/>
      </c>
      <c r="C377" s="983"/>
      <c r="D377" s="983"/>
      <c r="E377" s="983"/>
      <c r="F377" s="983"/>
      <c r="G377" s="983"/>
      <c r="H377" s="983"/>
      <c r="I377" s="98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077"/>
      <c r="Q377" s="1078"/>
      <c r="R377" s="524" t="str">
        <f>IFERROR(IF(OR('別紙様式3-2（４・５月）'!R379="",'別紙様式3-2（４・５月）'!Z379="ベア加算"),
"",P377*VLOOKUP(N377,【参考】数式用!$AD$2:$AH$27,MATCH(O377,【参考】数式用!$K$4:$N$4,0)+1,0)),"")</f>
        <v/>
      </c>
      <c r="S377" s="138"/>
      <c r="T377" s="1079"/>
      <c r="U377" s="1080"/>
      <c r="V377" s="522" t="str">
        <f>IFERROR(IF(AND('別紙様式3-2（４・５月）'!O379="", O377&lt;&gt;""),P377, P377*VLOOKUP(AF377,【参考】数式用4!$DC$3:$DZ$106,MATCH(N377,【参考】数式用4!$DC$2:$DZ$2,0))),"")</f>
        <v/>
      </c>
      <c r="W377" s="107"/>
      <c r="X377" s="525"/>
      <c r="Y377" s="1081" t="str">
        <f>IFERROR(
     IF(OR('別紙様式3-2（４・５月）'!R379="",'別紙様式3-2（４・５月）'!Z379="ベア加算"),"",
                                            X377*VLOOKUP(N377,【参考】数式用!$AD$2:$AH$27,MATCH(W377,【参考】数式用!$K$4:$N$4,0)+1,0)
      ),"")</f>
        <v/>
      </c>
      <c r="Z377" s="1081"/>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 customHeight="1">
      <c r="A378" s="502">
        <v>365</v>
      </c>
      <c r="B378" s="982" t="str">
        <f>IF(基本情報入力シート!C417="","",基本情報入力シート!C417)</f>
        <v/>
      </c>
      <c r="C378" s="983"/>
      <c r="D378" s="983"/>
      <c r="E378" s="983"/>
      <c r="F378" s="983"/>
      <c r="G378" s="983"/>
      <c r="H378" s="983"/>
      <c r="I378" s="98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077"/>
      <c r="Q378" s="1078"/>
      <c r="R378" s="524" t="str">
        <f>IFERROR(IF(OR('別紙様式3-2（４・５月）'!R380="",'別紙様式3-2（４・５月）'!Z380="ベア加算"),
"",P378*VLOOKUP(N378,【参考】数式用!$AD$2:$AH$27,MATCH(O378,【参考】数式用!$K$4:$N$4,0)+1,0)),"")</f>
        <v/>
      </c>
      <c r="S378" s="138"/>
      <c r="T378" s="1079"/>
      <c r="U378" s="1080"/>
      <c r="V378" s="522" t="str">
        <f>IFERROR(IF(AND('別紙様式3-2（４・５月）'!O380="", O378&lt;&gt;""),P378, P378*VLOOKUP(AF378,【参考】数式用4!$DC$3:$DZ$106,MATCH(N378,【参考】数式用4!$DC$2:$DZ$2,0))),"")</f>
        <v/>
      </c>
      <c r="W378" s="107"/>
      <c r="X378" s="525"/>
      <c r="Y378" s="1081" t="str">
        <f>IFERROR(
     IF(OR('別紙様式3-2（４・５月）'!R380="",'別紙様式3-2（４・５月）'!Z380="ベア加算"),"",
                                            X378*VLOOKUP(N378,【参考】数式用!$AD$2:$AH$27,MATCH(W378,【参考】数式用!$K$4:$N$4,0)+1,0)
      ),"")</f>
        <v/>
      </c>
      <c r="Z378" s="1081"/>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 customHeight="1">
      <c r="A379" s="502">
        <v>366</v>
      </c>
      <c r="B379" s="982" t="str">
        <f>IF(基本情報入力シート!C418="","",基本情報入力シート!C418)</f>
        <v/>
      </c>
      <c r="C379" s="983"/>
      <c r="D379" s="983"/>
      <c r="E379" s="983"/>
      <c r="F379" s="983"/>
      <c r="G379" s="983"/>
      <c r="H379" s="983"/>
      <c r="I379" s="98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077"/>
      <c r="Q379" s="1078"/>
      <c r="R379" s="524" t="str">
        <f>IFERROR(IF(OR('別紙様式3-2（４・５月）'!R381="",'別紙様式3-2（４・５月）'!Z381="ベア加算"),
"",P379*VLOOKUP(N379,【参考】数式用!$AD$2:$AH$27,MATCH(O379,【参考】数式用!$K$4:$N$4,0)+1,0)),"")</f>
        <v/>
      </c>
      <c r="S379" s="138"/>
      <c r="T379" s="1079"/>
      <c r="U379" s="1080"/>
      <c r="V379" s="522" t="str">
        <f>IFERROR(IF(AND('別紙様式3-2（４・５月）'!O381="", O379&lt;&gt;""),P379, P379*VLOOKUP(AF379,【参考】数式用4!$DC$3:$DZ$106,MATCH(N379,【参考】数式用4!$DC$2:$DZ$2,0))),"")</f>
        <v/>
      </c>
      <c r="W379" s="107"/>
      <c r="X379" s="525"/>
      <c r="Y379" s="1081" t="str">
        <f>IFERROR(
     IF(OR('別紙様式3-2（４・５月）'!R381="",'別紙様式3-2（４・５月）'!Z381="ベア加算"),"",
                                            X379*VLOOKUP(N379,【参考】数式用!$AD$2:$AH$27,MATCH(W379,【参考】数式用!$K$4:$N$4,0)+1,0)
      ),"")</f>
        <v/>
      </c>
      <c r="Z379" s="1081"/>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 customHeight="1">
      <c r="A380" s="502">
        <v>367</v>
      </c>
      <c r="B380" s="982" t="str">
        <f>IF(基本情報入力シート!C419="","",基本情報入力シート!C419)</f>
        <v/>
      </c>
      <c r="C380" s="983"/>
      <c r="D380" s="983"/>
      <c r="E380" s="983"/>
      <c r="F380" s="983"/>
      <c r="G380" s="983"/>
      <c r="H380" s="983"/>
      <c r="I380" s="98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077"/>
      <c r="Q380" s="1078"/>
      <c r="R380" s="524" t="str">
        <f>IFERROR(IF(OR('別紙様式3-2（４・５月）'!R382="",'別紙様式3-2（４・５月）'!Z382="ベア加算"),
"",P380*VLOOKUP(N380,【参考】数式用!$AD$2:$AH$27,MATCH(O380,【参考】数式用!$K$4:$N$4,0)+1,0)),"")</f>
        <v/>
      </c>
      <c r="S380" s="138"/>
      <c r="T380" s="1079"/>
      <c r="U380" s="1080"/>
      <c r="V380" s="522" t="str">
        <f>IFERROR(IF(AND('別紙様式3-2（４・５月）'!O382="", O380&lt;&gt;""),P380, P380*VLOOKUP(AF380,【参考】数式用4!$DC$3:$DZ$106,MATCH(N380,【参考】数式用4!$DC$2:$DZ$2,0))),"")</f>
        <v/>
      </c>
      <c r="W380" s="107"/>
      <c r="X380" s="525"/>
      <c r="Y380" s="1081" t="str">
        <f>IFERROR(
     IF(OR('別紙様式3-2（４・５月）'!R382="",'別紙様式3-2（４・５月）'!Z382="ベア加算"),"",
                                            X380*VLOOKUP(N380,【参考】数式用!$AD$2:$AH$27,MATCH(W380,【参考】数式用!$K$4:$N$4,0)+1,0)
      ),"")</f>
        <v/>
      </c>
      <c r="Z380" s="1081"/>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 customHeight="1">
      <c r="A381" s="502">
        <v>368</v>
      </c>
      <c r="B381" s="982" t="str">
        <f>IF(基本情報入力シート!C420="","",基本情報入力シート!C420)</f>
        <v/>
      </c>
      <c r="C381" s="983"/>
      <c r="D381" s="983"/>
      <c r="E381" s="983"/>
      <c r="F381" s="983"/>
      <c r="G381" s="983"/>
      <c r="H381" s="983"/>
      <c r="I381" s="98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077"/>
      <c r="Q381" s="1078"/>
      <c r="R381" s="524" t="str">
        <f>IFERROR(IF(OR('別紙様式3-2（４・５月）'!R383="",'別紙様式3-2（４・５月）'!Z383="ベア加算"),
"",P381*VLOOKUP(N381,【参考】数式用!$AD$2:$AH$27,MATCH(O381,【参考】数式用!$K$4:$N$4,0)+1,0)),"")</f>
        <v/>
      </c>
      <c r="S381" s="138"/>
      <c r="T381" s="1079"/>
      <c r="U381" s="1080"/>
      <c r="V381" s="522" t="str">
        <f>IFERROR(IF(AND('別紙様式3-2（４・５月）'!O383="", O381&lt;&gt;""),P381, P381*VLOOKUP(AF381,【参考】数式用4!$DC$3:$DZ$106,MATCH(N381,【参考】数式用4!$DC$2:$DZ$2,0))),"")</f>
        <v/>
      </c>
      <c r="W381" s="107"/>
      <c r="X381" s="525"/>
      <c r="Y381" s="1081" t="str">
        <f>IFERROR(
     IF(OR('別紙様式3-2（４・５月）'!R383="",'別紙様式3-2（４・５月）'!Z383="ベア加算"),"",
                                            X381*VLOOKUP(N381,【参考】数式用!$AD$2:$AH$27,MATCH(W381,【参考】数式用!$K$4:$N$4,0)+1,0)
      ),"")</f>
        <v/>
      </c>
      <c r="Z381" s="1081"/>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 customHeight="1">
      <c r="A382" s="502">
        <v>369</v>
      </c>
      <c r="B382" s="982" t="str">
        <f>IF(基本情報入力シート!C421="","",基本情報入力シート!C421)</f>
        <v/>
      </c>
      <c r="C382" s="983"/>
      <c r="D382" s="983"/>
      <c r="E382" s="983"/>
      <c r="F382" s="983"/>
      <c r="G382" s="983"/>
      <c r="H382" s="983"/>
      <c r="I382" s="98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077"/>
      <c r="Q382" s="1078"/>
      <c r="R382" s="524" t="str">
        <f>IFERROR(IF(OR('別紙様式3-2（４・５月）'!R384="",'別紙様式3-2（４・５月）'!Z384="ベア加算"),
"",P382*VLOOKUP(N382,【参考】数式用!$AD$2:$AH$27,MATCH(O382,【参考】数式用!$K$4:$N$4,0)+1,0)),"")</f>
        <v/>
      </c>
      <c r="S382" s="138"/>
      <c r="T382" s="1079"/>
      <c r="U382" s="1080"/>
      <c r="V382" s="522" t="str">
        <f>IFERROR(IF(AND('別紙様式3-2（４・５月）'!O384="", O382&lt;&gt;""),P382, P382*VLOOKUP(AF382,【参考】数式用4!$DC$3:$DZ$106,MATCH(N382,【参考】数式用4!$DC$2:$DZ$2,0))),"")</f>
        <v/>
      </c>
      <c r="W382" s="107"/>
      <c r="X382" s="525"/>
      <c r="Y382" s="1081" t="str">
        <f>IFERROR(
     IF(OR('別紙様式3-2（４・５月）'!R384="",'別紙様式3-2（４・５月）'!Z384="ベア加算"),"",
                                            X382*VLOOKUP(N382,【参考】数式用!$AD$2:$AH$27,MATCH(W382,【参考】数式用!$K$4:$N$4,0)+1,0)
      ),"")</f>
        <v/>
      </c>
      <c r="Z382" s="1081"/>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 customHeight="1">
      <c r="A383" s="502">
        <v>370</v>
      </c>
      <c r="B383" s="982" t="str">
        <f>IF(基本情報入力シート!C422="","",基本情報入力シート!C422)</f>
        <v/>
      </c>
      <c r="C383" s="983"/>
      <c r="D383" s="983"/>
      <c r="E383" s="983"/>
      <c r="F383" s="983"/>
      <c r="G383" s="983"/>
      <c r="H383" s="983"/>
      <c r="I383" s="98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077"/>
      <c r="Q383" s="1078"/>
      <c r="R383" s="524" t="str">
        <f>IFERROR(IF(OR('別紙様式3-2（４・５月）'!R385="",'別紙様式3-2（４・５月）'!Z385="ベア加算"),
"",P383*VLOOKUP(N383,【参考】数式用!$AD$2:$AH$27,MATCH(O383,【参考】数式用!$K$4:$N$4,0)+1,0)),"")</f>
        <v/>
      </c>
      <c r="S383" s="138"/>
      <c r="T383" s="1079"/>
      <c r="U383" s="1080"/>
      <c r="V383" s="522" t="str">
        <f>IFERROR(IF(AND('別紙様式3-2（４・５月）'!O385="", O383&lt;&gt;""),P383, P383*VLOOKUP(AF383,【参考】数式用4!$DC$3:$DZ$106,MATCH(N383,【参考】数式用4!$DC$2:$DZ$2,0))),"")</f>
        <v/>
      </c>
      <c r="W383" s="107"/>
      <c r="X383" s="525"/>
      <c r="Y383" s="1081" t="str">
        <f>IFERROR(
     IF(OR('別紙様式3-2（４・５月）'!R385="",'別紙様式3-2（４・５月）'!Z385="ベア加算"),"",
                                            X383*VLOOKUP(N383,【参考】数式用!$AD$2:$AH$27,MATCH(W383,【参考】数式用!$K$4:$N$4,0)+1,0)
      ),"")</f>
        <v/>
      </c>
      <c r="Z383" s="1081"/>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 customHeight="1">
      <c r="A384" s="502">
        <v>371</v>
      </c>
      <c r="B384" s="982" t="str">
        <f>IF(基本情報入力シート!C423="","",基本情報入力シート!C423)</f>
        <v/>
      </c>
      <c r="C384" s="983"/>
      <c r="D384" s="983"/>
      <c r="E384" s="983"/>
      <c r="F384" s="983"/>
      <c r="G384" s="983"/>
      <c r="H384" s="983"/>
      <c r="I384" s="98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077"/>
      <c r="Q384" s="1078"/>
      <c r="R384" s="524" t="str">
        <f>IFERROR(IF(OR('別紙様式3-2（４・５月）'!R386="",'別紙様式3-2（４・５月）'!Z386="ベア加算"),
"",P384*VLOOKUP(N384,【参考】数式用!$AD$2:$AH$27,MATCH(O384,【参考】数式用!$K$4:$N$4,0)+1,0)),"")</f>
        <v/>
      </c>
      <c r="S384" s="138"/>
      <c r="T384" s="1079"/>
      <c r="U384" s="1080"/>
      <c r="V384" s="522" t="str">
        <f>IFERROR(IF(AND('別紙様式3-2（４・５月）'!O386="", O384&lt;&gt;""),P384, P384*VLOOKUP(AF384,【参考】数式用4!$DC$3:$DZ$106,MATCH(N384,【参考】数式用4!$DC$2:$DZ$2,0))),"")</f>
        <v/>
      </c>
      <c r="W384" s="107"/>
      <c r="X384" s="525"/>
      <c r="Y384" s="1081" t="str">
        <f>IFERROR(
     IF(OR('別紙様式3-2（４・５月）'!R386="",'別紙様式3-2（４・５月）'!Z386="ベア加算"),"",
                                            X384*VLOOKUP(N384,【参考】数式用!$AD$2:$AH$27,MATCH(W384,【参考】数式用!$K$4:$N$4,0)+1,0)
      ),"")</f>
        <v/>
      </c>
      <c r="Z384" s="1081"/>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 customHeight="1">
      <c r="A385" s="502">
        <v>372</v>
      </c>
      <c r="B385" s="982" t="str">
        <f>IF(基本情報入力シート!C424="","",基本情報入力シート!C424)</f>
        <v/>
      </c>
      <c r="C385" s="983"/>
      <c r="D385" s="983"/>
      <c r="E385" s="983"/>
      <c r="F385" s="983"/>
      <c r="G385" s="983"/>
      <c r="H385" s="983"/>
      <c r="I385" s="98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077"/>
      <c r="Q385" s="1078"/>
      <c r="R385" s="524" t="str">
        <f>IFERROR(IF(OR('別紙様式3-2（４・５月）'!R387="",'別紙様式3-2（４・５月）'!Z387="ベア加算"),
"",P385*VLOOKUP(N385,【参考】数式用!$AD$2:$AH$27,MATCH(O385,【参考】数式用!$K$4:$N$4,0)+1,0)),"")</f>
        <v/>
      </c>
      <c r="S385" s="138"/>
      <c r="T385" s="1079"/>
      <c r="U385" s="1080"/>
      <c r="V385" s="522" t="str">
        <f>IFERROR(IF(AND('別紙様式3-2（４・５月）'!O387="", O385&lt;&gt;""),P385, P385*VLOOKUP(AF385,【参考】数式用4!$DC$3:$DZ$106,MATCH(N385,【参考】数式用4!$DC$2:$DZ$2,0))),"")</f>
        <v/>
      </c>
      <c r="W385" s="107"/>
      <c r="X385" s="525"/>
      <c r="Y385" s="1081" t="str">
        <f>IFERROR(
     IF(OR('別紙様式3-2（４・５月）'!R387="",'別紙様式3-2（４・５月）'!Z387="ベア加算"),"",
                                            X385*VLOOKUP(N385,【参考】数式用!$AD$2:$AH$27,MATCH(W385,【参考】数式用!$K$4:$N$4,0)+1,0)
      ),"")</f>
        <v/>
      </c>
      <c r="Z385" s="1081"/>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 customHeight="1">
      <c r="A386" s="502">
        <v>373</v>
      </c>
      <c r="B386" s="982" t="str">
        <f>IF(基本情報入力シート!C425="","",基本情報入力シート!C425)</f>
        <v/>
      </c>
      <c r="C386" s="983"/>
      <c r="D386" s="983"/>
      <c r="E386" s="983"/>
      <c r="F386" s="983"/>
      <c r="G386" s="983"/>
      <c r="H386" s="983"/>
      <c r="I386" s="98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077"/>
      <c r="Q386" s="1078"/>
      <c r="R386" s="524" t="str">
        <f>IFERROR(IF(OR('別紙様式3-2（４・５月）'!R388="",'別紙様式3-2（４・５月）'!Z388="ベア加算"),
"",P386*VLOOKUP(N386,【参考】数式用!$AD$2:$AH$27,MATCH(O386,【参考】数式用!$K$4:$N$4,0)+1,0)),"")</f>
        <v/>
      </c>
      <c r="S386" s="138"/>
      <c r="T386" s="1079"/>
      <c r="U386" s="1080"/>
      <c r="V386" s="522" t="str">
        <f>IFERROR(IF(AND('別紙様式3-2（４・５月）'!O388="", O386&lt;&gt;""),P386, P386*VLOOKUP(AF386,【参考】数式用4!$DC$3:$DZ$106,MATCH(N386,【参考】数式用4!$DC$2:$DZ$2,0))),"")</f>
        <v/>
      </c>
      <c r="W386" s="107"/>
      <c r="X386" s="525"/>
      <c r="Y386" s="1081" t="str">
        <f>IFERROR(
     IF(OR('別紙様式3-2（４・５月）'!R388="",'別紙様式3-2（４・５月）'!Z388="ベア加算"),"",
                                            X386*VLOOKUP(N386,【参考】数式用!$AD$2:$AH$27,MATCH(W386,【参考】数式用!$K$4:$N$4,0)+1,0)
      ),"")</f>
        <v/>
      </c>
      <c r="Z386" s="1081"/>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 customHeight="1">
      <c r="A387" s="502">
        <v>374</v>
      </c>
      <c r="B387" s="982" t="str">
        <f>IF(基本情報入力シート!C426="","",基本情報入力シート!C426)</f>
        <v/>
      </c>
      <c r="C387" s="983"/>
      <c r="D387" s="983"/>
      <c r="E387" s="983"/>
      <c r="F387" s="983"/>
      <c r="G387" s="983"/>
      <c r="H387" s="983"/>
      <c r="I387" s="98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077"/>
      <c r="Q387" s="1078"/>
      <c r="R387" s="524" t="str">
        <f>IFERROR(IF(OR('別紙様式3-2（４・５月）'!R389="",'別紙様式3-2（４・５月）'!Z389="ベア加算"),
"",P387*VLOOKUP(N387,【参考】数式用!$AD$2:$AH$27,MATCH(O387,【参考】数式用!$K$4:$N$4,0)+1,0)),"")</f>
        <v/>
      </c>
      <c r="S387" s="138"/>
      <c r="T387" s="1079"/>
      <c r="U387" s="1080"/>
      <c r="V387" s="522" t="str">
        <f>IFERROR(IF(AND('別紙様式3-2（４・５月）'!O389="", O387&lt;&gt;""),P387, P387*VLOOKUP(AF387,【参考】数式用4!$DC$3:$DZ$106,MATCH(N387,【参考】数式用4!$DC$2:$DZ$2,0))),"")</f>
        <v/>
      </c>
      <c r="W387" s="107"/>
      <c r="X387" s="525"/>
      <c r="Y387" s="1081" t="str">
        <f>IFERROR(
     IF(OR('別紙様式3-2（４・５月）'!R389="",'別紙様式3-2（４・５月）'!Z389="ベア加算"),"",
                                            X387*VLOOKUP(N387,【参考】数式用!$AD$2:$AH$27,MATCH(W387,【参考】数式用!$K$4:$N$4,0)+1,0)
      ),"")</f>
        <v/>
      </c>
      <c r="Z387" s="1081"/>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 customHeight="1">
      <c r="A388" s="502">
        <v>375</v>
      </c>
      <c r="B388" s="982" t="str">
        <f>IF(基本情報入力シート!C427="","",基本情報入力シート!C427)</f>
        <v/>
      </c>
      <c r="C388" s="983"/>
      <c r="D388" s="983"/>
      <c r="E388" s="983"/>
      <c r="F388" s="983"/>
      <c r="G388" s="983"/>
      <c r="H388" s="983"/>
      <c r="I388" s="98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077"/>
      <c r="Q388" s="1078"/>
      <c r="R388" s="524" t="str">
        <f>IFERROR(IF(OR('別紙様式3-2（４・５月）'!R390="",'別紙様式3-2（４・５月）'!Z390="ベア加算"),
"",P388*VLOOKUP(N388,【参考】数式用!$AD$2:$AH$27,MATCH(O388,【参考】数式用!$K$4:$N$4,0)+1,0)),"")</f>
        <v/>
      </c>
      <c r="S388" s="138"/>
      <c r="T388" s="1079"/>
      <c r="U388" s="1080"/>
      <c r="V388" s="522" t="str">
        <f>IFERROR(IF(AND('別紙様式3-2（４・５月）'!O390="", O388&lt;&gt;""),P388, P388*VLOOKUP(AF388,【参考】数式用4!$DC$3:$DZ$106,MATCH(N388,【参考】数式用4!$DC$2:$DZ$2,0))),"")</f>
        <v/>
      </c>
      <c r="W388" s="107"/>
      <c r="X388" s="525"/>
      <c r="Y388" s="1081" t="str">
        <f>IFERROR(
     IF(OR('別紙様式3-2（４・５月）'!R390="",'別紙様式3-2（４・５月）'!Z390="ベア加算"),"",
                                            X388*VLOOKUP(N388,【参考】数式用!$AD$2:$AH$27,MATCH(W388,【参考】数式用!$K$4:$N$4,0)+1,0)
      ),"")</f>
        <v/>
      </c>
      <c r="Z388" s="1081"/>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 customHeight="1">
      <c r="A389" s="502">
        <v>376</v>
      </c>
      <c r="B389" s="982" t="str">
        <f>IF(基本情報入力シート!C428="","",基本情報入力シート!C428)</f>
        <v/>
      </c>
      <c r="C389" s="983"/>
      <c r="D389" s="983"/>
      <c r="E389" s="983"/>
      <c r="F389" s="983"/>
      <c r="G389" s="983"/>
      <c r="H389" s="983"/>
      <c r="I389" s="98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077"/>
      <c r="Q389" s="1078"/>
      <c r="R389" s="524" t="str">
        <f>IFERROR(IF(OR('別紙様式3-2（４・５月）'!R391="",'別紙様式3-2（４・５月）'!Z391="ベア加算"),
"",P389*VLOOKUP(N389,【参考】数式用!$AD$2:$AH$27,MATCH(O389,【参考】数式用!$K$4:$N$4,0)+1,0)),"")</f>
        <v/>
      </c>
      <c r="S389" s="138"/>
      <c r="T389" s="1079"/>
      <c r="U389" s="1080"/>
      <c r="V389" s="522" t="str">
        <f>IFERROR(IF(AND('別紙様式3-2（４・５月）'!O391="", O389&lt;&gt;""),P389, P389*VLOOKUP(AF389,【参考】数式用4!$DC$3:$DZ$106,MATCH(N389,【参考】数式用4!$DC$2:$DZ$2,0))),"")</f>
        <v/>
      </c>
      <c r="W389" s="107"/>
      <c r="X389" s="525"/>
      <c r="Y389" s="1081" t="str">
        <f>IFERROR(
     IF(OR('別紙様式3-2（４・５月）'!R391="",'別紙様式3-2（４・５月）'!Z391="ベア加算"),"",
                                            X389*VLOOKUP(N389,【参考】数式用!$AD$2:$AH$27,MATCH(W389,【参考】数式用!$K$4:$N$4,0)+1,0)
      ),"")</f>
        <v/>
      </c>
      <c r="Z389" s="1081"/>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 customHeight="1">
      <c r="A390" s="502">
        <v>377</v>
      </c>
      <c r="B390" s="982" t="str">
        <f>IF(基本情報入力シート!C429="","",基本情報入力シート!C429)</f>
        <v/>
      </c>
      <c r="C390" s="983"/>
      <c r="D390" s="983"/>
      <c r="E390" s="983"/>
      <c r="F390" s="983"/>
      <c r="G390" s="983"/>
      <c r="H390" s="983"/>
      <c r="I390" s="98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077"/>
      <c r="Q390" s="1078"/>
      <c r="R390" s="524" t="str">
        <f>IFERROR(IF(OR('別紙様式3-2（４・５月）'!R392="",'別紙様式3-2（４・５月）'!Z392="ベア加算"),
"",P390*VLOOKUP(N390,【参考】数式用!$AD$2:$AH$27,MATCH(O390,【参考】数式用!$K$4:$N$4,0)+1,0)),"")</f>
        <v/>
      </c>
      <c r="S390" s="138"/>
      <c r="T390" s="1079"/>
      <c r="U390" s="1080"/>
      <c r="V390" s="522" t="str">
        <f>IFERROR(IF(AND('別紙様式3-2（４・５月）'!O392="", O390&lt;&gt;""),P390, P390*VLOOKUP(AF390,【参考】数式用4!$DC$3:$DZ$106,MATCH(N390,【参考】数式用4!$DC$2:$DZ$2,0))),"")</f>
        <v/>
      </c>
      <c r="W390" s="107"/>
      <c r="X390" s="525"/>
      <c r="Y390" s="1081" t="str">
        <f>IFERROR(
     IF(OR('別紙様式3-2（４・５月）'!R392="",'別紙様式3-2（４・５月）'!Z392="ベア加算"),"",
                                            X390*VLOOKUP(N390,【参考】数式用!$AD$2:$AH$27,MATCH(W390,【参考】数式用!$K$4:$N$4,0)+1,0)
      ),"")</f>
        <v/>
      </c>
      <c r="Z390" s="1081"/>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 customHeight="1">
      <c r="A391" s="502">
        <v>378</v>
      </c>
      <c r="B391" s="982" t="str">
        <f>IF(基本情報入力シート!C430="","",基本情報入力シート!C430)</f>
        <v/>
      </c>
      <c r="C391" s="983"/>
      <c r="D391" s="983"/>
      <c r="E391" s="983"/>
      <c r="F391" s="983"/>
      <c r="G391" s="983"/>
      <c r="H391" s="983"/>
      <c r="I391" s="98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077"/>
      <c r="Q391" s="1078"/>
      <c r="R391" s="524" t="str">
        <f>IFERROR(IF(OR('別紙様式3-2（４・５月）'!R393="",'別紙様式3-2（４・５月）'!Z393="ベア加算"),
"",P391*VLOOKUP(N391,【参考】数式用!$AD$2:$AH$27,MATCH(O391,【参考】数式用!$K$4:$N$4,0)+1,0)),"")</f>
        <v/>
      </c>
      <c r="S391" s="138"/>
      <c r="T391" s="1079"/>
      <c r="U391" s="1080"/>
      <c r="V391" s="522" t="str">
        <f>IFERROR(IF(AND('別紙様式3-2（４・５月）'!O393="", O391&lt;&gt;""),P391, P391*VLOOKUP(AF391,【参考】数式用4!$DC$3:$DZ$106,MATCH(N391,【参考】数式用4!$DC$2:$DZ$2,0))),"")</f>
        <v/>
      </c>
      <c r="W391" s="107"/>
      <c r="X391" s="525"/>
      <c r="Y391" s="1081" t="str">
        <f>IFERROR(
     IF(OR('別紙様式3-2（４・５月）'!R393="",'別紙様式3-2（４・５月）'!Z393="ベア加算"),"",
                                            X391*VLOOKUP(N391,【参考】数式用!$AD$2:$AH$27,MATCH(W391,【参考】数式用!$K$4:$N$4,0)+1,0)
      ),"")</f>
        <v/>
      </c>
      <c r="Z391" s="1081"/>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 customHeight="1">
      <c r="A392" s="502">
        <v>379</v>
      </c>
      <c r="B392" s="982" t="str">
        <f>IF(基本情報入力シート!C431="","",基本情報入力シート!C431)</f>
        <v/>
      </c>
      <c r="C392" s="983"/>
      <c r="D392" s="983"/>
      <c r="E392" s="983"/>
      <c r="F392" s="983"/>
      <c r="G392" s="983"/>
      <c r="H392" s="983"/>
      <c r="I392" s="98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077"/>
      <c r="Q392" s="1078"/>
      <c r="R392" s="524" t="str">
        <f>IFERROR(IF(OR('別紙様式3-2（４・５月）'!R394="",'別紙様式3-2（４・５月）'!Z394="ベア加算"),
"",P392*VLOOKUP(N392,【参考】数式用!$AD$2:$AH$27,MATCH(O392,【参考】数式用!$K$4:$N$4,0)+1,0)),"")</f>
        <v/>
      </c>
      <c r="S392" s="138"/>
      <c r="T392" s="1079"/>
      <c r="U392" s="1080"/>
      <c r="V392" s="522" t="str">
        <f>IFERROR(IF(AND('別紙様式3-2（４・５月）'!O394="", O392&lt;&gt;""),P392, P392*VLOOKUP(AF392,【参考】数式用4!$DC$3:$DZ$106,MATCH(N392,【参考】数式用4!$DC$2:$DZ$2,0))),"")</f>
        <v/>
      </c>
      <c r="W392" s="107"/>
      <c r="X392" s="525"/>
      <c r="Y392" s="1081" t="str">
        <f>IFERROR(
     IF(OR('別紙様式3-2（４・５月）'!R394="",'別紙様式3-2（４・５月）'!Z394="ベア加算"),"",
                                            X392*VLOOKUP(N392,【参考】数式用!$AD$2:$AH$27,MATCH(W392,【参考】数式用!$K$4:$N$4,0)+1,0)
      ),"")</f>
        <v/>
      </c>
      <c r="Z392" s="1081"/>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 customHeight="1">
      <c r="A393" s="502">
        <v>380</v>
      </c>
      <c r="B393" s="982" t="str">
        <f>IF(基本情報入力シート!C432="","",基本情報入力シート!C432)</f>
        <v/>
      </c>
      <c r="C393" s="983"/>
      <c r="D393" s="983"/>
      <c r="E393" s="983"/>
      <c r="F393" s="983"/>
      <c r="G393" s="983"/>
      <c r="H393" s="983"/>
      <c r="I393" s="98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077"/>
      <c r="Q393" s="1078"/>
      <c r="R393" s="524" t="str">
        <f>IFERROR(IF(OR('別紙様式3-2（４・５月）'!R395="",'別紙様式3-2（４・５月）'!Z395="ベア加算"),
"",P393*VLOOKUP(N393,【参考】数式用!$AD$2:$AH$27,MATCH(O393,【参考】数式用!$K$4:$N$4,0)+1,0)),"")</f>
        <v/>
      </c>
      <c r="S393" s="138"/>
      <c r="T393" s="1079"/>
      <c r="U393" s="1080"/>
      <c r="V393" s="522" t="str">
        <f>IFERROR(IF(AND('別紙様式3-2（４・５月）'!O395="", O393&lt;&gt;""),P393, P393*VLOOKUP(AF393,【参考】数式用4!$DC$3:$DZ$106,MATCH(N393,【参考】数式用4!$DC$2:$DZ$2,0))),"")</f>
        <v/>
      </c>
      <c r="W393" s="107"/>
      <c r="X393" s="525"/>
      <c r="Y393" s="1081" t="str">
        <f>IFERROR(
     IF(OR('別紙様式3-2（４・５月）'!R395="",'別紙様式3-2（４・５月）'!Z395="ベア加算"),"",
                                            X393*VLOOKUP(N393,【参考】数式用!$AD$2:$AH$27,MATCH(W393,【参考】数式用!$K$4:$N$4,0)+1,0)
      ),"")</f>
        <v/>
      </c>
      <c r="Z393" s="1081"/>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 customHeight="1">
      <c r="A394" s="502">
        <v>381</v>
      </c>
      <c r="B394" s="982" t="str">
        <f>IF(基本情報入力シート!C433="","",基本情報入力シート!C433)</f>
        <v/>
      </c>
      <c r="C394" s="983"/>
      <c r="D394" s="983"/>
      <c r="E394" s="983"/>
      <c r="F394" s="983"/>
      <c r="G394" s="983"/>
      <c r="H394" s="983"/>
      <c r="I394" s="98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077"/>
      <c r="Q394" s="1078"/>
      <c r="R394" s="524" t="str">
        <f>IFERROR(IF(OR('別紙様式3-2（４・５月）'!R396="",'別紙様式3-2（４・５月）'!Z396="ベア加算"),
"",P394*VLOOKUP(N394,【参考】数式用!$AD$2:$AH$27,MATCH(O394,【参考】数式用!$K$4:$N$4,0)+1,0)),"")</f>
        <v/>
      </c>
      <c r="S394" s="138"/>
      <c r="T394" s="1079"/>
      <c r="U394" s="1080"/>
      <c r="V394" s="522" t="str">
        <f>IFERROR(IF(AND('別紙様式3-2（４・５月）'!O396="", O394&lt;&gt;""),P394, P394*VLOOKUP(AF394,【参考】数式用4!$DC$3:$DZ$106,MATCH(N394,【参考】数式用4!$DC$2:$DZ$2,0))),"")</f>
        <v/>
      </c>
      <c r="W394" s="107"/>
      <c r="X394" s="525"/>
      <c r="Y394" s="1081" t="str">
        <f>IFERROR(
     IF(OR('別紙様式3-2（４・５月）'!R396="",'別紙様式3-2（４・５月）'!Z396="ベア加算"),"",
                                            X394*VLOOKUP(N394,【参考】数式用!$AD$2:$AH$27,MATCH(W394,【参考】数式用!$K$4:$N$4,0)+1,0)
      ),"")</f>
        <v/>
      </c>
      <c r="Z394" s="1081"/>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 customHeight="1">
      <c r="A395" s="502">
        <v>382</v>
      </c>
      <c r="B395" s="982" t="str">
        <f>IF(基本情報入力シート!C434="","",基本情報入力シート!C434)</f>
        <v/>
      </c>
      <c r="C395" s="983"/>
      <c r="D395" s="983"/>
      <c r="E395" s="983"/>
      <c r="F395" s="983"/>
      <c r="G395" s="983"/>
      <c r="H395" s="983"/>
      <c r="I395" s="98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077"/>
      <c r="Q395" s="1078"/>
      <c r="R395" s="524" t="str">
        <f>IFERROR(IF(OR('別紙様式3-2（４・５月）'!R397="",'別紙様式3-2（４・５月）'!Z397="ベア加算"),
"",P395*VLOOKUP(N395,【参考】数式用!$AD$2:$AH$27,MATCH(O395,【参考】数式用!$K$4:$N$4,0)+1,0)),"")</f>
        <v/>
      </c>
      <c r="S395" s="138"/>
      <c r="T395" s="1079"/>
      <c r="U395" s="1080"/>
      <c r="V395" s="522" t="str">
        <f>IFERROR(IF(AND('別紙様式3-2（４・５月）'!O397="", O395&lt;&gt;""),P395, P395*VLOOKUP(AF395,【参考】数式用4!$DC$3:$DZ$106,MATCH(N395,【参考】数式用4!$DC$2:$DZ$2,0))),"")</f>
        <v/>
      </c>
      <c r="W395" s="107"/>
      <c r="X395" s="525"/>
      <c r="Y395" s="1081" t="str">
        <f>IFERROR(
     IF(OR('別紙様式3-2（４・５月）'!R397="",'別紙様式3-2（４・５月）'!Z397="ベア加算"),"",
                                            X395*VLOOKUP(N395,【参考】数式用!$AD$2:$AH$27,MATCH(W395,【参考】数式用!$K$4:$N$4,0)+1,0)
      ),"")</f>
        <v/>
      </c>
      <c r="Z395" s="1081"/>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 customHeight="1">
      <c r="A396" s="502">
        <v>383</v>
      </c>
      <c r="B396" s="982" t="str">
        <f>IF(基本情報入力シート!C435="","",基本情報入力シート!C435)</f>
        <v/>
      </c>
      <c r="C396" s="983"/>
      <c r="D396" s="983"/>
      <c r="E396" s="983"/>
      <c r="F396" s="983"/>
      <c r="G396" s="983"/>
      <c r="H396" s="983"/>
      <c r="I396" s="98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077"/>
      <c r="Q396" s="1078"/>
      <c r="R396" s="524" t="str">
        <f>IFERROR(IF(OR('別紙様式3-2（４・５月）'!R398="",'別紙様式3-2（４・５月）'!Z398="ベア加算"),
"",P396*VLOOKUP(N396,【参考】数式用!$AD$2:$AH$27,MATCH(O396,【参考】数式用!$K$4:$N$4,0)+1,0)),"")</f>
        <v/>
      </c>
      <c r="S396" s="138"/>
      <c r="T396" s="1079"/>
      <c r="U396" s="1080"/>
      <c r="V396" s="522" t="str">
        <f>IFERROR(IF(AND('別紙様式3-2（４・５月）'!O398="", O396&lt;&gt;""),P396, P396*VLOOKUP(AF396,【参考】数式用4!$DC$3:$DZ$106,MATCH(N396,【参考】数式用4!$DC$2:$DZ$2,0))),"")</f>
        <v/>
      </c>
      <c r="W396" s="107"/>
      <c r="X396" s="525"/>
      <c r="Y396" s="1081" t="str">
        <f>IFERROR(
     IF(OR('別紙様式3-2（４・５月）'!R398="",'別紙様式3-2（４・５月）'!Z398="ベア加算"),"",
                                            X396*VLOOKUP(N396,【参考】数式用!$AD$2:$AH$27,MATCH(W396,【参考】数式用!$K$4:$N$4,0)+1,0)
      ),"")</f>
        <v/>
      </c>
      <c r="Z396" s="1081"/>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 customHeight="1">
      <c r="A397" s="502">
        <v>384</v>
      </c>
      <c r="B397" s="982" t="str">
        <f>IF(基本情報入力シート!C436="","",基本情報入力シート!C436)</f>
        <v/>
      </c>
      <c r="C397" s="983"/>
      <c r="D397" s="983"/>
      <c r="E397" s="983"/>
      <c r="F397" s="983"/>
      <c r="G397" s="983"/>
      <c r="H397" s="983"/>
      <c r="I397" s="98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077"/>
      <c r="Q397" s="1078"/>
      <c r="R397" s="524" t="str">
        <f>IFERROR(IF(OR('別紙様式3-2（４・５月）'!R399="",'別紙様式3-2（４・５月）'!Z399="ベア加算"),
"",P397*VLOOKUP(N397,【参考】数式用!$AD$2:$AH$27,MATCH(O397,【参考】数式用!$K$4:$N$4,0)+1,0)),"")</f>
        <v/>
      </c>
      <c r="S397" s="138"/>
      <c r="T397" s="1079"/>
      <c r="U397" s="1080"/>
      <c r="V397" s="522" t="str">
        <f>IFERROR(IF(AND('別紙様式3-2（４・５月）'!O399="", O397&lt;&gt;""),P397, P397*VLOOKUP(AF397,【参考】数式用4!$DC$3:$DZ$106,MATCH(N397,【参考】数式用4!$DC$2:$DZ$2,0))),"")</f>
        <v/>
      </c>
      <c r="W397" s="107"/>
      <c r="X397" s="525"/>
      <c r="Y397" s="1081" t="str">
        <f>IFERROR(
     IF(OR('別紙様式3-2（４・５月）'!R399="",'別紙様式3-2（４・５月）'!Z399="ベア加算"),"",
                                            X397*VLOOKUP(N397,【参考】数式用!$AD$2:$AH$27,MATCH(W397,【参考】数式用!$K$4:$N$4,0)+1,0)
      ),"")</f>
        <v/>
      </c>
      <c r="Z397" s="1081"/>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 customHeight="1">
      <c r="A398" s="502">
        <v>385</v>
      </c>
      <c r="B398" s="982" t="str">
        <f>IF(基本情報入力シート!C437="","",基本情報入力シート!C437)</f>
        <v/>
      </c>
      <c r="C398" s="983"/>
      <c r="D398" s="983"/>
      <c r="E398" s="983"/>
      <c r="F398" s="983"/>
      <c r="G398" s="983"/>
      <c r="H398" s="983"/>
      <c r="I398" s="98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077"/>
      <c r="Q398" s="1078"/>
      <c r="R398" s="524" t="str">
        <f>IFERROR(IF(OR('別紙様式3-2（４・５月）'!R400="",'別紙様式3-2（４・５月）'!Z400="ベア加算"),
"",P398*VLOOKUP(N398,【参考】数式用!$AD$2:$AH$27,MATCH(O398,【参考】数式用!$K$4:$N$4,0)+1,0)),"")</f>
        <v/>
      </c>
      <c r="S398" s="138"/>
      <c r="T398" s="1079"/>
      <c r="U398" s="1080"/>
      <c r="V398" s="522" t="str">
        <f>IFERROR(IF(AND('別紙様式3-2（４・５月）'!O400="", O398&lt;&gt;""),P398, P398*VLOOKUP(AF398,【参考】数式用4!$DC$3:$DZ$106,MATCH(N398,【参考】数式用4!$DC$2:$DZ$2,0))),"")</f>
        <v/>
      </c>
      <c r="W398" s="107"/>
      <c r="X398" s="525"/>
      <c r="Y398" s="1081" t="str">
        <f>IFERROR(
     IF(OR('別紙様式3-2（４・５月）'!R400="",'別紙様式3-2（４・５月）'!Z400="ベア加算"),"",
                                            X398*VLOOKUP(N398,【参考】数式用!$AD$2:$AH$27,MATCH(W398,【参考】数式用!$K$4:$N$4,0)+1,0)
      ),"")</f>
        <v/>
      </c>
      <c r="Z398" s="1081"/>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 customHeight="1">
      <c r="A399" s="502">
        <v>386</v>
      </c>
      <c r="B399" s="982" t="str">
        <f>IF(基本情報入力シート!C438="","",基本情報入力シート!C438)</f>
        <v/>
      </c>
      <c r="C399" s="983"/>
      <c r="D399" s="983"/>
      <c r="E399" s="983"/>
      <c r="F399" s="983"/>
      <c r="G399" s="983"/>
      <c r="H399" s="983"/>
      <c r="I399" s="98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077"/>
      <c r="Q399" s="1078"/>
      <c r="R399" s="524" t="str">
        <f>IFERROR(IF(OR('別紙様式3-2（４・５月）'!R401="",'別紙様式3-2（４・５月）'!Z401="ベア加算"),
"",P399*VLOOKUP(N399,【参考】数式用!$AD$2:$AH$27,MATCH(O399,【参考】数式用!$K$4:$N$4,0)+1,0)),"")</f>
        <v/>
      </c>
      <c r="S399" s="138"/>
      <c r="T399" s="1079"/>
      <c r="U399" s="1080"/>
      <c r="V399" s="522" t="str">
        <f>IFERROR(IF(AND('別紙様式3-2（４・５月）'!O401="", O399&lt;&gt;""),P399, P399*VLOOKUP(AF399,【参考】数式用4!$DC$3:$DZ$106,MATCH(N399,【参考】数式用4!$DC$2:$DZ$2,0))),"")</f>
        <v/>
      </c>
      <c r="W399" s="107"/>
      <c r="X399" s="525"/>
      <c r="Y399" s="1081" t="str">
        <f>IFERROR(
     IF(OR('別紙様式3-2（４・５月）'!R401="",'別紙様式3-2（４・５月）'!Z401="ベア加算"),"",
                                            X399*VLOOKUP(N399,【参考】数式用!$AD$2:$AH$27,MATCH(W399,【参考】数式用!$K$4:$N$4,0)+1,0)
      ),"")</f>
        <v/>
      </c>
      <c r="Z399" s="1081"/>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 customHeight="1">
      <c r="A400" s="502">
        <v>387</v>
      </c>
      <c r="B400" s="982" t="str">
        <f>IF(基本情報入力シート!C439="","",基本情報入力シート!C439)</f>
        <v/>
      </c>
      <c r="C400" s="983"/>
      <c r="D400" s="983"/>
      <c r="E400" s="983"/>
      <c r="F400" s="983"/>
      <c r="G400" s="983"/>
      <c r="H400" s="983"/>
      <c r="I400" s="98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077"/>
      <c r="Q400" s="1078"/>
      <c r="R400" s="524" t="str">
        <f>IFERROR(IF(OR('別紙様式3-2（４・５月）'!R402="",'別紙様式3-2（４・５月）'!Z402="ベア加算"),
"",P400*VLOOKUP(N400,【参考】数式用!$AD$2:$AH$27,MATCH(O400,【参考】数式用!$K$4:$N$4,0)+1,0)),"")</f>
        <v/>
      </c>
      <c r="S400" s="138"/>
      <c r="T400" s="1079"/>
      <c r="U400" s="1080"/>
      <c r="V400" s="522" t="str">
        <f>IFERROR(IF(AND('別紙様式3-2（４・５月）'!O402="", O400&lt;&gt;""),P400, P400*VLOOKUP(AF400,【参考】数式用4!$DC$3:$DZ$106,MATCH(N400,【参考】数式用4!$DC$2:$DZ$2,0))),"")</f>
        <v/>
      </c>
      <c r="W400" s="107"/>
      <c r="X400" s="525"/>
      <c r="Y400" s="1081" t="str">
        <f>IFERROR(
     IF(OR('別紙様式3-2（４・５月）'!R402="",'別紙様式3-2（４・５月）'!Z402="ベア加算"),"",
                                            X400*VLOOKUP(N400,【参考】数式用!$AD$2:$AH$27,MATCH(W400,【参考】数式用!$K$4:$N$4,0)+1,0)
      ),"")</f>
        <v/>
      </c>
      <c r="Z400" s="1081"/>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 customHeight="1">
      <c r="A401" s="502">
        <v>388</v>
      </c>
      <c r="B401" s="982" t="str">
        <f>IF(基本情報入力シート!C440="","",基本情報入力シート!C440)</f>
        <v/>
      </c>
      <c r="C401" s="983"/>
      <c r="D401" s="983"/>
      <c r="E401" s="983"/>
      <c r="F401" s="983"/>
      <c r="G401" s="983"/>
      <c r="H401" s="983"/>
      <c r="I401" s="98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077"/>
      <c r="Q401" s="1078"/>
      <c r="R401" s="524" t="str">
        <f>IFERROR(IF(OR('別紙様式3-2（４・５月）'!R403="",'別紙様式3-2（４・５月）'!Z403="ベア加算"),
"",P401*VLOOKUP(N401,【参考】数式用!$AD$2:$AH$27,MATCH(O401,【参考】数式用!$K$4:$N$4,0)+1,0)),"")</f>
        <v/>
      </c>
      <c r="S401" s="138"/>
      <c r="T401" s="1079"/>
      <c r="U401" s="1080"/>
      <c r="V401" s="522" t="str">
        <f>IFERROR(IF(AND('別紙様式3-2（４・５月）'!O403="", O401&lt;&gt;""),P401, P401*VLOOKUP(AF401,【参考】数式用4!$DC$3:$DZ$106,MATCH(N401,【参考】数式用4!$DC$2:$DZ$2,0))),"")</f>
        <v/>
      </c>
      <c r="W401" s="107"/>
      <c r="X401" s="525"/>
      <c r="Y401" s="1081" t="str">
        <f>IFERROR(
     IF(OR('別紙様式3-2（４・５月）'!R403="",'別紙様式3-2（４・５月）'!Z403="ベア加算"),"",
                                            X401*VLOOKUP(N401,【参考】数式用!$AD$2:$AH$27,MATCH(W401,【参考】数式用!$K$4:$N$4,0)+1,0)
      ),"")</f>
        <v/>
      </c>
      <c r="Z401" s="1081"/>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 customHeight="1">
      <c r="A402" s="502">
        <v>389</v>
      </c>
      <c r="B402" s="982" t="str">
        <f>IF(基本情報入力シート!C441="","",基本情報入力シート!C441)</f>
        <v/>
      </c>
      <c r="C402" s="983"/>
      <c r="D402" s="983"/>
      <c r="E402" s="983"/>
      <c r="F402" s="983"/>
      <c r="G402" s="983"/>
      <c r="H402" s="983"/>
      <c r="I402" s="98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077"/>
      <c r="Q402" s="1078"/>
      <c r="R402" s="524" t="str">
        <f>IFERROR(IF(OR('別紙様式3-2（４・５月）'!R404="",'別紙様式3-2（４・５月）'!Z404="ベア加算"),
"",P402*VLOOKUP(N402,【参考】数式用!$AD$2:$AH$27,MATCH(O402,【参考】数式用!$K$4:$N$4,0)+1,0)),"")</f>
        <v/>
      </c>
      <c r="S402" s="138"/>
      <c r="T402" s="1079"/>
      <c r="U402" s="1080"/>
      <c r="V402" s="522" t="str">
        <f>IFERROR(IF(AND('別紙様式3-2（４・５月）'!O404="", O402&lt;&gt;""),P402, P402*VLOOKUP(AF402,【参考】数式用4!$DC$3:$DZ$106,MATCH(N402,【参考】数式用4!$DC$2:$DZ$2,0))),"")</f>
        <v/>
      </c>
      <c r="W402" s="107"/>
      <c r="X402" s="525"/>
      <c r="Y402" s="1081" t="str">
        <f>IFERROR(
     IF(OR('別紙様式3-2（４・５月）'!R404="",'別紙様式3-2（４・５月）'!Z404="ベア加算"),"",
                                            X402*VLOOKUP(N402,【参考】数式用!$AD$2:$AH$27,MATCH(W402,【参考】数式用!$K$4:$N$4,0)+1,0)
      ),"")</f>
        <v/>
      </c>
      <c r="Z402" s="1081"/>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 customHeight="1">
      <c r="A403" s="502">
        <v>390</v>
      </c>
      <c r="B403" s="982" t="str">
        <f>IF(基本情報入力シート!C442="","",基本情報入力シート!C442)</f>
        <v/>
      </c>
      <c r="C403" s="983"/>
      <c r="D403" s="983"/>
      <c r="E403" s="983"/>
      <c r="F403" s="983"/>
      <c r="G403" s="983"/>
      <c r="H403" s="983"/>
      <c r="I403" s="98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077"/>
      <c r="Q403" s="1078"/>
      <c r="R403" s="524" t="str">
        <f>IFERROR(IF(OR('別紙様式3-2（４・５月）'!R405="",'別紙様式3-2（４・５月）'!Z405="ベア加算"),
"",P403*VLOOKUP(N403,【参考】数式用!$AD$2:$AH$27,MATCH(O403,【参考】数式用!$K$4:$N$4,0)+1,0)),"")</f>
        <v/>
      </c>
      <c r="S403" s="138"/>
      <c r="T403" s="1079"/>
      <c r="U403" s="1080"/>
      <c r="V403" s="522" t="str">
        <f>IFERROR(IF(AND('別紙様式3-2（４・５月）'!O405="", O403&lt;&gt;""),P403, P403*VLOOKUP(AF403,【参考】数式用4!$DC$3:$DZ$106,MATCH(N403,【参考】数式用4!$DC$2:$DZ$2,0))),"")</f>
        <v/>
      </c>
      <c r="W403" s="107"/>
      <c r="X403" s="525"/>
      <c r="Y403" s="1081" t="str">
        <f>IFERROR(
     IF(OR('別紙様式3-2（４・５月）'!R405="",'別紙様式3-2（４・５月）'!Z405="ベア加算"),"",
                                            X403*VLOOKUP(N403,【参考】数式用!$AD$2:$AH$27,MATCH(W403,【参考】数式用!$K$4:$N$4,0)+1,0)
      ),"")</f>
        <v/>
      </c>
      <c r="Z403" s="1081"/>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 customHeight="1">
      <c r="A404" s="502">
        <v>391</v>
      </c>
      <c r="B404" s="982" t="str">
        <f>IF(基本情報入力シート!C443="","",基本情報入力シート!C443)</f>
        <v/>
      </c>
      <c r="C404" s="983"/>
      <c r="D404" s="983"/>
      <c r="E404" s="983"/>
      <c r="F404" s="983"/>
      <c r="G404" s="983"/>
      <c r="H404" s="983"/>
      <c r="I404" s="98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077"/>
      <c r="Q404" s="1078"/>
      <c r="R404" s="524" t="str">
        <f>IFERROR(IF(OR('別紙様式3-2（４・５月）'!R406="",'別紙様式3-2（４・５月）'!Z406="ベア加算"),
"",P404*VLOOKUP(N404,【参考】数式用!$AD$2:$AH$27,MATCH(O404,【参考】数式用!$K$4:$N$4,0)+1,0)),"")</f>
        <v/>
      </c>
      <c r="S404" s="138"/>
      <c r="T404" s="1079"/>
      <c r="U404" s="1080"/>
      <c r="V404" s="522" t="str">
        <f>IFERROR(IF(AND('別紙様式3-2（４・５月）'!O406="", O404&lt;&gt;""),P404, P404*VLOOKUP(AF404,【参考】数式用4!$DC$3:$DZ$106,MATCH(N404,【参考】数式用4!$DC$2:$DZ$2,0))),"")</f>
        <v/>
      </c>
      <c r="W404" s="107"/>
      <c r="X404" s="525"/>
      <c r="Y404" s="1081" t="str">
        <f>IFERROR(
     IF(OR('別紙様式3-2（４・５月）'!R406="",'別紙様式3-2（４・５月）'!Z406="ベア加算"),"",
                                            X404*VLOOKUP(N404,【参考】数式用!$AD$2:$AH$27,MATCH(W404,【参考】数式用!$K$4:$N$4,0)+1,0)
      ),"")</f>
        <v/>
      </c>
      <c r="Z404" s="1081"/>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 customHeight="1">
      <c r="A405" s="502">
        <v>392</v>
      </c>
      <c r="B405" s="982" t="str">
        <f>IF(基本情報入力シート!C444="","",基本情報入力シート!C444)</f>
        <v/>
      </c>
      <c r="C405" s="983"/>
      <c r="D405" s="983"/>
      <c r="E405" s="983"/>
      <c r="F405" s="983"/>
      <c r="G405" s="983"/>
      <c r="H405" s="983"/>
      <c r="I405" s="98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077"/>
      <c r="Q405" s="1078"/>
      <c r="R405" s="524" t="str">
        <f>IFERROR(IF(OR('別紙様式3-2（４・５月）'!R407="",'別紙様式3-2（４・５月）'!Z407="ベア加算"),
"",P405*VLOOKUP(N405,【参考】数式用!$AD$2:$AH$27,MATCH(O405,【参考】数式用!$K$4:$N$4,0)+1,0)),"")</f>
        <v/>
      </c>
      <c r="S405" s="138"/>
      <c r="T405" s="1079"/>
      <c r="U405" s="1080"/>
      <c r="V405" s="522" t="str">
        <f>IFERROR(IF(AND('別紙様式3-2（４・５月）'!O407="", O405&lt;&gt;""),P405, P405*VLOOKUP(AF405,【参考】数式用4!$DC$3:$DZ$106,MATCH(N405,【参考】数式用4!$DC$2:$DZ$2,0))),"")</f>
        <v/>
      </c>
      <c r="W405" s="107"/>
      <c r="X405" s="525"/>
      <c r="Y405" s="1081" t="str">
        <f>IFERROR(
     IF(OR('別紙様式3-2（４・５月）'!R407="",'別紙様式3-2（４・５月）'!Z407="ベア加算"),"",
                                            X405*VLOOKUP(N405,【参考】数式用!$AD$2:$AH$27,MATCH(W405,【参考】数式用!$K$4:$N$4,0)+1,0)
      ),"")</f>
        <v/>
      </c>
      <c r="Z405" s="1081"/>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 customHeight="1">
      <c r="A406" s="502">
        <v>393</v>
      </c>
      <c r="B406" s="982" t="str">
        <f>IF(基本情報入力シート!C445="","",基本情報入力シート!C445)</f>
        <v/>
      </c>
      <c r="C406" s="983"/>
      <c r="D406" s="983"/>
      <c r="E406" s="983"/>
      <c r="F406" s="983"/>
      <c r="G406" s="983"/>
      <c r="H406" s="983"/>
      <c r="I406" s="98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077"/>
      <c r="Q406" s="1078"/>
      <c r="R406" s="524" t="str">
        <f>IFERROR(IF(OR('別紙様式3-2（４・５月）'!R408="",'別紙様式3-2（４・５月）'!Z408="ベア加算"),
"",P406*VLOOKUP(N406,【参考】数式用!$AD$2:$AH$27,MATCH(O406,【参考】数式用!$K$4:$N$4,0)+1,0)),"")</f>
        <v/>
      </c>
      <c r="S406" s="138"/>
      <c r="T406" s="1079"/>
      <c r="U406" s="1080"/>
      <c r="V406" s="522" t="str">
        <f>IFERROR(IF(AND('別紙様式3-2（４・５月）'!O408="", O406&lt;&gt;""),P406, P406*VLOOKUP(AF406,【参考】数式用4!$DC$3:$DZ$106,MATCH(N406,【参考】数式用4!$DC$2:$DZ$2,0))),"")</f>
        <v/>
      </c>
      <c r="W406" s="107"/>
      <c r="X406" s="525"/>
      <c r="Y406" s="1081" t="str">
        <f>IFERROR(
     IF(OR('別紙様式3-2（４・５月）'!R408="",'別紙様式3-2（４・５月）'!Z408="ベア加算"),"",
                                            X406*VLOOKUP(N406,【参考】数式用!$AD$2:$AH$27,MATCH(W406,【参考】数式用!$K$4:$N$4,0)+1,0)
      ),"")</f>
        <v/>
      </c>
      <c r="Z406" s="1081"/>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 customHeight="1">
      <c r="A407" s="502">
        <v>394</v>
      </c>
      <c r="B407" s="982" t="str">
        <f>IF(基本情報入力シート!C446="","",基本情報入力シート!C446)</f>
        <v/>
      </c>
      <c r="C407" s="983"/>
      <c r="D407" s="983"/>
      <c r="E407" s="983"/>
      <c r="F407" s="983"/>
      <c r="G407" s="983"/>
      <c r="H407" s="983"/>
      <c r="I407" s="98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077"/>
      <c r="Q407" s="1078"/>
      <c r="R407" s="524" t="str">
        <f>IFERROR(IF(OR('別紙様式3-2（４・５月）'!R409="",'別紙様式3-2（４・５月）'!Z409="ベア加算"),
"",P407*VLOOKUP(N407,【参考】数式用!$AD$2:$AH$27,MATCH(O407,【参考】数式用!$K$4:$N$4,0)+1,0)),"")</f>
        <v/>
      </c>
      <c r="S407" s="138"/>
      <c r="T407" s="1079"/>
      <c r="U407" s="1080"/>
      <c r="V407" s="522" t="str">
        <f>IFERROR(IF(AND('別紙様式3-2（４・５月）'!O409="", O407&lt;&gt;""),P407, P407*VLOOKUP(AF407,【参考】数式用4!$DC$3:$DZ$106,MATCH(N407,【参考】数式用4!$DC$2:$DZ$2,0))),"")</f>
        <v/>
      </c>
      <c r="W407" s="107"/>
      <c r="X407" s="525"/>
      <c r="Y407" s="1081" t="str">
        <f>IFERROR(
     IF(OR('別紙様式3-2（４・５月）'!R409="",'別紙様式3-2（４・５月）'!Z409="ベア加算"),"",
                                            X407*VLOOKUP(N407,【参考】数式用!$AD$2:$AH$27,MATCH(W407,【参考】数式用!$K$4:$N$4,0)+1,0)
      ),"")</f>
        <v/>
      </c>
      <c r="Z407" s="1081"/>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 customHeight="1">
      <c r="A408" s="502">
        <v>395</v>
      </c>
      <c r="B408" s="982" t="str">
        <f>IF(基本情報入力シート!C447="","",基本情報入力シート!C447)</f>
        <v/>
      </c>
      <c r="C408" s="983"/>
      <c r="D408" s="983"/>
      <c r="E408" s="983"/>
      <c r="F408" s="983"/>
      <c r="G408" s="983"/>
      <c r="H408" s="983"/>
      <c r="I408" s="98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077"/>
      <c r="Q408" s="1078"/>
      <c r="R408" s="524" t="str">
        <f>IFERROR(IF(OR('別紙様式3-2（４・５月）'!R410="",'別紙様式3-2（４・５月）'!Z410="ベア加算"),
"",P408*VLOOKUP(N408,【参考】数式用!$AD$2:$AH$27,MATCH(O408,【参考】数式用!$K$4:$N$4,0)+1,0)),"")</f>
        <v/>
      </c>
      <c r="S408" s="138"/>
      <c r="T408" s="1079"/>
      <c r="U408" s="1080"/>
      <c r="V408" s="522" t="str">
        <f>IFERROR(IF(AND('別紙様式3-2（４・５月）'!O410="", O408&lt;&gt;""),P408, P408*VLOOKUP(AF408,【参考】数式用4!$DC$3:$DZ$106,MATCH(N408,【参考】数式用4!$DC$2:$DZ$2,0))),"")</f>
        <v/>
      </c>
      <c r="W408" s="107"/>
      <c r="X408" s="525"/>
      <c r="Y408" s="1081" t="str">
        <f>IFERROR(
     IF(OR('別紙様式3-2（４・５月）'!R410="",'別紙様式3-2（４・５月）'!Z410="ベア加算"),"",
                                            X408*VLOOKUP(N408,【参考】数式用!$AD$2:$AH$27,MATCH(W408,【参考】数式用!$K$4:$N$4,0)+1,0)
      ),"")</f>
        <v/>
      </c>
      <c r="Z408" s="1081"/>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 customHeight="1">
      <c r="A409" s="502">
        <v>396</v>
      </c>
      <c r="B409" s="982" t="str">
        <f>IF(基本情報入力シート!C448="","",基本情報入力シート!C448)</f>
        <v/>
      </c>
      <c r="C409" s="983"/>
      <c r="D409" s="983"/>
      <c r="E409" s="983"/>
      <c r="F409" s="983"/>
      <c r="G409" s="983"/>
      <c r="H409" s="983"/>
      <c r="I409" s="98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077"/>
      <c r="Q409" s="1078"/>
      <c r="R409" s="524" t="str">
        <f>IFERROR(IF(OR('別紙様式3-2（４・５月）'!R411="",'別紙様式3-2（４・５月）'!Z411="ベア加算"),
"",P409*VLOOKUP(N409,【参考】数式用!$AD$2:$AH$27,MATCH(O409,【参考】数式用!$K$4:$N$4,0)+1,0)),"")</f>
        <v/>
      </c>
      <c r="S409" s="138"/>
      <c r="T409" s="1079"/>
      <c r="U409" s="1080"/>
      <c r="V409" s="522" t="str">
        <f>IFERROR(IF(AND('別紙様式3-2（４・５月）'!O411="", O409&lt;&gt;""),P409, P409*VLOOKUP(AF409,【参考】数式用4!$DC$3:$DZ$106,MATCH(N409,【参考】数式用4!$DC$2:$DZ$2,0))),"")</f>
        <v/>
      </c>
      <c r="W409" s="107"/>
      <c r="X409" s="525"/>
      <c r="Y409" s="1081" t="str">
        <f>IFERROR(
     IF(OR('別紙様式3-2（４・５月）'!R411="",'別紙様式3-2（４・５月）'!Z411="ベア加算"),"",
                                            X409*VLOOKUP(N409,【参考】数式用!$AD$2:$AH$27,MATCH(W409,【参考】数式用!$K$4:$N$4,0)+1,0)
      ),"")</f>
        <v/>
      </c>
      <c r="Z409" s="1081"/>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 customHeight="1">
      <c r="A410" s="502">
        <v>397</v>
      </c>
      <c r="B410" s="982" t="str">
        <f>IF(基本情報入力シート!C449="","",基本情報入力シート!C449)</f>
        <v/>
      </c>
      <c r="C410" s="983"/>
      <c r="D410" s="983"/>
      <c r="E410" s="983"/>
      <c r="F410" s="983"/>
      <c r="G410" s="983"/>
      <c r="H410" s="983"/>
      <c r="I410" s="98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077"/>
      <c r="Q410" s="1078"/>
      <c r="R410" s="524" t="str">
        <f>IFERROR(IF(OR('別紙様式3-2（４・５月）'!R412="",'別紙様式3-2（４・５月）'!Z412="ベア加算"),
"",P410*VLOOKUP(N410,【参考】数式用!$AD$2:$AH$27,MATCH(O410,【参考】数式用!$K$4:$N$4,0)+1,0)),"")</f>
        <v/>
      </c>
      <c r="S410" s="138"/>
      <c r="T410" s="1079"/>
      <c r="U410" s="1080"/>
      <c r="V410" s="522" t="str">
        <f>IFERROR(IF(AND('別紙様式3-2（４・５月）'!O412="", O410&lt;&gt;""),P410, P410*VLOOKUP(AF410,【参考】数式用4!$DC$3:$DZ$106,MATCH(N410,【参考】数式用4!$DC$2:$DZ$2,0))),"")</f>
        <v/>
      </c>
      <c r="W410" s="107"/>
      <c r="X410" s="525"/>
      <c r="Y410" s="1081" t="str">
        <f>IFERROR(
     IF(OR('別紙様式3-2（４・５月）'!R412="",'別紙様式3-2（４・５月）'!Z412="ベア加算"),"",
                                            X410*VLOOKUP(N410,【参考】数式用!$AD$2:$AH$27,MATCH(W410,【参考】数式用!$K$4:$N$4,0)+1,0)
      ),"")</f>
        <v/>
      </c>
      <c r="Z410" s="1081"/>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 customHeight="1">
      <c r="A411" s="502">
        <v>398</v>
      </c>
      <c r="B411" s="982" t="str">
        <f>IF(基本情報入力シート!C450="","",基本情報入力シート!C450)</f>
        <v/>
      </c>
      <c r="C411" s="983"/>
      <c r="D411" s="983"/>
      <c r="E411" s="983"/>
      <c r="F411" s="983"/>
      <c r="G411" s="983"/>
      <c r="H411" s="983"/>
      <c r="I411" s="98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077"/>
      <c r="Q411" s="1078"/>
      <c r="R411" s="524" t="str">
        <f>IFERROR(IF(OR('別紙様式3-2（４・５月）'!R413="",'別紙様式3-2（４・５月）'!Z413="ベア加算"),
"",P411*VLOOKUP(N411,【参考】数式用!$AD$2:$AH$27,MATCH(O411,【参考】数式用!$K$4:$N$4,0)+1,0)),"")</f>
        <v/>
      </c>
      <c r="S411" s="138"/>
      <c r="T411" s="1079"/>
      <c r="U411" s="1080"/>
      <c r="V411" s="522" t="str">
        <f>IFERROR(IF(AND('別紙様式3-2（４・５月）'!O413="", O411&lt;&gt;""),P411, P411*VLOOKUP(AF411,【参考】数式用4!$DC$3:$DZ$106,MATCH(N411,【参考】数式用4!$DC$2:$DZ$2,0))),"")</f>
        <v/>
      </c>
      <c r="W411" s="107"/>
      <c r="X411" s="525"/>
      <c r="Y411" s="1081" t="str">
        <f>IFERROR(
     IF(OR('別紙様式3-2（４・５月）'!R413="",'別紙様式3-2（４・５月）'!Z413="ベア加算"),"",
                                            X411*VLOOKUP(N411,【参考】数式用!$AD$2:$AH$27,MATCH(W411,【参考】数式用!$K$4:$N$4,0)+1,0)
      ),"")</f>
        <v/>
      </c>
      <c r="Z411" s="1081"/>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 customHeight="1">
      <c r="A412" s="502">
        <v>399</v>
      </c>
      <c r="B412" s="982" t="str">
        <f>IF(基本情報入力シート!C451="","",基本情報入力シート!C451)</f>
        <v/>
      </c>
      <c r="C412" s="983"/>
      <c r="D412" s="983"/>
      <c r="E412" s="983"/>
      <c r="F412" s="983"/>
      <c r="G412" s="983"/>
      <c r="H412" s="983"/>
      <c r="I412" s="98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077"/>
      <c r="Q412" s="1078"/>
      <c r="R412" s="524" t="str">
        <f>IFERROR(IF(OR('別紙様式3-2（４・５月）'!R414="",'別紙様式3-2（４・５月）'!Z414="ベア加算"),
"",P412*VLOOKUP(N412,【参考】数式用!$AD$2:$AH$27,MATCH(O412,【参考】数式用!$K$4:$N$4,0)+1,0)),"")</f>
        <v/>
      </c>
      <c r="S412" s="138"/>
      <c r="T412" s="1079"/>
      <c r="U412" s="1080"/>
      <c r="V412" s="522" t="str">
        <f>IFERROR(IF(AND('別紙様式3-2（４・５月）'!O414="", O412&lt;&gt;""),P412, P412*VLOOKUP(AF412,【参考】数式用4!$DC$3:$DZ$106,MATCH(N412,【参考】数式用4!$DC$2:$DZ$2,0))),"")</f>
        <v/>
      </c>
      <c r="W412" s="107"/>
      <c r="X412" s="525"/>
      <c r="Y412" s="1081" t="str">
        <f>IFERROR(
     IF(OR('別紙様式3-2（４・５月）'!R414="",'別紙様式3-2（４・５月）'!Z414="ベア加算"),"",
                                            X412*VLOOKUP(N412,【参考】数式用!$AD$2:$AH$27,MATCH(W412,【参考】数式用!$K$4:$N$4,0)+1,0)
      ),"")</f>
        <v/>
      </c>
      <c r="Z412" s="1081"/>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 customHeight="1">
      <c r="A413" s="502">
        <v>400</v>
      </c>
      <c r="B413" s="982" t="str">
        <f>IF(基本情報入力シート!C452="","",基本情報入力シート!C452)</f>
        <v/>
      </c>
      <c r="C413" s="983"/>
      <c r="D413" s="983"/>
      <c r="E413" s="983"/>
      <c r="F413" s="983"/>
      <c r="G413" s="983"/>
      <c r="H413" s="983"/>
      <c r="I413" s="98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077"/>
      <c r="Q413" s="1078"/>
      <c r="R413" s="524" t="str">
        <f>IFERROR(IF(OR('別紙様式3-2（４・５月）'!R415="",'別紙様式3-2（４・５月）'!Z415="ベア加算"),
"",P413*VLOOKUP(N413,【参考】数式用!$AD$2:$AH$27,MATCH(O413,【参考】数式用!$K$4:$N$4,0)+1,0)),"")</f>
        <v/>
      </c>
      <c r="S413" s="138"/>
      <c r="T413" s="1079"/>
      <c r="U413" s="1080"/>
      <c r="V413" s="522" t="str">
        <f>IFERROR(IF(AND('別紙様式3-2（４・５月）'!O415="", O413&lt;&gt;""),P413, P413*VLOOKUP(AF413,【参考】数式用4!$DC$3:$DZ$106,MATCH(N413,【参考】数式用4!$DC$2:$DZ$2,0))),"")</f>
        <v/>
      </c>
      <c r="W413" s="107"/>
      <c r="X413" s="525"/>
      <c r="Y413" s="1081" t="str">
        <f>IFERROR(
     IF(OR('別紙様式3-2（４・５月）'!R415="",'別紙様式3-2（４・５月）'!Z415="ベア加算"),"",
                                            X413*VLOOKUP(N413,【参考】数式用!$AD$2:$AH$27,MATCH(W413,【参考】数式用!$K$4:$N$4,0)+1,0)
      ),"")</f>
        <v/>
      </c>
      <c r="Z413" s="1081"/>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 customHeight="1">
      <c r="A414" s="502">
        <v>401</v>
      </c>
      <c r="B414" s="982" t="str">
        <f>IF(基本情報入力シート!C453="","",基本情報入力シート!C453)</f>
        <v/>
      </c>
      <c r="C414" s="983"/>
      <c r="D414" s="983"/>
      <c r="E414" s="983"/>
      <c r="F414" s="983"/>
      <c r="G414" s="983"/>
      <c r="H414" s="983"/>
      <c r="I414" s="98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077"/>
      <c r="Q414" s="1078"/>
      <c r="R414" s="524" t="str">
        <f>IFERROR(IF(OR('別紙様式3-2（４・５月）'!R416="",'別紙様式3-2（４・５月）'!Z416="ベア加算"),
"",P414*VLOOKUP(N414,【参考】数式用!$AD$2:$AH$27,MATCH(O414,【参考】数式用!$K$4:$N$4,0)+1,0)),"")</f>
        <v/>
      </c>
      <c r="S414" s="138"/>
      <c r="T414" s="1079"/>
      <c r="U414" s="1080"/>
      <c r="V414" s="522" t="str">
        <f>IFERROR(IF(AND('別紙様式3-2（４・５月）'!O416="", O414&lt;&gt;""),P414, P414*VLOOKUP(AF414,【参考】数式用4!$DC$3:$DZ$106,MATCH(N414,【参考】数式用4!$DC$2:$DZ$2,0))),"")</f>
        <v/>
      </c>
      <c r="W414" s="107"/>
      <c r="X414" s="525"/>
      <c r="Y414" s="1081" t="str">
        <f>IFERROR(
     IF(OR('別紙様式3-2（４・５月）'!R416="",'別紙様式3-2（４・５月）'!Z416="ベア加算"),"",
                                            X414*VLOOKUP(N414,【参考】数式用!$AD$2:$AH$27,MATCH(W414,【参考】数式用!$K$4:$N$4,0)+1,0)
      ),"")</f>
        <v/>
      </c>
      <c r="Z414" s="1081"/>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 customHeight="1">
      <c r="A415" s="502">
        <v>402</v>
      </c>
      <c r="B415" s="982" t="str">
        <f>IF(基本情報入力シート!C454="","",基本情報入力シート!C454)</f>
        <v/>
      </c>
      <c r="C415" s="983"/>
      <c r="D415" s="983"/>
      <c r="E415" s="983"/>
      <c r="F415" s="983"/>
      <c r="G415" s="983"/>
      <c r="H415" s="983"/>
      <c r="I415" s="98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077"/>
      <c r="Q415" s="1078"/>
      <c r="R415" s="524" t="str">
        <f>IFERROR(IF(OR('別紙様式3-2（４・５月）'!R417="",'別紙様式3-2（４・５月）'!Z417="ベア加算"),
"",P415*VLOOKUP(N415,【参考】数式用!$AD$2:$AH$27,MATCH(O415,【参考】数式用!$K$4:$N$4,0)+1,0)),"")</f>
        <v/>
      </c>
      <c r="S415" s="138"/>
      <c r="T415" s="1079"/>
      <c r="U415" s="1080"/>
      <c r="V415" s="522" t="str">
        <f>IFERROR(IF(AND('別紙様式3-2（４・５月）'!O417="", O415&lt;&gt;""),P415, P415*VLOOKUP(AF415,【参考】数式用4!$DC$3:$DZ$106,MATCH(N415,【参考】数式用4!$DC$2:$DZ$2,0))),"")</f>
        <v/>
      </c>
      <c r="W415" s="107"/>
      <c r="X415" s="525"/>
      <c r="Y415" s="1081" t="str">
        <f>IFERROR(
     IF(OR('別紙様式3-2（４・５月）'!R417="",'別紙様式3-2（４・５月）'!Z417="ベア加算"),"",
                                            X415*VLOOKUP(N415,【参考】数式用!$AD$2:$AH$27,MATCH(W415,【参考】数式用!$K$4:$N$4,0)+1,0)
      ),"")</f>
        <v/>
      </c>
      <c r="Z415" s="1081"/>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 customHeight="1">
      <c r="A416" s="502">
        <v>403</v>
      </c>
      <c r="B416" s="982" t="str">
        <f>IF(基本情報入力シート!C455="","",基本情報入力シート!C455)</f>
        <v/>
      </c>
      <c r="C416" s="983"/>
      <c r="D416" s="983"/>
      <c r="E416" s="983"/>
      <c r="F416" s="983"/>
      <c r="G416" s="983"/>
      <c r="H416" s="983"/>
      <c r="I416" s="98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077"/>
      <c r="Q416" s="1078"/>
      <c r="R416" s="524" t="str">
        <f>IFERROR(IF(OR('別紙様式3-2（４・５月）'!R418="",'別紙様式3-2（４・５月）'!Z418="ベア加算"),
"",P416*VLOOKUP(N416,【参考】数式用!$AD$2:$AH$27,MATCH(O416,【参考】数式用!$K$4:$N$4,0)+1,0)),"")</f>
        <v/>
      </c>
      <c r="S416" s="138"/>
      <c r="T416" s="1079"/>
      <c r="U416" s="1080"/>
      <c r="V416" s="522" t="str">
        <f>IFERROR(IF(AND('別紙様式3-2（４・５月）'!O418="", O416&lt;&gt;""),P416, P416*VLOOKUP(AF416,【参考】数式用4!$DC$3:$DZ$106,MATCH(N416,【参考】数式用4!$DC$2:$DZ$2,0))),"")</f>
        <v/>
      </c>
      <c r="W416" s="107"/>
      <c r="X416" s="525"/>
      <c r="Y416" s="1081" t="str">
        <f>IFERROR(
     IF(OR('別紙様式3-2（４・５月）'!R418="",'別紙様式3-2（４・５月）'!Z418="ベア加算"),"",
                                            X416*VLOOKUP(N416,【参考】数式用!$AD$2:$AH$27,MATCH(W416,【参考】数式用!$K$4:$N$4,0)+1,0)
      ),"")</f>
        <v/>
      </c>
      <c r="Z416" s="1081"/>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 customHeight="1">
      <c r="A417" s="502">
        <v>404</v>
      </c>
      <c r="B417" s="982" t="str">
        <f>IF(基本情報入力シート!C456="","",基本情報入力シート!C456)</f>
        <v/>
      </c>
      <c r="C417" s="983"/>
      <c r="D417" s="983"/>
      <c r="E417" s="983"/>
      <c r="F417" s="983"/>
      <c r="G417" s="983"/>
      <c r="H417" s="983"/>
      <c r="I417" s="98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077"/>
      <c r="Q417" s="1078"/>
      <c r="R417" s="524" t="str">
        <f>IFERROR(IF(OR('別紙様式3-2（４・５月）'!R419="",'別紙様式3-2（４・５月）'!Z419="ベア加算"),
"",P417*VLOOKUP(N417,【参考】数式用!$AD$2:$AH$27,MATCH(O417,【参考】数式用!$K$4:$N$4,0)+1,0)),"")</f>
        <v/>
      </c>
      <c r="S417" s="138"/>
      <c r="T417" s="1079"/>
      <c r="U417" s="1080"/>
      <c r="V417" s="522" t="str">
        <f>IFERROR(IF(AND('別紙様式3-2（４・５月）'!O419="", O417&lt;&gt;""),P417, P417*VLOOKUP(AF417,【参考】数式用4!$DC$3:$DZ$106,MATCH(N417,【参考】数式用4!$DC$2:$DZ$2,0))),"")</f>
        <v/>
      </c>
      <c r="W417" s="107"/>
      <c r="X417" s="525"/>
      <c r="Y417" s="1081" t="str">
        <f>IFERROR(
     IF(OR('別紙様式3-2（４・５月）'!R419="",'別紙様式3-2（４・５月）'!Z419="ベア加算"),"",
                                            X417*VLOOKUP(N417,【参考】数式用!$AD$2:$AH$27,MATCH(W417,【参考】数式用!$K$4:$N$4,0)+1,0)
      ),"")</f>
        <v/>
      </c>
      <c r="Z417" s="1081"/>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 customHeight="1">
      <c r="A418" s="502">
        <v>405</v>
      </c>
      <c r="B418" s="982" t="str">
        <f>IF(基本情報入力シート!C457="","",基本情報入力シート!C457)</f>
        <v/>
      </c>
      <c r="C418" s="983"/>
      <c r="D418" s="983"/>
      <c r="E418" s="983"/>
      <c r="F418" s="983"/>
      <c r="G418" s="983"/>
      <c r="H418" s="983"/>
      <c r="I418" s="98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077"/>
      <c r="Q418" s="1078"/>
      <c r="R418" s="524" t="str">
        <f>IFERROR(IF(OR('別紙様式3-2（４・５月）'!R420="",'別紙様式3-2（４・５月）'!Z420="ベア加算"),
"",P418*VLOOKUP(N418,【参考】数式用!$AD$2:$AH$27,MATCH(O418,【参考】数式用!$K$4:$N$4,0)+1,0)),"")</f>
        <v/>
      </c>
      <c r="S418" s="138"/>
      <c r="T418" s="1079"/>
      <c r="U418" s="1080"/>
      <c r="V418" s="522" t="str">
        <f>IFERROR(IF(AND('別紙様式3-2（４・５月）'!O420="", O418&lt;&gt;""),P418, P418*VLOOKUP(AF418,【参考】数式用4!$DC$3:$DZ$106,MATCH(N418,【参考】数式用4!$DC$2:$DZ$2,0))),"")</f>
        <v/>
      </c>
      <c r="W418" s="107"/>
      <c r="X418" s="525"/>
      <c r="Y418" s="1081" t="str">
        <f>IFERROR(
     IF(OR('別紙様式3-2（４・５月）'!R420="",'別紙様式3-2（４・５月）'!Z420="ベア加算"),"",
                                            X418*VLOOKUP(N418,【参考】数式用!$AD$2:$AH$27,MATCH(W418,【参考】数式用!$K$4:$N$4,0)+1,0)
      ),"")</f>
        <v/>
      </c>
      <c r="Z418" s="1081"/>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 customHeight="1">
      <c r="A419" s="502">
        <v>406</v>
      </c>
      <c r="B419" s="982" t="str">
        <f>IF(基本情報入力シート!C458="","",基本情報入力シート!C458)</f>
        <v/>
      </c>
      <c r="C419" s="983"/>
      <c r="D419" s="983"/>
      <c r="E419" s="983"/>
      <c r="F419" s="983"/>
      <c r="G419" s="983"/>
      <c r="H419" s="983"/>
      <c r="I419" s="98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077"/>
      <c r="Q419" s="1078"/>
      <c r="R419" s="524" t="str">
        <f>IFERROR(IF(OR('別紙様式3-2（４・５月）'!R421="",'別紙様式3-2（４・５月）'!Z421="ベア加算"),
"",P419*VLOOKUP(N419,【参考】数式用!$AD$2:$AH$27,MATCH(O419,【参考】数式用!$K$4:$N$4,0)+1,0)),"")</f>
        <v/>
      </c>
      <c r="S419" s="138"/>
      <c r="T419" s="1079"/>
      <c r="U419" s="1080"/>
      <c r="V419" s="522" t="str">
        <f>IFERROR(IF(AND('別紙様式3-2（４・５月）'!O421="", O419&lt;&gt;""),P419, P419*VLOOKUP(AF419,【参考】数式用4!$DC$3:$DZ$106,MATCH(N419,【参考】数式用4!$DC$2:$DZ$2,0))),"")</f>
        <v/>
      </c>
      <c r="W419" s="107"/>
      <c r="X419" s="525"/>
      <c r="Y419" s="1081" t="str">
        <f>IFERROR(
     IF(OR('別紙様式3-2（４・５月）'!R421="",'別紙様式3-2（４・５月）'!Z421="ベア加算"),"",
                                            X419*VLOOKUP(N419,【参考】数式用!$AD$2:$AH$27,MATCH(W419,【参考】数式用!$K$4:$N$4,0)+1,0)
      ),"")</f>
        <v/>
      </c>
      <c r="Z419" s="1081"/>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 customHeight="1">
      <c r="A420" s="502">
        <v>407</v>
      </c>
      <c r="B420" s="982" t="str">
        <f>IF(基本情報入力シート!C459="","",基本情報入力シート!C459)</f>
        <v/>
      </c>
      <c r="C420" s="983"/>
      <c r="D420" s="983"/>
      <c r="E420" s="983"/>
      <c r="F420" s="983"/>
      <c r="G420" s="983"/>
      <c r="H420" s="983"/>
      <c r="I420" s="98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077"/>
      <c r="Q420" s="1078"/>
      <c r="R420" s="524" t="str">
        <f>IFERROR(IF(OR('別紙様式3-2（４・５月）'!R422="",'別紙様式3-2（４・５月）'!Z422="ベア加算"),
"",P420*VLOOKUP(N420,【参考】数式用!$AD$2:$AH$27,MATCH(O420,【参考】数式用!$K$4:$N$4,0)+1,0)),"")</f>
        <v/>
      </c>
      <c r="S420" s="138"/>
      <c r="T420" s="1079"/>
      <c r="U420" s="1080"/>
      <c r="V420" s="522" t="str">
        <f>IFERROR(IF(AND('別紙様式3-2（４・５月）'!O422="", O420&lt;&gt;""),P420, P420*VLOOKUP(AF420,【参考】数式用4!$DC$3:$DZ$106,MATCH(N420,【参考】数式用4!$DC$2:$DZ$2,0))),"")</f>
        <v/>
      </c>
      <c r="W420" s="107"/>
      <c r="X420" s="525"/>
      <c r="Y420" s="1081" t="str">
        <f>IFERROR(
     IF(OR('別紙様式3-2（４・５月）'!R422="",'別紙様式3-2（４・５月）'!Z422="ベア加算"),"",
                                            X420*VLOOKUP(N420,【参考】数式用!$AD$2:$AH$27,MATCH(W420,【参考】数式用!$K$4:$N$4,0)+1,0)
      ),"")</f>
        <v/>
      </c>
      <c r="Z420" s="1081"/>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 customHeight="1">
      <c r="A421" s="502">
        <v>408</v>
      </c>
      <c r="B421" s="982" t="str">
        <f>IF(基本情報入力シート!C460="","",基本情報入力シート!C460)</f>
        <v/>
      </c>
      <c r="C421" s="983"/>
      <c r="D421" s="983"/>
      <c r="E421" s="983"/>
      <c r="F421" s="983"/>
      <c r="G421" s="983"/>
      <c r="H421" s="983"/>
      <c r="I421" s="98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077"/>
      <c r="Q421" s="1078"/>
      <c r="R421" s="524" t="str">
        <f>IFERROR(IF(OR('別紙様式3-2（４・５月）'!R423="",'別紙様式3-2（４・５月）'!Z423="ベア加算"),
"",P421*VLOOKUP(N421,【参考】数式用!$AD$2:$AH$27,MATCH(O421,【参考】数式用!$K$4:$N$4,0)+1,0)),"")</f>
        <v/>
      </c>
      <c r="S421" s="138"/>
      <c r="T421" s="1079"/>
      <c r="U421" s="1080"/>
      <c r="V421" s="522" t="str">
        <f>IFERROR(IF(AND('別紙様式3-2（４・５月）'!O423="", O421&lt;&gt;""),P421, P421*VLOOKUP(AF421,【参考】数式用4!$DC$3:$DZ$106,MATCH(N421,【参考】数式用4!$DC$2:$DZ$2,0))),"")</f>
        <v/>
      </c>
      <c r="W421" s="107"/>
      <c r="X421" s="525"/>
      <c r="Y421" s="1081" t="str">
        <f>IFERROR(
     IF(OR('別紙様式3-2（４・５月）'!R423="",'別紙様式3-2（４・５月）'!Z423="ベア加算"),"",
                                            X421*VLOOKUP(N421,【参考】数式用!$AD$2:$AH$27,MATCH(W421,【参考】数式用!$K$4:$N$4,0)+1,0)
      ),"")</f>
        <v/>
      </c>
      <c r="Z421" s="1081"/>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 customHeight="1">
      <c r="A422" s="502">
        <v>409</v>
      </c>
      <c r="B422" s="982" t="str">
        <f>IF(基本情報入力シート!C461="","",基本情報入力シート!C461)</f>
        <v/>
      </c>
      <c r="C422" s="983"/>
      <c r="D422" s="983"/>
      <c r="E422" s="983"/>
      <c r="F422" s="983"/>
      <c r="G422" s="983"/>
      <c r="H422" s="983"/>
      <c r="I422" s="98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077"/>
      <c r="Q422" s="1078"/>
      <c r="R422" s="524" t="str">
        <f>IFERROR(IF(OR('別紙様式3-2（４・５月）'!R424="",'別紙様式3-2（４・５月）'!Z424="ベア加算"),
"",P422*VLOOKUP(N422,【参考】数式用!$AD$2:$AH$27,MATCH(O422,【参考】数式用!$K$4:$N$4,0)+1,0)),"")</f>
        <v/>
      </c>
      <c r="S422" s="138"/>
      <c r="T422" s="1079"/>
      <c r="U422" s="1080"/>
      <c r="V422" s="522" t="str">
        <f>IFERROR(IF(AND('別紙様式3-2（４・５月）'!O424="", O422&lt;&gt;""),P422, P422*VLOOKUP(AF422,【参考】数式用4!$DC$3:$DZ$106,MATCH(N422,【参考】数式用4!$DC$2:$DZ$2,0))),"")</f>
        <v/>
      </c>
      <c r="W422" s="107"/>
      <c r="X422" s="525"/>
      <c r="Y422" s="1081" t="str">
        <f>IFERROR(
     IF(OR('別紙様式3-2（４・５月）'!R424="",'別紙様式3-2（４・５月）'!Z424="ベア加算"),"",
                                            X422*VLOOKUP(N422,【参考】数式用!$AD$2:$AH$27,MATCH(W422,【参考】数式用!$K$4:$N$4,0)+1,0)
      ),"")</f>
        <v/>
      </c>
      <c r="Z422" s="1081"/>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 customHeight="1">
      <c r="A423" s="502">
        <v>410</v>
      </c>
      <c r="B423" s="982" t="str">
        <f>IF(基本情報入力シート!C462="","",基本情報入力シート!C462)</f>
        <v/>
      </c>
      <c r="C423" s="983"/>
      <c r="D423" s="983"/>
      <c r="E423" s="983"/>
      <c r="F423" s="983"/>
      <c r="G423" s="983"/>
      <c r="H423" s="983"/>
      <c r="I423" s="98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077"/>
      <c r="Q423" s="1078"/>
      <c r="R423" s="524" t="str">
        <f>IFERROR(IF(OR('別紙様式3-2（４・５月）'!R425="",'別紙様式3-2（４・５月）'!Z425="ベア加算"),
"",P423*VLOOKUP(N423,【参考】数式用!$AD$2:$AH$27,MATCH(O423,【参考】数式用!$K$4:$N$4,0)+1,0)),"")</f>
        <v/>
      </c>
      <c r="S423" s="138"/>
      <c r="T423" s="1079"/>
      <c r="U423" s="1080"/>
      <c r="V423" s="522" t="str">
        <f>IFERROR(IF(AND('別紙様式3-2（４・５月）'!O425="", O423&lt;&gt;""),P423, P423*VLOOKUP(AF423,【参考】数式用4!$DC$3:$DZ$106,MATCH(N423,【参考】数式用4!$DC$2:$DZ$2,0))),"")</f>
        <v/>
      </c>
      <c r="W423" s="107"/>
      <c r="X423" s="525"/>
      <c r="Y423" s="1081" t="str">
        <f>IFERROR(
     IF(OR('別紙様式3-2（４・５月）'!R425="",'別紙様式3-2（４・５月）'!Z425="ベア加算"),"",
                                            X423*VLOOKUP(N423,【参考】数式用!$AD$2:$AH$27,MATCH(W423,【参考】数式用!$K$4:$N$4,0)+1,0)
      ),"")</f>
        <v/>
      </c>
      <c r="Z423" s="1081"/>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 customHeight="1">
      <c r="A424" s="502">
        <v>411</v>
      </c>
      <c r="B424" s="982" t="str">
        <f>IF(基本情報入力シート!C463="","",基本情報入力シート!C463)</f>
        <v/>
      </c>
      <c r="C424" s="983"/>
      <c r="D424" s="983"/>
      <c r="E424" s="983"/>
      <c r="F424" s="983"/>
      <c r="G424" s="983"/>
      <c r="H424" s="983"/>
      <c r="I424" s="98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077"/>
      <c r="Q424" s="1078"/>
      <c r="R424" s="524" t="str">
        <f>IFERROR(IF(OR('別紙様式3-2（４・５月）'!R426="",'別紙様式3-2（４・５月）'!Z426="ベア加算"),
"",P424*VLOOKUP(N424,【参考】数式用!$AD$2:$AH$27,MATCH(O424,【参考】数式用!$K$4:$N$4,0)+1,0)),"")</f>
        <v/>
      </c>
      <c r="S424" s="138"/>
      <c r="T424" s="1079"/>
      <c r="U424" s="1080"/>
      <c r="V424" s="522" t="str">
        <f>IFERROR(IF(AND('別紙様式3-2（４・５月）'!O426="", O424&lt;&gt;""),P424, P424*VLOOKUP(AF424,【参考】数式用4!$DC$3:$DZ$106,MATCH(N424,【参考】数式用4!$DC$2:$DZ$2,0))),"")</f>
        <v/>
      </c>
      <c r="W424" s="107"/>
      <c r="X424" s="525"/>
      <c r="Y424" s="1081" t="str">
        <f>IFERROR(
     IF(OR('別紙様式3-2（４・５月）'!R426="",'別紙様式3-2（４・５月）'!Z426="ベア加算"),"",
                                            X424*VLOOKUP(N424,【参考】数式用!$AD$2:$AH$27,MATCH(W424,【参考】数式用!$K$4:$N$4,0)+1,0)
      ),"")</f>
        <v/>
      </c>
      <c r="Z424" s="1081"/>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 customHeight="1">
      <c r="A425" s="502">
        <v>412</v>
      </c>
      <c r="B425" s="982" t="str">
        <f>IF(基本情報入力シート!C464="","",基本情報入力シート!C464)</f>
        <v/>
      </c>
      <c r="C425" s="983"/>
      <c r="D425" s="983"/>
      <c r="E425" s="983"/>
      <c r="F425" s="983"/>
      <c r="G425" s="983"/>
      <c r="H425" s="983"/>
      <c r="I425" s="98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077"/>
      <c r="Q425" s="1078"/>
      <c r="R425" s="524" t="str">
        <f>IFERROR(IF(OR('別紙様式3-2（４・５月）'!R427="",'別紙様式3-2（４・５月）'!Z427="ベア加算"),
"",P425*VLOOKUP(N425,【参考】数式用!$AD$2:$AH$27,MATCH(O425,【参考】数式用!$K$4:$N$4,0)+1,0)),"")</f>
        <v/>
      </c>
      <c r="S425" s="138"/>
      <c r="T425" s="1079"/>
      <c r="U425" s="1080"/>
      <c r="V425" s="522" t="str">
        <f>IFERROR(IF(AND('別紙様式3-2（４・５月）'!O427="", O425&lt;&gt;""),P425, P425*VLOOKUP(AF425,【参考】数式用4!$DC$3:$DZ$106,MATCH(N425,【参考】数式用4!$DC$2:$DZ$2,0))),"")</f>
        <v/>
      </c>
      <c r="W425" s="107"/>
      <c r="X425" s="525"/>
      <c r="Y425" s="1081" t="str">
        <f>IFERROR(
     IF(OR('別紙様式3-2（４・５月）'!R427="",'別紙様式3-2（４・５月）'!Z427="ベア加算"),"",
                                            X425*VLOOKUP(N425,【参考】数式用!$AD$2:$AH$27,MATCH(W425,【参考】数式用!$K$4:$N$4,0)+1,0)
      ),"")</f>
        <v/>
      </c>
      <c r="Z425" s="1081"/>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 customHeight="1">
      <c r="A426" s="502">
        <v>413</v>
      </c>
      <c r="B426" s="982" t="str">
        <f>IF(基本情報入力シート!C465="","",基本情報入力シート!C465)</f>
        <v/>
      </c>
      <c r="C426" s="983"/>
      <c r="D426" s="983"/>
      <c r="E426" s="983"/>
      <c r="F426" s="983"/>
      <c r="G426" s="983"/>
      <c r="H426" s="983"/>
      <c r="I426" s="98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077"/>
      <c r="Q426" s="1078"/>
      <c r="R426" s="524" t="str">
        <f>IFERROR(IF(OR('別紙様式3-2（４・５月）'!R428="",'別紙様式3-2（４・５月）'!Z428="ベア加算"),
"",P426*VLOOKUP(N426,【参考】数式用!$AD$2:$AH$27,MATCH(O426,【参考】数式用!$K$4:$N$4,0)+1,0)),"")</f>
        <v/>
      </c>
      <c r="S426" s="138"/>
      <c r="T426" s="1079"/>
      <c r="U426" s="1080"/>
      <c r="V426" s="522" t="str">
        <f>IFERROR(IF(AND('別紙様式3-2（４・５月）'!O428="", O426&lt;&gt;""),P426, P426*VLOOKUP(AF426,【参考】数式用4!$DC$3:$DZ$106,MATCH(N426,【参考】数式用4!$DC$2:$DZ$2,0))),"")</f>
        <v/>
      </c>
      <c r="W426" s="107"/>
      <c r="X426" s="525"/>
      <c r="Y426" s="1081" t="str">
        <f>IFERROR(
     IF(OR('別紙様式3-2（４・５月）'!R428="",'別紙様式3-2（４・５月）'!Z428="ベア加算"),"",
                                            X426*VLOOKUP(N426,【参考】数式用!$AD$2:$AH$27,MATCH(W426,【参考】数式用!$K$4:$N$4,0)+1,0)
      ),"")</f>
        <v/>
      </c>
      <c r="Z426" s="1081"/>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 customHeight="1">
      <c r="A427" s="502">
        <v>414</v>
      </c>
      <c r="B427" s="982" t="str">
        <f>IF(基本情報入力シート!C466="","",基本情報入力シート!C466)</f>
        <v/>
      </c>
      <c r="C427" s="983"/>
      <c r="D427" s="983"/>
      <c r="E427" s="983"/>
      <c r="F427" s="983"/>
      <c r="G427" s="983"/>
      <c r="H427" s="983"/>
      <c r="I427" s="98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077"/>
      <c r="Q427" s="1078"/>
      <c r="R427" s="524" t="str">
        <f>IFERROR(IF(OR('別紙様式3-2（４・５月）'!R429="",'別紙様式3-2（４・５月）'!Z429="ベア加算"),
"",P427*VLOOKUP(N427,【参考】数式用!$AD$2:$AH$27,MATCH(O427,【参考】数式用!$K$4:$N$4,0)+1,0)),"")</f>
        <v/>
      </c>
      <c r="S427" s="138"/>
      <c r="T427" s="1079"/>
      <c r="U427" s="1080"/>
      <c r="V427" s="522" t="str">
        <f>IFERROR(IF(AND('別紙様式3-2（４・５月）'!O429="", O427&lt;&gt;""),P427, P427*VLOOKUP(AF427,【参考】数式用4!$DC$3:$DZ$106,MATCH(N427,【参考】数式用4!$DC$2:$DZ$2,0))),"")</f>
        <v/>
      </c>
      <c r="W427" s="107"/>
      <c r="X427" s="525"/>
      <c r="Y427" s="1081" t="str">
        <f>IFERROR(
     IF(OR('別紙様式3-2（４・５月）'!R429="",'別紙様式3-2（４・５月）'!Z429="ベア加算"),"",
                                            X427*VLOOKUP(N427,【参考】数式用!$AD$2:$AH$27,MATCH(W427,【参考】数式用!$K$4:$N$4,0)+1,0)
      ),"")</f>
        <v/>
      </c>
      <c r="Z427" s="1081"/>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 customHeight="1">
      <c r="A428" s="502">
        <v>415</v>
      </c>
      <c r="B428" s="982" t="str">
        <f>IF(基本情報入力シート!C467="","",基本情報入力シート!C467)</f>
        <v/>
      </c>
      <c r="C428" s="983"/>
      <c r="D428" s="983"/>
      <c r="E428" s="983"/>
      <c r="F428" s="983"/>
      <c r="G428" s="983"/>
      <c r="H428" s="983"/>
      <c r="I428" s="98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077"/>
      <c r="Q428" s="1078"/>
      <c r="R428" s="524" t="str">
        <f>IFERROR(IF(OR('別紙様式3-2（４・５月）'!R430="",'別紙様式3-2（４・５月）'!Z430="ベア加算"),
"",P428*VLOOKUP(N428,【参考】数式用!$AD$2:$AH$27,MATCH(O428,【参考】数式用!$K$4:$N$4,0)+1,0)),"")</f>
        <v/>
      </c>
      <c r="S428" s="138"/>
      <c r="T428" s="1079"/>
      <c r="U428" s="1080"/>
      <c r="V428" s="522" t="str">
        <f>IFERROR(IF(AND('別紙様式3-2（４・５月）'!O430="", O428&lt;&gt;""),P428, P428*VLOOKUP(AF428,【参考】数式用4!$DC$3:$DZ$106,MATCH(N428,【参考】数式用4!$DC$2:$DZ$2,0))),"")</f>
        <v/>
      </c>
      <c r="W428" s="107"/>
      <c r="X428" s="525"/>
      <c r="Y428" s="1081" t="str">
        <f>IFERROR(
     IF(OR('別紙様式3-2（４・５月）'!R430="",'別紙様式3-2（４・５月）'!Z430="ベア加算"),"",
                                            X428*VLOOKUP(N428,【参考】数式用!$AD$2:$AH$27,MATCH(W428,【参考】数式用!$K$4:$N$4,0)+1,0)
      ),"")</f>
        <v/>
      </c>
      <c r="Z428" s="1081"/>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 customHeight="1">
      <c r="A429" s="502">
        <v>416</v>
      </c>
      <c r="B429" s="982" t="str">
        <f>IF(基本情報入力シート!C468="","",基本情報入力シート!C468)</f>
        <v/>
      </c>
      <c r="C429" s="983"/>
      <c r="D429" s="983"/>
      <c r="E429" s="983"/>
      <c r="F429" s="983"/>
      <c r="G429" s="983"/>
      <c r="H429" s="983"/>
      <c r="I429" s="98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077"/>
      <c r="Q429" s="1078"/>
      <c r="R429" s="524" t="str">
        <f>IFERROR(IF(OR('別紙様式3-2（４・５月）'!R431="",'別紙様式3-2（４・５月）'!Z431="ベア加算"),
"",P429*VLOOKUP(N429,【参考】数式用!$AD$2:$AH$27,MATCH(O429,【参考】数式用!$K$4:$N$4,0)+1,0)),"")</f>
        <v/>
      </c>
      <c r="S429" s="138"/>
      <c r="T429" s="1079"/>
      <c r="U429" s="1080"/>
      <c r="V429" s="522" t="str">
        <f>IFERROR(IF(AND('別紙様式3-2（４・５月）'!O431="", O429&lt;&gt;""),P429, P429*VLOOKUP(AF429,【参考】数式用4!$DC$3:$DZ$106,MATCH(N429,【参考】数式用4!$DC$2:$DZ$2,0))),"")</f>
        <v/>
      </c>
      <c r="W429" s="107"/>
      <c r="X429" s="525"/>
      <c r="Y429" s="1081" t="str">
        <f>IFERROR(
     IF(OR('別紙様式3-2（４・５月）'!R431="",'別紙様式3-2（４・５月）'!Z431="ベア加算"),"",
                                            X429*VLOOKUP(N429,【参考】数式用!$AD$2:$AH$27,MATCH(W429,【参考】数式用!$K$4:$N$4,0)+1,0)
      ),"")</f>
        <v/>
      </c>
      <c r="Z429" s="1081"/>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 customHeight="1">
      <c r="A430" s="502">
        <v>417</v>
      </c>
      <c r="B430" s="982" t="str">
        <f>IF(基本情報入力シート!C469="","",基本情報入力シート!C469)</f>
        <v/>
      </c>
      <c r="C430" s="983"/>
      <c r="D430" s="983"/>
      <c r="E430" s="983"/>
      <c r="F430" s="983"/>
      <c r="G430" s="983"/>
      <c r="H430" s="983"/>
      <c r="I430" s="98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077"/>
      <c r="Q430" s="1078"/>
      <c r="R430" s="524" t="str">
        <f>IFERROR(IF(OR('別紙様式3-2（４・５月）'!R432="",'別紙様式3-2（４・５月）'!Z432="ベア加算"),
"",P430*VLOOKUP(N430,【参考】数式用!$AD$2:$AH$27,MATCH(O430,【参考】数式用!$K$4:$N$4,0)+1,0)),"")</f>
        <v/>
      </c>
      <c r="S430" s="138"/>
      <c r="T430" s="1079"/>
      <c r="U430" s="1080"/>
      <c r="V430" s="522" t="str">
        <f>IFERROR(IF(AND('別紙様式3-2（４・５月）'!O432="", O430&lt;&gt;""),P430, P430*VLOOKUP(AF430,【参考】数式用4!$DC$3:$DZ$106,MATCH(N430,【参考】数式用4!$DC$2:$DZ$2,0))),"")</f>
        <v/>
      </c>
      <c r="W430" s="107"/>
      <c r="X430" s="525"/>
      <c r="Y430" s="1081" t="str">
        <f>IFERROR(
     IF(OR('別紙様式3-2（４・５月）'!R432="",'別紙様式3-2（４・５月）'!Z432="ベア加算"),"",
                                            X430*VLOOKUP(N430,【参考】数式用!$AD$2:$AH$27,MATCH(W430,【参考】数式用!$K$4:$N$4,0)+1,0)
      ),"")</f>
        <v/>
      </c>
      <c r="Z430" s="1081"/>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 customHeight="1">
      <c r="A431" s="502">
        <v>418</v>
      </c>
      <c r="B431" s="982" t="str">
        <f>IF(基本情報入力シート!C470="","",基本情報入力シート!C470)</f>
        <v/>
      </c>
      <c r="C431" s="983"/>
      <c r="D431" s="983"/>
      <c r="E431" s="983"/>
      <c r="F431" s="983"/>
      <c r="G431" s="983"/>
      <c r="H431" s="983"/>
      <c r="I431" s="98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077"/>
      <c r="Q431" s="1078"/>
      <c r="R431" s="524" t="str">
        <f>IFERROR(IF(OR('別紙様式3-2（４・５月）'!R433="",'別紙様式3-2（４・５月）'!Z433="ベア加算"),
"",P431*VLOOKUP(N431,【参考】数式用!$AD$2:$AH$27,MATCH(O431,【参考】数式用!$K$4:$N$4,0)+1,0)),"")</f>
        <v/>
      </c>
      <c r="S431" s="138"/>
      <c r="T431" s="1079"/>
      <c r="U431" s="1080"/>
      <c r="V431" s="522" t="str">
        <f>IFERROR(IF(AND('別紙様式3-2（４・５月）'!O433="", O431&lt;&gt;""),P431, P431*VLOOKUP(AF431,【参考】数式用4!$DC$3:$DZ$106,MATCH(N431,【参考】数式用4!$DC$2:$DZ$2,0))),"")</f>
        <v/>
      </c>
      <c r="W431" s="107"/>
      <c r="X431" s="525"/>
      <c r="Y431" s="1081" t="str">
        <f>IFERROR(
     IF(OR('別紙様式3-2（４・５月）'!R433="",'別紙様式3-2（４・５月）'!Z433="ベア加算"),"",
                                            X431*VLOOKUP(N431,【参考】数式用!$AD$2:$AH$27,MATCH(W431,【参考】数式用!$K$4:$N$4,0)+1,0)
      ),"")</f>
        <v/>
      </c>
      <c r="Z431" s="1081"/>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 customHeight="1">
      <c r="A432" s="502">
        <v>419</v>
      </c>
      <c r="B432" s="982" t="str">
        <f>IF(基本情報入力シート!C471="","",基本情報入力シート!C471)</f>
        <v/>
      </c>
      <c r="C432" s="983"/>
      <c r="D432" s="983"/>
      <c r="E432" s="983"/>
      <c r="F432" s="983"/>
      <c r="G432" s="983"/>
      <c r="H432" s="983"/>
      <c r="I432" s="98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077"/>
      <c r="Q432" s="1078"/>
      <c r="R432" s="524" t="str">
        <f>IFERROR(IF(OR('別紙様式3-2（４・５月）'!R434="",'別紙様式3-2（４・５月）'!Z434="ベア加算"),
"",P432*VLOOKUP(N432,【参考】数式用!$AD$2:$AH$27,MATCH(O432,【参考】数式用!$K$4:$N$4,0)+1,0)),"")</f>
        <v/>
      </c>
      <c r="S432" s="138"/>
      <c r="T432" s="1079"/>
      <c r="U432" s="1080"/>
      <c r="V432" s="522" t="str">
        <f>IFERROR(IF(AND('別紙様式3-2（４・５月）'!O434="", O432&lt;&gt;""),P432, P432*VLOOKUP(AF432,【参考】数式用4!$DC$3:$DZ$106,MATCH(N432,【参考】数式用4!$DC$2:$DZ$2,0))),"")</f>
        <v/>
      </c>
      <c r="W432" s="107"/>
      <c r="X432" s="525"/>
      <c r="Y432" s="1081" t="str">
        <f>IFERROR(
     IF(OR('別紙様式3-2（４・５月）'!R434="",'別紙様式3-2（４・５月）'!Z434="ベア加算"),"",
                                            X432*VLOOKUP(N432,【参考】数式用!$AD$2:$AH$27,MATCH(W432,【参考】数式用!$K$4:$N$4,0)+1,0)
      ),"")</f>
        <v/>
      </c>
      <c r="Z432" s="1081"/>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 customHeight="1">
      <c r="A433" s="502">
        <v>420</v>
      </c>
      <c r="B433" s="982" t="str">
        <f>IF(基本情報入力シート!C472="","",基本情報入力シート!C472)</f>
        <v/>
      </c>
      <c r="C433" s="983"/>
      <c r="D433" s="983"/>
      <c r="E433" s="983"/>
      <c r="F433" s="983"/>
      <c r="G433" s="983"/>
      <c r="H433" s="983"/>
      <c r="I433" s="98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077"/>
      <c r="Q433" s="1078"/>
      <c r="R433" s="524" t="str">
        <f>IFERROR(IF(OR('別紙様式3-2（４・５月）'!R435="",'別紙様式3-2（４・５月）'!Z435="ベア加算"),
"",P433*VLOOKUP(N433,【参考】数式用!$AD$2:$AH$27,MATCH(O433,【参考】数式用!$K$4:$N$4,0)+1,0)),"")</f>
        <v/>
      </c>
      <c r="S433" s="138"/>
      <c r="T433" s="1079"/>
      <c r="U433" s="1080"/>
      <c r="V433" s="522" t="str">
        <f>IFERROR(IF(AND('別紙様式3-2（４・５月）'!O435="", O433&lt;&gt;""),P433, P433*VLOOKUP(AF433,【参考】数式用4!$DC$3:$DZ$106,MATCH(N433,【参考】数式用4!$DC$2:$DZ$2,0))),"")</f>
        <v/>
      </c>
      <c r="W433" s="107"/>
      <c r="X433" s="525"/>
      <c r="Y433" s="1081" t="str">
        <f>IFERROR(
     IF(OR('別紙様式3-2（４・５月）'!R435="",'別紙様式3-2（４・５月）'!Z435="ベア加算"),"",
                                            X433*VLOOKUP(N433,【参考】数式用!$AD$2:$AH$27,MATCH(W433,【参考】数式用!$K$4:$N$4,0)+1,0)
      ),"")</f>
        <v/>
      </c>
      <c r="Z433" s="1081"/>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 customHeight="1">
      <c r="A434" s="502">
        <v>421</v>
      </c>
      <c r="B434" s="982" t="str">
        <f>IF(基本情報入力シート!C473="","",基本情報入力シート!C473)</f>
        <v/>
      </c>
      <c r="C434" s="983"/>
      <c r="D434" s="983"/>
      <c r="E434" s="983"/>
      <c r="F434" s="983"/>
      <c r="G434" s="983"/>
      <c r="H434" s="983"/>
      <c r="I434" s="98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077"/>
      <c r="Q434" s="1078"/>
      <c r="R434" s="524" t="str">
        <f>IFERROR(IF(OR('別紙様式3-2（４・５月）'!R436="",'別紙様式3-2（４・５月）'!Z436="ベア加算"),
"",P434*VLOOKUP(N434,【参考】数式用!$AD$2:$AH$27,MATCH(O434,【参考】数式用!$K$4:$N$4,0)+1,0)),"")</f>
        <v/>
      </c>
      <c r="S434" s="138"/>
      <c r="T434" s="1079"/>
      <c r="U434" s="1080"/>
      <c r="V434" s="522" t="str">
        <f>IFERROR(IF(AND('別紙様式3-2（４・５月）'!O436="", O434&lt;&gt;""),P434, P434*VLOOKUP(AF434,【参考】数式用4!$DC$3:$DZ$106,MATCH(N434,【参考】数式用4!$DC$2:$DZ$2,0))),"")</f>
        <v/>
      </c>
      <c r="W434" s="107"/>
      <c r="X434" s="525"/>
      <c r="Y434" s="1081" t="str">
        <f>IFERROR(
     IF(OR('別紙様式3-2（４・５月）'!R436="",'別紙様式3-2（４・５月）'!Z436="ベア加算"),"",
                                            X434*VLOOKUP(N434,【参考】数式用!$AD$2:$AH$27,MATCH(W434,【参考】数式用!$K$4:$N$4,0)+1,0)
      ),"")</f>
        <v/>
      </c>
      <c r="Z434" s="1081"/>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 customHeight="1">
      <c r="A435" s="502">
        <v>422</v>
      </c>
      <c r="B435" s="982" t="str">
        <f>IF(基本情報入力シート!C474="","",基本情報入力シート!C474)</f>
        <v/>
      </c>
      <c r="C435" s="983"/>
      <c r="D435" s="983"/>
      <c r="E435" s="983"/>
      <c r="F435" s="983"/>
      <c r="G435" s="983"/>
      <c r="H435" s="983"/>
      <c r="I435" s="98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077"/>
      <c r="Q435" s="1078"/>
      <c r="R435" s="524" t="str">
        <f>IFERROR(IF(OR('別紙様式3-2（４・５月）'!R437="",'別紙様式3-2（４・５月）'!Z437="ベア加算"),
"",P435*VLOOKUP(N435,【参考】数式用!$AD$2:$AH$27,MATCH(O435,【参考】数式用!$K$4:$N$4,0)+1,0)),"")</f>
        <v/>
      </c>
      <c r="S435" s="138"/>
      <c r="T435" s="1079"/>
      <c r="U435" s="1080"/>
      <c r="V435" s="522" t="str">
        <f>IFERROR(IF(AND('別紙様式3-2（４・５月）'!O437="", O435&lt;&gt;""),P435, P435*VLOOKUP(AF435,【参考】数式用4!$DC$3:$DZ$106,MATCH(N435,【参考】数式用4!$DC$2:$DZ$2,0))),"")</f>
        <v/>
      </c>
      <c r="W435" s="107"/>
      <c r="X435" s="525"/>
      <c r="Y435" s="1081" t="str">
        <f>IFERROR(
     IF(OR('別紙様式3-2（４・５月）'!R437="",'別紙様式3-2（４・５月）'!Z437="ベア加算"),"",
                                            X435*VLOOKUP(N435,【参考】数式用!$AD$2:$AH$27,MATCH(W435,【参考】数式用!$K$4:$N$4,0)+1,0)
      ),"")</f>
        <v/>
      </c>
      <c r="Z435" s="1081"/>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 customHeight="1">
      <c r="A436" s="502">
        <v>423</v>
      </c>
      <c r="B436" s="982" t="str">
        <f>IF(基本情報入力シート!C475="","",基本情報入力シート!C475)</f>
        <v/>
      </c>
      <c r="C436" s="983"/>
      <c r="D436" s="983"/>
      <c r="E436" s="983"/>
      <c r="F436" s="983"/>
      <c r="G436" s="983"/>
      <c r="H436" s="983"/>
      <c r="I436" s="98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077"/>
      <c r="Q436" s="1078"/>
      <c r="R436" s="524" t="str">
        <f>IFERROR(IF(OR('別紙様式3-2（４・５月）'!R438="",'別紙様式3-2（４・５月）'!Z438="ベア加算"),
"",P436*VLOOKUP(N436,【参考】数式用!$AD$2:$AH$27,MATCH(O436,【参考】数式用!$K$4:$N$4,0)+1,0)),"")</f>
        <v/>
      </c>
      <c r="S436" s="138"/>
      <c r="T436" s="1079"/>
      <c r="U436" s="1080"/>
      <c r="V436" s="522" t="str">
        <f>IFERROR(IF(AND('別紙様式3-2（４・５月）'!O438="", O436&lt;&gt;""),P436, P436*VLOOKUP(AF436,【参考】数式用4!$DC$3:$DZ$106,MATCH(N436,【参考】数式用4!$DC$2:$DZ$2,0))),"")</f>
        <v/>
      </c>
      <c r="W436" s="107"/>
      <c r="X436" s="525"/>
      <c r="Y436" s="1081" t="str">
        <f>IFERROR(
     IF(OR('別紙様式3-2（４・５月）'!R438="",'別紙様式3-2（４・５月）'!Z438="ベア加算"),"",
                                            X436*VLOOKUP(N436,【参考】数式用!$AD$2:$AH$27,MATCH(W436,【参考】数式用!$K$4:$N$4,0)+1,0)
      ),"")</f>
        <v/>
      </c>
      <c r="Z436" s="1081"/>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 customHeight="1">
      <c r="A437" s="502">
        <v>424</v>
      </c>
      <c r="B437" s="982" t="str">
        <f>IF(基本情報入力シート!C476="","",基本情報入力シート!C476)</f>
        <v/>
      </c>
      <c r="C437" s="983"/>
      <c r="D437" s="983"/>
      <c r="E437" s="983"/>
      <c r="F437" s="983"/>
      <c r="G437" s="983"/>
      <c r="H437" s="983"/>
      <c r="I437" s="98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077"/>
      <c r="Q437" s="1078"/>
      <c r="R437" s="524" t="str">
        <f>IFERROR(IF(OR('別紙様式3-2（４・５月）'!R439="",'別紙様式3-2（４・５月）'!Z439="ベア加算"),
"",P437*VLOOKUP(N437,【参考】数式用!$AD$2:$AH$27,MATCH(O437,【参考】数式用!$K$4:$N$4,0)+1,0)),"")</f>
        <v/>
      </c>
      <c r="S437" s="138"/>
      <c r="T437" s="1079"/>
      <c r="U437" s="1080"/>
      <c r="V437" s="522" t="str">
        <f>IFERROR(IF(AND('別紙様式3-2（４・５月）'!O439="", O437&lt;&gt;""),P437, P437*VLOOKUP(AF437,【参考】数式用4!$DC$3:$DZ$106,MATCH(N437,【参考】数式用4!$DC$2:$DZ$2,0))),"")</f>
        <v/>
      </c>
      <c r="W437" s="107"/>
      <c r="X437" s="525"/>
      <c r="Y437" s="1081" t="str">
        <f>IFERROR(
     IF(OR('別紙様式3-2（４・５月）'!R439="",'別紙様式3-2（４・５月）'!Z439="ベア加算"),"",
                                            X437*VLOOKUP(N437,【参考】数式用!$AD$2:$AH$27,MATCH(W437,【参考】数式用!$K$4:$N$4,0)+1,0)
      ),"")</f>
        <v/>
      </c>
      <c r="Z437" s="1081"/>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 customHeight="1">
      <c r="A438" s="502">
        <v>425</v>
      </c>
      <c r="B438" s="982" t="str">
        <f>IF(基本情報入力シート!C477="","",基本情報入力シート!C477)</f>
        <v/>
      </c>
      <c r="C438" s="983"/>
      <c r="D438" s="983"/>
      <c r="E438" s="983"/>
      <c r="F438" s="983"/>
      <c r="G438" s="983"/>
      <c r="H438" s="983"/>
      <c r="I438" s="98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077"/>
      <c r="Q438" s="1078"/>
      <c r="R438" s="524" t="str">
        <f>IFERROR(IF(OR('別紙様式3-2（４・５月）'!R440="",'別紙様式3-2（４・５月）'!Z440="ベア加算"),
"",P438*VLOOKUP(N438,【参考】数式用!$AD$2:$AH$27,MATCH(O438,【参考】数式用!$K$4:$N$4,0)+1,0)),"")</f>
        <v/>
      </c>
      <c r="S438" s="138"/>
      <c r="T438" s="1079"/>
      <c r="U438" s="1080"/>
      <c r="V438" s="522" t="str">
        <f>IFERROR(IF(AND('別紙様式3-2（４・５月）'!O440="", O438&lt;&gt;""),P438, P438*VLOOKUP(AF438,【参考】数式用4!$DC$3:$DZ$106,MATCH(N438,【参考】数式用4!$DC$2:$DZ$2,0))),"")</f>
        <v/>
      </c>
      <c r="W438" s="107"/>
      <c r="X438" s="525"/>
      <c r="Y438" s="1081" t="str">
        <f>IFERROR(
     IF(OR('別紙様式3-2（４・５月）'!R440="",'別紙様式3-2（４・５月）'!Z440="ベア加算"),"",
                                            X438*VLOOKUP(N438,【参考】数式用!$AD$2:$AH$27,MATCH(W438,【参考】数式用!$K$4:$N$4,0)+1,0)
      ),"")</f>
        <v/>
      </c>
      <c r="Z438" s="1081"/>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 customHeight="1">
      <c r="A439" s="502">
        <v>426</v>
      </c>
      <c r="B439" s="982" t="str">
        <f>IF(基本情報入力シート!C478="","",基本情報入力シート!C478)</f>
        <v/>
      </c>
      <c r="C439" s="983"/>
      <c r="D439" s="983"/>
      <c r="E439" s="983"/>
      <c r="F439" s="983"/>
      <c r="G439" s="983"/>
      <c r="H439" s="983"/>
      <c r="I439" s="98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077"/>
      <c r="Q439" s="1078"/>
      <c r="R439" s="524" t="str">
        <f>IFERROR(IF(OR('別紙様式3-2（４・５月）'!R441="",'別紙様式3-2（４・５月）'!Z441="ベア加算"),
"",P439*VLOOKUP(N439,【参考】数式用!$AD$2:$AH$27,MATCH(O439,【参考】数式用!$K$4:$N$4,0)+1,0)),"")</f>
        <v/>
      </c>
      <c r="S439" s="138"/>
      <c r="T439" s="1079"/>
      <c r="U439" s="1080"/>
      <c r="V439" s="522" t="str">
        <f>IFERROR(IF(AND('別紙様式3-2（４・５月）'!O441="", O439&lt;&gt;""),P439, P439*VLOOKUP(AF439,【参考】数式用4!$DC$3:$DZ$106,MATCH(N439,【参考】数式用4!$DC$2:$DZ$2,0))),"")</f>
        <v/>
      </c>
      <c r="W439" s="107"/>
      <c r="X439" s="525"/>
      <c r="Y439" s="1081" t="str">
        <f>IFERROR(
     IF(OR('別紙様式3-2（４・５月）'!R441="",'別紙様式3-2（４・５月）'!Z441="ベア加算"),"",
                                            X439*VLOOKUP(N439,【参考】数式用!$AD$2:$AH$27,MATCH(W439,【参考】数式用!$K$4:$N$4,0)+1,0)
      ),"")</f>
        <v/>
      </c>
      <c r="Z439" s="1081"/>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 customHeight="1">
      <c r="A440" s="502">
        <v>427</v>
      </c>
      <c r="B440" s="982" t="str">
        <f>IF(基本情報入力シート!C479="","",基本情報入力シート!C479)</f>
        <v/>
      </c>
      <c r="C440" s="983"/>
      <c r="D440" s="983"/>
      <c r="E440" s="983"/>
      <c r="F440" s="983"/>
      <c r="G440" s="983"/>
      <c r="H440" s="983"/>
      <c r="I440" s="98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077"/>
      <c r="Q440" s="1078"/>
      <c r="R440" s="524" t="str">
        <f>IFERROR(IF(OR('別紙様式3-2（４・５月）'!R442="",'別紙様式3-2（４・５月）'!Z442="ベア加算"),
"",P440*VLOOKUP(N440,【参考】数式用!$AD$2:$AH$27,MATCH(O440,【参考】数式用!$K$4:$N$4,0)+1,0)),"")</f>
        <v/>
      </c>
      <c r="S440" s="138"/>
      <c r="T440" s="1079"/>
      <c r="U440" s="1080"/>
      <c r="V440" s="522" t="str">
        <f>IFERROR(IF(AND('別紙様式3-2（４・５月）'!O442="", O440&lt;&gt;""),P440, P440*VLOOKUP(AF440,【参考】数式用4!$DC$3:$DZ$106,MATCH(N440,【参考】数式用4!$DC$2:$DZ$2,0))),"")</f>
        <v/>
      </c>
      <c r="W440" s="107"/>
      <c r="X440" s="525"/>
      <c r="Y440" s="1081" t="str">
        <f>IFERROR(
     IF(OR('別紙様式3-2（４・５月）'!R442="",'別紙様式3-2（４・５月）'!Z442="ベア加算"),"",
                                            X440*VLOOKUP(N440,【参考】数式用!$AD$2:$AH$27,MATCH(W440,【参考】数式用!$K$4:$N$4,0)+1,0)
      ),"")</f>
        <v/>
      </c>
      <c r="Z440" s="1081"/>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 customHeight="1">
      <c r="A441" s="502">
        <v>428</v>
      </c>
      <c r="B441" s="982" t="str">
        <f>IF(基本情報入力シート!C480="","",基本情報入力シート!C480)</f>
        <v/>
      </c>
      <c r="C441" s="983"/>
      <c r="D441" s="983"/>
      <c r="E441" s="983"/>
      <c r="F441" s="983"/>
      <c r="G441" s="983"/>
      <c r="H441" s="983"/>
      <c r="I441" s="98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077"/>
      <c r="Q441" s="1078"/>
      <c r="R441" s="524" t="str">
        <f>IFERROR(IF(OR('別紙様式3-2（４・５月）'!R443="",'別紙様式3-2（４・５月）'!Z443="ベア加算"),
"",P441*VLOOKUP(N441,【参考】数式用!$AD$2:$AH$27,MATCH(O441,【参考】数式用!$K$4:$N$4,0)+1,0)),"")</f>
        <v/>
      </c>
      <c r="S441" s="138"/>
      <c r="T441" s="1079"/>
      <c r="U441" s="1080"/>
      <c r="V441" s="522" t="str">
        <f>IFERROR(IF(AND('別紙様式3-2（４・５月）'!O443="", O441&lt;&gt;""),P441, P441*VLOOKUP(AF441,【参考】数式用4!$DC$3:$DZ$106,MATCH(N441,【参考】数式用4!$DC$2:$DZ$2,0))),"")</f>
        <v/>
      </c>
      <c r="W441" s="107"/>
      <c r="X441" s="525"/>
      <c r="Y441" s="1081" t="str">
        <f>IFERROR(
     IF(OR('別紙様式3-2（４・５月）'!R443="",'別紙様式3-2（４・５月）'!Z443="ベア加算"),"",
                                            X441*VLOOKUP(N441,【参考】数式用!$AD$2:$AH$27,MATCH(W441,【参考】数式用!$K$4:$N$4,0)+1,0)
      ),"")</f>
        <v/>
      </c>
      <c r="Z441" s="1081"/>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 customHeight="1">
      <c r="A442" s="502">
        <v>429</v>
      </c>
      <c r="B442" s="982" t="str">
        <f>IF(基本情報入力シート!C481="","",基本情報入力シート!C481)</f>
        <v/>
      </c>
      <c r="C442" s="983"/>
      <c r="D442" s="983"/>
      <c r="E442" s="983"/>
      <c r="F442" s="983"/>
      <c r="G442" s="983"/>
      <c r="H442" s="983"/>
      <c r="I442" s="98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077"/>
      <c r="Q442" s="1078"/>
      <c r="R442" s="524" t="str">
        <f>IFERROR(IF(OR('別紙様式3-2（４・５月）'!R444="",'別紙様式3-2（４・５月）'!Z444="ベア加算"),
"",P442*VLOOKUP(N442,【参考】数式用!$AD$2:$AH$27,MATCH(O442,【参考】数式用!$K$4:$N$4,0)+1,0)),"")</f>
        <v/>
      </c>
      <c r="S442" s="138"/>
      <c r="T442" s="1079"/>
      <c r="U442" s="1080"/>
      <c r="V442" s="522" t="str">
        <f>IFERROR(IF(AND('別紙様式3-2（４・５月）'!O444="", O442&lt;&gt;""),P442, P442*VLOOKUP(AF442,【参考】数式用4!$DC$3:$DZ$106,MATCH(N442,【参考】数式用4!$DC$2:$DZ$2,0))),"")</f>
        <v/>
      </c>
      <c r="W442" s="107"/>
      <c r="X442" s="525"/>
      <c r="Y442" s="1081" t="str">
        <f>IFERROR(
     IF(OR('別紙様式3-2（４・５月）'!R444="",'別紙様式3-2（４・５月）'!Z444="ベア加算"),"",
                                            X442*VLOOKUP(N442,【参考】数式用!$AD$2:$AH$27,MATCH(W442,【参考】数式用!$K$4:$N$4,0)+1,0)
      ),"")</f>
        <v/>
      </c>
      <c r="Z442" s="1081"/>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 customHeight="1">
      <c r="A443" s="502">
        <v>430</v>
      </c>
      <c r="B443" s="982" t="str">
        <f>IF(基本情報入力シート!C482="","",基本情報入力シート!C482)</f>
        <v/>
      </c>
      <c r="C443" s="983"/>
      <c r="D443" s="983"/>
      <c r="E443" s="983"/>
      <c r="F443" s="983"/>
      <c r="G443" s="983"/>
      <c r="H443" s="983"/>
      <c r="I443" s="98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077"/>
      <c r="Q443" s="1078"/>
      <c r="R443" s="524" t="str">
        <f>IFERROR(IF(OR('別紙様式3-2（４・５月）'!R445="",'別紙様式3-2（４・５月）'!Z445="ベア加算"),
"",P443*VLOOKUP(N443,【参考】数式用!$AD$2:$AH$27,MATCH(O443,【参考】数式用!$K$4:$N$4,0)+1,0)),"")</f>
        <v/>
      </c>
      <c r="S443" s="138"/>
      <c r="T443" s="1079"/>
      <c r="U443" s="1080"/>
      <c r="V443" s="522" t="str">
        <f>IFERROR(IF(AND('別紙様式3-2（４・５月）'!O445="", O443&lt;&gt;""),P443, P443*VLOOKUP(AF443,【参考】数式用4!$DC$3:$DZ$106,MATCH(N443,【参考】数式用4!$DC$2:$DZ$2,0))),"")</f>
        <v/>
      </c>
      <c r="W443" s="107"/>
      <c r="X443" s="525"/>
      <c r="Y443" s="1081" t="str">
        <f>IFERROR(
     IF(OR('別紙様式3-2（４・５月）'!R445="",'別紙様式3-2（４・５月）'!Z445="ベア加算"),"",
                                            X443*VLOOKUP(N443,【参考】数式用!$AD$2:$AH$27,MATCH(W443,【参考】数式用!$K$4:$N$4,0)+1,0)
      ),"")</f>
        <v/>
      </c>
      <c r="Z443" s="1081"/>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 customHeight="1">
      <c r="A444" s="502">
        <v>431</v>
      </c>
      <c r="B444" s="982" t="str">
        <f>IF(基本情報入力シート!C483="","",基本情報入力シート!C483)</f>
        <v/>
      </c>
      <c r="C444" s="983"/>
      <c r="D444" s="983"/>
      <c r="E444" s="983"/>
      <c r="F444" s="983"/>
      <c r="G444" s="983"/>
      <c r="H444" s="983"/>
      <c r="I444" s="98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077"/>
      <c r="Q444" s="1078"/>
      <c r="R444" s="524" t="str">
        <f>IFERROR(IF(OR('別紙様式3-2（４・５月）'!R446="",'別紙様式3-2（４・５月）'!Z446="ベア加算"),
"",P444*VLOOKUP(N444,【参考】数式用!$AD$2:$AH$27,MATCH(O444,【参考】数式用!$K$4:$N$4,0)+1,0)),"")</f>
        <v/>
      </c>
      <c r="S444" s="138"/>
      <c r="T444" s="1079"/>
      <c r="U444" s="1080"/>
      <c r="V444" s="522" t="str">
        <f>IFERROR(IF(AND('別紙様式3-2（４・５月）'!O446="", O444&lt;&gt;""),P444, P444*VLOOKUP(AF444,【参考】数式用4!$DC$3:$DZ$106,MATCH(N444,【参考】数式用4!$DC$2:$DZ$2,0))),"")</f>
        <v/>
      </c>
      <c r="W444" s="107"/>
      <c r="X444" s="525"/>
      <c r="Y444" s="1081" t="str">
        <f>IFERROR(
     IF(OR('別紙様式3-2（４・５月）'!R446="",'別紙様式3-2（４・５月）'!Z446="ベア加算"),"",
                                            X444*VLOOKUP(N444,【参考】数式用!$AD$2:$AH$27,MATCH(W444,【参考】数式用!$K$4:$N$4,0)+1,0)
      ),"")</f>
        <v/>
      </c>
      <c r="Z444" s="1081"/>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 customHeight="1">
      <c r="A445" s="502">
        <v>432</v>
      </c>
      <c r="B445" s="982" t="str">
        <f>IF(基本情報入力シート!C484="","",基本情報入力シート!C484)</f>
        <v/>
      </c>
      <c r="C445" s="983"/>
      <c r="D445" s="983"/>
      <c r="E445" s="983"/>
      <c r="F445" s="983"/>
      <c r="G445" s="983"/>
      <c r="H445" s="983"/>
      <c r="I445" s="98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077"/>
      <c r="Q445" s="1078"/>
      <c r="R445" s="524" t="str">
        <f>IFERROR(IF(OR('別紙様式3-2（４・５月）'!R447="",'別紙様式3-2（４・５月）'!Z447="ベア加算"),
"",P445*VLOOKUP(N445,【参考】数式用!$AD$2:$AH$27,MATCH(O445,【参考】数式用!$K$4:$N$4,0)+1,0)),"")</f>
        <v/>
      </c>
      <c r="S445" s="138"/>
      <c r="T445" s="1079"/>
      <c r="U445" s="1080"/>
      <c r="V445" s="522" t="str">
        <f>IFERROR(IF(AND('別紙様式3-2（４・５月）'!O447="", O445&lt;&gt;""),P445, P445*VLOOKUP(AF445,【参考】数式用4!$DC$3:$DZ$106,MATCH(N445,【参考】数式用4!$DC$2:$DZ$2,0))),"")</f>
        <v/>
      </c>
      <c r="W445" s="107"/>
      <c r="X445" s="525"/>
      <c r="Y445" s="1081" t="str">
        <f>IFERROR(
     IF(OR('別紙様式3-2（４・５月）'!R447="",'別紙様式3-2（４・５月）'!Z447="ベア加算"),"",
                                            X445*VLOOKUP(N445,【参考】数式用!$AD$2:$AH$27,MATCH(W445,【参考】数式用!$K$4:$N$4,0)+1,0)
      ),"")</f>
        <v/>
      </c>
      <c r="Z445" s="1081"/>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 customHeight="1">
      <c r="A446" s="502">
        <v>433</v>
      </c>
      <c r="B446" s="982" t="str">
        <f>IF(基本情報入力シート!C485="","",基本情報入力シート!C485)</f>
        <v/>
      </c>
      <c r="C446" s="983"/>
      <c r="D446" s="983"/>
      <c r="E446" s="983"/>
      <c r="F446" s="983"/>
      <c r="G446" s="983"/>
      <c r="H446" s="983"/>
      <c r="I446" s="98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077"/>
      <c r="Q446" s="1078"/>
      <c r="R446" s="524" t="str">
        <f>IFERROR(IF(OR('別紙様式3-2（４・５月）'!R448="",'別紙様式3-2（４・５月）'!Z448="ベア加算"),
"",P446*VLOOKUP(N446,【参考】数式用!$AD$2:$AH$27,MATCH(O446,【参考】数式用!$K$4:$N$4,0)+1,0)),"")</f>
        <v/>
      </c>
      <c r="S446" s="138"/>
      <c r="T446" s="1079"/>
      <c r="U446" s="1080"/>
      <c r="V446" s="522" t="str">
        <f>IFERROR(IF(AND('別紙様式3-2（４・５月）'!O448="", O446&lt;&gt;""),P446, P446*VLOOKUP(AF446,【参考】数式用4!$DC$3:$DZ$106,MATCH(N446,【参考】数式用4!$DC$2:$DZ$2,0))),"")</f>
        <v/>
      </c>
      <c r="W446" s="107"/>
      <c r="X446" s="525"/>
      <c r="Y446" s="1081" t="str">
        <f>IFERROR(
     IF(OR('別紙様式3-2（４・５月）'!R448="",'別紙様式3-2（４・５月）'!Z448="ベア加算"),"",
                                            X446*VLOOKUP(N446,【参考】数式用!$AD$2:$AH$27,MATCH(W446,【参考】数式用!$K$4:$N$4,0)+1,0)
      ),"")</f>
        <v/>
      </c>
      <c r="Z446" s="1081"/>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 customHeight="1">
      <c r="A447" s="502">
        <v>434</v>
      </c>
      <c r="B447" s="982" t="str">
        <f>IF(基本情報入力シート!C486="","",基本情報入力シート!C486)</f>
        <v/>
      </c>
      <c r="C447" s="983"/>
      <c r="D447" s="983"/>
      <c r="E447" s="983"/>
      <c r="F447" s="983"/>
      <c r="G447" s="983"/>
      <c r="H447" s="983"/>
      <c r="I447" s="98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077"/>
      <c r="Q447" s="1078"/>
      <c r="R447" s="524" t="str">
        <f>IFERROR(IF(OR('別紙様式3-2（４・５月）'!R449="",'別紙様式3-2（４・５月）'!Z449="ベア加算"),
"",P447*VLOOKUP(N447,【参考】数式用!$AD$2:$AH$27,MATCH(O447,【参考】数式用!$K$4:$N$4,0)+1,0)),"")</f>
        <v/>
      </c>
      <c r="S447" s="138"/>
      <c r="T447" s="1079"/>
      <c r="U447" s="1080"/>
      <c r="V447" s="522" t="str">
        <f>IFERROR(IF(AND('別紙様式3-2（４・５月）'!O449="", O447&lt;&gt;""),P447, P447*VLOOKUP(AF447,【参考】数式用4!$DC$3:$DZ$106,MATCH(N447,【参考】数式用4!$DC$2:$DZ$2,0))),"")</f>
        <v/>
      </c>
      <c r="W447" s="107"/>
      <c r="X447" s="525"/>
      <c r="Y447" s="1081" t="str">
        <f>IFERROR(
     IF(OR('別紙様式3-2（４・５月）'!R449="",'別紙様式3-2（４・５月）'!Z449="ベア加算"),"",
                                            X447*VLOOKUP(N447,【参考】数式用!$AD$2:$AH$27,MATCH(W447,【参考】数式用!$K$4:$N$4,0)+1,0)
      ),"")</f>
        <v/>
      </c>
      <c r="Z447" s="1081"/>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 customHeight="1">
      <c r="A448" s="502">
        <v>435</v>
      </c>
      <c r="B448" s="982" t="str">
        <f>IF(基本情報入力シート!C487="","",基本情報入力シート!C487)</f>
        <v/>
      </c>
      <c r="C448" s="983"/>
      <c r="D448" s="983"/>
      <c r="E448" s="983"/>
      <c r="F448" s="983"/>
      <c r="G448" s="983"/>
      <c r="H448" s="983"/>
      <c r="I448" s="98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077"/>
      <c r="Q448" s="1078"/>
      <c r="R448" s="524" t="str">
        <f>IFERROR(IF(OR('別紙様式3-2（４・５月）'!R450="",'別紙様式3-2（４・５月）'!Z450="ベア加算"),
"",P448*VLOOKUP(N448,【参考】数式用!$AD$2:$AH$27,MATCH(O448,【参考】数式用!$K$4:$N$4,0)+1,0)),"")</f>
        <v/>
      </c>
      <c r="S448" s="138"/>
      <c r="T448" s="1079"/>
      <c r="U448" s="1080"/>
      <c r="V448" s="522" t="str">
        <f>IFERROR(IF(AND('別紙様式3-2（４・５月）'!O450="", O448&lt;&gt;""),P448, P448*VLOOKUP(AF448,【参考】数式用4!$DC$3:$DZ$106,MATCH(N448,【参考】数式用4!$DC$2:$DZ$2,0))),"")</f>
        <v/>
      </c>
      <c r="W448" s="107"/>
      <c r="X448" s="525"/>
      <c r="Y448" s="1081" t="str">
        <f>IFERROR(
     IF(OR('別紙様式3-2（４・５月）'!R450="",'別紙様式3-2（４・５月）'!Z450="ベア加算"),"",
                                            X448*VLOOKUP(N448,【参考】数式用!$AD$2:$AH$27,MATCH(W448,【参考】数式用!$K$4:$N$4,0)+1,0)
      ),"")</f>
        <v/>
      </c>
      <c r="Z448" s="1081"/>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 customHeight="1">
      <c r="A449" s="502">
        <v>436</v>
      </c>
      <c r="B449" s="982" t="str">
        <f>IF(基本情報入力シート!C488="","",基本情報入力シート!C488)</f>
        <v/>
      </c>
      <c r="C449" s="983"/>
      <c r="D449" s="983"/>
      <c r="E449" s="983"/>
      <c r="F449" s="983"/>
      <c r="G449" s="983"/>
      <c r="H449" s="983"/>
      <c r="I449" s="98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077"/>
      <c r="Q449" s="1078"/>
      <c r="R449" s="524" t="str">
        <f>IFERROR(IF(OR('別紙様式3-2（４・５月）'!R451="",'別紙様式3-2（４・５月）'!Z451="ベア加算"),
"",P449*VLOOKUP(N449,【参考】数式用!$AD$2:$AH$27,MATCH(O449,【参考】数式用!$K$4:$N$4,0)+1,0)),"")</f>
        <v/>
      </c>
      <c r="S449" s="138"/>
      <c r="T449" s="1079"/>
      <c r="U449" s="1080"/>
      <c r="V449" s="522" t="str">
        <f>IFERROR(IF(AND('別紙様式3-2（４・５月）'!O451="", O449&lt;&gt;""),P449, P449*VLOOKUP(AF449,【参考】数式用4!$DC$3:$DZ$106,MATCH(N449,【参考】数式用4!$DC$2:$DZ$2,0))),"")</f>
        <v/>
      </c>
      <c r="W449" s="107"/>
      <c r="X449" s="525"/>
      <c r="Y449" s="1081" t="str">
        <f>IFERROR(
     IF(OR('別紙様式3-2（４・５月）'!R451="",'別紙様式3-2（４・５月）'!Z451="ベア加算"),"",
                                            X449*VLOOKUP(N449,【参考】数式用!$AD$2:$AH$27,MATCH(W449,【参考】数式用!$K$4:$N$4,0)+1,0)
      ),"")</f>
        <v/>
      </c>
      <c r="Z449" s="1081"/>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 customHeight="1">
      <c r="A450" s="502">
        <v>437</v>
      </c>
      <c r="B450" s="982" t="str">
        <f>IF(基本情報入力シート!C489="","",基本情報入力シート!C489)</f>
        <v/>
      </c>
      <c r="C450" s="983"/>
      <c r="D450" s="983"/>
      <c r="E450" s="983"/>
      <c r="F450" s="983"/>
      <c r="G450" s="983"/>
      <c r="H450" s="983"/>
      <c r="I450" s="98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077"/>
      <c r="Q450" s="1078"/>
      <c r="R450" s="524" t="str">
        <f>IFERROR(IF(OR('別紙様式3-2（４・５月）'!R452="",'別紙様式3-2（４・５月）'!Z452="ベア加算"),
"",P450*VLOOKUP(N450,【参考】数式用!$AD$2:$AH$27,MATCH(O450,【参考】数式用!$K$4:$N$4,0)+1,0)),"")</f>
        <v/>
      </c>
      <c r="S450" s="138"/>
      <c r="T450" s="1079"/>
      <c r="U450" s="1080"/>
      <c r="V450" s="522" t="str">
        <f>IFERROR(IF(AND('別紙様式3-2（４・５月）'!O452="", O450&lt;&gt;""),P450, P450*VLOOKUP(AF450,【参考】数式用4!$DC$3:$DZ$106,MATCH(N450,【参考】数式用4!$DC$2:$DZ$2,0))),"")</f>
        <v/>
      </c>
      <c r="W450" s="107"/>
      <c r="X450" s="525"/>
      <c r="Y450" s="1081" t="str">
        <f>IFERROR(
     IF(OR('別紙様式3-2（４・５月）'!R452="",'別紙様式3-2（４・５月）'!Z452="ベア加算"),"",
                                            X450*VLOOKUP(N450,【参考】数式用!$AD$2:$AH$27,MATCH(W450,【参考】数式用!$K$4:$N$4,0)+1,0)
      ),"")</f>
        <v/>
      </c>
      <c r="Z450" s="1081"/>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 customHeight="1">
      <c r="A451" s="502">
        <v>438</v>
      </c>
      <c r="B451" s="982" t="str">
        <f>IF(基本情報入力シート!C490="","",基本情報入力シート!C490)</f>
        <v/>
      </c>
      <c r="C451" s="983"/>
      <c r="D451" s="983"/>
      <c r="E451" s="983"/>
      <c r="F451" s="983"/>
      <c r="G451" s="983"/>
      <c r="H451" s="983"/>
      <c r="I451" s="98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077"/>
      <c r="Q451" s="1078"/>
      <c r="R451" s="524" t="str">
        <f>IFERROR(IF(OR('別紙様式3-2（４・５月）'!R453="",'別紙様式3-2（４・５月）'!Z453="ベア加算"),
"",P451*VLOOKUP(N451,【参考】数式用!$AD$2:$AH$27,MATCH(O451,【参考】数式用!$K$4:$N$4,0)+1,0)),"")</f>
        <v/>
      </c>
      <c r="S451" s="138"/>
      <c r="T451" s="1079"/>
      <c r="U451" s="1080"/>
      <c r="V451" s="522" t="str">
        <f>IFERROR(IF(AND('別紙様式3-2（４・５月）'!O453="", O451&lt;&gt;""),P451, P451*VLOOKUP(AF451,【参考】数式用4!$DC$3:$DZ$106,MATCH(N451,【参考】数式用4!$DC$2:$DZ$2,0))),"")</f>
        <v/>
      </c>
      <c r="W451" s="107"/>
      <c r="X451" s="525"/>
      <c r="Y451" s="1081" t="str">
        <f>IFERROR(
     IF(OR('別紙様式3-2（４・５月）'!R453="",'別紙様式3-2（４・５月）'!Z453="ベア加算"),"",
                                            X451*VLOOKUP(N451,【参考】数式用!$AD$2:$AH$27,MATCH(W451,【参考】数式用!$K$4:$N$4,0)+1,0)
      ),"")</f>
        <v/>
      </c>
      <c r="Z451" s="1081"/>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 customHeight="1">
      <c r="A452" s="502">
        <v>439</v>
      </c>
      <c r="B452" s="982" t="str">
        <f>IF(基本情報入力シート!C491="","",基本情報入力シート!C491)</f>
        <v/>
      </c>
      <c r="C452" s="983"/>
      <c r="D452" s="983"/>
      <c r="E452" s="983"/>
      <c r="F452" s="983"/>
      <c r="G452" s="983"/>
      <c r="H452" s="983"/>
      <c r="I452" s="98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077"/>
      <c r="Q452" s="1078"/>
      <c r="R452" s="524" t="str">
        <f>IFERROR(IF(OR('別紙様式3-2（４・５月）'!R454="",'別紙様式3-2（４・５月）'!Z454="ベア加算"),
"",P452*VLOOKUP(N452,【参考】数式用!$AD$2:$AH$27,MATCH(O452,【参考】数式用!$K$4:$N$4,0)+1,0)),"")</f>
        <v/>
      </c>
      <c r="S452" s="138"/>
      <c r="T452" s="1079"/>
      <c r="U452" s="1080"/>
      <c r="V452" s="522" t="str">
        <f>IFERROR(IF(AND('別紙様式3-2（４・５月）'!O454="", O452&lt;&gt;""),P452, P452*VLOOKUP(AF452,【参考】数式用4!$DC$3:$DZ$106,MATCH(N452,【参考】数式用4!$DC$2:$DZ$2,0))),"")</f>
        <v/>
      </c>
      <c r="W452" s="107"/>
      <c r="X452" s="525"/>
      <c r="Y452" s="1081" t="str">
        <f>IFERROR(
     IF(OR('別紙様式3-2（４・５月）'!R454="",'別紙様式3-2（４・５月）'!Z454="ベア加算"),"",
                                            X452*VLOOKUP(N452,【参考】数式用!$AD$2:$AH$27,MATCH(W452,【参考】数式用!$K$4:$N$4,0)+1,0)
      ),"")</f>
        <v/>
      </c>
      <c r="Z452" s="1081"/>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 customHeight="1">
      <c r="A453" s="502">
        <v>440</v>
      </c>
      <c r="B453" s="982" t="str">
        <f>IF(基本情報入力シート!C492="","",基本情報入力シート!C492)</f>
        <v/>
      </c>
      <c r="C453" s="983"/>
      <c r="D453" s="983"/>
      <c r="E453" s="983"/>
      <c r="F453" s="983"/>
      <c r="G453" s="983"/>
      <c r="H453" s="983"/>
      <c r="I453" s="98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077"/>
      <c r="Q453" s="1078"/>
      <c r="R453" s="524" t="str">
        <f>IFERROR(IF(OR('別紙様式3-2（４・５月）'!R455="",'別紙様式3-2（４・５月）'!Z455="ベア加算"),
"",P453*VLOOKUP(N453,【参考】数式用!$AD$2:$AH$27,MATCH(O453,【参考】数式用!$K$4:$N$4,0)+1,0)),"")</f>
        <v/>
      </c>
      <c r="S453" s="138"/>
      <c r="T453" s="1079"/>
      <c r="U453" s="1080"/>
      <c r="V453" s="522" t="str">
        <f>IFERROR(IF(AND('別紙様式3-2（４・５月）'!O455="", O453&lt;&gt;""),P453, P453*VLOOKUP(AF453,【参考】数式用4!$DC$3:$DZ$106,MATCH(N453,【参考】数式用4!$DC$2:$DZ$2,0))),"")</f>
        <v/>
      </c>
      <c r="W453" s="107"/>
      <c r="X453" s="525"/>
      <c r="Y453" s="1081" t="str">
        <f>IFERROR(
     IF(OR('別紙様式3-2（４・５月）'!R455="",'別紙様式3-2（４・５月）'!Z455="ベア加算"),"",
                                            X453*VLOOKUP(N453,【参考】数式用!$AD$2:$AH$27,MATCH(W453,【参考】数式用!$K$4:$N$4,0)+1,0)
      ),"")</f>
        <v/>
      </c>
      <c r="Z453" s="1081"/>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 customHeight="1">
      <c r="A454" s="502">
        <v>441</v>
      </c>
      <c r="B454" s="982" t="str">
        <f>IF(基本情報入力シート!C493="","",基本情報入力シート!C493)</f>
        <v/>
      </c>
      <c r="C454" s="983"/>
      <c r="D454" s="983"/>
      <c r="E454" s="983"/>
      <c r="F454" s="983"/>
      <c r="G454" s="983"/>
      <c r="H454" s="983"/>
      <c r="I454" s="98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077"/>
      <c r="Q454" s="1078"/>
      <c r="R454" s="524" t="str">
        <f>IFERROR(IF(OR('別紙様式3-2（４・５月）'!R456="",'別紙様式3-2（４・５月）'!Z456="ベア加算"),
"",P454*VLOOKUP(N454,【参考】数式用!$AD$2:$AH$27,MATCH(O454,【参考】数式用!$K$4:$N$4,0)+1,0)),"")</f>
        <v/>
      </c>
      <c r="S454" s="138"/>
      <c r="T454" s="1079"/>
      <c r="U454" s="1080"/>
      <c r="V454" s="522" t="str">
        <f>IFERROR(IF(AND('別紙様式3-2（４・５月）'!O456="", O454&lt;&gt;""),P454, P454*VLOOKUP(AF454,【参考】数式用4!$DC$3:$DZ$106,MATCH(N454,【参考】数式用4!$DC$2:$DZ$2,0))),"")</f>
        <v/>
      </c>
      <c r="W454" s="107"/>
      <c r="X454" s="525"/>
      <c r="Y454" s="1081" t="str">
        <f>IFERROR(
     IF(OR('別紙様式3-2（４・５月）'!R456="",'別紙様式3-2（４・５月）'!Z456="ベア加算"),"",
                                            X454*VLOOKUP(N454,【参考】数式用!$AD$2:$AH$27,MATCH(W454,【参考】数式用!$K$4:$N$4,0)+1,0)
      ),"")</f>
        <v/>
      </c>
      <c r="Z454" s="1081"/>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 customHeight="1">
      <c r="A455" s="502">
        <v>442</v>
      </c>
      <c r="B455" s="982" t="str">
        <f>IF(基本情報入力シート!C494="","",基本情報入力シート!C494)</f>
        <v/>
      </c>
      <c r="C455" s="983"/>
      <c r="D455" s="983"/>
      <c r="E455" s="983"/>
      <c r="F455" s="983"/>
      <c r="G455" s="983"/>
      <c r="H455" s="983"/>
      <c r="I455" s="98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077"/>
      <c r="Q455" s="1078"/>
      <c r="R455" s="524" t="str">
        <f>IFERROR(IF(OR('別紙様式3-2（４・５月）'!R457="",'別紙様式3-2（４・５月）'!Z457="ベア加算"),
"",P455*VLOOKUP(N455,【参考】数式用!$AD$2:$AH$27,MATCH(O455,【参考】数式用!$K$4:$N$4,0)+1,0)),"")</f>
        <v/>
      </c>
      <c r="S455" s="138"/>
      <c r="T455" s="1079"/>
      <c r="U455" s="1080"/>
      <c r="V455" s="522" t="str">
        <f>IFERROR(IF(AND('別紙様式3-2（４・５月）'!O457="", O455&lt;&gt;""),P455, P455*VLOOKUP(AF455,【参考】数式用4!$DC$3:$DZ$106,MATCH(N455,【参考】数式用4!$DC$2:$DZ$2,0))),"")</f>
        <v/>
      </c>
      <c r="W455" s="107"/>
      <c r="X455" s="525"/>
      <c r="Y455" s="1081" t="str">
        <f>IFERROR(
     IF(OR('別紙様式3-2（４・５月）'!R457="",'別紙様式3-2（４・５月）'!Z457="ベア加算"),"",
                                            X455*VLOOKUP(N455,【参考】数式用!$AD$2:$AH$27,MATCH(W455,【参考】数式用!$K$4:$N$4,0)+1,0)
      ),"")</f>
        <v/>
      </c>
      <c r="Z455" s="1081"/>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 customHeight="1">
      <c r="A456" s="502">
        <v>443</v>
      </c>
      <c r="B456" s="982" t="str">
        <f>IF(基本情報入力シート!C495="","",基本情報入力シート!C495)</f>
        <v/>
      </c>
      <c r="C456" s="983"/>
      <c r="D456" s="983"/>
      <c r="E456" s="983"/>
      <c r="F456" s="983"/>
      <c r="G456" s="983"/>
      <c r="H456" s="983"/>
      <c r="I456" s="98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077"/>
      <c r="Q456" s="1078"/>
      <c r="R456" s="524" t="str">
        <f>IFERROR(IF(OR('別紙様式3-2（４・５月）'!R458="",'別紙様式3-2（４・５月）'!Z458="ベア加算"),
"",P456*VLOOKUP(N456,【参考】数式用!$AD$2:$AH$27,MATCH(O456,【参考】数式用!$K$4:$N$4,0)+1,0)),"")</f>
        <v/>
      </c>
      <c r="S456" s="138"/>
      <c r="T456" s="1079"/>
      <c r="U456" s="1080"/>
      <c r="V456" s="522" t="str">
        <f>IFERROR(IF(AND('別紙様式3-2（４・５月）'!O458="", O456&lt;&gt;""),P456, P456*VLOOKUP(AF456,【参考】数式用4!$DC$3:$DZ$106,MATCH(N456,【参考】数式用4!$DC$2:$DZ$2,0))),"")</f>
        <v/>
      </c>
      <c r="W456" s="107"/>
      <c r="X456" s="525"/>
      <c r="Y456" s="1081" t="str">
        <f>IFERROR(
     IF(OR('別紙様式3-2（４・５月）'!R458="",'別紙様式3-2（４・５月）'!Z458="ベア加算"),"",
                                            X456*VLOOKUP(N456,【参考】数式用!$AD$2:$AH$27,MATCH(W456,【参考】数式用!$K$4:$N$4,0)+1,0)
      ),"")</f>
        <v/>
      </c>
      <c r="Z456" s="1081"/>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 customHeight="1">
      <c r="A457" s="502">
        <v>444</v>
      </c>
      <c r="B457" s="982" t="str">
        <f>IF(基本情報入力シート!C496="","",基本情報入力シート!C496)</f>
        <v/>
      </c>
      <c r="C457" s="983"/>
      <c r="D457" s="983"/>
      <c r="E457" s="983"/>
      <c r="F457" s="983"/>
      <c r="G457" s="983"/>
      <c r="H457" s="983"/>
      <c r="I457" s="98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077"/>
      <c r="Q457" s="1078"/>
      <c r="R457" s="524" t="str">
        <f>IFERROR(IF(OR('別紙様式3-2（４・５月）'!R459="",'別紙様式3-2（４・５月）'!Z459="ベア加算"),
"",P457*VLOOKUP(N457,【参考】数式用!$AD$2:$AH$27,MATCH(O457,【参考】数式用!$K$4:$N$4,0)+1,0)),"")</f>
        <v/>
      </c>
      <c r="S457" s="138"/>
      <c r="T457" s="1079"/>
      <c r="U457" s="1080"/>
      <c r="V457" s="522" t="str">
        <f>IFERROR(IF(AND('別紙様式3-2（４・５月）'!O459="", O457&lt;&gt;""),P457, P457*VLOOKUP(AF457,【参考】数式用4!$DC$3:$DZ$106,MATCH(N457,【参考】数式用4!$DC$2:$DZ$2,0))),"")</f>
        <v/>
      </c>
      <c r="W457" s="107"/>
      <c r="X457" s="525"/>
      <c r="Y457" s="1081" t="str">
        <f>IFERROR(
     IF(OR('別紙様式3-2（４・５月）'!R459="",'別紙様式3-2（４・５月）'!Z459="ベア加算"),"",
                                            X457*VLOOKUP(N457,【参考】数式用!$AD$2:$AH$27,MATCH(W457,【参考】数式用!$K$4:$N$4,0)+1,0)
      ),"")</f>
        <v/>
      </c>
      <c r="Z457" s="1081"/>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 customHeight="1">
      <c r="A458" s="502">
        <v>445</v>
      </c>
      <c r="B458" s="982" t="str">
        <f>IF(基本情報入力シート!C497="","",基本情報入力シート!C497)</f>
        <v/>
      </c>
      <c r="C458" s="983"/>
      <c r="D458" s="983"/>
      <c r="E458" s="983"/>
      <c r="F458" s="983"/>
      <c r="G458" s="983"/>
      <c r="H458" s="983"/>
      <c r="I458" s="98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077"/>
      <c r="Q458" s="1078"/>
      <c r="R458" s="524" t="str">
        <f>IFERROR(IF(OR('別紙様式3-2（４・５月）'!R460="",'別紙様式3-2（４・５月）'!Z460="ベア加算"),
"",P458*VLOOKUP(N458,【参考】数式用!$AD$2:$AH$27,MATCH(O458,【参考】数式用!$K$4:$N$4,0)+1,0)),"")</f>
        <v/>
      </c>
      <c r="S458" s="138"/>
      <c r="T458" s="1079"/>
      <c r="U458" s="1080"/>
      <c r="V458" s="522" t="str">
        <f>IFERROR(IF(AND('別紙様式3-2（４・５月）'!O460="", O458&lt;&gt;""),P458, P458*VLOOKUP(AF458,【参考】数式用4!$DC$3:$DZ$106,MATCH(N458,【参考】数式用4!$DC$2:$DZ$2,0))),"")</f>
        <v/>
      </c>
      <c r="W458" s="107"/>
      <c r="X458" s="525"/>
      <c r="Y458" s="1081" t="str">
        <f>IFERROR(
     IF(OR('別紙様式3-2（４・５月）'!R460="",'別紙様式3-2（４・５月）'!Z460="ベア加算"),"",
                                            X458*VLOOKUP(N458,【参考】数式用!$AD$2:$AH$27,MATCH(W458,【参考】数式用!$K$4:$N$4,0)+1,0)
      ),"")</f>
        <v/>
      </c>
      <c r="Z458" s="1081"/>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 customHeight="1">
      <c r="A459" s="502">
        <v>446</v>
      </c>
      <c r="B459" s="982" t="str">
        <f>IF(基本情報入力シート!C498="","",基本情報入力シート!C498)</f>
        <v/>
      </c>
      <c r="C459" s="983"/>
      <c r="D459" s="983"/>
      <c r="E459" s="983"/>
      <c r="F459" s="983"/>
      <c r="G459" s="983"/>
      <c r="H459" s="983"/>
      <c r="I459" s="98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077"/>
      <c r="Q459" s="1078"/>
      <c r="R459" s="524" t="str">
        <f>IFERROR(IF(OR('別紙様式3-2（４・５月）'!R461="",'別紙様式3-2（４・５月）'!Z461="ベア加算"),
"",P459*VLOOKUP(N459,【参考】数式用!$AD$2:$AH$27,MATCH(O459,【参考】数式用!$K$4:$N$4,0)+1,0)),"")</f>
        <v/>
      </c>
      <c r="S459" s="138"/>
      <c r="T459" s="1079"/>
      <c r="U459" s="1080"/>
      <c r="V459" s="522" t="str">
        <f>IFERROR(IF(AND('別紙様式3-2（４・５月）'!O461="", O459&lt;&gt;""),P459, P459*VLOOKUP(AF459,【参考】数式用4!$DC$3:$DZ$106,MATCH(N459,【参考】数式用4!$DC$2:$DZ$2,0))),"")</f>
        <v/>
      </c>
      <c r="W459" s="107"/>
      <c r="X459" s="525"/>
      <c r="Y459" s="1081" t="str">
        <f>IFERROR(
     IF(OR('別紙様式3-2（４・５月）'!R461="",'別紙様式3-2（４・５月）'!Z461="ベア加算"),"",
                                            X459*VLOOKUP(N459,【参考】数式用!$AD$2:$AH$27,MATCH(W459,【参考】数式用!$K$4:$N$4,0)+1,0)
      ),"")</f>
        <v/>
      </c>
      <c r="Z459" s="1081"/>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 customHeight="1">
      <c r="A460" s="502">
        <v>447</v>
      </c>
      <c r="B460" s="982" t="str">
        <f>IF(基本情報入力シート!C499="","",基本情報入力シート!C499)</f>
        <v/>
      </c>
      <c r="C460" s="983"/>
      <c r="D460" s="983"/>
      <c r="E460" s="983"/>
      <c r="F460" s="983"/>
      <c r="G460" s="983"/>
      <c r="H460" s="983"/>
      <c r="I460" s="98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077"/>
      <c r="Q460" s="1078"/>
      <c r="R460" s="524" t="str">
        <f>IFERROR(IF(OR('別紙様式3-2（４・５月）'!R462="",'別紙様式3-2（４・５月）'!Z462="ベア加算"),
"",P460*VLOOKUP(N460,【参考】数式用!$AD$2:$AH$27,MATCH(O460,【参考】数式用!$K$4:$N$4,0)+1,0)),"")</f>
        <v/>
      </c>
      <c r="S460" s="138"/>
      <c r="T460" s="1079"/>
      <c r="U460" s="1080"/>
      <c r="V460" s="522" t="str">
        <f>IFERROR(IF(AND('別紙様式3-2（４・５月）'!O462="", O460&lt;&gt;""),P460, P460*VLOOKUP(AF460,【参考】数式用4!$DC$3:$DZ$106,MATCH(N460,【参考】数式用4!$DC$2:$DZ$2,0))),"")</f>
        <v/>
      </c>
      <c r="W460" s="107"/>
      <c r="X460" s="525"/>
      <c r="Y460" s="1081" t="str">
        <f>IFERROR(
     IF(OR('別紙様式3-2（４・５月）'!R462="",'別紙様式3-2（４・５月）'!Z462="ベア加算"),"",
                                            X460*VLOOKUP(N460,【参考】数式用!$AD$2:$AH$27,MATCH(W460,【参考】数式用!$K$4:$N$4,0)+1,0)
      ),"")</f>
        <v/>
      </c>
      <c r="Z460" s="1081"/>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 customHeight="1">
      <c r="A461" s="502">
        <v>448</v>
      </c>
      <c r="B461" s="982" t="str">
        <f>IF(基本情報入力シート!C500="","",基本情報入力シート!C500)</f>
        <v/>
      </c>
      <c r="C461" s="983"/>
      <c r="D461" s="983"/>
      <c r="E461" s="983"/>
      <c r="F461" s="983"/>
      <c r="G461" s="983"/>
      <c r="H461" s="983"/>
      <c r="I461" s="98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077"/>
      <c r="Q461" s="1078"/>
      <c r="R461" s="524" t="str">
        <f>IFERROR(IF(OR('別紙様式3-2（４・５月）'!R463="",'別紙様式3-2（４・５月）'!Z463="ベア加算"),
"",P461*VLOOKUP(N461,【参考】数式用!$AD$2:$AH$27,MATCH(O461,【参考】数式用!$K$4:$N$4,0)+1,0)),"")</f>
        <v/>
      </c>
      <c r="S461" s="138"/>
      <c r="T461" s="1079"/>
      <c r="U461" s="1080"/>
      <c r="V461" s="522" t="str">
        <f>IFERROR(IF(AND('別紙様式3-2（４・５月）'!O463="", O461&lt;&gt;""),P461, P461*VLOOKUP(AF461,【参考】数式用4!$DC$3:$DZ$106,MATCH(N461,【参考】数式用4!$DC$2:$DZ$2,0))),"")</f>
        <v/>
      </c>
      <c r="W461" s="107"/>
      <c r="X461" s="525"/>
      <c r="Y461" s="1081" t="str">
        <f>IFERROR(
     IF(OR('別紙様式3-2（４・５月）'!R463="",'別紙様式3-2（４・５月）'!Z463="ベア加算"),"",
                                            X461*VLOOKUP(N461,【参考】数式用!$AD$2:$AH$27,MATCH(W461,【参考】数式用!$K$4:$N$4,0)+1,0)
      ),"")</f>
        <v/>
      </c>
      <c r="Z461" s="1081"/>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 customHeight="1">
      <c r="A462" s="502">
        <v>449</v>
      </c>
      <c r="B462" s="982" t="str">
        <f>IF(基本情報入力シート!C501="","",基本情報入力シート!C501)</f>
        <v/>
      </c>
      <c r="C462" s="983"/>
      <c r="D462" s="983"/>
      <c r="E462" s="983"/>
      <c r="F462" s="983"/>
      <c r="G462" s="983"/>
      <c r="H462" s="983"/>
      <c r="I462" s="98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077"/>
      <c r="Q462" s="1078"/>
      <c r="R462" s="524" t="str">
        <f>IFERROR(IF(OR('別紙様式3-2（４・５月）'!R464="",'別紙様式3-2（４・５月）'!Z464="ベア加算"),
"",P462*VLOOKUP(N462,【参考】数式用!$AD$2:$AH$27,MATCH(O462,【参考】数式用!$K$4:$N$4,0)+1,0)),"")</f>
        <v/>
      </c>
      <c r="S462" s="138"/>
      <c r="T462" s="1079"/>
      <c r="U462" s="1080"/>
      <c r="V462" s="522" t="str">
        <f>IFERROR(IF(AND('別紙様式3-2（４・５月）'!O464="", O462&lt;&gt;""),P462, P462*VLOOKUP(AF462,【参考】数式用4!$DC$3:$DZ$106,MATCH(N462,【参考】数式用4!$DC$2:$DZ$2,0))),"")</f>
        <v/>
      </c>
      <c r="W462" s="107"/>
      <c r="X462" s="525"/>
      <c r="Y462" s="1081" t="str">
        <f>IFERROR(
     IF(OR('別紙様式3-2（４・５月）'!R464="",'別紙様式3-2（４・５月）'!Z464="ベア加算"),"",
                                            X462*VLOOKUP(N462,【参考】数式用!$AD$2:$AH$27,MATCH(W462,【参考】数式用!$K$4:$N$4,0)+1,0)
      ),"")</f>
        <v/>
      </c>
      <c r="Z462" s="1081"/>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 customHeight="1">
      <c r="A463" s="502">
        <v>450</v>
      </c>
      <c r="B463" s="982" t="str">
        <f>IF(基本情報入力シート!C502="","",基本情報入力シート!C502)</f>
        <v/>
      </c>
      <c r="C463" s="983"/>
      <c r="D463" s="983"/>
      <c r="E463" s="983"/>
      <c r="F463" s="983"/>
      <c r="G463" s="983"/>
      <c r="H463" s="983"/>
      <c r="I463" s="98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077"/>
      <c r="Q463" s="1078"/>
      <c r="R463" s="524" t="str">
        <f>IFERROR(IF(OR('別紙様式3-2（４・５月）'!R465="",'別紙様式3-2（４・５月）'!Z465="ベア加算"),
"",P463*VLOOKUP(N463,【参考】数式用!$AD$2:$AH$27,MATCH(O463,【参考】数式用!$K$4:$N$4,0)+1,0)),"")</f>
        <v/>
      </c>
      <c r="S463" s="138"/>
      <c r="T463" s="1079"/>
      <c r="U463" s="1080"/>
      <c r="V463" s="522" t="str">
        <f>IFERROR(IF(AND('別紙様式3-2（４・５月）'!O465="", O463&lt;&gt;""),P463, P463*VLOOKUP(AF463,【参考】数式用4!$DC$3:$DZ$106,MATCH(N463,【参考】数式用4!$DC$2:$DZ$2,0))),"")</f>
        <v/>
      </c>
      <c r="W463" s="107"/>
      <c r="X463" s="525"/>
      <c r="Y463" s="1081" t="str">
        <f>IFERROR(
     IF(OR('別紙様式3-2（４・５月）'!R465="",'別紙様式3-2（４・５月）'!Z465="ベア加算"),"",
                                            X463*VLOOKUP(N463,【参考】数式用!$AD$2:$AH$27,MATCH(W463,【参考】数式用!$K$4:$N$4,0)+1,0)
      ),"")</f>
        <v/>
      </c>
      <c r="Z463" s="1081"/>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 customHeight="1">
      <c r="A464" s="502">
        <v>451</v>
      </c>
      <c r="B464" s="982" t="str">
        <f>IF(基本情報入力シート!C503="","",基本情報入力シート!C503)</f>
        <v/>
      </c>
      <c r="C464" s="983"/>
      <c r="D464" s="983"/>
      <c r="E464" s="983"/>
      <c r="F464" s="983"/>
      <c r="G464" s="983"/>
      <c r="H464" s="983"/>
      <c r="I464" s="98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077"/>
      <c r="Q464" s="1078"/>
      <c r="R464" s="524" t="str">
        <f>IFERROR(IF(OR('別紙様式3-2（４・５月）'!R466="",'別紙様式3-2（４・５月）'!Z466="ベア加算"),
"",P464*VLOOKUP(N464,【参考】数式用!$AD$2:$AH$27,MATCH(O464,【参考】数式用!$K$4:$N$4,0)+1,0)),"")</f>
        <v/>
      </c>
      <c r="S464" s="138"/>
      <c r="T464" s="1079"/>
      <c r="U464" s="1080"/>
      <c r="V464" s="522" t="str">
        <f>IFERROR(IF(AND('別紙様式3-2（４・５月）'!O466="", O464&lt;&gt;""),P464, P464*VLOOKUP(AF464,【参考】数式用4!$DC$3:$DZ$106,MATCH(N464,【参考】数式用4!$DC$2:$DZ$2,0))),"")</f>
        <v/>
      </c>
      <c r="W464" s="107"/>
      <c r="X464" s="525"/>
      <c r="Y464" s="1081" t="str">
        <f>IFERROR(
     IF(OR('別紙様式3-2（４・５月）'!R466="",'別紙様式3-2（４・５月）'!Z466="ベア加算"),"",
                                            X464*VLOOKUP(N464,【参考】数式用!$AD$2:$AH$27,MATCH(W464,【参考】数式用!$K$4:$N$4,0)+1,0)
      ),"")</f>
        <v/>
      </c>
      <c r="Z464" s="1081"/>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 customHeight="1">
      <c r="A465" s="502">
        <v>452</v>
      </c>
      <c r="B465" s="982" t="str">
        <f>IF(基本情報入力シート!C504="","",基本情報入力シート!C504)</f>
        <v/>
      </c>
      <c r="C465" s="983"/>
      <c r="D465" s="983"/>
      <c r="E465" s="983"/>
      <c r="F465" s="983"/>
      <c r="G465" s="983"/>
      <c r="H465" s="983"/>
      <c r="I465" s="98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077"/>
      <c r="Q465" s="1078"/>
      <c r="R465" s="524" t="str">
        <f>IFERROR(IF(OR('別紙様式3-2（４・５月）'!R467="",'別紙様式3-2（４・５月）'!Z467="ベア加算"),
"",P465*VLOOKUP(N465,【参考】数式用!$AD$2:$AH$27,MATCH(O465,【参考】数式用!$K$4:$N$4,0)+1,0)),"")</f>
        <v/>
      </c>
      <c r="S465" s="138"/>
      <c r="T465" s="1079"/>
      <c r="U465" s="1080"/>
      <c r="V465" s="522" t="str">
        <f>IFERROR(IF(AND('別紙様式3-2（４・５月）'!O467="", O465&lt;&gt;""),P465, P465*VLOOKUP(AF465,【参考】数式用4!$DC$3:$DZ$106,MATCH(N465,【参考】数式用4!$DC$2:$DZ$2,0))),"")</f>
        <v/>
      </c>
      <c r="W465" s="107"/>
      <c r="X465" s="525"/>
      <c r="Y465" s="1081" t="str">
        <f>IFERROR(
     IF(OR('別紙様式3-2（４・５月）'!R467="",'別紙様式3-2（４・５月）'!Z467="ベア加算"),"",
                                            X465*VLOOKUP(N465,【参考】数式用!$AD$2:$AH$27,MATCH(W465,【参考】数式用!$K$4:$N$4,0)+1,0)
      ),"")</f>
        <v/>
      </c>
      <c r="Z465" s="1081"/>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 customHeight="1">
      <c r="A466" s="502">
        <v>453</v>
      </c>
      <c r="B466" s="982" t="str">
        <f>IF(基本情報入力シート!C505="","",基本情報入力シート!C505)</f>
        <v/>
      </c>
      <c r="C466" s="983"/>
      <c r="D466" s="983"/>
      <c r="E466" s="983"/>
      <c r="F466" s="983"/>
      <c r="G466" s="983"/>
      <c r="H466" s="983"/>
      <c r="I466" s="98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077"/>
      <c r="Q466" s="1078"/>
      <c r="R466" s="524" t="str">
        <f>IFERROR(IF(OR('別紙様式3-2（４・５月）'!R468="",'別紙様式3-2（４・５月）'!Z468="ベア加算"),
"",P466*VLOOKUP(N466,【参考】数式用!$AD$2:$AH$27,MATCH(O466,【参考】数式用!$K$4:$N$4,0)+1,0)),"")</f>
        <v/>
      </c>
      <c r="S466" s="138"/>
      <c r="T466" s="1079"/>
      <c r="U466" s="1080"/>
      <c r="V466" s="522" t="str">
        <f>IFERROR(IF(AND('別紙様式3-2（４・５月）'!O468="", O466&lt;&gt;""),P466, P466*VLOOKUP(AF466,【参考】数式用4!$DC$3:$DZ$106,MATCH(N466,【参考】数式用4!$DC$2:$DZ$2,0))),"")</f>
        <v/>
      </c>
      <c r="W466" s="107"/>
      <c r="X466" s="525"/>
      <c r="Y466" s="1081" t="str">
        <f>IFERROR(
     IF(OR('別紙様式3-2（４・５月）'!R468="",'別紙様式3-2（４・５月）'!Z468="ベア加算"),"",
                                            X466*VLOOKUP(N466,【参考】数式用!$AD$2:$AH$27,MATCH(W466,【参考】数式用!$K$4:$N$4,0)+1,0)
      ),"")</f>
        <v/>
      </c>
      <c r="Z466" s="1081"/>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 customHeight="1">
      <c r="A467" s="502">
        <v>454</v>
      </c>
      <c r="B467" s="982" t="str">
        <f>IF(基本情報入力シート!C506="","",基本情報入力シート!C506)</f>
        <v/>
      </c>
      <c r="C467" s="983"/>
      <c r="D467" s="983"/>
      <c r="E467" s="983"/>
      <c r="F467" s="983"/>
      <c r="G467" s="983"/>
      <c r="H467" s="983"/>
      <c r="I467" s="98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077"/>
      <c r="Q467" s="1078"/>
      <c r="R467" s="524" t="str">
        <f>IFERROR(IF(OR('別紙様式3-2（４・５月）'!R469="",'別紙様式3-2（４・５月）'!Z469="ベア加算"),
"",P467*VLOOKUP(N467,【参考】数式用!$AD$2:$AH$27,MATCH(O467,【参考】数式用!$K$4:$N$4,0)+1,0)),"")</f>
        <v/>
      </c>
      <c r="S467" s="138"/>
      <c r="T467" s="1079"/>
      <c r="U467" s="1080"/>
      <c r="V467" s="522" t="str">
        <f>IFERROR(IF(AND('別紙様式3-2（４・５月）'!O469="", O467&lt;&gt;""),P467, P467*VLOOKUP(AF467,【参考】数式用4!$DC$3:$DZ$106,MATCH(N467,【参考】数式用4!$DC$2:$DZ$2,0))),"")</f>
        <v/>
      </c>
      <c r="W467" s="107"/>
      <c r="X467" s="525"/>
      <c r="Y467" s="1081" t="str">
        <f>IFERROR(
     IF(OR('別紙様式3-2（４・５月）'!R469="",'別紙様式3-2（４・５月）'!Z469="ベア加算"),"",
                                            X467*VLOOKUP(N467,【参考】数式用!$AD$2:$AH$27,MATCH(W467,【参考】数式用!$K$4:$N$4,0)+1,0)
      ),"")</f>
        <v/>
      </c>
      <c r="Z467" s="1081"/>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 customHeight="1">
      <c r="A468" s="502">
        <v>455</v>
      </c>
      <c r="B468" s="982" t="str">
        <f>IF(基本情報入力シート!C507="","",基本情報入力シート!C507)</f>
        <v/>
      </c>
      <c r="C468" s="983"/>
      <c r="D468" s="983"/>
      <c r="E468" s="983"/>
      <c r="F468" s="983"/>
      <c r="G468" s="983"/>
      <c r="H468" s="983"/>
      <c r="I468" s="98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077"/>
      <c r="Q468" s="1078"/>
      <c r="R468" s="524" t="str">
        <f>IFERROR(IF(OR('別紙様式3-2（４・５月）'!R470="",'別紙様式3-2（４・５月）'!Z470="ベア加算"),
"",P468*VLOOKUP(N468,【参考】数式用!$AD$2:$AH$27,MATCH(O468,【参考】数式用!$K$4:$N$4,0)+1,0)),"")</f>
        <v/>
      </c>
      <c r="S468" s="138"/>
      <c r="T468" s="1079"/>
      <c r="U468" s="1080"/>
      <c r="V468" s="522" t="str">
        <f>IFERROR(IF(AND('別紙様式3-2（４・５月）'!O470="", O468&lt;&gt;""),P468, P468*VLOOKUP(AF468,【参考】数式用4!$DC$3:$DZ$106,MATCH(N468,【参考】数式用4!$DC$2:$DZ$2,0))),"")</f>
        <v/>
      </c>
      <c r="W468" s="107"/>
      <c r="X468" s="525"/>
      <c r="Y468" s="1081" t="str">
        <f>IFERROR(
     IF(OR('別紙様式3-2（４・５月）'!R470="",'別紙様式3-2（４・５月）'!Z470="ベア加算"),"",
                                            X468*VLOOKUP(N468,【参考】数式用!$AD$2:$AH$27,MATCH(W468,【参考】数式用!$K$4:$N$4,0)+1,0)
      ),"")</f>
        <v/>
      </c>
      <c r="Z468" s="1081"/>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 customHeight="1">
      <c r="A469" s="502">
        <v>456</v>
      </c>
      <c r="B469" s="982" t="str">
        <f>IF(基本情報入力シート!C508="","",基本情報入力シート!C508)</f>
        <v/>
      </c>
      <c r="C469" s="983"/>
      <c r="D469" s="983"/>
      <c r="E469" s="983"/>
      <c r="F469" s="983"/>
      <c r="G469" s="983"/>
      <c r="H469" s="983"/>
      <c r="I469" s="98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077"/>
      <c r="Q469" s="1078"/>
      <c r="R469" s="524" t="str">
        <f>IFERROR(IF(OR('別紙様式3-2（４・５月）'!R471="",'別紙様式3-2（４・５月）'!Z471="ベア加算"),
"",P469*VLOOKUP(N469,【参考】数式用!$AD$2:$AH$27,MATCH(O469,【参考】数式用!$K$4:$N$4,0)+1,0)),"")</f>
        <v/>
      </c>
      <c r="S469" s="138"/>
      <c r="T469" s="1079"/>
      <c r="U469" s="1080"/>
      <c r="V469" s="522" t="str">
        <f>IFERROR(IF(AND('別紙様式3-2（４・５月）'!O471="", O469&lt;&gt;""),P469, P469*VLOOKUP(AF469,【参考】数式用4!$DC$3:$DZ$106,MATCH(N469,【参考】数式用4!$DC$2:$DZ$2,0))),"")</f>
        <v/>
      </c>
      <c r="W469" s="107"/>
      <c r="X469" s="525"/>
      <c r="Y469" s="1081" t="str">
        <f>IFERROR(
     IF(OR('別紙様式3-2（４・５月）'!R471="",'別紙様式3-2（４・５月）'!Z471="ベア加算"),"",
                                            X469*VLOOKUP(N469,【参考】数式用!$AD$2:$AH$27,MATCH(W469,【参考】数式用!$K$4:$N$4,0)+1,0)
      ),"")</f>
        <v/>
      </c>
      <c r="Z469" s="1081"/>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 customHeight="1">
      <c r="A470" s="502">
        <v>457</v>
      </c>
      <c r="B470" s="982" t="str">
        <f>IF(基本情報入力シート!C509="","",基本情報入力シート!C509)</f>
        <v/>
      </c>
      <c r="C470" s="983"/>
      <c r="D470" s="983"/>
      <c r="E470" s="983"/>
      <c r="F470" s="983"/>
      <c r="G470" s="983"/>
      <c r="H470" s="983"/>
      <c r="I470" s="98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077"/>
      <c r="Q470" s="1078"/>
      <c r="R470" s="524" t="str">
        <f>IFERROR(IF(OR('別紙様式3-2（４・５月）'!R472="",'別紙様式3-2（４・５月）'!Z472="ベア加算"),
"",P470*VLOOKUP(N470,【参考】数式用!$AD$2:$AH$27,MATCH(O470,【参考】数式用!$K$4:$N$4,0)+1,0)),"")</f>
        <v/>
      </c>
      <c r="S470" s="138"/>
      <c r="T470" s="1079"/>
      <c r="U470" s="1080"/>
      <c r="V470" s="522" t="str">
        <f>IFERROR(IF(AND('別紙様式3-2（４・５月）'!O472="", O470&lt;&gt;""),P470, P470*VLOOKUP(AF470,【参考】数式用4!$DC$3:$DZ$106,MATCH(N470,【参考】数式用4!$DC$2:$DZ$2,0))),"")</f>
        <v/>
      </c>
      <c r="W470" s="107"/>
      <c r="X470" s="525"/>
      <c r="Y470" s="1081" t="str">
        <f>IFERROR(
     IF(OR('別紙様式3-2（４・５月）'!R472="",'別紙様式3-2（４・５月）'!Z472="ベア加算"),"",
                                            X470*VLOOKUP(N470,【参考】数式用!$AD$2:$AH$27,MATCH(W470,【参考】数式用!$K$4:$N$4,0)+1,0)
      ),"")</f>
        <v/>
      </c>
      <c r="Z470" s="1081"/>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 customHeight="1">
      <c r="A471" s="502">
        <v>458</v>
      </c>
      <c r="B471" s="982" t="str">
        <f>IF(基本情報入力シート!C510="","",基本情報入力シート!C510)</f>
        <v/>
      </c>
      <c r="C471" s="983"/>
      <c r="D471" s="983"/>
      <c r="E471" s="983"/>
      <c r="F471" s="983"/>
      <c r="G471" s="983"/>
      <c r="H471" s="983"/>
      <c r="I471" s="98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077"/>
      <c r="Q471" s="1078"/>
      <c r="R471" s="524" t="str">
        <f>IFERROR(IF(OR('別紙様式3-2（４・５月）'!R473="",'別紙様式3-2（４・５月）'!Z473="ベア加算"),
"",P471*VLOOKUP(N471,【参考】数式用!$AD$2:$AH$27,MATCH(O471,【参考】数式用!$K$4:$N$4,0)+1,0)),"")</f>
        <v/>
      </c>
      <c r="S471" s="138"/>
      <c r="T471" s="1079"/>
      <c r="U471" s="1080"/>
      <c r="V471" s="522" t="str">
        <f>IFERROR(IF(AND('別紙様式3-2（４・５月）'!O473="", O471&lt;&gt;""),P471, P471*VLOOKUP(AF471,【参考】数式用4!$DC$3:$DZ$106,MATCH(N471,【参考】数式用4!$DC$2:$DZ$2,0))),"")</f>
        <v/>
      </c>
      <c r="W471" s="107"/>
      <c r="X471" s="525"/>
      <c r="Y471" s="1081" t="str">
        <f>IFERROR(
     IF(OR('別紙様式3-2（４・５月）'!R473="",'別紙様式3-2（４・５月）'!Z473="ベア加算"),"",
                                            X471*VLOOKUP(N471,【参考】数式用!$AD$2:$AH$27,MATCH(W471,【参考】数式用!$K$4:$N$4,0)+1,0)
      ),"")</f>
        <v/>
      </c>
      <c r="Z471" s="1081"/>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 customHeight="1">
      <c r="A472" s="502">
        <v>459</v>
      </c>
      <c r="B472" s="982" t="str">
        <f>IF(基本情報入力シート!C511="","",基本情報入力シート!C511)</f>
        <v/>
      </c>
      <c r="C472" s="983"/>
      <c r="D472" s="983"/>
      <c r="E472" s="983"/>
      <c r="F472" s="983"/>
      <c r="G472" s="983"/>
      <c r="H472" s="983"/>
      <c r="I472" s="98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077"/>
      <c r="Q472" s="1078"/>
      <c r="R472" s="524" t="str">
        <f>IFERROR(IF(OR('別紙様式3-2（４・５月）'!R474="",'別紙様式3-2（４・５月）'!Z474="ベア加算"),
"",P472*VLOOKUP(N472,【参考】数式用!$AD$2:$AH$27,MATCH(O472,【参考】数式用!$K$4:$N$4,0)+1,0)),"")</f>
        <v/>
      </c>
      <c r="S472" s="138"/>
      <c r="T472" s="1079"/>
      <c r="U472" s="1080"/>
      <c r="V472" s="522" t="str">
        <f>IFERROR(IF(AND('別紙様式3-2（４・５月）'!O474="", O472&lt;&gt;""),P472, P472*VLOOKUP(AF472,【参考】数式用4!$DC$3:$DZ$106,MATCH(N472,【参考】数式用4!$DC$2:$DZ$2,0))),"")</f>
        <v/>
      </c>
      <c r="W472" s="107"/>
      <c r="X472" s="525"/>
      <c r="Y472" s="1081" t="str">
        <f>IFERROR(
     IF(OR('別紙様式3-2（４・５月）'!R474="",'別紙様式3-2（４・５月）'!Z474="ベア加算"),"",
                                            X472*VLOOKUP(N472,【参考】数式用!$AD$2:$AH$27,MATCH(W472,【参考】数式用!$K$4:$N$4,0)+1,0)
      ),"")</f>
        <v/>
      </c>
      <c r="Z472" s="1081"/>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 customHeight="1">
      <c r="A473" s="502">
        <v>460</v>
      </c>
      <c r="B473" s="982" t="str">
        <f>IF(基本情報入力シート!C512="","",基本情報入力シート!C512)</f>
        <v/>
      </c>
      <c r="C473" s="983"/>
      <c r="D473" s="983"/>
      <c r="E473" s="983"/>
      <c r="F473" s="983"/>
      <c r="G473" s="983"/>
      <c r="H473" s="983"/>
      <c r="I473" s="98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077"/>
      <c r="Q473" s="1078"/>
      <c r="R473" s="524" t="str">
        <f>IFERROR(IF(OR('別紙様式3-2（４・５月）'!R475="",'別紙様式3-2（４・５月）'!Z475="ベア加算"),
"",P473*VLOOKUP(N473,【参考】数式用!$AD$2:$AH$27,MATCH(O473,【参考】数式用!$K$4:$N$4,0)+1,0)),"")</f>
        <v/>
      </c>
      <c r="S473" s="138"/>
      <c r="T473" s="1079"/>
      <c r="U473" s="1080"/>
      <c r="V473" s="522" t="str">
        <f>IFERROR(IF(AND('別紙様式3-2（４・５月）'!O475="", O473&lt;&gt;""),P473, P473*VLOOKUP(AF473,【参考】数式用4!$DC$3:$DZ$106,MATCH(N473,【参考】数式用4!$DC$2:$DZ$2,0))),"")</f>
        <v/>
      </c>
      <c r="W473" s="107"/>
      <c r="X473" s="525"/>
      <c r="Y473" s="1081" t="str">
        <f>IFERROR(
     IF(OR('別紙様式3-2（４・５月）'!R475="",'別紙様式3-2（４・５月）'!Z475="ベア加算"),"",
                                            X473*VLOOKUP(N473,【参考】数式用!$AD$2:$AH$27,MATCH(W473,【参考】数式用!$K$4:$N$4,0)+1,0)
      ),"")</f>
        <v/>
      </c>
      <c r="Z473" s="1081"/>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 customHeight="1">
      <c r="A474" s="502">
        <v>461</v>
      </c>
      <c r="B474" s="982" t="str">
        <f>IF(基本情報入力シート!C513="","",基本情報入力シート!C513)</f>
        <v/>
      </c>
      <c r="C474" s="983"/>
      <c r="D474" s="983"/>
      <c r="E474" s="983"/>
      <c r="F474" s="983"/>
      <c r="G474" s="983"/>
      <c r="H474" s="983"/>
      <c r="I474" s="98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077"/>
      <c r="Q474" s="1078"/>
      <c r="R474" s="524" t="str">
        <f>IFERROR(IF(OR('別紙様式3-2（４・５月）'!R476="",'別紙様式3-2（４・５月）'!Z476="ベア加算"),
"",P474*VLOOKUP(N474,【参考】数式用!$AD$2:$AH$27,MATCH(O474,【参考】数式用!$K$4:$N$4,0)+1,0)),"")</f>
        <v/>
      </c>
      <c r="S474" s="138"/>
      <c r="T474" s="1079"/>
      <c r="U474" s="1080"/>
      <c r="V474" s="522" t="str">
        <f>IFERROR(IF(AND('別紙様式3-2（４・５月）'!O476="", O474&lt;&gt;""),P474, P474*VLOOKUP(AF474,【参考】数式用4!$DC$3:$DZ$106,MATCH(N474,【参考】数式用4!$DC$2:$DZ$2,0))),"")</f>
        <v/>
      </c>
      <c r="W474" s="107"/>
      <c r="X474" s="525"/>
      <c r="Y474" s="1081" t="str">
        <f>IFERROR(
     IF(OR('別紙様式3-2（４・５月）'!R476="",'別紙様式3-2（４・５月）'!Z476="ベア加算"),"",
                                            X474*VLOOKUP(N474,【参考】数式用!$AD$2:$AH$27,MATCH(W474,【参考】数式用!$K$4:$N$4,0)+1,0)
      ),"")</f>
        <v/>
      </c>
      <c r="Z474" s="1081"/>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 customHeight="1">
      <c r="A475" s="502">
        <v>462</v>
      </c>
      <c r="B475" s="982" t="str">
        <f>IF(基本情報入力シート!C514="","",基本情報入力シート!C514)</f>
        <v/>
      </c>
      <c r="C475" s="983"/>
      <c r="D475" s="983"/>
      <c r="E475" s="983"/>
      <c r="F475" s="983"/>
      <c r="G475" s="983"/>
      <c r="H475" s="983"/>
      <c r="I475" s="98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077"/>
      <c r="Q475" s="1078"/>
      <c r="R475" s="524" t="str">
        <f>IFERROR(IF(OR('別紙様式3-2（４・５月）'!R477="",'別紙様式3-2（４・５月）'!Z477="ベア加算"),
"",P475*VLOOKUP(N475,【参考】数式用!$AD$2:$AH$27,MATCH(O475,【参考】数式用!$K$4:$N$4,0)+1,0)),"")</f>
        <v/>
      </c>
      <c r="S475" s="138"/>
      <c r="T475" s="1079"/>
      <c r="U475" s="1080"/>
      <c r="V475" s="522" t="str">
        <f>IFERROR(IF(AND('別紙様式3-2（４・５月）'!O477="", O475&lt;&gt;""),P475, P475*VLOOKUP(AF475,【参考】数式用4!$DC$3:$DZ$106,MATCH(N475,【参考】数式用4!$DC$2:$DZ$2,0))),"")</f>
        <v/>
      </c>
      <c r="W475" s="107"/>
      <c r="X475" s="525"/>
      <c r="Y475" s="1081" t="str">
        <f>IFERROR(
     IF(OR('別紙様式3-2（４・５月）'!R477="",'別紙様式3-2（４・５月）'!Z477="ベア加算"),"",
                                            X475*VLOOKUP(N475,【参考】数式用!$AD$2:$AH$27,MATCH(W475,【参考】数式用!$K$4:$N$4,0)+1,0)
      ),"")</f>
        <v/>
      </c>
      <c r="Z475" s="1081"/>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 customHeight="1">
      <c r="A476" s="502">
        <v>463</v>
      </c>
      <c r="B476" s="982" t="str">
        <f>IF(基本情報入力シート!C515="","",基本情報入力シート!C515)</f>
        <v/>
      </c>
      <c r="C476" s="983"/>
      <c r="D476" s="983"/>
      <c r="E476" s="983"/>
      <c r="F476" s="983"/>
      <c r="G476" s="983"/>
      <c r="H476" s="983"/>
      <c r="I476" s="98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077"/>
      <c r="Q476" s="1078"/>
      <c r="R476" s="524" t="str">
        <f>IFERROR(IF(OR('別紙様式3-2（４・５月）'!R478="",'別紙様式3-2（４・５月）'!Z478="ベア加算"),
"",P476*VLOOKUP(N476,【参考】数式用!$AD$2:$AH$27,MATCH(O476,【参考】数式用!$K$4:$N$4,0)+1,0)),"")</f>
        <v/>
      </c>
      <c r="S476" s="138"/>
      <c r="T476" s="1079"/>
      <c r="U476" s="1080"/>
      <c r="V476" s="522" t="str">
        <f>IFERROR(IF(AND('別紙様式3-2（４・５月）'!O478="", O476&lt;&gt;""),P476, P476*VLOOKUP(AF476,【参考】数式用4!$DC$3:$DZ$106,MATCH(N476,【参考】数式用4!$DC$2:$DZ$2,0))),"")</f>
        <v/>
      </c>
      <c r="W476" s="107"/>
      <c r="X476" s="525"/>
      <c r="Y476" s="1081" t="str">
        <f>IFERROR(
     IF(OR('別紙様式3-2（４・５月）'!R478="",'別紙様式3-2（４・５月）'!Z478="ベア加算"),"",
                                            X476*VLOOKUP(N476,【参考】数式用!$AD$2:$AH$27,MATCH(W476,【参考】数式用!$K$4:$N$4,0)+1,0)
      ),"")</f>
        <v/>
      </c>
      <c r="Z476" s="1081"/>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 customHeight="1">
      <c r="A477" s="502">
        <v>464</v>
      </c>
      <c r="B477" s="982" t="str">
        <f>IF(基本情報入力シート!C516="","",基本情報入力シート!C516)</f>
        <v/>
      </c>
      <c r="C477" s="983"/>
      <c r="D477" s="983"/>
      <c r="E477" s="983"/>
      <c r="F477" s="983"/>
      <c r="G477" s="983"/>
      <c r="H477" s="983"/>
      <c r="I477" s="98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077"/>
      <c r="Q477" s="1078"/>
      <c r="R477" s="524" t="str">
        <f>IFERROR(IF(OR('別紙様式3-2（４・５月）'!R479="",'別紙様式3-2（４・５月）'!Z479="ベア加算"),
"",P477*VLOOKUP(N477,【参考】数式用!$AD$2:$AH$27,MATCH(O477,【参考】数式用!$K$4:$N$4,0)+1,0)),"")</f>
        <v/>
      </c>
      <c r="S477" s="138"/>
      <c r="T477" s="1079"/>
      <c r="U477" s="1080"/>
      <c r="V477" s="522" t="str">
        <f>IFERROR(IF(AND('別紙様式3-2（４・５月）'!O479="", O477&lt;&gt;""),P477, P477*VLOOKUP(AF477,【参考】数式用4!$DC$3:$DZ$106,MATCH(N477,【参考】数式用4!$DC$2:$DZ$2,0))),"")</f>
        <v/>
      </c>
      <c r="W477" s="107"/>
      <c r="X477" s="525"/>
      <c r="Y477" s="1081" t="str">
        <f>IFERROR(
     IF(OR('別紙様式3-2（４・５月）'!R479="",'別紙様式3-2（４・５月）'!Z479="ベア加算"),"",
                                            X477*VLOOKUP(N477,【参考】数式用!$AD$2:$AH$27,MATCH(W477,【参考】数式用!$K$4:$N$4,0)+1,0)
      ),"")</f>
        <v/>
      </c>
      <c r="Z477" s="1081"/>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 customHeight="1">
      <c r="A478" s="502">
        <v>465</v>
      </c>
      <c r="B478" s="982" t="str">
        <f>IF(基本情報入力シート!C517="","",基本情報入力シート!C517)</f>
        <v/>
      </c>
      <c r="C478" s="983"/>
      <c r="D478" s="983"/>
      <c r="E478" s="983"/>
      <c r="F478" s="983"/>
      <c r="G478" s="983"/>
      <c r="H478" s="983"/>
      <c r="I478" s="98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077"/>
      <c r="Q478" s="1078"/>
      <c r="R478" s="524" t="str">
        <f>IFERROR(IF(OR('別紙様式3-2（４・５月）'!R480="",'別紙様式3-2（４・５月）'!Z480="ベア加算"),
"",P478*VLOOKUP(N478,【参考】数式用!$AD$2:$AH$27,MATCH(O478,【参考】数式用!$K$4:$N$4,0)+1,0)),"")</f>
        <v/>
      </c>
      <c r="S478" s="138"/>
      <c r="T478" s="1079"/>
      <c r="U478" s="1080"/>
      <c r="V478" s="522" t="str">
        <f>IFERROR(IF(AND('別紙様式3-2（４・５月）'!O480="", O478&lt;&gt;""),P478, P478*VLOOKUP(AF478,【参考】数式用4!$DC$3:$DZ$106,MATCH(N478,【参考】数式用4!$DC$2:$DZ$2,0))),"")</f>
        <v/>
      </c>
      <c r="W478" s="107"/>
      <c r="X478" s="525"/>
      <c r="Y478" s="1081" t="str">
        <f>IFERROR(
     IF(OR('別紙様式3-2（４・５月）'!R480="",'別紙様式3-2（４・５月）'!Z480="ベア加算"),"",
                                            X478*VLOOKUP(N478,【参考】数式用!$AD$2:$AH$27,MATCH(W478,【参考】数式用!$K$4:$N$4,0)+1,0)
      ),"")</f>
        <v/>
      </c>
      <c r="Z478" s="1081"/>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 customHeight="1">
      <c r="A479" s="502">
        <v>466</v>
      </c>
      <c r="B479" s="982" t="str">
        <f>IF(基本情報入力シート!C518="","",基本情報入力シート!C518)</f>
        <v/>
      </c>
      <c r="C479" s="983"/>
      <c r="D479" s="983"/>
      <c r="E479" s="983"/>
      <c r="F479" s="983"/>
      <c r="G479" s="983"/>
      <c r="H479" s="983"/>
      <c r="I479" s="98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077"/>
      <c r="Q479" s="1078"/>
      <c r="R479" s="524" t="str">
        <f>IFERROR(IF(OR('別紙様式3-2（４・５月）'!R481="",'別紙様式3-2（４・５月）'!Z481="ベア加算"),
"",P479*VLOOKUP(N479,【参考】数式用!$AD$2:$AH$27,MATCH(O479,【参考】数式用!$K$4:$N$4,0)+1,0)),"")</f>
        <v/>
      </c>
      <c r="S479" s="138"/>
      <c r="T479" s="1079"/>
      <c r="U479" s="1080"/>
      <c r="V479" s="522" t="str">
        <f>IFERROR(IF(AND('別紙様式3-2（４・５月）'!O481="", O479&lt;&gt;""),P479, P479*VLOOKUP(AF479,【参考】数式用4!$DC$3:$DZ$106,MATCH(N479,【参考】数式用4!$DC$2:$DZ$2,0))),"")</f>
        <v/>
      </c>
      <c r="W479" s="107"/>
      <c r="X479" s="525"/>
      <c r="Y479" s="1081" t="str">
        <f>IFERROR(
     IF(OR('別紙様式3-2（４・５月）'!R481="",'別紙様式3-2（４・５月）'!Z481="ベア加算"),"",
                                            X479*VLOOKUP(N479,【参考】数式用!$AD$2:$AH$27,MATCH(W479,【参考】数式用!$K$4:$N$4,0)+1,0)
      ),"")</f>
        <v/>
      </c>
      <c r="Z479" s="1081"/>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 customHeight="1">
      <c r="A480" s="502">
        <v>467</v>
      </c>
      <c r="B480" s="982" t="str">
        <f>IF(基本情報入力シート!C519="","",基本情報入力シート!C519)</f>
        <v/>
      </c>
      <c r="C480" s="983"/>
      <c r="D480" s="983"/>
      <c r="E480" s="983"/>
      <c r="F480" s="983"/>
      <c r="G480" s="983"/>
      <c r="H480" s="983"/>
      <c r="I480" s="98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077"/>
      <c r="Q480" s="1078"/>
      <c r="R480" s="524" t="str">
        <f>IFERROR(IF(OR('別紙様式3-2（４・５月）'!R482="",'別紙様式3-2（４・５月）'!Z482="ベア加算"),
"",P480*VLOOKUP(N480,【参考】数式用!$AD$2:$AH$27,MATCH(O480,【参考】数式用!$K$4:$N$4,0)+1,0)),"")</f>
        <v/>
      </c>
      <c r="S480" s="138"/>
      <c r="T480" s="1079"/>
      <c r="U480" s="1080"/>
      <c r="V480" s="522" t="str">
        <f>IFERROR(IF(AND('別紙様式3-2（４・５月）'!O482="", O480&lt;&gt;""),P480, P480*VLOOKUP(AF480,【参考】数式用4!$DC$3:$DZ$106,MATCH(N480,【参考】数式用4!$DC$2:$DZ$2,0))),"")</f>
        <v/>
      </c>
      <c r="W480" s="107"/>
      <c r="X480" s="525"/>
      <c r="Y480" s="1081" t="str">
        <f>IFERROR(
     IF(OR('別紙様式3-2（４・５月）'!R482="",'別紙様式3-2（４・５月）'!Z482="ベア加算"),"",
                                            X480*VLOOKUP(N480,【参考】数式用!$AD$2:$AH$27,MATCH(W480,【参考】数式用!$K$4:$N$4,0)+1,0)
      ),"")</f>
        <v/>
      </c>
      <c r="Z480" s="1081"/>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 customHeight="1">
      <c r="A481" s="502">
        <v>468</v>
      </c>
      <c r="B481" s="982" t="str">
        <f>IF(基本情報入力シート!C520="","",基本情報入力シート!C520)</f>
        <v/>
      </c>
      <c r="C481" s="983"/>
      <c r="D481" s="983"/>
      <c r="E481" s="983"/>
      <c r="F481" s="983"/>
      <c r="G481" s="983"/>
      <c r="H481" s="983"/>
      <c r="I481" s="98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077"/>
      <c r="Q481" s="1078"/>
      <c r="R481" s="524" t="str">
        <f>IFERROR(IF(OR('別紙様式3-2（４・５月）'!R483="",'別紙様式3-2（４・５月）'!Z483="ベア加算"),
"",P481*VLOOKUP(N481,【参考】数式用!$AD$2:$AH$27,MATCH(O481,【参考】数式用!$K$4:$N$4,0)+1,0)),"")</f>
        <v/>
      </c>
      <c r="S481" s="138"/>
      <c r="T481" s="1079"/>
      <c r="U481" s="1080"/>
      <c r="V481" s="522" t="str">
        <f>IFERROR(IF(AND('別紙様式3-2（４・５月）'!O483="", O481&lt;&gt;""),P481, P481*VLOOKUP(AF481,【参考】数式用4!$DC$3:$DZ$106,MATCH(N481,【参考】数式用4!$DC$2:$DZ$2,0))),"")</f>
        <v/>
      </c>
      <c r="W481" s="107"/>
      <c r="X481" s="525"/>
      <c r="Y481" s="1081" t="str">
        <f>IFERROR(
     IF(OR('別紙様式3-2（４・５月）'!R483="",'別紙様式3-2（４・５月）'!Z483="ベア加算"),"",
                                            X481*VLOOKUP(N481,【参考】数式用!$AD$2:$AH$27,MATCH(W481,【参考】数式用!$K$4:$N$4,0)+1,0)
      ),"")</f>
        <v/>
      </c>
      <c r="Z481" s="1081"/>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 customHeight="1">
      <c r="A482" s="502">
        <v>469</v>
      </c>
      <c r="B482" s="982" t="str">
        <f>IF(基本情報入力シート!C521="","",基本情報入力シート!C521)</f>
        <v/>
      </c>
      <c r="C482" s="983"/>
      <c r="D482" s="983"/>
      <c r="E482" s="983"/>
      <c r="F482" s="983"/>
      <c r="G482" s="983"/>
      <c r="H482" s="983"/>
      <c r="I482" s="98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077"/>
      <c r="Q482" s="1078"/>
      <c r="R482" s="524" t="str">
        <f>IFERROR(IF(OR('別紙様式3-2（４・５月）'!R484="",'別紙様式3-2（４・５月）'!Z484="ベア加算"),
"",P482*VLOOKUP(N482,【参考】数式用!$AD$2:$AH$27,MATCH(O482,【参考】数式用!$K$4:$N$4,0)+1,0)),"")</f>
        <v/>
      </c>
      <c r="S482" s="138"/>
      <c r="T482" s="1079"/>
      <c r="U482" s="1080"/>
      <c r="V482" s="522" t="str">
        <f>IFERROR(IF(AND('別紙様式3-2（４・５月）'!O484="", O482&lt;&gt;""),P482, P482*VLOOKUP(AF482,【参考】数式用4!$DC$3:$DZ$106,MATCH(N482,【参考】数式用4!$DC$2:$DZ$2,0))),"")</f>
        <v/>
      </c>
      <c r="W482" s="107"/>
      <c r="X482" s="525"/>
      <c r="Y482" s="1081" t="str">
        <f>IFERROR(
     IF(OR('別紙様式3-2（４・５月）'!R484="",'別紙様式3-2（４・５月）'!Z484="ベア加算"),"",
                                            X482*VLOOKUP(N482,【参考】数式用!$AD$2:$AH$27,MATCH(W482,【参考】数式用!$K$4:$N$4,0)+1,0)
      ),"")</f>
        <v/>
      </c>
      <c r="Z482" s="1081"/>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 customHeight="1">
      <c r="A483" s="502">
        <v>470</v>
      </c>
      <c r="B483" s="982" t="str">
        <f>IF(基本情報入力シート!C522="","",基本情報入力シート!C522)</f>
        <v/>
      </c>
      <c r="C483" s="983"/>
      <c r="D483" s="983"/>
      <c r="E483" s="983"/>
      <c r="F483" s="983"/>
      <c r="G483" s="983"/>
      <c r="H483" s="983"/>
      <c r="I483" s="98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077"/>
      <c r="Q483" s="1078"/>
      <c r="R483" s="524" t="str">
        <f>IFERROR(IF(OR('別紙様式3-2（４・５月）'!R485="",'別紙様式3-2（４・５月）'!Z485="ベア加算"),
"",P483*VLOOKUP(N483,【参考】数式用!$AD$2:$AH$27,MATCH(O483,【参考】数式用!$K$4:$N$4,0)+1,0)),"")</f>
        <v/>
      </c>
      <c r="S483" s="138"/>
      <c r="T483" s="1079"/>
      <c r="U483" s="1080"/>
      <c r="V483" s="522" t="str">
        <f>IFERROR(IF(AND('別紙様式3-2（４・５月）'!O485="", O483&lt;&gt;""),P483, P483*VLOOKUP(AF483,【参考】数式用4!$DC$3:$DZ$106,MATCH(N483,【参考】数式用4!$DC$2:$DZ$2,0))),"")</f>
        <v/>
      </c>
      <c r="W483" s="107"/>
      <c r="X483" s="525"/>
      <c r="Y483" s="1081" t="str">
        <f>IFERROR(
     IF(OR('別紙様式3-2（４・５月）'!R485="",'別紙様式3-2（４・５月）'!Z485="ベア加算"),"",
                                            X483*VLOOKUP(N483,【参考】数式用!$AD$2:$AH$27,MATCH(W483,【参考】数式用!$K$4:$N$4,0)+1,0)
      ),"")</f>
        <v/>
      </c>
      <c r="Z483" s="1081"/>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 customHeight="1">
      <c r="A484" s="502">
        <v>471</v>
      </c>
      <c r="B484" s="982" t="str">
        <f>IF(基本情報入力シート!C523="","",基本情報入力シート!C523)</f>
        <v/>
      </c>
      <c r="C484" s="983"/>
      <c r="D484" s="983"/>
      <c r="E484" s="983"/>
      <c r="F484" s="983"/>
      <c r="G484" s="983"/>
      <c r="H484" s="983"/>
      <c r="I484" s="98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077"/>
      <c r="Q484" s="1078"/>
      <c r="R484" s="524" t="str">
        <f>IFERROR(IF(OR('別紙様式3-2（４・５月）'!R486="",'別紙様式3-2（４・５月）'!Z486="ベア加算"),
"",P484*VLOOKUP(N484,【参考】数式用!$AD$2:$AH$27,MATCH(O484,【参考】数式用!$K$4:$N$4,0)+1,0)),"")</f>
        <v/>
      </c>
      <c r="S484" s="138"/>
      <c r="T484" s="1079"/>
      <c r="U484" s="1080"/>
      <c r="V484" s="522" t="str">
        <f>IFERROR(IF(AND('別紙様式3-2（４・５月）'!O486="", O484&lt;&gt;""),P484, P484*VLOOKUP(AF484,【参考】数式用4!$DC$3:$DZ$106,MATCH(N484,【参考】数式用4!$DC$2:$DZ$2,0))),"")</f>
        <v/>
      </c>
      <c r="W484" s="107"/>
      <c r="X484" s="525"/>
      <c r="Y484" s="1081" t="str">
        <f>IFERROR(
     IF(OR('別紙様式3-2（４・５月）'!R486="",'別紙様式3-2（４・５月）'!Z486="ベア加算"),"",
                                            X484*VLOOKUP(N484,【参考】数式用!$AD$2:$AH$27,MATCH(W484,【参考】数式用!$K$4:$N$4,0)+1,0)
      ),"")</f>
        <v/>
      </c>
      <c r="Z484" s="1081"/>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 customHeight="1">
      <c r="A485" s="502">
        <v>472</v>
      </c>
      <c r="B485" s="982" t="str">
        <f>IF(基本情報入力シート!C524="","",基本情報入力シート!C524)</f>
        <v/>
      </c>
      <c r="C485" s="983"/>
      <c r="D485" s="983"/>
      <c r="E485" s="983"/>
      <c r="F485" s="983"/>
      <c r="G485" s="983"/>
      <c r="H485" s="983"/>
      <c r="I485" s="98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077"/>
      <c r="Q485" s="1078"/>
      <c r="R485" s="524" t="str">
        <f>IFERROR(IF(OR('別紙様式3-2（４・５月）'!R487="",'別紙様式3-2（４・５月）'!Z487="ベア加算"),
"",P485*VLOOKUP(N485,【参考】数式用!$AD$2:$AH$27,MATCH(O485,【参考】数式用!$K$4:$N$4,0)+1,0)),"")</f>
        <v/>
      </c>
      <c r="S485" s="138"/>
      <c r="T485" s="1079"/>
      <c r="U485" s="1080"/>
      <c r="V485" s="522" t="str">
        <f>IFERROR(IF(AND('別紙様式3-2（４・５月）'!O487="", O485&lt;&gt;""),P485, P485*VLOOKUP(AF485,【参考】数式用4!$DC$3:$DZ$106,MATCH(N485,【参考】数式用4!$DC$2:$DZ$2,0))),"")</f>
        <v/>
      </c>
      <c r="W485" s="107"/>
      <c r="X485" s="525"/>
      <c r="Y485" s="1081" t="str">
        <f>IFERROR(
     IF(OR('別紙様式3-2（４・５月）'!R487="",'別紙様式3-2（４・５月）'!Z487="ベア加算"),"",
                                            X485*VLOOKUP(N485,【参考】数式用!$AD$2:$AH$27,MATCH(W485,【参考】数式用!$K$4:$N$4,0)+1,0)
      ),"")</f>
        <v/>
      </c>
      <c r="Z485" s="1081"/>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 customHeight="1">
      <c r="A486" s="502">
        <v>473</v>
      </c>
      <c r="B486" s="982" t="str">
        <f>IF(基本情報入力シート!C525="","",基本情報入力シート!C525)</f>
        <v/>
      </c>
      <c r="C486" s="983"/>
      <c r="D486" s="983"/>
      <c r="E486" s="983"/>
      <c r="F486" s="983"/>
      <c r="G486" s="983"/>
      <c r="H486" s="983"/>
      <c r="I486" s="98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077"/>
      <c r="Q486" s="1078"/>
      <c r="R486" s="524" t="str">
        <f>IFERROR(IF(OR('別紙様式3-2（４・５月）'!R488="",'別紙様式3-2（４・５月）'!Z488="ベア加算"),
"",P486*VLOOKUP(N486,【参考】数式用!$AD$2:$AH$27,MATCH(O486,【参考】数式用!$K$4:$N$4,0)+1,0)),"")</f>
        <v/>
      </c>
      <c r="S486" s="138"/>
      <c r="T486" s="1079"/>
      <c r="U486" s="1080"/>
      <c r="V486" s="522" t="str">
        <f>IFERROR(IF(AND('別紙様式3-2（４・５月）'!O488="", O486&lt;&gt;""),P486, P486*VLOOKUP(AF486,【参考】数式用4!$DC$3:$DZ$106,MATCH(N486,【参考】数式用4!$DC$2:$DZ$2,0))),"")</f>
        <v/>
      </c>
      <c r="W486" s="107"/>
      <c r="X486" s="525"/>
      <c r="Y486" s="1081" t="str">
        <f>IFERROR(
     IF(OR('別紙様式3-2（４・５月）'!R488="",'別紙様式3-2（４・５月）'!Z488="ベア加算"),"",
                                            X486*VLOOKUP(N486,【参考】数式用!$AD$2:$AH$27,MATCH(W486,【参考】数式用!$K$4:$N$4,0)+1,0)
      ),"")</f>
        <v/>
      </c>
      <c r="Z486" s="1081"/>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 customHeight="1">
      <c r="A487" s="502">
        <v>474</v>
      </c>
      <c r="B487" s="982" t="str">
        <f>IF(基本情報入力シート!C526="","",基本情報入力シート!C526)</f>
        <v/>
      </c>
      <c r="C487" s="983"/>
      <c r="D487" s="983"/>
      <c r="E487" s="983"/>
      <c r="F487" s="983"/>
      <c r="G487" s="983"/>
      <c r="H487" s="983"/>
      <c r="I487" s="98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077"/>
      <c r="Q487" s="1078"/>
      <c r="R487" s="524" t="str">
        <f>IFERROR(IF(OR('別紙様式3-2（４・５月）'!R489="",'別紙様式3-2（４・５月）'!Z489="ベア加算"),
"",P487*VLOOKUP(N487,【参考】数式用!$AD$2:$AH$27,MATCH(O487,【参考】数式用!$K$4:$N$4,0)+1,0)),"")</f>
        <v/>
      </c>
      <c r="S487" s="138"/>
      <c r="T487" s="1079"/>
      <c r="U487" s="1080"/>
      <c r="V487" s="522" t="str">
        <f>IFERROR(IF(AND('別紙様式3-2（４・５月）'!O489="", O487&lt;&gt;""),P487, P487*VLOOKUP(AF487,【参考】数式用4!$DC$3:$DZ$106,MATCH(N487,【参考】数式用4!$DC$2:$DZ$2,0))),"")</f>
        <v/>
      </c>
      <c r="W487" s="107"/>
      <c r="X487" s="525"/>
      <c r="Y487" s="1081" t="str">
        <f>IFERROR(
     IF(OR('別紙様式3-2（４・５月）'!R489="",'別紙様式3-2（４・５月）'!Z489="ベア加算"),"",
                                            X487*VLOOKUP(N487,【参考】数式用!$AD$2:$AH$27,MATCH(W487,【参考】数式用!$K$4:$N$4,0)+1,0)
      ),"")</f>
        <v/>
      </c>
      <c r="Z487" s="1081"/>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 customHeight="1">
      <c r="A488" s="502">
        <v>475</v>
      </c>
      <c r="B488" s="982" t="str">
        <f>IF(基本情報入力シート!C527="","",基本情報入力シート!C527)</f>
        <v/>
      </c>
      <c r="C488" s="983"/>
      <c r="D488" s="983"/>
      <c r="E488" s="983"/>
      <c r="F488" s="983"/>
      <c r="G488" s="983"/>
      <c r="H488" s="983"/>
      <c r="I488" s="98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077"/>
      <c r="Q488" s="1078"/>
      <c r="R488" s="524" t="str">
        <f>IFERROR(IF(OR('別紙様式3-2（４・５月）'!R490="",'別紙様式3-2（４・５月）'!Z490="ベア加算"),
"",P488*VLOOKUP(N488,【参考】数式用!$AD$2:$AH$27,MATCH(O488,【参考】数式用!$K$4:$N$4,0)+1,0)),"")</f>
        <v/>
      </c>
      <c r="S488" s="138"/>
      <c r="T488" s="1079"/>
      <c r="U488" s="1080"/>
      <c r="V488" s="522" t="str">
        <f>IFERROR(IF(AND('別紙様式3-2（４・５月）'!O490="", O488&lt;&gt;""),P488, P488*VLOOKUP(AF488,【参考】数式用4!$DC$3:$DZ$106,MATCH(N488,【参考】数式用4!$DC$2:$DZ$2,0))),"")</f>
        <v/>
      </c>
      <c r="W488" s="107"/>
      <c r="X488" s="525"/>
      <c r="Y488" s="1081" t="str">
        <f>IFERROR(
     IF(OR('別紙様式3-2（４・５月）'!R490="",'別紙様式3-2（４・５月）'!Z490="ベア加算"),"",
                                            X488*VLOOKUP(N488,【参考】数式用!$AD$2:$AH$27,MATCH(W488,【参考】数式用!$K$4:$N$4,0)+1,0)
      ),"")</f>
        <v/>
      </c>
      <c r="Z488" s="1081"/>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 customHeight="1">
      <c r="A489" s="502">
        <v>476</v>
      </c>
      <c r="B489" s="982" t="str">
        <f>IF(基本情報入力シート!C528="","",基本情報入力シート!C528)</f>
        <v/>
      </c>
      <c r="C489" s="983"/>
      <c r="D489" s="983"/>
      <c r="E489" s="983"/>
      <c r="F489" s="983"/>
      <c r="G489" s="983"/>
      <c r="H489" s="983"/>
      <c r="I489" s="98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077"/>
      <c r="Q489" s="1078"/>
      <c r="R489" s="524" t="str">
        <f>IFERROR(IF(OR('別紙様式3-2（４・５月）'!R491="",'別紙様式3-2（４・５月）'!Z491="ベア加算"),
"",P489*VLOOKUP(N489,【参考】数式用!$AD$2:$AH$27,MATCH(O489,【参考】数式用!$K$4:$N$4,0)+1,0)),"")</f>
        <v/>
      </c>
      <c r="S489" s="138"/>
      <c r="T489" s="1079"/>
      <c r="U489" s="1080"/>
      <c r="V489" s="522" t="str">
        <f>IFERROR(IF(AND('別紙様式3-2（４・５月）'!O491="", O489&lt;&gt;""),P489, P489*VLOOKUP(AF489,【参考】数式用4!$DC$3:$DZ$106,MATCH(N489,【参考】数式用4!$DC$2:$DZ$2,0))),"")</f>
        <v/>
      </c>
      <c r="W489" s="107"/>
      <c r="X489" s="525"/>
      <c r="Y489" s="1081" t="str">
        <f>IFERROR(
     IF(OR('別紙様式3-2（４・５月）'!R491="",'別紙様式3-2（４・５月）'!Z491="ベア加算"),"",
                                            X489*VLOOKUP(N489,【参考】数式用!$AD$2:$AH$27,MATCH(W489,【参考】数式用!$K$4:$N$4,0)+1,0)
      ),"")</f>
        <v/>
      </c>
      <c r="Z489" s="1081"/>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 customHeight="1">
      <c r="A490" s="502">
        <v>477</v>
      </c>
      <c r="B490" s="982" t="str">
        <f>IF(基本情報入力シート!C529="","",基本情報入力シート!C529)</f>
        <v/>
      </c>
      <c r="C490" s="983"/>
      <c r="D490" s="983"/>
      <c r="E490" s="983"/>
      <c r="F490" s="983"/>
      <c r="G490" s="983"/>
      <c r="H490" s="983"/>
      <c r="I490" s="98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077"/>
      <c r="Q490" s="1078"/>
      <c r="R490" s="524" t="str">
        <f>IFERROR(IF(OR('別紙様式3-2（４・５月）'!R492="",'別紙様式3-2（４・５月）'!Z492="ベア加算"),
"",P490*VLOOKUP(N490,【参考】数式用!$AD$2:$AH$27,MATCH(O490,【参考】数式用!$K$4:$N$4,0)+1,0)),"")</f>
        <v/>
      </c>
      <c r="S490" s="138"/>
      <c r="T490" s="1079"/>
      <c r="U490" s="1080"/>
      <c r="V490" s="522" t="str">
        <f>IFERROR(IF(AND('別紙様式3-2（４・５月）'!O492="", O490&lt;&gt;""),P490, P490*VLOOKUP(AF490,【参考】数式用4!$DC$3:$DZ$106,MATCH(N490,【参考】数式用4!$DC$2:$DZ$2,0))),"")</f>
        <v/>
      </c>
      <c r="W490" s="107"/>
      <c r="X490" s="525"/>
      <c r="Y490" s="1081" t="str">
        <f>IFERROR(
     IF(OR('別紙様式3-2（４・５月）'!R492="",'別紙様式3-2（４・５月）'!Z492="ベア加算"),"",
                                            X490*VLOOKUP(N490,【参考】数式用!$AD$2:$AH$27,MATCH(W490,【参考】数式用!$K$4:$N$4,0)+1,0)
      ),"")</f>
        <v/>
      </c>
      <c r="Z490" s="1081"/>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 customHeight="1">
      <c r="A491" s="502">
        <v>478</v>
      </c>
      <c r="B491" s="982" t="str">
        <f>IF(基本情報入力シート!C530="","",基本情報入力シート!C530)</f>
        <v/>
      </c>
      <c r="C491" s="983"/>
      <c r="D491" s="983"/>
      <c r="E491" s="983"/>
      <c r="F491" s="983"/>
      <c r="G491" s="983"/>
      <c r="H491" s="983"/>
      <c r="I491" s="98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077"/>
      <c r="Q491" s="1078"/>
      <c r="R491" s="524" t="str">
        <f>IFERROR(IF(OR('別紙様式3-2（４・５月）'!R493="",'別紙様式3-2（４・５月）'!Z493="ベア加算"),
"",P491*VLOOKUP(N491,【参考】数式用!$AD$2:$AH$27,MATCH(O491,【参考】数式用!$K$4:$N$4,0)+1,0)),"")</f>
        <v/>
      </c>
      <c r="S491" s="138"/>
      <c r="T491" s="1079"/>
      <c r="U491" s="1080"/>
      <c r="V491" s="522" t="str">
        <f>IFERROR(IF(AND('別紙様式3-2（４・５月）'!O493="", O491&lt;&gt;""),P491, P491*VLOOKUP(AF491,【参考】数式用4!$DC$3:$DZ$106,MATCH(N491,【参考】数式用4!$DC$2:$DZ$2,0))),"")</f>
        <v/>
      </c>
      <c r="W491" s="107"/>
      <c r="X491" s="525"/>
      <c r="Y491" s="1081" t="str">
        <f>IFERROR(
     IF(OR('別紙様式3-2（４・５月）'!R493="",'別紙様式3-2（４・５月）'!Z493="ベア加算"),"",
                                            X491*VLOOKUP(N491,【参考】数式用!$AD$2:$AH$27,MATCH(W491,【参考】数式用!$K$4:$N$4,0)+1,0)
      ),"")</f>
        <v/>
      </c>
      <c r="Z491" s="1081"/>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 customHeight="1">
      <c r="A492" s="502">
        <v>479</v>
      </c>
      <c r="B492" s="982" t="str">
        <f>IF(基本情報入力シート!C531="","",基本情報入力シート!C531)</f>
        <v/>
      </c>
      <c r="C492" s="983"/>
      <c r="D492" s="983"/>
      <c r="E492" s="983"/>
      <c r="F492" s="983"/>
      <c r="G492" s="983"/>
      <c r="H492" s="983"/>
      <c r="I492" s="98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077"/>
      <c r="Q492" s="1078"/>
      <c r="R492" s="524" t="str">
        <f>IFERROR(IF(OR('別紙様式3-2（４・５月）'!R494="",'別紙様式3-2（４・５月）'!Z494="ベア加算"),
"",P492*VLOOKUP(N492,【参考】数式用!$AD$2:$AH$27,MATCH(O492,【参考】数式用!$K$4:$N$4,0)+1,0)),"")</f>
        <v/>
      </c>
      <c r="S492" s="138"/>
      <c r="T492" s="1079"/>
      <c r="U492" s="1080"/>
      <c r="V492" s="522" t="str">
        <f>IFERROR(IF(AND('別紙様式3-2（４・５月）'!O494="", O492&lt;&gt;""),P492, P492*VLOOKUP(AF492,【参考】数式用4!$DC$3:$DZ$106,MATCH(N492,【参考】数式用4!$DC$2:$DZ$2,0))),"")</f>
        <v/>
      </c>
      <c r="W492" s="107"/>
      <c r="X492" s="525"/>
      <c r="Y492" s="1081" t="str">
        <f>IFERROR(
     IF(OR('別紙様式3-2（４・５月）'!R494="",'別紙様式3-2（４・５月）'!Z494="ベア加算"),"",
                                            X492*VLOOKUP(N492,【参考】数式用!$AD$2:$AH$27,MATCH(W492,【参考】数式用!$K$4:$N$4,0)+1,0)
      ),"")</f>
        <v/>
      </c>
      <c r="Z492" s="1081"/>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 customHeight="1">
      <c r="A493" s="502">
        <v>480</v>
      </c>
      <c r="B493" s="982" t="str">
        <f>IF(基本情報入力シート!C532="","",基本情報入力シート!C532)</f>
        <v/>
      </c>
      <c r="C493" s="983"/>
      <c r="D493" s="983"/>
      <c r="E493" s="983"/>
      <c r="F493" s="983"/>
      <c r="G493" s="983"/>
      <c r="H493" s="983"/>
      <c r="I493" s="98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077"/>
      <c r="Q493" s="1078"/>
      <c r="R493" s="524" t="str">
        <f>IFERROR(IF(OR('別紙様式3-2（４・５月）'!R495="",'別紙様式3-2（４・５月）'!Z495="ベア加算"),
"",P493*VLOOKUP(N493,【参考】数式用!$AD$2:$AH$27,MATCH(O493,【参考】数式用!$K$4:$N$4,0)+1,0)),"")</f>
        <v/>
      </c>
      <c r="S493" s="138"/>
      <c r="T493" s="1079"/>
      <c r="U493" s="1080"/>
      <c r="V493" s="522" t="str">
        <f>IFERROR(IF(AND('別紙様式3-2（４・５月）'!O495="", O493&lt;&gt;""),P493, P493*VLOOKUP(AF493,【参考】数式用4!$DC$3:$DZ$106,MATCH(N493,【参考】数式用4!$DC$2:$DZ$2,0))),"")</f>
        <v/>
      </c>
      <c r="W493" s="107"/>
      <c r="X493" s="525"/>
      <c r="Y493" s="1081" t="str">
        <f>IFERROR(
     IF(OR('別紙様式3-2（４・５月）'!R495="",'別紙様式3-2（４・５月）'!Z495="ベア加算"),"",
                                            X493*VLOOKUP(N493,【参考】数式用!$AD$2:$AH$27,MATCH(W493,【参考】数式用!$K$4:$N$4,0)+1,0)
      ),"")</f>
        <v/>
      </c>
      <c r="Z493" s="1081"/>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 customHeight="1">
      <c r="A494" s="502">
        <v>481</v>
      </c>
      <c r="B494" s="982" t="str">
        <f>IF(基本情報入力シート!C533="","",基本情報入力シート!C533)</f>
        <v/>
      </c>
      <c r="C494" s="983"/>
      <c r="D494" s="983"/>
      <c r="E494" s="983"/>
      <c r="F494" s="983"/>
      <c r="G494" s="983"/>
      <c r="H494" s="983"/>
      <c r="I494" s="98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077"/>
      <c r="Q494" s="1078"/>
      <c r="R494" s="524" t="str">
        <f>IFERROR(IF(OR('別紙様式3-2（４・５月）'!R496="",'別紙様式3-2（４・５月）'!Z496="ベア加算"),
"",P494*VLOOKUP(N494,【参考】数式用!$AD$2:$AH$27,MATCH(O494,【参考】数式用!$K$4:$N$4,0)+1,0)),"")</f>
        <v/>
      </c>
      <c r="S494" s="138"/>
      <c r="T494" s="1079"/>
      <c r="U494" s="1080"/>
      <c r="V494" s="522" t="str">
        <f>IFERROR(IF(AND('別紙様式3-2（４・５月）'!O496="", O494&lt;&gt;""),P494, P494*VLOOKUP(AF494,【参考】数式用4!$DC$3:$DZ$106,MATCH(N494,【参考】数式用4!$DC$2:$DZ$2,0))),"")</f>
        <v/>
      </c>
      <c r="W494" s="107"/>
      <c r="X494" s="525"/>
      <c r="Y494" s="1081" t="str">
        <f>IFERROR(
     IF(OR('別紙様式3-2（４・５月）'!R496="",'別紙様式3-2（４・５月）'!Z496="ベア加算"),"",
                                            X494*VLOOKUP(N494,【参考】数式用!$AD$2:$AH$27,MATCH(W494,【参考】数式用!$K$4:$N$4,0)+1,0)
      ),"")</f>
        <v/>
      </c>
      <c r="Z494" s="1081"/>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 customHeight="1">
      <c r="A495" s="502">
        <v>482</v>
      </c>
      <c r="B495" s="982" t="str">
        <f>IF(基本情報入力シート!C534="","",基本情報入力シート!C534)</f>
        <v/>
      </c>
      <c r="C495" s="983"/>
      <c r="D495" s="983"/>
      <c r="E495" s="983"/>
      <c r="F495" s="983"/>
      <c r="G495" s="983"/>
      <c r="H495" s="983"/>
      <c r="I495" s="98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077"/>
      <c r="Q495" s="1078"/>
      <c r="R495" s="524" t="str">
        <f>IFERROR(IF(OR('別紙様式3-2（４・５月）'!R497="",'別紙様式3-2（４・５月）'!Z497="ベア加算"),
"",P495*VLOOKUP(N495,【参考】数式用!$AD$2:$AH$27,MATCH(O495,【参考】数式用!$K$4:$N$4,0)+1,0)),"")</f>
        <v/>
      </c>
      <c r="S495" s="138"/>
      <c r="T495" s="1079"/>
      <c r="U495" s="1080"/>
      <c r="V495" s="522" t="str">
        <f>IFERROR(IF(AND('別紙様式3-2（４・５月）'!O497="", O495&lt;&gt;""),P495, P495*VLOOKUP(AF495,【参考】数式用4!$DC$3:$DZ$106,MATCH(N495,【参考】数式用4!$DC$2:$DZ$2,0))),"")</f>
        <v/>
      </c>
      <c r="W495" s="107"/>
      <c r="X495" s="525"/>
      <c r="Y495" s="1081" t="str">
        <f>IFERROR(
     IF(OR('別紙様式3-2（４・５月）'!R497="",'別紙様式3-2（４・５月）'!Z497="ベア加算"),"",
                                            X495*VLOOKUP(N495,【参考】数式用!$AD$2:$AH$27,MATCH(W495,【参考】数式用!$K$4:$N$4,0)+1,0)
      ),"")</f>
        <v/>
      </c>
      <c r="Z495" s="1081"/>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 customHeight="1">
      <c r="A496" s="502">
        <v>483</v>
      </c>
      <c r="B496" s="982" t="str">
        <f>IF(基本情報入力シート!C535="","",基本情報入力シート!C535)</f>
        <v/>
      </c>
      <c r="C496" s="983"/>
      <c r="D496" s="983"/>
      <c r="E496" s="983"/>
      <c r="F496" s="983"/>
      <c r="G496" s="983"/>
      <c r="H496" s="983"/>
      <c r="I496" s="98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077"/>
      <c r="Q496" s="1078"/>
      <c r="R496" s="524" t="str">
        <f>IFERROR(IF(OR('別紙様式3-2（４・５月）'!R498="",'別紙様式3-2（４・５月）'!Z498="ベア加算"),
"",P496*VLOOKUP(N496,【参考】数式用!$AD$2:$AH$27,MATCH(O496,【参考】数式用!$K$4:$N$4,0)+1,0)),"")</f>
        <v/>
      </c>
      <c r="S496" s="138"/>
      <c r="T496" s="1079"/>
      <c r="U496" s="1080"/>
      <c r="V496" s="522" t="str">
        <f>IFERROR(IF(AND('別紙様式3-2（４・５月）'!O498="", O496&lt;&gt;""),P496, P496*VLOOKUP(AF496,【参考】数式用4!$DC$3:$DZ$106,MATCH(N496,【参考】数式用4!$DC$2:$DZ$2,0))),"")</f>
        <v/>
      </c>
      <c r="W496" s="107"/>
      <c r="X496" s="525"/>
      <c r="Y496" s="1081" t="str">
        <f>IFERROR(
     IF(OR('別紙様式3-2（４・５月）'!R498="",'別紙様式3-2（４・５月）'!Z498="ベア加算"),"",
                                            X496*VLOOKUP(N496,【参考】数式用!$AD$2:$AH$27,MATCH(W496,【参考】数式用!$K$4:$N$4,0)+1,0)
      ),"")</f>
        <v/>
      </c>
      <c r="Z496" s="1081"/>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 customHeight="1">
      <c r="A497" s="502">
        <v>484</v>
      </c>
      <c r="B497" s="982" t="str">
        <f>IF(基本情報入力シート!C536="","",基本情報入力シート!C536)</f>
        <v/>
      </c>
      <c r="C497" s="983"/>
      <c r="D497" s="983"/>
      <c r="E497" s="983"/>
      <c r="F497" s="983"/>
      <c r="G497" s="983"/>
      <c r="H497" s="983"/>
      <c r="I497" s="98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077"/>
      <c r="Q497" s="1078"/>
      <c r="R497" s="524" t="str">
        <f>IFERROR(IF(OR('別紙様式3-2（４・５月）'!R499="",'別紙様式3-2（４・５月）'!Z499="ベア加算"),
"",P497*VLOOKUP(N497,【参考】数式用!$AD$2:$AH$27,MATCH(O497,【参考】数式用!$K$4:$N$4,0)+1,0)),"")</f>
        <v/>
      </c>
      <c r="S497" s="138"/>
      <c r="T497" s="1079"/>
      <c r="U497" s="1080"/>
      <c r="V497" s="522" t="str">
        <f>IFERROR(IF(AND('別紙様式3-2（４・５月）'!O499="", O497&lt;&gt;""),P497, P497*VLOOKUP(AF497,【参考】数式用4!$DC$3:$DZ$106,MATCH(N497,【参考】数式用4!$DC$2:$DZ$2,0))),"")</f>
        <v/>
      </c>
      <c r="W497" s="107"/>
      <c r="X497" s="525"/>
      <c r="Y497" s="1081" t="str">
        <f>IFERROR(
     IF(OR('別紙様式3-2（４・５月）'!R499="",'別紙様式3-2（４・５月）'!Z499="ベア加算"),"",
                                            X497*VLOOKUP(N497,【参考】数式用!$AD$2:$AH$27,MATCH(W497,【参考】数式用!$K$4:$N$4,0)+1,0)
      ),"")</f>
        <v/>
      </c>
      <c r="Z497" s="1081"/>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 customHeight="1">
      <c r="A498" s="502">
        <v>485</v>
      </c>
      <c r="B498" s="982" t="str">
        <f>IF(基本情報入力シート!C537="","",基本情報入力シート!C537)</f>
        <v/>
      </c>
      <c r="C498" s="983"/>
      <c r="D498" s="983"/>
      <c r="E498" s="983"/>
      <c r="F498" s="983"/>
      <c r="G498" s="983"/>
      <c r="H498" s="983"/>
      <c r="I498" s="98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077"/>
      <c r="Q498" s="1078"/>
      <c r="R498" s="524" t="str">
        <f>IFERROR(IF(OR('別紙様式3-2（４・５月）'!R500="",'別紙様式3-2（４・５月）'!Z500="ベア加算"),
"",P498*VLOOKUP(N498,【参考】数式用!$AD$2:$AH$27,MATCH(O498,【参考】数式用!$K$4:$N$4,0)+1,0)),"")</f>
        <v/>
      </c>
      <c r="S498" s="138"/>
      <c r="T498" s="1079"/>
      <c r="U498" s="1080"/>
      <c r="V498" s="522" t="str">
        <f>IFERROR(IF(AND('別紙様式3-2（４・５月）'!O500="", O498&lt;&gt;""),P498, P498*VLOOKUP(AF498,【参考】数式用4!$DC$3:$DZ$106,MATCH(N498,【参考】数式用4!$DC$2:$DZ$2,0))),"")</f>
        <v/>
      </c>
      <c r="W498" s="107"/>
      <c r="X498" s="525"/>
      <c r="Y498" s="1081" t="str">
        <f>IFERROR(
     IF(OR('別紙様式3-2（４・５月）'!R500="",'別紙様式3-2（４・５月）'!Z500="ベア加算"),"",
                                            X498*VLOOKUP(N498,【参考】数式用!$AD$2:$AH$27,MATCH(W498,【参考】数式用!$K$4:$N$4,0)+1,0)
      ),"")</f>
        <v/>
      </c>
      <c r="Z498" s="1081"/>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 customHeight="1">
      <c r="A499" s="502">
        <v>486</v>
      </c>
      <c r="B499" s="982" t="str">
        <f>IF(基本情報入力シート!C538="","",基本情報入力シート!C538)</f>
        <v/>
      </c>
      <c r="C499" s="983"/>
      <c r="D499" s="983"/>
      <c r="E499" s="983"/>
      <c r="F499" s="983"/>
      <c r="G499" s="983"/>
      <c r="H499" s="983"/>
      <c r="I499" s="98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077"/>
      <c r="Q499" s="1078"/>
      <c r="R499" s="524" t="str">
        <f>IFERROR(IF(OR('別紙様式3-2（４・５月）'!R501="",'別紙様式3-2（４・５月）'!Z501="ベア加算"),
"",P499*VLOOKUP(N499,【参考】数式用!$AD$2:$AH$27,MATCH(O499,【参考】数式用!$K$4:$N$4,0)+1,0)),"")</f>
        <v/>
      </c>
      <c r="S499" s="138"/>
      <c r="T499" s="1079"/>
      <c r="U499" s="1080"/>
      <c r="V499" s="522" t="str">
        <f>IFERROR(IF(AND('別紙様式3-2（４・５月）'!O501="", O499&lt;&gt;""),P499, P499*VLOOKUP(AF499,【参考】数式用4!$DC$3:$DZ$106,MATCH(N499,【参考】数式用4!$DC$2:$DZ$2,0))),"")</f>
        <v/>
      </c>
      <c r="W499" s="107"/>
      <c r="X499" s="525"/>
      <c r="Y499" s="1081" t="str">
        <f>IFERROR(
     IF(OR('別紙様式3-2（４・５月）'!R501="",'別紙様式3-2（４・５月）'!Z501="ベア加算"),"",
                                            X499*VLOOKUP(N499,【参考】数式用!$AD$2:$AH$27,MATCH(W499,【参考】数式用!$K$4:$N$4,0)+1,0)
      ),"")</f>
        <v/>
      </c>
      <c r="Z499" s="1081"/>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 customHeight="1">
      <c r="A500" s="502">
        <v>487</v>
      </c>
      <c r="B500" s="982" t="str">
        <f>IF(基本情報入力シート!C539="","",基本情報入力シート!C539)</f>
        <v/>
      </c>
      <c r="C500" s="983"/>
      <c r="D500" s="983"/>
      <c r="E500" s="983"/>
      <c r="F500" s="983"/>
      <c r="G500" s="983"/>
      <c r="H500" s="983"/>
      <c r="I500" s="98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077"/>
      <c r="Q500" s="1078"/>
      <c r="R500" s="524" t="str">
        <f>IFERROR(IF(OR('別紙様式3-2（４・５月）'!R502="",'別紙様式3-2（４・５月）'!Z502="ベア加算"),
"",P500*VLOOKUP(N500,【参考】数式用!$AD$2:$AH$27,MATCH(O500,【参考】数式用!$K$4:$N$4,0)+1,0)),"")</f>
        <v/>
      </c>
      <c r="S500" s="138"/>
      <c r="T500" s="1079"/>
      <c r="U500" s="1080"/>
      <c r="V500" s="522" t="str">
        <f>IFERROR(IF(AND('別紙様式3-2（４・５月）'!O502="", O500&lt;&gt;""),P500, P500*VLOOKUP(AF500,【参考】数式用4!$DC$3:$DZ$106,MATCH(N500,【参考】数式用4!$DC$2:$DZ$2,0))),"")</f>
        <v/>
      </c>
      <c r="W500" s="107"/>
      <c r="X500" s="525"/>
      <c r="Y500" s="1081" t="str">
        <f>IFERROR(
     IF(OR('別紙様式3-2（４・５月）'!R502="",'別紙様式3-2（４・５月）'!Z502="ベア加算"),"",
                                            X500*VLOOKUP(N500,【参考】数式用!$AD$2:$AH$27,MATCH(W500,【参考】数式用!$K$4:$N$4,0)+1,0)
      ),"")</f>
        <v/>
      </c>
      <c r="Z500" s="1081"/>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 customHeight="1">
      <c r="A501" s="502">
        <v>488</v>
      </c>
      <c r="B501" s="982" t="str">
        <f>IF(基本情報入力シート!C540="","",基本情報入力シート!C540)</f>
        <v/>
      </c>
      <c r="C501" s="983"/>
      <c r="D501" s="983"/>
      <c r="E501" s="983"/>
      <c r="F501" s="983"/>
      <c r="G501" s="983"/>
      <c r="H501" s="983"/>
      <c r="I501" s="98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077"/>
      <c r="Q501" s="1078"/>
      <c r="R501" s="524" t="str">
        <f>IFERROR(IF(OR('別紙様式3-2（４・５月）'!R503="",'別紙様式3-2（４・５月）'!Z503="ベア加算"),
"",P501*VLOOKUP(N501,【参考】数式用!$AD$2:$AH$27,MATCH(O501,【参考】数式用!$K$4:$N$4,0)+1,0)),"")</f>
        <v/>
      </c>
      <c r="S501" s="138"/>
      <c r="T501" s="1079"/>
      <c r="U501" s="1080"/>
      <c r="V501" s="522" t="str">
        <f>IFERROR(IF(AND('別紙様式3-2（４・５月）'!O503="", O501&lt;&gt;""),P501, P501*VLOOKUP(AF501,【参考】数式用4!$DC$3:$DZ$106,MATCH(N501,【参考】数式用4!$DC$2:$DZ$2,0))),"")</f>
        <v/>
      </c>
      <c r="W501" s="107"/>
      <c r="X501" s="525"/>
      <c r="Y501" s="1081" t="str">
        <f>IFERROR(
     IF(OR('別紙様式3-2（４・５月）'!R503="",'別紙様式3-2（４・５月）'!Z503="ベア加算"),"",
                                            X501*VLOOKUP(N501,【参考】数式用!$AD$2:$AH$27,MATCH(W501,【参考】数式用!$K$4:$N$4,0)+1,0)
      ),"")</f>
        <v/>
      </c>
      <c r="Z501" s="1081"/>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 customHeight="1">
      <c r="A502" s="502">
        <v>489</v>
      </c>
      <c r="B502" s="982" t="str">
        <f>IF(基本情報入力シート!C541="","",基本情報入力シート!C541)</f>
        <v/>
      </c>
      <c r="C502" s="983"/>
      <c r="D502" s="983"/>
      <c r="E502" s="983"/>
      <c r="F502" s="983"/>
      <c r="G502" s="983"/>
      <c r="H502" s="983"/>
      <c r="I502" s="98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077"/>
      <c r="Q502" s="1078"/>
      <c r="R502" s="524" t="str">
        <f>IFERROR(IF(OR('別紙様式3-2（４・５月）'!R504="",'別紙様式3-2（４・５月）'!Z504="ベア加算"),
"",P502*VLOOKUP(N502,【参考】数式用!$AD$2:$AH$27,MATCH(O502,【参考】数式用!$K$4:$N$4,0)+1,0)),"")</f>
        <v/>
      </c>
      <c r="S502" s="138"/>
      <c r="T502" s="1079"/>
      <c r="U502" s="1080"/>
      <c r="V502" s="522" t="str">
        <f>IFERROR(IF(AND('別紙様式3-2（４・５月）'!O504="", O502&lt;&gt;""),P502, P502*VLOOKUP(AF502,【参考】数式用4!$DC$3:$DZ$106,MATCH(N502,【参考】数式用4!$DC$2:$DZ$2,0))),"")</f>
        <v/>
      </c>
      <c r="W502" s="107"/>
      <c r="X502" s="525"/>
      <c r="Y502" s="1081" t="str">
        <f>IFERROR(
     IF(OR('別紙様式3-2（４・５月）'!R504="",'別紙様式3-2（４・５月）'!Z504="ベア加算"),"",
                                            X502*VLOOKUP(N502,【参考】数式用!$AD$2:$AH$27,MATCH(W502,【参考】数式用!$K$4:$N$4,0)+1,0)
      ),"")</f>
        <v/>
      </c>
      <c r="Z502" s="1081"/>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 customHeight="1">
      <c r="A503" s="502">
        <v>490</v>
      </c>
      <c r="B503" s="982" t="str">
        <f>IF(基本情報入力シート!C542="","",基本情報入力シート!C542)</f>
        <v/>
      </c>
      <c r="C503" s="983"/>
      <c r="D503" s="983"/>
      <c r="E503" s="983"/>
      <c r="F503" s="983"/>
      <c r="G503" s="983"/>
      <c r="H503" s="983"/>
      <c r="I503" s="98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077"/>
      <c r="Q503" s="1078"/>
      <c r="R503" s="524" t="str">
        <f>IFERROR(IF(OR('別紙様式3-2（４・５月）'!R505="",'別紙様式3-2（４・５月）'!Z505="ベア加算"),
"",P503*VLOOKUP(N503,【参考】数式用!$AD$2:$AH$27,MATCH(O503,【参考】数式用!$K$4:$N$4,0)+1,0)),"")</f>
        <v/>
      </c>
      <c r="S503" s="138"/>
      <c r="T503" s="1079"/>
      <c r="U503" s="1080"/>
      <c r="V503" s="522" t="str">
        <f>IFERROR(IF(AND('別紙様式3-2（４・５月）'!O505="", O503&lt;&gt;""),P503, P503*VLOOKUP(AF503,【参考】数式用4!$DC$3:$DZ$106,MATCH(N503,【参考】数式用4!$DC$2:$DZ$2,0))),"")</f>
        <v/>
      </c>
      <c r="W503" s="107"/>
      <c r="X503" s="525"/>
      <c r="Y503" s="1081" t="str">
        <f>IFERROR(
     IF(OR('別紙様式3-2（４・５月）'!R505="",'別紙様式3-2（４・５月）'!Z505="ベア加算"),"",
                                            X503*VLOOKUP(N503,【参考】数式用!$AD$2:$AH$27,MATCH(W503,【参考】数式用!$K$4:$N$4,0)+1,0)
      ),"")</f>
        <v/>
      </c>
      <c r="Z503" s="1081"/>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 customHeight="1">
      <c r="A504" s="502">
        <v>491</v>
      </c>
      <c r="B504" s="982" t="str">
        <f>IF(基本情報入力シート!C543="","",基本情報入力シート!C543)</f>
        <v/>
      </c>
      <c r="C504" s="983"/>
      <c r="D504" s="983"/>
      <c r="E504" s="983"/>
      <c r="F504" s="983"/>
      <c r="G504" s="983"/>
      <c r="H504" s="983"/>
      <c r="I504" s="98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077"/>
      <c r="Q504" s="1078"/>
      <c r="R504" s="524" t="str">
        <f>IFERROR(IF(OR('別紙様式3-2（４・５月）'!R506="",'別紙様式3-2（４・５月）'!Z506="ベア加算"),
"",P504*VLOOKUP(N504,【参考】数式用!$AD$2:$AH$27,MATCH(O504,【参考】数式用!$K$4:$N$4,0)+1,0)),"")</f>
        <v/>
      </c>
      <c r="S504" s="138"/>
      <c r="T504" s="1079"/>
      <c r="U504" s="1080"/>
      <c r="V504" s="522" t="str">
        <f>IFERROR(IF(AND('別紙様式3-2（４・５月）'!O506="", O504&lt;&gt;""),P504, P504*VLOOKUP(AF504,【参考】数式用4!$DC$3:$DZ$106,MATCH(N504,【参考】数式用4!$DC$2:$DZ$2,0))),"")</f>
        <v/>
      </c>
      <c r="W504" s="107"/>
      <c r="X504" s="525"/>
      <c r="Y504" s="1081" t="str">
        <f>IFERROR(
     IF(OR('別紙様式3-2（４・５月）'!R506="",'別紙様式3-2（４・５月）'!Z506="ベア加算"),"",
                                            X504*VLOOKUP(N504,【参考】数式用!$AD$2:$AH$27,MATCH(W504,【参考】数式用!$K$4:$N$4,0)+1,0)
      ),"")</f>
        <v/>
      </c>
      <c r="Z504" s="1081"/>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 customHeight="1">
      <c r="A505" s="502">
        <v>492</v>
      </c>
      <c r="B505" s="982" t="str">
        <f>IF(基本情報入力シート!C544="","",基本情報入力シート!C544)</f>
        <v/>
      </c>
      <c r="C505" s="983"/>
      <c r="D505" s="983"/>
      <c r="E505" s="983"/>
      <c r="F505" s="983"/>
      <c r="G505" s="983"/>
      <c r="H505" s="983"/>
      <c r="I505" s="98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077"/>
      <c r="Q505" s="1078"/>
      <c r="R505" s="524" t="str">
        <f>IFERROR(IF(OR('別紙様式3-2（４・５月）'!R507="",'別紙様式3-2（４・５月）'!Z507="ベア加算"),
"",P505*VLOOKUP(N505,【参考】数式用!$AD$2:$AH$27,MATCH(O505,【参考】数式用!$K$4:$N$4,0)+1,0)),"")</f>
        <v/>
      </c>
      <c r="S505" s="138"/>
      <c r="T505" s="1079"/>
      <c r="U505" s="1080"/>
      <c r="V505" s="522" t="str">
        <f>IFERROR(IF(AND('別紙様式3-2（４・５月）'!O507="", O505&lt;&gt;""),P505, P505*VLOOKUP(AF505,【参考】数式用4!$DC$3:$DZ$106,MATCH(N505,【参考】数式用4!$DC$2:$DZ$2,0))),"")</f>
        <v/>
      </c>
      <c r="W505" s="107"/>
      <c r="X505" s="525"/>
      <c r="Y505" s="1081" t="str">
        <f>IFERROR(
     IF(OR('別紙様式3-2（４・５月）'!R507="",'別紙様式3-2（４・５月）'!Z507="ベア加算"),"",
                                            X505*VLOOKUP(N505,【参考】数式用!$AD$2:$AH$27,MATCH(W505,【参考】数式用!$K$4:$N$4,0)+1,0)
      ),"")</f>
        <v/>
      </c>
      <c r="Z505" s="1081"/>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 customHeight="1">
      <c r="A506" s="502">
        <v>493</v>
      </c>
      <c r="B506" s="982" t="str">
        <f>IF(基本情報入力シート!C545="","",基本情報入力シート!C545)</f>
        <v/>
      </c>
      <c r="C506" s="983"/>
      <c r="D506" s="983"/>
      <c r="E506" s="983"/>
      <c r="F506" s="983"/>
      <c r="G506" s="983"/>
      <c r="H506" s="983"/>
      <c r="I506" s="98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077"/>
      <c r="Q506" s="1078"/>
      <c r="R506" s="524" t="str">
        <f>IFERROR(IF(OR('別紙様式3-2（４・５月）'!R508="",'別紙様式3-2（４・５月）'!Z508="ベア加算"),
"",P506*VLOOKUP(N506,【参考】数式用!$AD$2:$AH$27,MATCH(O506,【参考】数式用!$K$4:$N$4,0)+1,0)),"")</f>
        <v/>
      </c>
      <c r="S506" s="138"/>
      <c r="T506" s="1079"/>
      <c r="U506" s="1080"/>
      <c r="V506" s="522" t="str">
        <f>IFERROR(IF(AND('別紙様式3-2（４・５月）'!O508="", O506&lt;&gt;""),P506, P506*VLOOKUP(AF506,【参考】数式用4!$DC$3:$DZ$106,MATCH(N506,【参考】数式用4!$DC$2:$DZ$2,0))),"")</f>
        <v/>
      </c>
      <c r="W506" s="107"/>
      <c r="X506" s="525"/>
      <c r="Y506" s="1081" t="str">
        <f>IFERROR(
     IF(OR('別紙様式3-2（４・５月）'!R508="",'別紙様式3-2（４・５月）'!Z508="ベア加算"),"",
                                            X506*VLOOKUP(N506,【参考】数式用!$AD$2:$AH$27,MATCH(W506,【参考】数式用!$K$4:$N$4,0)+1,0)
      ),"")</f>
        <v/>
      </c>
      <c r="Z506" s="1081"/>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 customHeight="1">
      <c r="A507" s="502">
        <v>494</v>
      </c>
      <c r="B507" s="982" t="str">
        <f>IF(基本情報入力シート!C546="","",基本情報入力シート!C546)</f>
        <v/>
      </c>
      <c r="C507" s="983"/>
      <c r="D507" s="983"/>
      <c r="E507" s="983"/>
      <c r="F507" s="983"/>
      <c r="G507" s="983"/>
      <c r="H507" s="983"/>
      <c r="I507" s="98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077"/>
      <c r="Q507" s="1078"/>
      <c r="R507" s="524" t="str">
        <f>IFERROR(IF(OR('別紙様式3-2（４・５月）'!R509="",'別紙様式3-2（４・５月）'!Z509="ベア加算"),
"",P507*VLOOKUP(N507,【参考】数式用!$AD$2:$AH$27,MATCH(O507,【参考】数式用!$K$4:$N$4,0)+1,0)),"")</f>
        <v/>
      </c>
      <c r="S507" s="138"/>
      <c r="T507" s="1079"/>
      <c r="U507" s="1080"/>
      <c r="V507" s="522" t="str">
        <f>IFERROR(IF(AND('別紙様式3-2（４・５月）'!O509="", O507&lt;&gt;""),P507, P507*VLOOKUP(AF507,【参考】数式用4!$DC$3:$DZ$106,MATCH(N507,【参考】数式用4!$DC$2:$DZ$2,0))),"")</f>
        <v/>
      </c>
      <c r="W507" s="107"/>
      <c r="X507" s="525"/>
      <c r="Y507" s="1081" t="str">
        <f>IFERROR(
     IF(OR('別紙様式3-2（４・５月）'!R509="",'別紙様式3-2（４・５月）'!Z509="ベア加算"),"",
                                            X507*VLOOKUP(N507,【参考】数式用!$AD$2:$AH$27,MATCH(W507,【参考】数式用!$K$4:$N$4,0)+1,0)
      ),"")</f>
        <v/>
      </c>
      <c r="Z507" s="1081"/>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 customHeight="1">
      <c r="A508" s="502">
        <v>495</v>
      </c>
      <c r="B508" s="982" t="str">
        <f>IF(基本情報入力シート!C547="","",基本情報入力シート!C547)</f>
        <v/>
      </c>
      <c r="C508" s="983"/>
      <c r="D508" s="983"/>
      <c r="E508" s="983"/>
      <c r="F508" s="983"/>
      <c r="G508" s="983"/>
      <c r="H508" s="983"/>
      <c r="I508" s="98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077"/>
      <c r="Q508" s="1078"/>
      <c r="R508" s="524" t="str">
        <f>IFERROR(IF(OR('別紙様式3-2（４・５月）'!R510="",'別紙様式3-2（４・５月）'!Z510="ベア加算"),
"",P508*VLOOKUP(N508,【参考】数式用!$AD$2:$AH$27,MATCH(O508,【参考】数式用!$K$4:$N$4,0)+1,0)),"")</f>
        <v/>
      </c>
      <c r="S508" s="138"/>
      <c r="T508" s="1079"/>
      <c r="U508" s="1080"/>
      <c r="V508" s="522" t="str">
        <f>IFERROR(IF(AND('別紙様式3-2（４・５月）'!O510="", O508&lt;&gt;""),P508, P508*VLOOKUP(AF508,【参考】数式用4!$DC$3:$DZ$106,MATCH(N508,【参考】数式用4!$DC$2:$DZ$2,0))),"")</f>
        <v/>
      </c>
      <c r="W508" s="107"/>
      <c r="X508" s="525"/>
      <c r="Y508" s="1081" t="str">
        <f>IFERROR(
     IF(OR('別紙様式3-2（４・５月）'!R510="",'別紙様式3-2（４・５月）'!Z510="ベア加算"),"",
                                            X508*VLOOKUP(N508,【参考】数式用!$AD$2:$AH$27,MATCH(W508,【参考】数式用!$K$4:$N$4,0)+1,0)
      ),"")</f>
        <v/>
      </c>
      <c r="Z508" s="1081"/>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 customHeight="1">
      <c r="A509" s="502">
        <v>496</v>
      </c>
      <c r="B509" s="982" t="str">
        <f>IF(基本情報入力シート!C548="","",基本情報入力シート!C548)</f>
        <v/>
      </c>
      <c r="C509" s="983"/>
      <c r="D509" s="983"/>
      <c r="E509" s="983"/>
      <c r="F509" s="983"/>
      <c r="G509" s="983"/>
      <c r="H509" s="983"/>
      <c r="I509" s="98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077"/>
      <c r="Q509" s="1078"/>
      <c r="R509" s="524" t="str">
        <f>IFERROR(IF(OR('別紙様式3-2（４・５月）'!R511="",'別紙様式3-2（４・５月）'!Z511="ベア加算"),
"",P509*VLOOKUP(N509,【参考】数式用!$AD$2:$AH$27,MATCH(O509,【参考】数式用!$K$4:$N$4,0)+1,0)),"")</f>
        <v/>
      </c>
      <c r="S509" s="138"/>
      <c r="T509" s="1079"/>
      <c r="U509" s="1080"/>
      <c r="V509" s="522" t="str">
        <f>IFERROR(IF(AND('別紙様式3-2（４・５月）'!O511="", O509&lt;&gt;""),P509, P509*VLOOKUP(AF509,【参考】数式用4!$DC$3:$DZ$106,MATCH(N509,【参考】数式用4!$DC$2:$DZ$2,0))),"")</f>
        <v/>
      </c>
      <c r="W509" s="107"/>
      <c r="X509" s="525"/>
      <c r="Y509" s="1081" t="str">
        <f>IFERROR(
     IF(OR('別紙様式3-2（４・５月）'!R511="",'別紙様式3-2（４・５月）'!Z511="ベア加算"),"",
                                            X509*VLOOKUP(N509,【参考】数式用!$AD$2:$AH$27,MATCH(W509,【参考】数式用!$K$4:$N$4,0)+1,0)
      ),"")</f>
        <v/>
      </c>
      <c r="Z509" s="1081"/>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 customHeight="1">
      <c r="A510" s="502">
        <v>497</v>
      </c>
      <c r="B510" s="982" t="str">
        <f>IF(基本情報入力シート!C549="","",基本情報入力シート!C549)</f>
        <v/>
      </c>
      <c r="C510" s="983"/>
      <c r="D510" s="983"/>
      <c r="E510" s="983"/>
      <c r="F510" s="983"/>
      <c r="G510" s="983"/>
      <c r="H510" s="983"/>
      <c r="I510" s="98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077"/>
      <c r="Q510" s="1078"/>
      <c r="R510" s="524" t="str">
        <f>IFERROR(IF(OR('別紙様式3-2（４・５月）'!R512="",'別紙様式3-2（４・５月）'!Z512="ベア加算"),
"",P510*VLOOKUP(N510,【参考】数式用!$AD$2:$AH$27,MATCH(O510,【参考】数式用!$K$4:$N$4,0)+1,0)),"")</f>
        <v/>
      </c>
      <c r="S510" s="138"/>
      <c r="T510" s="1079"/>
      <c r="U510" s="1080"/>
      <c r="V510" s="522" t="str">
        <f>IFERROR(IF(AND('別紙様式3-2（４・５月）'!O512="", O510&lt;&gt;""),P510, P510*VLOOKUP(AF510,【参考】数式用4!$DC$3:$DZ$106,MATCH(N510,【参考】数式用4!$DC$2:$DZ$2,0))),"")</f>
        <v/>
      </c>
      <c r="W510" s="107"/>
      <c r="X510" s="525"/>
      <c r="Y510" s="1081" t="str">
        <f>IFERROR(
     IF(OR('別紙様式3-2（４・５月）'!R512="",'別紙様式3-2（４・５月）'!Z512="ベア加算"),"",
                                            X510*VLOOKUP(N510,【参考】数式用!$AD$2:$AH$27,MATCH(W510,【参考】数式用!$K$4:$N$4,0)+1,0)
      ),"")</f>
        <v/>
      </c>
      <c r="Z510" s="1081"/>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 customHeight="1">
      <c r="A511" s="502">
        <v>498</v>
      </c>
      <c r="B511" s="982" t="str">
        <f>IF(基本情報入力シート!C550="","",基本情報入力シート!C550)</f>
        <v/>
      </c>
      <c r="C511" s="983"/>
      <c r="D511" s="983"/>
      <c r="E511" s="983"/>
      <c r="F511" s="983"/>
      <c r="G511" s="983"/>
      <c r="H511" s="983"/>
      <c r="I511" s="98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077"/>
      <c r="Q511" s="1078"/>
      <c r="R511" s="524" t="str">
        <f>IFERROR(IF(OR('別紙様式3-2（４・５月）'!R513="",'別紙様式3-2（４・５月）'!Z513="ベア加算"),
"",P511*VLOOKUP(N511,【参考】数式用!$AD$2:$AH$27,MATCH(O511,【参考】数式用!$K$4:$N$4,0)+1,0)),"")</f>
        <v/>
      </c>
      <c r="S511" s="138"/>
      <c r="T511" s="1079"/>
      <c r="U511" s="1080"/>
      <c r="V511" s="522" t="str">
        <f>IFERROR(IF(AND('別紙様式3-2（４・５月）'!O513="", O511&lt;&gt;""),P511, P511*VLOOKUP(AF511,【参考】数式用4!$DC$3:$DZ$106,MATCH(N511,【参考】数式用4!$DC$2:$DZ$2,0))),"")</f>
        <v/>
      </c>
      <c r="W511" s="107"/>
      <c r="X511" s="525"/>
      <c r="Y511" s="1081" t="str">
        <f>IFERROR(
     IF(OR('別紙様式3-2（４・５月）'!R513="",'別紙様式3-2（４・５月）'!Z513="ベア加算"),"",
                                            X511*VLOOKUP(N511,【参考】数式用!$AD$2:$AH$27,MATCH(W511,【参考】数式用!$K$4:$N$4,0)+1,0)
      ),"")</f>
        <v/>
      </c>
      <c r="Z511" s="1081"/>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 customHeight="1">
      <c r="A512" s="502">
        <v>499</v>
      </c>
      <c r="B512" s="982" t="str">
        <f>IF(基本情報入力シート!C551="","",基本情報入力シート!C551)</f>
        <v/>
      </c>
      <c r="C512" s="983"/>
      <c r="D512" s="983"/>
      <c r="E512" s="983"/>
      <c r="F512" s="983"/>
      <c r="G512" s="983"/>
      <c r="H512" s="983"/>
      <c r="I512" s="98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077"/>
      <c r="Q512" s="1078"/>
      <c r="R512" s="524" t="str">
        <f>IFERROR(IF(OR('別紙様式3-2（４・５月）'!R514="",'別紙様式3-2（４・５月）'!Z514="ベア加算"),
"",P512*VLOOKUP(N512,【参考】数式用!$AD$2:$AH$27,MATCH(O512,【参考】数式用!$K$4:$N$4,0)+1,0)),"")</f>
        <v/>
      </c>
      <c r="S512" s="138"/>
      <c r="T512" s="1079"/>
      <c r="U512" s="1080"/>
      <c r="V512" s="522" t="str">
        <f>IFERROR(IF(AND('別紙様式3-2（４・５月）'!O514="", O512&lt;&gt;""),P512, P512*VLOOKUP(AF512,【参考】数式用4!$DC$3:$DZ$106,MATCH(N512,【参考】数式用4!$DC$2:$DZ$2,0))),"")</f>
        <v/>
      </c>
      <c r="W512" s="107"/>
      <c r="X512" s="525"/>
      <c r="Y512" s="1081" t="str">
        <f>IFERROR(
     IF(OR('別紙様式3-2（４・５月）'!R514="",'別紙様式3-2（４・５月）'!Z514="ベア加算"),"",
                                            X512*VLOOKUP(N512,【参考】数式用!$AD$2:$AH$27,MATCH(W512,【参考】数式用!$K$4:$N$4,0)+1,0)
      ),"")</f>
        <v/>
      </c>
      <c r="Z512" s="1081"/>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 customHeight="1">
      <c r="A513" s="502">
        <v>500</v>
      </c>
      <c r="B513" s="982" t="str">
        <f>IF(基本情報入力シート!C552="","",基本情報入力シート!C552)</f>
        <v/>
      </c>
      <c r="C513" s="983"/>
      <c r="D513" s="983"/>
      <c r="E513" s="983"/>
      <c r="F513" s="983"/>
      <c r="G513" s="983"/>
      <c r="H513" s="983"/>
      <c r="I513" s="98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077"/>
      <c r="Q513" s="1078"/>
      <c r="R513" s="524" t="str">
        <f>IFERROR(IF(OR('別紙様式3-2（４・５月）'!R515="",'別紙様式3-2（４・５月）'!Z515="ベア加算"),
"",P513*VLOOKUP(N513,【参考】数式用!$AD$2:$AH$27,MATCH(O513,【参考】数式用!$K$4:$N$4,0)+1,0)),"")</f>
        <v/>
      </c>
      <c r="S513" s="138"/>
      <c r="T513" s="1079"/>
      <c r="U513" s="1080"/>
      <c r="V513" s="522" t="str">
        <f>IFERROR(IF(AND('別紙様式3-2（４・５月）'!O515="", O513&lt;&gt;""),P513, P513*VLOOKUP(AF513,【参考】数式用4!$DC$3:$DZ$106,MATCH(N513,【参考】数式用4!$DC$2:$DZ$2,0))),"")</f>
        <v/>
      </c>
      <c r="W513" s="107"/>
      <c r="X513" s="525"/>
      <c r="Y513" s="1081" t="str">
        <f>IFERROR(
     IF(OR('別紙様式3-2（４・５月）'!R515="",'別紙様式3-2（４・５月）'!Z515="ベア加算"),"",
                                            X513*VLOOKUP(N513,【参考】数式用!$AD$2:$AH$27,MATCH(W513,【参考】数式用!$K$4:$N$4,0)+1,0)
      ),"")</f>
        <v/>
      </c>
      <c r="Z513" s="1081"/>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 customHeight="1">
      <c r="A514" s="502">
        <v>501</v>
      </c>
      <c r="B514" s="982" t="str">
        <f>IF(基本情報入力シート!C553="","",基本情報入力シート!C553)</f>
        <v/>
      </c>
      <c r="C514" s="983"/>
      <c r="D514" s="983"/>
      <c r="E514" s="983"/>
      <c r="F514" s="983"/>
      <c r="G514" s="983"/>
      <c r="H514" s="983"/>
      <c r="I514" s="98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077"/>
      <c r="Q514" s="1078"/>
      <c r="R514" s="524" t="str">
        <f>IFERROR(IF(OR('別紙様式3-2（４・５月）'!R516="",'別紙様式3-2（４・５月）'!Z516="ベア加算"),
"",P514*VLOOKUP(N514,【参考】数式用!$AD$2:$AH$27,MATCH(O514,【参考】数式用!$K$4:$N$4,0)+1,0)),"")</f>
        <v/>
      </c>
      <c r="S514" s="138"/>
      <c r="T514" s="1079"/>
      <c r="U514" s="1080"/>
      <c r="V514" s="522" t="str">
        <f>IFERROR(IF(AND('別紙様式3-2（４・５月）'!O516="", O514&lt;&gt;""),P514, P514*VLOOKUP(AF514,【参考】数式用4!$DC$3:$DZ$106,MATCH(N514,【参考】数式用4!$DC$2:$DZ$2,0))),"")</f>
        <v/>
      </c>
      <c r="W514" s="107"/>
      <c r="X514" s="525"/>
      <c r="Y514" s="1081" t="str">
        <f>IFERROR(
     IF(OR('別紙様式3-2（４・５月）'!R516="",'別紙様式3-2（４・５月）'!Z516="ベア加算"),"",
                                            X514*VLOOKUP(N514,【参考】数式用!$AD$2:$AH$27,MATCH(W514,【参考】数式用!$K$4:$N$4,0)+1,0)
      ),"")</f>
        <v/>
      </c>
      <c r="Z514" s="1081"/>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 customHeight="1">
      <c r="A515" s="502">
        <v>502</v>
      </c>
      <c r="B515" s="982" t="str">
        <f>IF(基本情報入力シート!C554="","",基本情報入力シート!C554)</f>
        <v/>
      </c>
      <c r="C515" s="983"/>
      <c r="D515" s="983"/>
      <c r="E515" s="983"/>
      <c r="F515" s="983"/>
      <c r="G515" s="983"/>
      <c r="H515" s="983"/>
      <c r="I515" s="98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077"/>
      <c r="Q515" s="1078"/>
      <c r="R515" s="524" t="str">
        <f>IFERROR(IF(OR('別紙様式3-2（４・５月）'!R517="",'別紙様式3-2（４・５月）'!Z517="ベア加算"),
"",P515*VLOOKUP(N515,【参考】数式用!$AD$2:$AH$27,MATCH(O515,【参考】数式用!$K$4:$N$4,0)+1,0)),"")</f>
        <v/>
      </c>
      <c r="S515" s="138"/>
      <c r="T515" s="1079"/>
      <c r="U515" s="1080"/>
      <c r="V515" s="522" t="str">
        <f>IFERROR(IF(AND('別紙様式3-2（４・５月）'!O517="", O515&lt;&gt;""),P515, P515*VLOOKUP(AF515,【参考】数式用4!$DC$3:$DZ$106,MATCH(N515,【参考】数式用4!$DC$2:$DZ$2,0))),"")</f>
        <v/>
      </c>
      <c r="W515" s="107"/>
      <c r="X515" s="525"/>
      <c r="Y515" s="1081" t="str">
        <f>IFERROR(
     IF(OR('別紙様式3-2（４・５月）'!R517="",'別紙様式3-2（４・５月）'!Z517="ベア加算"),"",
                                            X515*VLOOKUP(N515,【参考】数式用!$AD$2:$AH$27,MATCH(W515,【参考】数式用!$K$4:$N$4,0)+1,0)
      ),"")</f>
        <v/>
      </c>
      <c r="Z515" s="1081"/>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 customHeight="1">
      <c r="A516" s="502">
        <v>503</v>
      </c>
      <c r="B516" s="982" t="str">
        <f>IF(基本情報入力シート!C555="","",基本情報入力シート!C555)</f>
        <v/>
      </c>
      <c r="C516" s="983"/>
      <c r="D516" s="983"/>
      <c r="E516" s="983"/>
      <c r="F516" s="983"/>
      <c r="G516" s="983"/>
      <c r="H516" s="983"/>
      <c r="I516" s="98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077"/>
      <c r="Q516" s="1078"/>
      <c r="R516" s="524" t="str">
        <f>IFERROR(IF(OR('別紙様式3-2（４・５月）'!R518="",'別紙様式3-2（４・５月）'!Z518="ベア加算"),
"",P516*VLOOKUP(N516,【参考】数式用!$AD$2:$AH$27,MATCH(O516,【参考】数式用!$K$4:$N$4,0)+1,0)),"")</f>
        <v/>
      </c>
      <c r="S516" s="138"/>
      <c r="T516" s="1079"/>
      <c r="U516" s="1080"/>
      <c r="V516" s="522" t="str">
        <f>IFERROR(IF(AND('別紙様式3-2（４・５月）'!O518="", O516&lt;&gt;""),P516, P516*VLOOKUP(AF516,【参考】数式用4!$DC$3:$DZ$106,MATCH(N516,【参考】数式用4!$DC$2:$DZ$2,0))),"")</f>
        <v/>
      </c>
      <c r="W516" s="107"/>
      <c r="X516" s="525"/>
      <c r="Y516" s="1081" t="str">
        <f>IFERROR(
     IF(OR('別紙様式3-2（４・５月）'!R518="",'別紙様式3-2（４・５月）'!Z518="ベア加算"),"",
                                            X516*VLOOKUP(N516,【参考】数式用!$AD$2:$AH$27,MATCH(W516,【参考】数式用!$K$4:$N$4,0)+1,0)
      ),"")</f>
        <v/>
      </c>
      <c r="Z516" s="1081"/>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 customHeight="1">
      <c r="A517" s="502">
        <v>504</v>
      </c>
      <c r="B517" s="982" t="str">
        <f>IF(基本情報入力シート!C556="","",基本情報入力シート!C556)</f>
        <v/>
      </c>
      <c r="C517" s="983"/>
      <c r="D517" s="983"/>
      <c r="E517" s="983"/>
      <c r="F517" s="983"/>
      <c r="G517" s="983"/>
      <c r="H517" s="983"/>
      <c r="I517" s="98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077"/>
      <c r="Q517" s="1078"/>
      <c r="R517" s="524" t="str">
        <f>IFERROR(IF(OR('別紙様式3-2（４・５月）'!R519="",'別紙様式3-2（４・５月）'!Z519="ベア加算"),
"",P517*VLOOKUP(N517,【参考】数式用!$AD$2:$AH$27,MATCH(O517,【参考】数式用!$K$4:$N$4,0)+1,0)),"")</f>
        <v/>
      </c>
      <c r="S517" s="138"/>
      <c r="T517" s="1079"/>
      <c r="U517" s="1080"/>
      <c r="V517" s="522" t="str">
        <f>IFERROR(IF(AND('別紙様式3-2（４・５月）'!O519="", O517&lt;&gt;""),P517, P517*VLOOKUP(AF517,【参考】数式用4!$DC$3:$DZ$106,MATCH(N517,【参考】数式用4!$DC$2:$DZ$2,0))),"")</f>
        <v/>
      </c>
      <c r="W517" s="107"/>
      <c r="X517" s="525"/>
      <c r="Y517" s="1081" t="str">
        <f>IFERROR(
     IF(OR('別紙様式3-2（４・５月）'!R519="",'別紙様式3-2（４・５月）'!Z519="ベア加算"),"",
                                            X517*VLOOKUP(N517,【参考】数式用!$AD$2:$AH$27,MATCH(W517,【参考】数式用!$K$4:$N$4,0)+1,0)
      ),"")</f>
        <v/>
      </c>
      <c r="Z517" s="1081"/>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 customHeight="1">
      <c r="A518" s="502">
        <v>505</v>
      </c>
      <c r="B518" s="982" t="str">
        <f>IF(基本情報入力シート!C557="","",基本情報入力シート!C557)</f>
        <v/>
      </c>
      <c r="C518" s="983"/>
      <c r="D518" s="983"/>
      <c r="E518" s="983"/>
      <c r="F518" s="983"/>
      <c r="G518" s="983"/>
      <c r="H518" s="983"/>
      <c r="I518" s="98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077"/>
      <c r="Q518" s="1078"/>
      <c r="R518" s="524" t="str">
        <f>IFERROR(IF(OR('別紙様式3-2（４・５月）'!R520="",'別紙様式3-2（４・５月）'!Z520="ベア加算"),
"",P518*VLOOKUP(N518,【参考】数式用!$AD$2:$AH$27,MATCH(O518,【参考】数式用!$K$4:$N$4,0)+1,0)),"")</f>
        <v/>
      </c>
      <c r="S518" s="138"/>
      <c r="T518" s="1079"/>
      <c r="U518" s="1080"/>
      <c r="V518" s="522" t="str">
        <f>IFERROR(IF(AND('別紙様式3-2（４・５月）'!O520="", O518&lt;&gt;""),P518, P518*VLOOKUP(AF518,【参考】数式用4!$DC$3:$DZ$106,MATCH(N518,【参考】数式用4!$DC$2:$DZ$2,0))),"")</f>
        <v/>
      </c>
      <c r="W518" s="107"/>
      <c r="X518" s="525"/>
      <c r="Y518" s="1081" t="str">
        <f>IFERROR(
     IF(OR('別紙様式3-2（４・５月）'!R520="",'別紙様式3-2（４・５月）'!Z520="ベア加算"),"",
                                            X518*VLOOKUP(N518,【参考】数式用!$AD$2:$AH$27,MATCH(W518,【参考】数式用!$K$4:$N$4,0)+1,0)
      ),"")</f>
        <v/>
      </c>
      <c r="Z518" s="1081"/>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 customHeight="1">
      <c r="A519" s="502">
        <v>506</v>
      </c>
      <c r="B519" s="982" t="str">
        <f>IF(基本情報入力シート!C558="","",基本情報入力シート!C558)</f>
        <v/>
      </c>
      <c r="C519" s="983"/>
      <c r="D519" s="983"/>
      <c r="E519" s="983"/>
      <c r="F519" s="983"/>
      <c r="G519" s="983"/>
      <c r="H519" s="983"/>
      <c r="I519" s="98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077"/>
      <c r="Q519" s="1078"/>
      <c r="R519" s="524" t="str">
        <f>IFERROR(IF(OR('別紙様式3-2（４・５月）'!R521="",'別紙様式3-2（４・５月）'!Z521="ベア加算"),
"",P519*VLOOKUP(N519,【参考】数式用!$AD$2:$AH$27,MATCH(O519,【参考】数式用!$K$4:$N$4,0)+1,0)),"")</f>
        <v/>
      </c>
      <c r="S519" s="138"/>
      <c r="T519" s="1079"/>
      <c r="U519" s="1080"/>
      <c r="V519" s="522" t="str">
        <f>IFERROR(IF(AND('別紙様式3-2（４・５月）'!O521="", O519&lt;&gt;""),P519, P519*VLOOKUP(AF519,【参考】数式用4!$DC$3:$DZ$106,MATCH(N519,【参考】数式用4!$DC$2:$DZ$2,0))),"")</f>
        <v/>
      </c>
      <c r="W519" s="107"/>
      <c r="X519" s="525"/>
      <c r="Y519" s="1081" t="str">
        <f>IFERROR(
     IF(OR('別紙様式3-2（４・５月）'!R521="",'別紙様式3-2（４・５月）'!Z521="ベア加算"),"",
                                            X519*VLOOKUP(N519,【参考】数式用!$AD$2:$AH$27,MATCH(W519,【参考】数式用!$K$4:$N$4,0)+1,0)
      ),"")</f>
        <v/>
      </c>
      <c r="Z519" s="1081"/>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 customHeight="1">
      <c r="A520" s="502">
        <v>507</v>
      </c>
      <c r="B520" s="982" t="str">
        <f>IF(基本情報入力シート!C559="","",基本情報入力シート!C559)</f>
        <v/>
      </c>
      <c r="C520" s="983"/>
      <c r="D520" s="983"/>
      <c r="E520" s="983"/>
      <c r="F520" s="983"/>
      <c r="G520" s="983"/>
      <c r="H520" s="983"/>
      <c r="I520" s="98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077"/>
      <c r="Q520" s="1078"/>
      <c r="R520" s="524" t="str">
        <f>IFERROR(IF(OR('別紙様式3-2（４・５月）'!R522="",'別紙様式3-2（４・５月）'!Z522="ベア加算"),
"",P520*VLOOKUP(N520,【参考】数式用!$AD$2:$AH$27,MATCH(O520,【参考】数式用!$K$4:$N$4,0)+1,0)),"")</f>
        <v/>
      </c>
      <c r="S520" s="138"/>
      <c r="T520" s="1079"/>
      <c r="U520" s="1080"/>
      <c r="V520" s="522" t="str">
        <f>IFERROR(IF(AND('別紙様式3-2（４・５月）'!O522="", O520&lt;&gt;""),P520, P520*VLOOKUP(AF520,【参考】数式用4!$DC$3:$DZ$106,MATCH(N520,【参考】数式用4!$DC$2:$DZ$2,0))),"")</f>
        <v/>
      </c>
      <c r="W520" s="107"/>
      <c r="X520" s="525"/>
      <c r="Y520" s="1081" t="str">
        <f>IFERROR(
     IF(OR('別紙様式3-2（４・５月）'!R522="",'別紙様式3-2（４・５月）'!Z522="ベア加算"),"",
                                            X520*VLOOKUP(N520,【参考】数式用!$AD$2:$AH$27,MATCH(W520,【参考】数式用!$K$4:$N$4,0)+1,0)
      ),"")</f>
        <v/>
      </c>
      <c r="Z520" s="1081"/>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 customHeight="1">
      <c r="A521" s="502">
        <v>508</v>
      </c>
      <c r="B521" s="982" t="str">
        <f>IF(基本情報入力シート!C560="","",基本情報入力シート!C560)</f>
        <v/>
      </c>
      <c r="C521" s="983"/>
      <c r="D521" s="983"/>
      <c r="E521" s="983"/>
      <c r="F521" s="983"/>
      <c r="G521" s="983"/>
      <c r="H521" s="983"/>
      <c r="I521" s="98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077"/>
      <c r="Q521" s="1078"/>
      <c r="R521" s="524" t="str">
        <f>IFERROR(IF(OR('別紙様式3-2（４・５月）'!R523="",'別紙様式3-2（４・５月）'!Z523="ベア加算"),
"",P521*VLOOKUP(N521,【参考】数式用!$AD$2:$AH$27,MATCH(O521,【参考】数式用!$K$4:$N$4,0)+1,0)),"")</f>
        <v/>
      </c>
      <c r="S521" s="138"/>
      <c r="T521" s="1079"/>
      <c r="U521" s="1080"/>
      <c r="V521" s="522" t="str">
        <f>IFERROR(IF(AND('別紙様式3-2（４・５月）'!O523="", O521&lt;&gt;""),P521, P521*VLOOKUP(AF521,【参考】数式用4!$DC$3:$DZ$106,MATCH(N521,【参考】数式用4!$DC$2:$DZ$2,0))),"")</f>
        <v/>
      </c>
      <c r="W521" s="107"/>
      <c r="X521" s="525"/>
      <c r="Y521" s="1081" t="str">
        <f>IFERROR(
     IF(OR('別紙様式3-2（４・５月）'!R523="",'別紙様式3-2（４・５月）'!Z523="ベア加算"),"",
                                            X521*VLOOKUP(N521,【参考】数式用!$AD$2:$AH$27,MATCH(W521,【参考】数式用!$K$4:$N$4,0)+1,0)
      ),"")</f>
        <v/>
      </c>
      <c r="Z521" s="1081"/>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 customHeight="1">
      <c r="A522" s="502">
        <v>509</v>
      </c>
      <c r="B522" s="982" t="str">
        <f>IF(基本情報入力シート!C561="","",基本情報入力シート!C561)</f>
        <v/>
      </c>
      <c r="C522" s="983"/>
      <c r="D522" s="983"/>
      <c r="E522" s="983"/>
      <c r="F522" s="983"/>
      <c r="G522" s="983"/>
      <c r="H522" s="983"/>
      <c r="I522" s="98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077"/>
      <c r="Q522" s="1078"/>
      <c r="R522" s="524" t="str">
        <f>IFERROR(IF(OR('別紙様式3-2（４・５月）'!R524="",'別紙様式3-2（４・５月）'!Z524="ベア加算"),
"",P522*VLOOKUP(N522,【参考】数式用!$AD$2:$AH$27,MATCH(O522,【参考】数式用!$K$4:$N$4,0)+1,0)),"")</f>
        <v/>
      </c>
      <c r="S522" s="138"/>
      <c r="T522" s="1079"/>
      <c r="U522" s="1080"/>
      <c r="V522" s="522" t="str">
        <f>IFERROR(IF(AND('別紙様式3-2（４・５月）'!O524="", O522&lt;&gt;""),P522, P522*VLOOKUP(AF522,【参考】数式用4!$DC$3:$DZ$106,MATCH(N522,【参考】数式用4!$DC$2:$DZ$2,0))),"")</f>
        <v/>
      </c>
      <c r="W522" s="107"/>
      <c r="X522" s="525"/>
      <c r="Y522" s="1081" t="str">
        <f>IFERROR(
     IF(OR('別紙様式3-2（４・５月）'!R524="",'別紙様式3-2（４・５月）'!Z524="ベア加算"),"",
                                            X522*VLOOKUP(N522,【参考】数式用!$AD$2:$AH$27,MATCH(W522,【参考】数式用!$K$4:$N$4,0)+1,0)
      ),"")</f>
        <v/>
      </c>
      <c r="Z522" s="1081"/>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 customHeight="1">
      <c r="A523" s="502">
        <v>510</v>
      </c>
      <c r="B523" s="982" t="str">
        <f>IF(基本情報入力シート!C562="","",基本情報入力シート!C562)</f>
        <v/>
      </c>
      <c r="C523" s="983"/>
      <c r="D523" s="983"/>
      <c r="E523" s="983"/>
      <c r="F523" s="983"/>
      <c r="G523" s="983"/>
      <c r="H523" s="983"/>
      <c r="I523" s="98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077"/>
      <c r="Q523" s="1078"/>
      <c r="R523" s="524" t="str">
        <f>IFERROR(IF(OR('別紙様式3-2（４・５月）'!R525="",'別紙様式3-2（４・５月）'!Z525="ベア加算"),
"",P523*VLOOKUP(N523,【参考】数式用!$AD$2:$AH$27,MATCH(O523,【参考】数式用!$K$4:$N$4,0)+1,0)),"")</f>
        <v/>
      </c>
      <c r="S523" s="138"/>
      <c r="T523" s="1079"/>
      <c r="U523" s="1080"/>
      <c r="V523" s="522" t="str">
        <f>IFERROR(IF(AND('別紙様式3-2（４・５月）'!O525="", O523&lt;&gt;""),P523, P523*VLOOKUP(AF523,【参考】数式用4!$DC$3:$DZ$106,MATCH(N523,【参考】数式用4!$DC$2:$DZ$2,0))),"")</f>
        <v/>
      </c>
      <c r="W523" s="107"/>
      <c r="X523" s="525"/>
      <c r="Y523" s="1081" t="str">
        <f>IFERROR(
     IF(OR('別紙様式3-2（４・５月）'!R525="",'別紙様式3-2（４・５月）'!Z525="ベア加算"),"",
                                            X523*VLOOKUP(N523,【参考】数式用!$AD$2:$AH$27,MATCH(W523,【参考】数式用!$K$4:$N$4,0)+1,0)
      ),"")</f>
        <v/>
      </c>
      <c r="Z523" s="1081"/>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 customHeight="1">
      <c r="A524" s="502">
        <v>511</v>
      </c>
      <c r="B524" s="982" t="str">
        <f>IF(基本情報入力シート!C563="","",基本情報入力シート!C563)</f>
        <v/>
      </c>
      <c r="C524" s="983"/>
      <c r="D524" s="983"/>
      <c r="E524" s="983"/>
      <c r="F524" s="983"/>
      <c r="G524" s="983"/>
      <c r="H524" s="983"/>
      <c r="I524" s="98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077"/>
      <c r="Q524" s="1078"/>
      <c r="R524" s="524" t="str">
        <f>IFERROR(IF(OR('別紙様式3-2（４・５月）'!R526="",'別紙様式3-2（４・５月）'!Z526="ベア加算"),
"",P524*VLOOKUP(N524,【参考】数式用!$AD$2:$AH$27,MATCH(O524,【参考】数式用!$K$4:$N$4,0)+1,0)),"")</f>
        <v/>
      </c>
      <c r="S524" s="138"/>
      <c r="T524" s="1079"/>
      <c r="U524" s="1080"/>
      <c r="V524" s="522" t="str">
        <f>IFERROR(IF(AND('別紙様式3-2（４・５月）'!O526="", O524&lt;&gt;""),P524, P524*VLOOKUP(AF524,【参考】数式用4!$DC$3:$DZ$106,MATCH(N524,【参考】数式用4!$DC$2:$DZ$2,0))),"")</f>
        <v/>
      </c>
      <c r="W524" s="107"/>
      <c r="X524" s="525"/>
      <c r="Y524" s="1081" t="str">
        <f>IFERROR(
     IF(OR('別紙様式3-2（４・５月）'!R526="",'別紙様式3-2（４・５月）'!Z526="ベア加算"),"",
                                            X524*VLOOKUP(N524,【参考】数式用!$AD$2:$AH$27,MATCH(W524,【参考】数式用!$K$4:$N$4,0)+1,0)
      ),"")</f>
        <v/>
      </c>
      <c r="Z524" s="1081"/>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 customHeight="1">
      <c r="A525" s="502">
        <v>512</v>
      </c>
      <c r="B525" s="982" t="str">
        <f>IF(基本情報入力シート!C564="","",基本情報入力シート!C564)</f>
        <v/>
      </c>
      <c r="C525" s="983"/>
      <c r="D525" s="983"/>
      <c r="E525" s="983"/>
      <c r="F525" s="983"/>
      <c r="G525" s="983"/>
      <c r="H525" s="983"/>
      <c r="I525" s="98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077"/>
      <c r="Q525" s="1078"/>
      <c r="R525" s="524" t="str">
        <f>IFERROR(IF(OR('別紙様式3-2（４・５月）'!R527="",'別紙様式3-2（４・５月）'!Z527="ベア加算"),
"",P525*VLOOKUP(N525,【参考】数式用!$AD$2:$AH$27,MATCH(O525,【参考】数式用!$K$4:$N$4,0)+1,0)),"")</f>
        <v/>
      </c>
      <c r="S525" s="138"/>
      <c r="T525" s="1079"/>
      <c r="U525" s="1080"/>
      <c r="V525" s="522" t="str">
        <f>IFERROR(IF(AND('別紙様式3-2（４・５月）'!O527="", O525&lt;&gt;""),P525, P525*VLOOKUP(AF525,【参考】数式用4!$DC$3:$DZ$106,MATCH(N525,【参考】数式用4!$DC$2:$DZ$2,0))),"")</f>
        <v/>
      </c>
      <c r="W525" s="107"/>
      <c r="X525" s="525"/>
      <c r="Y525" s="1081" t="str">
        <f>IFERROR(
     IF(OR('別紙様式3-2（４・５月）'!R527="",'別紙様式3-2（４・５月）'!Z527="ベア加算"),"",
                                            X525*VLOOKUP(N525,【参考】数式用!$AD$2:$AH$27,MATCH(W525,【参考】数式用!$K$4:$N$4,0)+1,0)
      ),"")</f>
        <v/>
      </c>
      <c r="Z525" s="1081"/>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 customHeight="1">
      <c r="A526" s="502">
        <v>513</v>
      </c>
      <c r="B526" s="982" t="str">
        <f>IF(基本情報入力シート!C565="","",基本情報入力シート!C565)</f>
        <v/>
      </c>
      <c r="C526" s="983"/>
      <c r="D526" s="983"/>
      <c r="E526" s="983"/>
      <c r="F526" s="983"/>
      <c r="G526" s="983"/>
      <c r="H526" s="983"/>
      <c r="I526" s="98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077"/>
      <c r="Q526" s="1078"/>
      <c r="R526" s="524" t="str">
        <f>IFERROR(IF(OR('別紙様式3-2（４・５月）'!R528="",'別紙様式3-2（４・５月）'!Z528="ベア加算"),
"",P526*VLOOKUP(N526,【参考】数式用!$AD$2:$AH$27,MATCH(O526,【参考】数式用!$K$4:$N$4,0)+1,0)),"")</f>
        <v/>
      </c>
      <c r="S526" s="138"/>
      <c r="T526" s="1079"/>
      <c r="U526" s="1080"/>
      <c r="V526" s="522" t="str">
        <f>IFERROR(IF(AND('別紙様式3-2（４・５月）'!O528="", O526&lt;&gt;""),P526, P526*VLOOKUP(AF526,【参考】数式用4!$DC$3:$DZ$106,MATCH(N526,【参考】数式用4!$DC$2:$DZ$2,0))),"")</f>
        <v/>
      </c>
      <c r="W526" s="107"/>
      <c r="X526" s="525"/>
      <c r="Y526" s="1081" t="str">
        <f>IFERROR(
     IF(OR('別紙様式3-2（４・５月）'!R528="",'別紙様式3-2（４・５月）'!Z528="ベア加算"),"",
                                            X526*VLOOKUP(N526,【参考】数式用!$AD$2:$AH$27,MATCH(W526,【参考】数式用!$K$4:$N$4,0)+1,0)
      ),"")</f>
        <v/>
      </c>
      <c r="Z526" s="1081"/>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 customHeight="1">
      <c r="A527" s="502">
        <v>514</v>
      </c>
      <c r="B527" s="982" t="str">
        <f>IF(基本情報入力シート!C566="","",基本情報入力シート!C566)</f>
        <v/>
      </c>
      <c r="C527" s="983"/>
      <c r="D527" s="983"/>
      <c r="E527" s="983"/>
      <c r="F527" s="983"/>
      <c r="G527" s="983"/>
      <c r="H527" s="983"/>
      <c r="I527" s="98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077"/>
      <c r="Q527" s="1078"/>
      <c r="R527" s="524" t="str">
        <f>IFERROR(IF(OR('別紙様式3-2（４・５月）'!R529="",'別紙様式3-2（４・５月）'!Z529="ベア加算"),
"",P527*VLOOKUP(N527,【参考】数式用!$AD$2:$AH$27,MATCH(O527,【参考】数式用!$K$4:$N$4,0)+1,0)),"")</f>
        <v/>
      </c>
      <c r="S527" s="138"/>
      <c r="T527" s="1079"/>
      <c r="U527" s="1080"/>
      <c r="V527" s="522" t="str">
        <f>IFERROR(IF(AND('別紙様式3-2（４・５月）'!O529="", O527&lt;&gt;""),P527, P527*VLOOKUP(AF527,【参考】数式用4!$DC$3:$DZ$106,MATCH(N527,【参考】数式用4!$DC$2:$DZ$2,0))),"")</f>
        <v/>
      </c>
      <c r="W527" s="107"/>
      <c r="X527" s="525"/>
      <c r="Y527" s="1081" t="str">
        <f>IFERROR(
     IF(OR('別紙様式3-2（４・５月）'!R529="",'別紙様式3-2（４・５月）'!Z529="ベア加算"),"",
                                            X527*VLOOKUP(N527,【参考】数式用!$AD$2:$AH$27,MATCH(W527,【参考】数式用!$K$4:$N$4,0)+1,0)
      ),"")</f>
        <v/>
      </c>
      <c r="Z527" s="1081"/>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 customHeight="1">
      <c r="A528" s="502">
        <v>515</v>
      </c>
      <c r="B528" s="982" t="str">
        <f>IF(基本情報入力シート!C567="","",基本情報入力シート!C567)</f>
        <v/>
      </c>
      <c r="C528" s="983"/>
      <c r="D528" s="983"/>
      <c r="E528" s="983"/>
      <c r="F528" s="983"/>
      <c r="G528" s="983"/>
      <c r="H528" s="983"/>
      <c r="I528" s="98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077"/>
      <c r="Q528" s="1078"/>
      <c r="R528" s="524" t="str">
        <f>IFERROR(IF(OR('別紙様式3-2（４・５月）'!R530="",'別紙様式3-2（４・５月）'!Z530="ベア加算"),
"",P528*VLOOKUP(N528,【参考】数式用!$AD$2:$AH$27,MATCH(O528,【参考】数式用!$K$4:$N$4,0)+1,0)),"")</f>
        <v/>
      </c>
      <c r="S528" s="138"/>
      <c r="T528" s="1079"/>
      <c r="U528" s="1080"/>
      <c r="V528" s="522" t="str">
        <f>IFERROR(IF(AND('別紙様式3-2（４・５月）'!O530="", O528&lt;&gt;""),P528, P528*VLOOKUP(AF528,【参考】数式用4!$DC$3:$DZ$106,MATCH(N528,【参考】数式用4!$DC$2:$DZ$2,0))),"")</f>
        <v/>
      </c>
      <c r="W528" s="107"/>
      <c r="X528" s="525"/>
      <c r="Y528" s="1081" t="str">
        <f>IFERROR(
     IF(OR('別紙様式3-2（４・５月）'!R530="",'別紙様式3-2（４・５月）'!Z530="ベア加算"),"",
                                            X528*VLOOKUP(N528,【参考】数式用!$AD$2:$AH$27,MATCH(W528,【参考】数式用!$K$4:$N$4,0)+1,0)
      ),"")</f>
        <v/>
      </c>
      <c r="Z528" s="1081"/>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 customHeight="1">
      <c r="A529" s="502">
        <v>516</v>
      </c>
      <c r="B529" s="982" t="str">
        <f>IF(基本情報入力シート!C568="","",基本情報入力シート!C568)</f>
        <v/>
      </c>
      <c r="C529" s="983"/>
      <c r="D529" s="983"/>
      <c r="E529" s="983"/>
      <c r="F529" s="983"/>
      <c r="G529" s="983"/>
      <c r="H529" s="983"/>
      <c r="I529" s="98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077"/>
      <c r="Q529" s="1078"/>
      <c r="R529" s="524" t="str">
        <f>IFERROR(IF(OR('別紙様式3-2（４・５月）'!R531="",'別紙様式3-2（４・５月）'!Z531="ベア加算"),
"",P529*VLOOKUP(N529,【参考】数式用!$AD$2:$AH$27,MATCH(O529,【参考】数式用!$K$4:$N$4,0)+1,0)),"")</f>
        <v/>
      </c>
      <c r="S529" s="138"/>
      <c r="T529" s="1079"/>
      <c r="U529" s="1080"/>
      <c r="V529" s="522" t="str">
        <f>IFERROR(IF(AND('別紙様式3-2（４・５月）'!O531="", O529&lt;&gt;""),P529, P529*VLOOKUP(AF529,【参考】数式用4!$DC$3:$DZ$106,MATCH(N529,【参考】数式用4!$DC$2:$DZ$2,0))),"")</f>
        <v/>
      </c>
      <c r="W529" s="107"/>
      <c r="X529" s="525"/>
      <c r="Y529" s="1081" t="str">
        <f>IFERROR(
     IF(OR('別紙様式3-2（４・５月）'!R531="",'別紙様式3-2（４・５月）'!Z531="ベア加算"),"",
                                            X529*VLOOKUP(N529,【参考】数式用!$AD$2:$AH$27,MATCH(W529,【参考】数式用!$K$4:$N$4,0)+1,0)
      ),"")</f>
        <v/>
      </c>
      <c r="Z529" s="1081"/>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 customHeight="1">
      <c r="A530" s="502">
        <v>517</v>
      </c>
      <c r="B530" s="982" t="str">
        <f>IF(基本情報入力シート!C569="","",基本情報入力シート!C569)</f>
        <v/>
      </c>
      <c r="C530" s="983"/>
      <c r="D530" s="983"/>
      <c r="E530" s="983"/>
      <c r="F530" s="983"/>
      <c r="G530" s="983"/>
      <c r="H530" s="983"/>
      <c r="I530" s="98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077"/>
      <c r="Q530" s="1078"/>
      <c r="R530" s="524" t="str">
        <f>IFERROR(IF(OR('別紙様式3-2（４・５月）'!R532="",'別紙様式3-2（４・５月）'!Z532="ベア加算"),
"",P530*VLOOKUP(N530,【参考】数式用!$AD$2:$AH$27,MATCH(O530,【参考】数式用!$K$4:$N$4,0)+1,0)),"")</f>
        <v/>
      </c>
      <c r="S530" s="138"/>
      <c r="T530" s="1079"/>
      <c r="U530" s="1080"/>
      <c r="V530" s="522" t="str">
        <f>IFERROR(IF(AND('別紙様式3-2（４・５月）'!O532="", O530&lt;&gt;""),P530, P530*VLOOKUP(AF530,【参考】数式用4!$DC$3:$DZ$106,MATCH(N530,【参考】数式用4!$DC$2:$DZ$2,0))),"")</f>
        <v/>
      </c>
      <c r="W530" s="107"/>
      <c r="X530" s="525"/>
      <c r="Y530" s="1081" t="str">
        <f>IFERROR(
     IF(OR('別紙様式3-2（４・５月）'!R532="",'別紙様式3-2（４・５月）'!Z532="ベア加算"),"",
                                            X530*VLOOKUP(N530,【参考】数式用!$AD$2:$AH$27,MATCH(W530,【参考】数式用!$K$4:$N$4,0)+1,0)
      ),"")</f>
        <v/>
      </c>
      <c r="Z530" s="1081"/>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 customHeight="1">
      <c r="A531" s="502">
        <v>518</v>
      </c>
      <c r="B531" s="982" t="str">
        <f>IF(基本情報入力シート!C570="","",基本情報入力シート!C570)</f>
        <v/>
      </c>
      <c r="C531" s="983"/>
      <c r="D531" s="983"/>
      <c r="E531" s="983"/>
      <c r="F531" s="983"/>
      <c r="G531" s="983"/>
      <c r="H531" s="983"/>
      <c r="I531" s="98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077"/>
      <c r="Q531" s="1078"/>
      <c r="R531" s="524" t="str">
        <f>IFERROR(IF(OR('別紙様式3-2（４・５月）'!R533="",'別紙様式3-2（４・５月）'!Z533="ベア加算"),
"",P531*VLOOKUP(N531,【参考】数式用!$AD$2:$AH$27,MATCH(O531,【参考】数式用!$K$4:$N$4,0)+1,0)),"")</f>
        <v/>
      </c>
      <c r="S531" s="138"/>
      <c r="T531" s="1079"/>
      <c r="U531" s="1080"/>
      <c r="V531" s="522" t="str">
        <f>IFERROR(IF(AND('別紙様式3-2（４・５月）'!O533="", O531&lt;&gt;""),P531, P531*VLOOKUP(AF531,【参考】数式用4!$DC$3:$DZ$106,MATCH(N531,【参考】数式用4!$DC$2:$DZ$2,0))),"")</f>
        <v/>
      </c>
      <c r="W531" s="107"/>
      <c r="X531" s="525"/>
      <c r="Y531" s="1081" t="str">
        <f>IFERROR(
     IF(OR('別紙様式3-2（４・５月）'!R533="",'別紙様式3-2（４・５月）'!Z533="ベア加算"),"",
                                            X531*VLOOKUP(N531,【参考】数式用!$AD$2:$AH$27,MATCH(W531,【参考】数式用!$K$4:$N$4,0)+1,0)
      ),"")</f>
        <v/>
      </c>
      <c r="Z531" s="1081"/>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 customHeight="1">
      <c r="A532" s="502">
        <v>519</v>
      </c>
      <c r="B532" s="982" t="str">
        <f>IF(基本情報入力シート!C571="","",基本情報入力シート!C571)</f>
        <v/>
      </c>
      <c r="C532" s="983"/>
      <c r="D532" s="983"/>
      <c r="E532" s="983"/>
      <c r="F532" s="983"/>
      <c r="G532" s="983"/>
      <c r="H532" s="983"/>
      <c r="I532" s="98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077"/>
      <c r="Q532" s="1078"/>
      <c r="R532" s="524" t="str">
        <f>IFERROR(IF(OR('別紙様式3-2（４・５月）'!R534="",'別紙様式3-2（４・５月）'!Z534="ベア加算"),
"",P532*VLOOKUP(N532,【参考】数式用!$AD$2:$AH$27,MATCH(O532,【参考】数式用!$K$4:$N$4,0)+1,0)),"")</f>
        <v/>
      </c>
      <c r="S532" s="138"/>
      <c r="T532" s="1079"/>
      <c r="U532" s="1080"/>
      <c r="V532" s="522" t="str">
        <f>IFERROR(IF(AND('別紙様式3-2（４・５月）'!O534="", O532&lt;&gt;""),P532, P532*VLOOKUP(AF532,【参考】数式用4!$DC$3:$DZ$106,MATCH(N532,【参考】数式用4!$DC$2:$DZ$2,0))),"")</f>
        <v/>
      </c>
      <c r="W532" s="107"/>
      <c r="X532" s="525"/>
      <c r="Y532" s="1081" t="str">
        <f>IFERROR(
     IF(OR('別紙様式3-2（４・５月）'!R534="",'別紙様式3-2（４・５月）'!Z534="ベア加算"),"",
                                            X532*VLOOKUP(N532,【参考】数式用!$AD$2:$AH$27,MATCH(W532,【参考】数式用!$K$4:$N$4,0)+1,0)
      ),"")</f>
        <v/>
      </c>
      <c r="Z532" s="1081"/>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 customHeight="1">
      <c r="A533" s="502">
        <v>520</v>
      </c>
      <c r="B533" s="982" t="str">
        <f>IF(基本情報入力シート!C572="","",基本情報入力シート!C572)</f>
        <v/>
      </c>
      <c r="C533" s="983"/>
      <c r="D533" s="983"/>
      <c r="E533" s="983"/>
      <c r="F533" s="983"/>
      <c r="G533" s="983"/>
      <c r="H533" s="983"/>
      <c r="I533" s="98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077"/>
      <c r="Q533" s="1078"/>
      <c r="R533" s="524" t="str">
        <f>IFERROR(IF(OR('別紙様式3-2（４・５月）'!R535="",'別紙様式3-2（４・５月）'!Z535="ベア加算"),
"",P533*VLOOKUP(N533,【参考】数式用!$AD$2:$AH$27,MATCH(O533,【参考】数式用!$K$4:$N$4,0)+1,0)),"")</f>
        <v/>
      </c>
      <c r="S533" s="138"/>
      <c r="T533" s="1079"/>
      <c r="U533" s="1080"/>
      <c r="V533" s="522" t="str">
        <f>IFERROR(IF(AND('別紙様式3-2（４・５月）'!O535="", O533&lt;&gt;""),P533, P533*VLOOKUP(AF533,【参考】数式用4!$DC$3:$DZ$106,MATCH(N533,【参考】数式用4!$DC$2:$DZ$2,0))),"")</f>
        <v/>
      </c>
      <c r="W533" s="107"/>
      <c r="X533" s="525"/>
      <c r="Y533" s="1081" t="str">
        <f>IFERROR(
     IF(OR('別紙様式3-2（４・５月）'!R535="",'別紙様式3-2（４・５月）'!Z535="ベア加算"),"",
                                            X533*VLOOKUP(N533,【参考】数式用!$AD$2:$AH$27,MATCH(W533,【参考】数式用!$K$4:$N$4,0)+1,0)
      ),"")</f>
        <v/>
      </c>
      <c r="Z533" s="1081"/>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 customHeight="1">
      <c r="A534" s="502">
        <v>521</v>
      </c>
      <c r="B534" s="982" t="str">
        <f>IF(基本情報入力シート!C573="","",基本情報入力シート!C573)</f>
        <v/>
      </c>
      <c r="C534" s="983"/>
      <c r="D534" s="983"/>
      <c r="E534" s="983"/>
      <c r="F534" s="983"/>
      <c r="G534" s="983"/>
      <c r="H534" s="983"/>
      <c r="I534" s="98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077"/>
      <c r="Q534" s="1078"/>
      <c r="R534" s="524" t="str">
        <f>IFERROR(IF(OR('別紙様式3-2（４・５月）'!R536="",'別紙様式3-2（４・５月）'!Z536="ベア加算"),
"",P534*VLOOKUP(N534,【参考】数式用!$AD$2:$AH$27,MATCH(O534,【参考】数式用!$K$4:$N$4,0)+1,0)),"")</f>
        <v/>
      </c>
      <c r="S534" s="138"/>
      <c r="T534" s="1079"/>
      <c r="U534" s="1080"/>
      <c r="V534" s="522" t="str">
        <f>IFERROR(IF(AND('別紙様式3-2（４・５月）'!O536="", O534&lt;&gt;""),P534, P534*VLOOKUP(AF534,【参考】数式用4!$DC$3:$DZ$106,MATCH(N534,【参考】数式用4!$DC$2:$DZ$2,0))),"")</f>
        <v/>
      </c>
      <c r="W534" s="107"/>
      <c r="X534" s="525"/>
      <c r="Y534" s="1081" t="str">
        <f>IFERROR(
     IF(OR('別紙様式3-2（４・５月）'!R536="",'別紙様式3-2（４・５月）'!Z536="ベア加算"),"",
                                            X534*VLOOKUP(N534,【参考】数式用!$AD$2:$AH$27,MATCH(W534,【参考】数式用!$K$4:$N$4,0)+1,0)
      ),"")</f>
        <v/>
      </c>
      <c r="Z534" s="1081"/>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 customHeight="1">
      <c r="A535" s="502">
        <v>522</v>
      </c>
      <c r="B535" s="982" t="str">
        <f>IF(基本情報入力シート!C574="","",基本情報入力シート!C574)</f>
        <v/>
      </c>
      <c r="C535" s="983"/>
      <c r="D535" s="983"/>
      <c r="E535" s="983"/>
      <c r="F535" s="983"/>
      <c r="G535" s="983"/>
      <c r="H535" s="983"/>
      <c r="I535" s="98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077"/>
      <c r="Q535" s="1078"/>
      <c r="R535" s="524" t="str">
        <f>IFERROR(IF(OR('別紙様式3-2（４・５月）'!R537="",'別紙様式3-2（４・５月）'!Z537="ベア加算"),
"",P535*VLOOKUP(N535,【参考】数式用!$AD$2:$AH$27,MATCH(O535,【参考】数式用!$K$4:$N$4,0)+1,0)),"")</f>
        <v/>
      </c>
      <c r="S535" s="138"/>
      <c r="T535" s="1079"/>
      <c r="U535" s="1080"/>
      <c r="V535" s="522" t="str">
        <f>IFERROR(IF(AND('別紙様式3-2（４・５月）'!O537="", O535&lt;&gt;""),P535, P535*VLOOKUP(AF535,【参考】数式用4!$DC$3:$DZ$106,MATCH(N535,【参考】数式用4!$DC$2:$DZ$2,0))),"")</f>
        <v/>
      </c>
      <c r="W535" s="107"/>
      <c r="X535" s="525"/>
      <c r="Y535" s="1081" t="str">
        <f>IFERROR(
     IF(OR('別紙様式3-2（４・５月）'!R537="",'別紙様式3-2（４・５月）'!Z537="ベア加算"),"",
                                            X535*VLOOKUP(N535,【参考】数式用!$AD$2:$AH$27,MATCH(W535,【参考】数式用!$K$4:$N$4,0)+1,0)
      ),"")</f>
        <v/>
      </c>
      <c r="Z535" s="1081"/>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 customHeight="1">
      <c r="A536" s="502">
        <v>523</v>
      </c>
      <c r="B536" s="982" t="str">
        <f>IF(基本情報入力シート!C575="","",基本情報入力シート!C575)</f>
        <v/>
      </c>
      <c r="C536" s="983"/>
      <c r="D536" s="983"/>
      <c r="E536" s="983"/>
      <c r="F536" s="983"/>
      <c r="G536" s="983"/>
      <c r="H536" s="983"/>
      <c r="I536" s="98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077"/>
      <c r="Q536" s="1078"/>
      <c r="R536" s="524" t="str">
        <f>IFERROR(IF(OR('別紙様式3-2（４・５月）'!R538="",'別紙様式3-2（４・５月）'!Z538="ベア加算"),
"",P536*VLOOKUP(N536,【参考】数式用!$AD$2:$AH$27,MATCH(O536,【参考】数式用!$K$4:$N$4,0)+1,0)),"")</f>
        <v/>
      </c>
      <c r="S536" s="138"/>
      <c r="T536" s="1079"/>
      <c r="U536" s="1080"/>
      <c r="V536" s="522" t="str">
        <f>IFERROR(IF(AND('別紙様式3-2（４・５月）'!O538="", O536&lt;&gt;""),P536, P536*VLOOKUP(AF536,【参考】数式用4!$DC$3:$DZ$106,MATCH(N536,【参考】数式用4!$DC$2:$DZ$2,0))),"")</f>
        <v/>
      </c>
      <c r="W536" s="107"/>
      <c r="X536" s="525"/>
      <c r="Y536" s="1081" t="str">
        <f>IFERROR(
     IF(OR('別紙様式3-2（４・５月）'!R538="",'別紙様式3-2（４・５月）'!Z538="ベア加算"),"",
                                            X536*VLOOKUP(N536,【参考】数式用!$AD$2:$AH$27,MATCH(W536,【参考】数式用!$K$4:$N$4,0)+1,0)
      ),"")</f>
        <v/>
      </c>
      <c r="Z536" s="1081"/>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 customHeight="1">
      <c r="A537" s="502">
        <v>524</v>
      </c>
      <c r="B537" s="982" t="str">
        <f>IF(基本情報入力シート!C576="","",基本情報入力シート!C576)</f>
        <v/>
      </c>
      <c r="C537" s="983"/>
      <c r="D537" s="983"/>
      <c r="E537" s="983"/>
      <c r="F537" s="983"/>
      <c r="G537" s="983"/>
      <c r="H537" s="983"/>
      <c r="I537" s="98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077"/>
      <c r="Q537" s="1078"/>
      <c r="R537" s="524" t="str">
        <f>IFERROR(IF(OR('別紙様式3-2（４・５月）'!R539="",'別紙様式3-2（４・５月）'!Z539="ベア加算"),
"",P537*VLOOKUP(N537,【参考】数式用!$AD$2:$AH$27,MATCH(O537,【参考】数式用!$K$4:$N$4,0)+1,0)),"")</f>
        <v/>
      </c>
      <c r="S537" s="138"/>
      <c r="T537" s="1079"/>
      <c r="U537" s="1080"/>
      <c r="V537" s="522" t="str">
        <f>IFERROR(IF(AND('別紙様式3-2（４・５月）'!O539="", O537&lt;&gt;""),P537, P537*VLOOKUP(AF537,【参考】数式用4!$DC$3:$DZ$106,MATCH(N537,【参考】数式用4!$DC$2:$DZ$2,0))),"")</f>
        <v/>
      </c>
      <c r="W537" s="107"/>
      <c r="X537" s="525"/>
      <c r="Y537" s="1081" t="str">
        <f>IFERROR(
     IF(OR('別紙様式3-2（４・５月）'!R539="",'別紙様式3-2（４・５月）'!Z539="ベア加算"),"",
                                            X537*VLOOKUP(N537,【参考】数式用!$AD$2:$AH$27,MATCH(W537,【参考】数式用!$K$4:$N$4,0)+1,0)
      ),"")</f>
        <v/>
      </c>
      <c r="Z537" s="1081"/>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 customHeight="1">
      <c r="A538" s="502">
        <v>525</v>
      </c>
      <c r="B538" s="982" t="str">
        <f>IF(基本情報入力シート!C577="","",基本情報入力シート!C577)</f>
        <v/>
      </c>
      <c r="C538" s="983"/>
      <c r="D538" s="983"/>
      <c r="E538" s="983"/>
      <c r="F538" s="983"/>
      <c r="G538" s="983"/>
      <c r="H538" s="983"/>
      <c r="I538" s="98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077"/>
      <c r="Q538" s="1078"/>
      <c r="R538" s="524" t="str">
        <f>IFERROR(IF(OR('別紙様式3-2（４・５月）'!R540="",'別紙様式3-2（４・５月）'!Z540="ベア加算"),
"",P538*VLOOKUP(N538,【参考】数式用!$AD$2:$AH$27,MATCH(O538,【参考】数式用!$K$4:$N$4,0)+1,0)),"")</f>
        <v/>
      </c>
      <c r="S538" s="138"/>
      <c r="T538" s="1079"/>
      <c r="U538" s="1080"/>
      <c r="V538" s="522" t="str">
        <f>IFERROR(IF(AND('別紙様式3-2（４・５月）'!O540="", O538&lt;&gt;""),P538, P538*VLOOKUP(AF538,【参考】数式用4!$DC$3:$DZ$106,MATCH(N538,【参考】数式用4!$DC$2:$DZ$2,0))),"")</f>
        <v/>
      </c>
      <c r="W538" s="107"/>
      <c r="X538" s="525"/>
      <c r="Y538" s="1081" t="str">
        <f>IFERROR(
     IF(OR('別紙様式3-2（４・５月）'!R540="",'別紙様式3-2（４・５月）'!Z540="ベア加算"),"",
                                            X538*VLOOKUP(N538,【参考】数式用!$AD$2:$AH$27,MATCH(W538,【参考】数式用!$K$4:$N$4,0)+1,0)
      ),"")</f>
        <v/>
      </c>
      <c r="Z538" s="1081"/>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 customHeight="1">
      <c r="A539" s="502">
        <v>526</v>
      </c>
      <c r="B539" s="982" t="str">
        <f>IF(基本情報入力シート!C578="","",基本情報入力シート!C578)</f>
        <v/>
      </c>
      <c r="C539" s="983"/>
      <c r="D539" s="983"/>
      <c r="E539" s="983"/>
      <c r="F539" s="983"/>
      <c r="G539" s="983"/>
      <c r="H539" s="983"/>
      <c r="I539" s="98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077"/>
      <c r="Q539" s="1078"/>
      <c r="R539" s="524" t="str">
        <f>IFERROR(IF(OR('別紙様式3-2（４・５月）'!R541="",'別紙様式3-2（４・５月）'!Z541="ベア加算"),
"",P539*VLOOKUP(N539,【参考】数式用!$AD$2:$AH$27,MATCH(O539,【参考】数式用!$K$4:$N$4,0)+1,0)),"")</f>
        <v/>
      </c>
      <c r="S539" s="138"/>
      <c r="T539" s="1079"/>
      <c r="U539" s="1080"/>
      <c r="V539" s="522" t="str">
        <f>IFERROR(IF(AND('別紙様式3-2（４・５月）'!O541="", O539&lt;&gt;""),P539, P539*VLOOKUP(AF539,【参考】数式用4!$DC$3:$DZ$106,MATCH(N539,【参考】数式用4!$DC$2:$DZ$2,0))),"")</f>
        <v/>
      </c>
      <c r="W539" s="107"/>
      <c r="X539" s="525"/>
      <c r="Y539" s="1081" t="str">
        <f>IFERROR(
     IF(OR('別紙様式3-2（４・５月）'!R541="",'別紙様式3-2（４・５月）'!Z541="ベア加算"),"",
                                            X539*VLOOKUP(N539,【参考】数式用!$AD$2:$AH$27,MATCH(W539,【参考】数式用!$K$4:$N$4,0)+1,0)
      ),"")</f>
        <v/>
      </c>
      <c r="Z539" s="1081"/>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 customHeight="1">
      <c r="A540" s="502">
        <v>527</v>
      </c>
      <c r="B540" s="982" t="str">
        <f>IF(基本情報入力シート!C579="","",基本情報入力シート!C579)</f>
        <v/>
      </c>
      <c r="C540" s="983"/>
      <c r="D540" s="983"/>
      <c r="E540" s="983"/>
      <c r="F540" s="983"/>
      <c r="G540" s="983"/>
      <c r="H540" s="983"/>
      <c r="I540" s="98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077"/>
      <c r="Q540" s="1078"/>
      <c r="R540" s="524" t="str">
        <f>IFERROR(IF(OR('別紙様式3-2（４・５月）'!R542="",'別紙様式3-2（４・５月）'!Z542="ベア加算"),
"",P540*VLOOKUP(N540,【参考】数式用!$AD$2:$AH$27,MATCH(O540,【参考】数式用!$K$4:$N$4,0)+1,0)),"")</f>
        <v/>
      </c>
      <c r="S540" s="138"/>
      <c r="T540" s="1079"/>
      <c r="U540" s="1080"/>
      <c r="V540" s="522" t="str">
        <f>IFERROR(IF(AND('別紙様式3-2（４・５月）'!O542="", O540&lt;&gt;""),P540, P540*VLOOKUP(AF540,【参考】数式用4!$DC$3:$DZ$106,MATCH(N540,【参考】数式用4!$DC$2:$DZ$2,0))),"")</f>
        <v/>
      </c>
      <c r="W540" s="107"/>
      <c r="X540" s="525"/>
      <c r="Y540" s="1081" t="str">
        <f>IFERROR(
     IF(OR('別紙様式3-2（４・５月）'!R542="",'別紙様式3-2（４・５月）'!Z542="ベア加算"),"",
                                            X540*VLOOKUP(N540,【参考】数式用!$AD$2:$AH$27,MATCH(W540,【参考】数式用!$K$4:$N$4,0)+1,0)
      ),"")</f>
        <v/>
      </c>
      <c r="Z540" s="1081"/>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 customHeight="1">
      <c r="A541" s="502">
        <v>528</v>
      </c>
      <c r="B541" s="982" t="str">
        <f>IF(基本情報入力シート!C580="","",基本情報入力シート!C580)</f>
        <v/>
      </c>
      <c r="C541" s="983"/>
      <c r="D541" s="983"/>
      <c r="E541" s="983"/>
      <c r="F541" s="983"/>
      <c r="G541" s="983"/>
      <c r="H541" s="983"/>
      <c r="I541" s="98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077"/>
      <c r="Q541" s="1078"/>
      <c r="R541" s="524" t="str">
        <f>IFERROR(IF(OR('別紙様式3-2（４・５月）'!R543="",'別紙様式3-2（４・５月）'!Z543="ベア加算"),
"",P541*VLOOKUP(N541,【参考】数式用!$AD$2:$AH$27,MATCH(O541,【参考】数式用!$K$4:$N$4,0)+1,0)),"")</f>
        <v/>
      </c>
      <c r="S541" s="138"/>
      <c r="T541" s="1079"/>
      <c r="U541" s="1080"/>
      <c r="V541" s="522" t="str">
        <f>IFERROR(IF(AND('別紙様式3-2（４・５月）'!O543="", O541&lt;&gt;""),P541, P541*VLOOKUP(AF541,【参考】数式用4!$DC$3:$DZ$106,MATCH(N541,【参考】数式用4!$DC$2:$DZ$2,0))),"")</f>
        <v/>
      </c>
      <c r="W541" s="107"/>
      <c r="X541" s="525"/>
      <c r="Y541" s="1081" t="str">
        <f>IFERROR(
     IF(OR('別紙様式3-2（４・５月）'!R543="",'別紙様式3-2（４・５月）'!Z543="ベア加算"),"",
                                            X541*VLOOKUP(N541,【参考】数式用!$AD$2:$AH$27,MATCH(W541,【参考】数式用!$K$4:$N$4,0)+1,0)
      ),"")</f>
        <v/>
      </c>
      <c r="Z541" s="1081"/>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 customHeight="1">
      <c r="A542" s="502">
        <v>529</v>
      </c>
      <c r="B542" s="982" t="str">
        <f>IF(基本情報入力シート!C581="","",基本情報入力シート!C581)</f>
        <v/>
      </c>
      <c r="C542" s="983"/>
      <c r="D542" s="983"/>
      <c r="E542" s="983"/>
      <c r="F542" s="983"/>
      <c r="G542" s="983"/>
      <c r="H542" s="983"/>
      <c r="I542" s="98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077"/>
      <c r="Q542" s="1078"/>
      <c r="R542" s="524" t="str">
        <f>IFERROR(IF(OR('別紙様式3-2（４・５月）'!R544="",'別紙様式3-2（４・５月）'!Z544="ベア加算"),
"",P542*VLOOKUP(N542,【参考】数式用!$AD$2:$AH$27,MATCH(O542,【参考】数式用!$K$4:$N$4,0)+1,0)),"")</f>
        <v/>
      </c>
      <c r="S542" s="138"/>
      <c r="T542" s="1079"/>
      <c r="U542" s="1080"/>
      <c r="V542" s="522" t="str">
        <f>IFERROR(IF(AND('別紙様式3-2（４・５月）'!O544="", O542&lt;&gt;""),P542, P542*VLOOKUP(AF542,【参考】数式用4!$DC$3:$DZ$106,MATCH(N542,【参考】数式用4!$DC$2:$DZ$2,0))),"")</f>
        <v/>
      </c>
      <c r="W542" s="107"/>
      <c r="X542" s="525"/>
      <c r="Y542" s="1081" t="str">
        <f>IFERROR(
     IF(OR('別紙様式3-2（４・５月）'!R544="",'別紙様式3-2（４・５月）'!Z544="ベア加算"),"",
                                            X542*VLOOKUP(N542,【参考】数式用!$AD$2:$AH$27,MATCH(W542,【参考】数式用!$K$4:$N$4,0)+1,0)
      ),"")</f>
        <v/>
      </c>
      <c r="Z542" s="1081"/>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 customHeight="1">
      <c r="A543" s="502">
        <v>530</v>
      </c>
      <c r="B543" s="982" t="str">
        <f>IF(基本情報入力シート!C582="","",基本情報入力シート!C582)</f>
        <v/>
      </c>
      <c r="C543" s="983"/>
      <c r="D543" s="983"/>
      <c r="E543" s="983"/>
      <c r="F543" s="983"/>
      <c r="G543" s="983"/>
      <c r="H543" s="983"/>
      <c r="I543" s="98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077"/>
      <c r="Q543" s="1078"/>
      <c r="R543" s="524" t="str">
        <f>IFERROR(IF(OR('別紙様式3-2（４・５月）'!R545="",'別紙様式3-2（４・５月）'!Z545="ベア加算"),
"",P543*VLOOKUP(N543,【参考】数式用!$AD$2:$AH$27,MATCH(O543,【参考】数式用!$K$4:$N$4,0)+1,0)),"")</f>
        <v/>
      </c>
      <c r="S543" s="138"/>
      <c r="T543" s="1079"/>
      <c r="U543" s="1080"/>
      <c r="V543" s="522" t="str">
        <f>IFERROR(IF(AND('別紙様式3-2（４・５月）'!O545="", O543&lt;&gt;""),P543, P543*VLOOKUP(AF543,【参考】数式用4!$DC$3:$DZ$106,MATCH(N543,【参考】数式用4!$DC$2:$DZ$2,0))),"")</f>
        <v/>
      </c>
      <c r="W543" s="107"/>
      <c r="X543" s="525"/>
      <c r="Y543" s="1081" t="str">
        <f>IFERROR(
     IF(OR('別紙様式3-2（４・５月）'!R545="",'別紙様式3-2（４・５月）'!Z545="ベア加算"),"",
                                            X543*VLOOKUP(N543,【参考】数式用!$AD$2:$AH$27,MATCH(W543,【参考】数式用!$K$4:$N$4,0)+1,0)
      ),"")</f>
        <v/>
      </c>
      <c r="Z543" s="1081"/>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 customHeight="1">
      <c r="A544" s="502">
        <v>531</v>
      </c>
      <c r="B544" s="982" t="str">
        <f>IF(基本情報入力シート!C583="","",基本情報入力シート!C583)</f>
        <v/>
      </c>
      <c r="C544" s="983"/>
      <c r="D544" s="983"/>
      <c r="E544" s="983"/>
      <c r="F544" s="983"/>
      <c r="G544" s="983"/>
      <c r="H544" s="983"/>
      <c r="I544" s="98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077"/>
      <c r="Q544" s="1078"/>
      <c r="R544" s="524" t="str">
        <f>IFERROR(IF(OR('別紙様式3-2（４・５月）'!R546="",'別紙様式3-2（４・５月）'!Z546="ベア加算"),
"",P544*VLOOKUP(N544,【参考】数式用!$AD$2:$AH$27,MATCH(O544,【参考】数式用!$K$4:$N$4,0)+1,0)),"")</f>
        <v/>
      </c>
      <c r="S544" s="138"/>
      <c r="T544" s="1079"/>
      <c r="U544" s="1080"/>
      <c r="V544" s="522" t="str">
        <f>IFERROR(IF(AND('別紙様式3-2（４・５月）'!O546="", O544&lt;&gt;""),P544, P544*VLOOKUP(AF544,【参考】数式用4!$DC$3:$DZ$106,MATCH(N544,【参考】数式用4!$DC$2:$DZ$2,0))),"")</f>
        <v/>
      </c>
      <c r="W544" s="107"/>
      <c r="X544" s="525"/>
      <c r="Y544" s="1081" t="str">
        <f>IFERROR(
     IF(OR('別紙様式3-2（４・５月）'!R546="",'別紙様式3-2（４・５月）'!Z546="ベア加算"),"",
                                            X544*VLOOKUP(N544,【参考】数式用!$AD$2:$AH$27,MATCH(W544,【参考】数式用!$K$4:$N$4,0)+1,0)
      ),"")</f>
        <v/>
      </c>
      <c r="Z544" s="1081"/>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 customHeight="1">
      <c r="A545" s="502">
        <v>532</v>
      </c>
      <c r="B545" s="982" t="str">
        <f>IF(基本情報入力シート!C584="","",基本情報入力シート!C584)</f>
        <v/>
      </c>
      <c r="C545" s="983"/>
      <c r="D545" s="983"/>
      <c r="E545" s="983"/>
      <c r="F545" s="983"/>
      <c r="G545" s="983"/>
      <c r="H545" s="983"/>
      <c r="I545" s="98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077"/>
      <c r="Q545" s="1078"/>
      <c r="R545" s="524" t="str">
        <f>IFERROR(IF(OR('別紙様式3-2（４・５月）'!R547="",'別紙様式3-2（４・５月）'!Z547="ベア加算"),
"",P545*VLOOKUP(N545,【参考】数式用!$AD$2:$AH$27,MATCH(O545,【参考】数式用!$K$4:$N$4,0)+1,0)),"")</f>
        <v/>
      </c>
      <c r="S545" s="138"/>
      <c r="T545" s="1079"/>
      <c r="U545" s="1080"/>
      <c r="V545" s="522" t="str">
        <f>IFERROR(IF(AND('別紙様式3-2（４・５月）'!O547="", O545&lt;&gt;""),P545, P545*VLOOKUP(AF545,【参考】数式用4!$DC$3:$DZ$106,MATCH(N545,【参考】数式用4!$DC$2:$DZ$2,0))),"")</f>
        <v/>
      </c>
      <c r="W545" s="107"/>
      <c r="X545" s="525"/>
      <c r="Y545" s="1081" t="str">
        <f>IFERROR(
     IF(OR('別紙様式3-2（４・５月）'!R547="",'別紙様式3-2（４・５月）'!Z547="ベア加算"),"",
                                            X545*VLOOKUP(N545,【参考】数式用!$AD$2:$AH$27,MATCH(W545,【参考】数式用!$K$4:$N$4,0)+1,0)
      ),"")</f>
        <v/>
      </c>
      <c r="Z545" s="1081"/>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 customHeight="1">
      <c r="A546" s="502">
        <v>533</v>
      </c>
      <c r="B546" s="982" t="str">
        <f>IF(基本情報入力シート!C585="","",基本情報入力シート!C585)</f>
        <v/>
      </c>
      <c r="C546" s="983"/>
      <c r="D546" s="983"/>
      <c r="E546" s="983"/>
      <c r="F546" s="983"/>
      <c r="G546" s="983"/>
      <c r="H546" s="983"/>
      <c r="I546" s="98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077"/>
      <c r="Q546" s="1078"/>
      <c r="R546" s="524" t="str">
        <f>IFERROR(IF(OR('別紙様式3-2（４・５月）'!R548="",'別紙様式3-2（４・５月）'!Z548="ベア加算"),
"",P546*VLOOKUP(N546,【参考】数式用!$AD$2:$AH$27,MATCH(O546,【参考】数式用!$K$4:$N$4,0)+1,0)),"")</f>
        <v/>
      </c>
      <c r="S546" s="138"/>
      <c r="T546" s="1079"/>
      <c r="U546" s="1080"/>
      <c r="V546" s="522" t="str">
        <f>IFERROR(IF(AND('別紙様式3-2（４・５月）'!O548="", O546&lt;&gt;""),P546, P546*VLOOKUP(AF546,【参考】数式用4!$DC$3:$DZ$106,MATCH(N546,【参考】数式用4!$DC$2:$DZ$2,0))),"")</f>
        <v/>
      </c>
      <c r="W546" s="107"/>
      <c r="X546" s="525"/>
      <c r="Y546" s="1081" t="str">
        <f>IFERROR(
     IF(OR('別紙様式3-2（４・５月）'!R548="",'別紙様式3-2（４・５月）'!Z548="ベア加算"),"",
                                            X546*VLOOKUP(N546,【参考】数式用!$AD$2:$AH$27,MATCH(W546,【参考】数式用!$K$4:$N$4,0)+1,0)
      ),"")</f>
        <v/>
      </c>
      <c r="Z546" s="1081"/>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 customHeight="1">
      <c r="A547" s="502">
        <v>534</v>
      </c>
      <c r="B547" s="982" t="str">
        <f>IF(基本情報入力シート!C586="","",基本情報入力シート!C586)</f>
        <v/>
      </c>
      <c r="C547" s="983"/>
      <c r="D547" s="983"/>
      <c r="E547" s="983"/>
      <c r="F547" s="983"/>
      <c r="G547" s="983"/>
      <c r="H547" s="983"/>
      <c r="I547" s="98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077"/>
      <c r="Q547" s="1078"/>
      <c r="R547" s="524" t="str">
        <f>IFERROR(IF(OR('別紙様式3-2（４・５月）'!R549="",'別紙様式3-2（４・５月）'!Z549="ベア加算"),
"",P547*VLOOKUP(N547,【参考】数式用!$AD$2:$AH$27,MATCH(O547,【参考】数式用!$K$4:$N$4,0)+1,0)),"")</f>
        <v/>
      </c>
      <c r="S547" s="138"/>
      <c r="T547" s="1079"/>
      <c r="U547" s="1080"/>
      <c r="V547" s="522" t="str">
        <f>IFERROR(IF(AND('別紙様式3-2（４・５月）'!O549="", O547&lt;&gt;""),P547, P547*VLOOKUP(AF547,【参考】数式用4!$DC$3:$DZ$106,MATCH(N547,【参考】数式用4!$DC$2:$DZ$2,0))),"")</f>
        <v/>
      </c>
      <c r="W547" s="107"/>
      <c r="X547" s="525"/>
      <c r="Y547" s="1081" t="str">
        <f>IFERROR(
     IF(OR('別紙様式3-2（４・５月）'!R549="",'別紙様式3-2（４・５月）'!Z549="ベア加算"),"",
                                            X547*VLOOKUP(N547,【参考】数式用!$AD$2:$AH$27,MATCH(W547,【参考】数式用!$K$4:$N$4,0)+1,0)
      ),"")</f>
        <v/>
      </c>
      <c r="Z547" s="1081"/>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 customHeight="1">
      <c r="A548" s="502">
        <v>535</v>
      </c>
      <c r="B548" s="982" t="str">
        <f>IF(基本情報入力シート!C587="","",基本情報入力シート!C587)</f>
        <v/>
      </c>
      <c r="C548" s="983"/>
      <c r="D548" s="983"/>
      <c r="E548" s="983"/>
      <c r="F548" s="983"/>
      <c r="G548" s="983"/>
      <c r="H548" s="983"/>
      <c r="I548" s="98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077"/>
      <c r="Q548" s="1078"/>
      <c r="R548" s="524" t="str">
        <f>IFERROR(IF(OR('別紙様式3-2（４・５月）'!R550="",'別紙様式3-2（４・５月）'!Z550="ベア加算"),
"",P548*VLOOKUP(N548,【参考】数式用!$AD$2:$AH$27,MATCH(O548,【参考】数式用!$K$4:$N$4,0)+1,0)),"")</f>
        <v/>
      </c>
      <c r="S548" s="138"/>
      <c r="T548" s="1079"/>
      <c r="U548" s="1080"/>
      <c r="V548" s="522" t="str">
        <f>IFERROR(IF(AND('別紙様式3-2（４・５月）'!O550="", O548&lt;&gt;""),P548, P548*VLOOKUP(AF548,【参考】数式用4!$DC$3:$DZ$106,MATCH(N548,【参考】数式用4!$DC$2:$DZ$2,0))),"")</f>
        <v/>
      </c>
      <c r="W548" s="107"/>
      <c r="X548" s="525"/>
      <c r="Y548" s="1081" t="str">
        <f>IFERROR(
     IF(OR('別紙様式3-2（４・５月）'!R550="",'別紙様式3-2（４・５月）'!Z550="ベア加算"),"",
                                            X548*VLOOKUP(N548,【参考】数式用!$AD$2:$AH$27,MATCH(W548,【参考】数式用!$K$4:$N$4,0)+1,0)
      ),"")</f>
        <v/>
      </c>
      <c r="Z548" s="1081"/>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 customHeight="1">
      <c r="A549" s="502">
        <v>536</v>
      </c>
      <c r="B549" s="982" t="str">
        <f>IF(基本情報入力シート!C588="","",基本情報入力シート!C588)</f>
        <v/>
      </c>
      <c r="C549" s="983"/>
      <c r="D549" s="983"/>
      <c r="E549" s="983"/>
      <c r="F549" s="983"/>
      <c r="G549" s="983"/>
      <c r="H549" s="983"/>
      <c r="I549" s="98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077"/>
      <c r="Q549" s="1078"/>
      <c r="R549" s="524" t="str">
        <f>IFERROR(IF(OR('別紙様式3-2（４・５月）'!R551="",'別紙様式3-2（４・５月）'!Z551="ベア加算"),
"",P549*VLOOKUP(N549,【参考】数式用!$AD$2:$AH$27,MATCH(O549,【参考】数式用!$K$4:$N$4,0)+1,0)),"")</f>
        <v/>
      </c>
      <c r="S549" s="138"/>
      <c r="T549" s="1079"/>
      <c r="U549" s="1080"/>
      <c r="V549" s="522" t="str">
        <f>IFERROR(IF(AND('別紙様式3-2（４・５月）'!O551="", O549&lt;&gt;""),P549, P549*VLOOKUP(AF549,【参考】数式用4!$DC$3:$DZ$106,MATCH(N549,【参考】数式用4!$DC$2:$DZ$2,0))),"")</f>
        <v/>
      </c>
      <c r="W549" s="107"/>
      <c r="X549" s="525"/>
      <c r="Y549" s="1081" t="str">
        <f>IFERROR(
     IF(OR('別紙様式3-2（４・５月）'!R551="",'別紙様式3-2（４・５月）'!Z551="ベア加算"),"",
                                            X549*VLOOKUP(N549,【参考】数式用!$AD$2:$AH$27,MATCH(W549,【参考】数式用!$K$4:$N$4,0)+1,0)
      ),"")</f>
        <v/>
      </c>
      <c r="Z549" s="1081"/>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 customHeight="1">
      <c r="A550" s="502">
        <v>537</v>
      </c>
      <c r="B550" s="982" t="str">
        <f>IF(基本情報入力シート!C589="","",基本情報入力シート!C589)</f>
        <v/>
      </c>
      <c r="C550" s="983"/>
      <c r="D550" s="983"/>
      <c r="E550" s="983"/>
      <c r="F550" s="983"/>
      <c r="G550" s="983"/>
      <c r="H550" s="983"/>
      <c r="I550" s="98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077"/>
      <c r="Q550" s="1078"/>
      <c r="R550" s="524" t="str">
        <f>IFERROR(IF(OR('別紙様式3-2（４・５月）'!R552="",'別紙様式3-2（４・５月）'!Z552="ベア加算"),
"",P550*VLOOKUP(N550,【参考】数式用!$AD$2:$AH$27,MATCH(O550,【参考】数式用!$K$4:$N$4,0)+1,0)),"")</f>
        <v/>
      </c>
      <c r="S550" s="138"/>
      <c r="T550" s="1079"/>
      <c r="U550" s="1080"/>
      <c r="V550" s="522" t="str">
        <f>IFERROR(IF(AND('別紙様式3-2（４・５月）'!O552="", O550&lt;&gt;""),P550, P550*VLOOKUP(AF550,【参考】数式用4!$DC$3:$DZ$106,MATCH(N550,【参考】数式用4!$DC$2:$DZ$2,0))),"")</f>
        <v/>
      </c>
      <c r="W550" s="107"/>
      <c r="X550" s="525"/>
      <c r="Y550" s="1081" t="str">
        <f>IFERROR(
     IF(OR('別紙様式3-2（４・５月）'!R552="",'別紙様式3-2（４・５月）'!Z552="ベア加算"),"",
                                            X550*VLOOKUP(N550,【参考】数式用!$AD$2:$AH$27,MATCH(W550,【参考】数式用!$K$4:$N$4,0)+1,0)
      ),"")</f>
        <v/>
      </c>
      <c r="Z550" s="1081"/>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 customHeight="1">
      <c r="A551" s="502">
        <v>538</v>
      </c>
      <c r="B551" s="982" t="str">
        <f>IF(基本情報入力シート!C590="","",基本情報入力シート!C590)</f>
        <v/>
      </c>
      <c r="C551" s="983"/>
      <c r="D551" s="983"/>
      <c r="E551" s="983"/>
      <c r="F551" s="983"/>
      <c r="G551" s="983"/>
      <c r="H551" s="983"/>
      <c r="I551" s="98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077"/>
      <c r="Q551" s="1078"/>
      <c r="R551" s="524" t="str">
        <f>IFERROR(IF(OR('別紙様式3-2（４・５月）'!R553="",'別紙様式3-2（４・５月）'!Z553="ベア加算"),
"",P551*VLOOKUP(N551,【参考】数式用!$AD$2:$AH$27,MATCH(O551,【参考】数式用!$K$4:$N$4,0)+1,0)),"")</f>
        <v/>
      </c>
      <c r="S551" s="138"/>
      <c r="T551" s="1079"/>
      <c r="U551" s="1080"/>
      <c r="V551" s="522" t="str">
        <f>IFERROR(IF(AND('別紙様式3-2（４・５月）'!O553="", O551&lt;&gt;""),P551, P551*VLOOKUP(AF551,【参考】数式用4!$DC$3:$DZ$106,MATCH(N551,【参考】数式用4!$DC$2:$DZ$2,0))),"")</f>
        <v/>
      </c>
      <c r="W551" s="107"/>
      <c r="X551" s="525"/>
      <c r="Y551" s="1081" t="str">
        <f>IFERROR(
     IF(OR('別紙様式3-2（４・５月）'!R553="",'別紙様式3-2（４・５月）'!Z553="ベア加算"),"",
                                            X551*VLOOKUP(N551,【参考】数式用!$AD$2:$AH$27,MATCH(W551,【参考】数式用!$K$4:$N$4,0)+1,0)
      ),"")</f>
        <v/>
      </c>
      <c r="Z551" s="1081"/>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 customHeight="1">
      <c r="A552" s="502">
        <v>539</v>
      </c>
      <c r="B552" s="982" t="str">
        <f>IF(基本情報入力シート!C591="","",基本情報入力シート!C591)</f>
        <v/>
      </c>
      <c r="C552" s="983"/>
      <c r="D552" s="983"/>
      <c r="E552" s="983"/>
      <c r="F552" s="983"/>
      <c r="G552" s="983"/>
      <c r="H552" s="983"/>
      <c r="I552" s="98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077"/>
      <c r="Q552" s="1078"/>
      <c r="R552" s="524" t="str">
        <f>IFERROR(IF(OR('別紙様式3-2（４・５月）'!R554="",'別紙様式3-2（４・５月）'!Z554="ベア加算"),
"",P552*VLOOKUP(N552,【参考】数式用!$AD$2:$AH$27,MATCH(O552,【参考】数式用!$K$4:$N$4,0)+1,0)),"")</f>
        <v/>
      </c>
      <c r="S552" s="138"/>
      <c r="T552" s="1079"/>
      <c r="U552" s="1080"/>
      <c r="V552" s="522" t="str">
        <f>IFERROR(IF(AND('別紙様式3-2（４・５月）'!O554="", O552&lt;&gt;""),P552, P552*VLOOKUP(AF552,【参考】数式用4!$DC$3:$DZ$106,MATCH(N552,【参考】数式用4!$DC$2:$DZ$2,0))),"")</f>
        <v/>
      </c>
      <c r="W552" s="107"/>
      <c r="X552" s="525"/>
      <c r="Y552" s="1081" t="str">
        <f>IFERROR(
     IF(OR('別紙様式3-2（４・５月）'!R554="",'別紙様式3-2（４・５月）'!Z554="ベア加算"),"",
                                            X552*VLOOKUP(N552,【参考】数式用!$AD$2:$AH$27,MATCH(W552,【参考】数式用!$K$4:$N$4,0)+1,0)
      ),"")</f>
        <v/>
      </c>
      <c r="Z552" s="1081"/>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 customHeight="1">
      <c r="A553" s="502">
        <v>540</v>
      </c>
      <c r="B553" s="982" t="str">
        <f>IF(基本情報入力シート!C592="","",基本情報入力シート!C592)</f>
        <v/>
      </c>
      <c r="C553" s="983"/>
      <c r="D553" s="983"/>
      <c r="E553" s="983"/>
      <c r="F553" s="983"/>
      <c r="G553" s="983"/>
      <c r="H553" s="983"/>
      <c r="I553" s="98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077"/>
      <c r="Q553" s="1078"/>
      <c r="R553" s="524" t="str">
        <f>IFERROR(IF(OR('別紙様式3-2（４・５月）'!R555="",'別紙様式3-2（４・５月）'!Z555="ベア加算"),
"",P553*VLOOKUP(N553,【参考】数式用!$AD$2:$AH$27,MATCH(O553,【参考】数式用!$K$4:$N$4,0)+1,0)),"")</f>
        <v/>
      </c>
      <c r="S553" s="138"/>
      <c r="T553" s="1079"/>
      <c r="U553" s="1080"/>
      <c r="V553" s="522" t="str">
        <f>IFERROR(IF(AND('別紙様式3-2（４・５月）'!O555="", O553&lt;&gt;""),P553, P553*VLOOKUP(AF553,【参考】数式用4!$DC$3:$DZ$106,MATCH(N553,【参考】数式用4!$DC$2:$DZ$2,0))),"")</f>
        <v/>
      </c>
      <c r="W553" s="107"/>
      <c r="X553" s="525"/>
      <c r="Y553" s="1081" t="str">
        <f>IFERROR(
     IF(OR('別紙様式3-2（４・５月）'!R555="",'別紙様式3-2（４・５月）'!Z555="ベア加算"),"",
                                            X553*VLOOKUP(N553,【参考】数式用!$AD$2:$AH$27,MATCH(W553,【参考】数式用!$K$4:$N$4,0)+1,0)
      ),"")</f>
        <v/>
      </c>
      <c r="Z553" s="1081"/>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 customHeight="1">
      <c r="A554" s="502">
        <v>541</v>
      </c>
      <c r="B554" s="982" t="str">
        <f>IF(基本情報入力シート!C593="","",基本情報入力シート!C593)</f>
        <v/>
      </c>
      <c r="C554" s="983"/>
      <c r="D554" s="983"/>
      <c r="E554" s="983"/>
      <c r="F554" s="983"/>
      <c r="G554" s="983"/>
      <c r="H554" s="983"/>
      <c r="I554" s="98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077"/>
      <c r="Q554" s="1078"/>
      <c r="R554" s="524" t="str">
        <f>IFERROR(IF(OR('別紙様式3-2（４・５月）'!R556="",'別紙様式3-2（４・５月）'!Z556="ベア加算"),
"",P554*VLOOKUP(N554,【参考】数式用!$AD$2:$AH$27,MATCH(O554,【参考】数式用!$K$4:$N$4,0)+1,0)),"")</f>
        <v/>
      </c>
      <c r="S554" s="138"/>
      <c r="T554" s="1079"/>
      <c r="U554" s="1080"/>
      <c r="V554" s="522" t="str">
        <f>IFERROR(IF(AND('別紙様式3-2（４・５月）'!O556="", O554&lt;&gt;""),P554, P554*VLOOKUP(AF554,【参考】数式用4!$DC$3:$DZ$106,MATCH(N554,【参考】数式用4!$DC$2:$DZ$2,0))),"")</f>
        <v/>
      </c>
      <c r="W554" s="107"/>
      <c r="X554" s="525"/>
      <c r="Y554" s="1081" t="str">
        <f>IFERROR(
     IF(OR('別紙様式3-2（４・５月）'!R556="",'別紙様式3-2（４・５月）'!Z556="ベア加算"),"",
                                            X554*VLOOKUP(N554,【参考】数式用!$AD$2:$AH$27,MATCH(W554,【参考】数式用!$K$4:$N$4,0)+1,0)
      ),"")</f>
        <v/>
      </c>
      <c r="Z554" s="1081"/>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 customHeight="1">
      <c r="A555" s="502">
        <v>542</v>
      </c>
      <c r="B555" s="982" t="str">
        <f>IF(基本情報入力シート!C594="","",基本情報入力シート!C594)</f>
        <v/>
      </c>
      <c r="C555" s="983"/>
      <c r="D555" s="983"/>
      <c r="E555" s="983"/>
      <c r="F555" s="983"/>
      <c r="G555" s="983"/>
      <c r="H555" s="983"/>
      <c r="I555" s="98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077"/>
      <c r="Q555" s="1078"/>
      <c r="R555" s="524" t="str">
        <f>IFERROR(IF(OR('別紙様式3-2（４・５月）'!R557="",'別紙様式3-2（４・５月）'!Z557="ベア加算"),
"",P555*VLOOKUP(N555,【参考】数式用!$AD$2:$AH$27,MATCH(O555,【参考】数式用!$K$4:$N$4,0)+1,0)),"")</f>
        <v/>
      </c>
      <c r="S555" s="138"/>
      <c r="T555" s="1079"/>
      <c r="U555" s="1080"/>
      <c r="V555" s="522" t="str">
        <f>IFERROR(IF(AND('別紙様式3-2（４・５月）'!O557="", O555&lt;&gt;""),P555, P555*VLOOKUP(AF555,【参考】数式用4!$DC$3:$DZ$106,MATCH(N555,【参考】数式用4!$DC$2:$DZ$2,0))),"")</f>
        <v/>
      </c>
      <c r="W555" s="107"/>
      <c r="X555" s="525"/>
      <c r="Y555" s="1081" t="str">
        <f>IFERROR(
     IF(OR('別紙様式3-2（４・５月）'!R557="",'別紙様式3-2（４・５月）'!Z557="ベア加算"),"",
                                            X555*VLOOKUP(N555,【参考】数式用!$AD$2:$AH$27,MATCH(W555,【参考】数式用!$K$4:$N$4,0)+1,0)
      ),"")</f>
        <v/>
      </c>
      <c r="Z555" s="1081"/>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 customHeight="1">
      <c r="A556" s="502">
        <v>543</v>
      </c>
      <c r="B556" s="982" t="str">
        <f>IF(基本情報入力シート!C595="","",基本情報入力シート!C595)</f>
        <v/>
      </c>
      <c r="C556" s="983"/>
      <c r="D556" s="983"/>
      <c r="E556" s="983"/>
      <c r="F556" s="983"/>
      <c r="G556" s="983"/>
      <c r="H556" s="983"/>
      <c r="I556" s="98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077"/>
      <c r="Q556" s="1078"/>
      <c r="R556" s="524" t="str">
        <f>IFERROR(IF(OR('別紙様式3-2（４・５月）'!R558="",'別紙様式3-2（４・５月）'!Z558="ベア加算"),
"",P556*VLOOKUP(N556,【参考】数式用!$AD$2:$AH$27,MATCH(O556,【参考】数式用!$K$4:$N$4,0)+1,0)),"")</f>
        <v/>
      </c>
      <c r="S556" s="138"/>
      <c r="T556" s="1079"/>
      <c r="U556" s="1080"/>
      <c r="V556" s="522" t="str">
        <f>IFERROR(IF(AND('別紙様式3-2（４・５月）'!O558="", O556&lt;&gt;""),P556, P556*VLOOKUP(AF556,【参考】数式用4!$DC$3:$DZ$106,MATCH(N556,【参考】数式用4!$DC$2:$DZ$2,0))),"")</f>
        <v/>
      </c>
      <c r="W556" s="107"/>
      <c r="X556" s="525"/>
      <c r="Y556" s="1081" t="str">
        <f>IFERROR(
     IF(OR('別紙様式3-2（４・５月）'!R558="",'別紙様式3-2（４・５月）'!Z558="ベア加算"),"",
                                            X556*VLOOKUP(N556,【参考】数式用!$AD$2:$AH$27,MATCH(W556,【参考】数式用!$K$4:$N$4,0)+1,0)
      ),"")</f>
        <v/>
      </c>
      <c r="Z556" s="1081"/>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 customHeight="1">
      <c r="A557" s="502">
        <v>544</v>
      </c>
      <c r="B557" s="982" t="str">
        <f>IF(基本情報入力シート!C596="","",基本情報入力シート!C596)</f>
        <v/>
      </c>
      <c r="C557" s="983"/>
      <c r="D557" s="983"/>
      <c r="E557" s="983"/>
      <c r="F557" s="983"/>
      <c r="G557" s="983"/>
      <c r="H557" s="983"/>
      <c r="I557" s="98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077"/>
      <c r="Q557" s="1078"/>
      <c r="R557" s="524" t="str">
        <f>IFERROR(IF(OR('別紙様式3-2（４・５月）'!R559="",'別紙様式3-2（４・５月）'!Z559="ベア加算"),
"",P557*VLOOKUP(N557,【参考】数式用!$AD$2:$AH$27,MATCH(O557,【参考】数式用!$K$4:$N$4,0)+1,0)),"")</f>
        <v/>
      </c>
      <c r="S557" s="138"/>
      <c r="T557" s="1079"/>
      <c r="U557" s="1080"/>
      <c r="V557" s="522" t="str">
        <f>IFERROR(IF(AND('別紙様式3-2（４・５月）'!O559="", O557&lt;&gt;""),P557, P557*VLOOKUP(AF557,【参考】数式用4!$DC$3:$DZ$106,MATCH(N557,【参考】数式用4!$DC$2:$DZ$2,0))),"")</f>
        <v/>
      </c>
      <c r="W557" s="107"/>
      <c r="X557" s="525"/>
      <c r="Y557" s="1081" t="str">
        <f>IFERROR(
     IF(OR('別紙様式3-2（４・５月）'!R559="",'別紙様式3-2（４・５月）'!Z559="ベア加算"),"",
                                            X557*VLOOKUP(N557,【参考】数式用!$AD$2:$AH$27,MATCH(W557,【参考】数式用!$K$4:$N$4,0)+1,0)
      ),"")</f>
        <v/>
      </c>
      <c r="Z557" s="1081"/>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 customHeight="1">
      <c r="A558" s="502">
        <v>545</v>
      </c>
      <c r="B558" s="982" t="str">
        <f>IF(基本情報入力シート!C597="","",基本情報入力シート!C597)</f>
        <v/>
      </c>
      <c r="C558" s="983"/>
      <c r="D558" s="983"/>
      <c r="E558" s="983"/>
      <c r="F558" s="983"/>
      <c r="G558" s="983"/>
      <c r="H558" s="983"/>
      <c r="I558" s="98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077"/>
      <c r="Q558" s="1078"/>
      <c r="R558" s="524" t="str">
        <f>IFERROR(IF(OR('別紙様式3-2（４・５月）'!R560="",'別紙様式3-2（４・５月）'!Z560="ベア加算"),
"",P558*VLOOKUP(N558,【参考】数式用!$AD$2:$AH$27,MATCH(O558,【参考】数式用!$K$4:$N$4,0)+1,0)),"")</f>
        <v/>
      </c>
      <c r="S558" s="138"/>
      <c r="T558" s="1079"/>
      <c r="U558" s="1080"/>
      <c r="V558" s="522" t="str">
        <f>IFERROR(IF(AND('別紙様式3-2（４・５月）'!O560="", O558&lt;&gt;""),P558, P558*VLOOKUP(AF558,【参考】数式用4!$DC$3:$DZ$106,MATCH(N558,【参考】数式用4!$DC$2:$DZ$2,0))),"")</f>
        <v/>
      </c>
      <c r="W558" s="107"/>
      <c r="X558" s="525"/>
      <c r="Y558" s="1081" t="str">
        <f>IFERROR(
     IF(OR('別紙様式3-2（４・５月）'!R560="",'別紙様式3-2（４・５月）'!Z560="ベア加算"),"",
                                            X558*VLOOKUP(N558,【参考】数式用!$AD$2:$AH$27,MATCH(W558,【参考】数式用!$K$4:$N$4,0)+1,0)
      ),"")</f>
        <v/>
      </c>
      <c r="Z558" s="1081"/>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 customHeight="1">
      <c r="A559" s="502">
        <v>546</v>
      </c>
      <c r="B559" s="982" t="str">
        <f>IF(基本情報入力シート!C598="","",基本情報入力シート!C598)</f>
        <v/>
      </c>
      <c r="C559" s="983"/>
      <c r="D559" s="983"/>
      <c r="E559" s="983"/>
      <c r="F559" s="983"/>
      <c r="G559" s="983"/>
      <c r="H559" s="983"/>
      <c r="I559" s="98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077"/>
      <c r="Q559" s="1078"/>
      <c r="R559" s="524" t="str">
        <f>IFERROR(IF(OR('別紙様式3-2（４・５月）'!R561="",'別紙様式3-2（４・５月）'!Z561="ベア加算"),
"",P559*VLOOKUP(N559,【参考】数式用!$AD$2:$AH$27,MATCH(O559,【参考】数式用!$K$4:$N$4,0)+1,0)),"")</f>
        <v/>
      </c>
      <c r="S559" s="138"/>
      <c r="T559" s="1079"/>
      <c r="U559" s="1080"/>
      <c r="V559" s="522" t="str">
        <f>IFERROR(IF(AND('別紙様式3-2（４・５月）'!O561="", O559&lt;&gt;""),P559, P559*VLOOKUP(AF559,【参考】数式用4!$DC$3:$DZ$106,MATCH(N559,【参考】数式用4!$DC$2:$DZ$2,0))),"")</f>
        <v/>
      </c>
      <c r="W559" s="107"/>
      <c r="X559" s="525"/>
      <c r="Y559" s="1081" t="str">
        <f>IFERROR(
     IF(OR('別紙様式3-2（４・５月）'!R561="",'別紙様式3-2（４・５月）'!Z561="ベア加算"),"",
                                            X559*VLOOKUP(N559,【参考】数式用!$AD$2:$AH$27,MATCH(W559,【参考】数式用!$K$4:$N$4,0)+1,0)
      ),"")</f>
        <v/>
      </c>
      <c r="Z559" s="1081"/>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 customHeight="1">
      <c r="A560" s="502">
        <v>547</v>
      </c>
      <c r="B560" s="982" t="str">
        <f>IF(基本情報入力シート!C599="","",基本情報入力シート!C599)</f>
        <v/>
      </c>
      <c r="C560" s="983"/>
      <c r="D560" s="983"/>
      <c r="E560" s="983"/>
      <c r="F560" s="983"/>
      <c r="G560" s="983"/>
      <c r="H560" s="983"/>
      <c r="I560" s="98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077"/>
      <c r="Q560" s="1078"/>
      <c r="R560" s="524" t="str">
        <f>IFERROR(IF(OR('別紙様式3-2（４・５月）'!R562="",'別紙様式3-2（４・５月）'!Z562="ベア加算"),
"",P560*VLOOKUP(N560,【参考】数式用!$AD$2:$AH$27,MATCH(O560,【参考】数式用!$K$4:$N$4,0)+1,0)),"")</f>
        <v/>
      </c>
      <c r="S560" s="138"/>
      <c r="T560" s="1079"/>
      <c r="U560" s="1080"/>
      <c r="V560" s="522" t="str">
        <f>IFERROR(IF(AND('別紙様式3-2（４・５月）'!O562="", O560&lt;&gt;""),P560, P560*VLOOKUP(AF560,【参考】数式用4!$DC$3:$DZ$106,MATCH(N560,【参考】数式用4!$DC$2:$DZ$2,0))),"")</f>
        <v/>
      </c>
      <c r="W560" s="107"/>
      <c r="X560" s="525"/>
      <c r="Y560" s="1081" t="str">
        <f>IFERROR(
     IF(OR('別紙様式3-2（４・５月）'!R562="",'別紙様式3-2（４・５月）'!Z562="ベア加算"),"",
                                            X560*VLOOKUP(N560,【参考】数式用!$AD$2:$AH$27,MATCH(W560,【参考】数式用!$K$4:$N$4,0)+1,0)
      ),"")</f>
        <v/>
      </c>
      <c r="Z560" s="1081"/>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 customHeight="1">
      <c r="A561" s="502">
        <v>548</v>
      </c>
      <c r="B561" s="982" t="str">
        <f>IF(基本情報入力シート!C600="","",基本情報入力シート!C600)</f>
        <v/>
      </c>
      <c r="C561" s="983"/>
      <c r="D561" s="983"/>
      <c r="E561" s="983"/>
      <c r="F561" s="983"/>
      <c r="G561" s="983"/>
      <c r="H561" s="983"/>
      <c r="I561" s="98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077"/>
      <c r="Q561" s="1078"/>
      <c r="R561" s="524" t="str">
        <f>IFERROR(IF(OR('別紙様式3-2（４・５月）'!R563="",'別紙様式3-2（４・５月）'!Z563="ベア加算"),
"",P561*VLOOKUP(N561,【参考】数式用!$AD$2:$AH$27,MATCH(O561,【参考】数式用!$K$4:$N$4,0)+1,0)),"")</f>
        <v/>
      </c>
      <c r="S561" s="138"/>
      <c r="T561" s="1079"/>
      <c r="U561" s="1080"/>
      <c r="V561" s="522" t="str">
        <f>IFERROR(IF(AND('別紙様式3-2（４・５月）'!O563="", O561&lt;&gt;""),P561, P561*VLOOKUP(AF561,【参考】数式用4!$DC$3:$DZ$106,MATCH(N561,【参考】数式用4!$DC$2:$DZ$2,0))),"")</f>
        <v/>
      </c>
      <c r="W561" s="107"/>
      <c r="X561" s="525"/>
      <c r="Y561" s="1081" t="str">
        <f>IFERROR(
     IF(OR('別紙様式3-2（４・５月）'!R563="",'別紙様式3-2（４・５月）'!Z563="ベア加算"),"",
                                            X561*VLOOKUP(N561,【参考】数式用!$AD$2:$AH$27,MATCH(W561,【参考】数式用!$K$4:$N$4,0)+1,0)
      ),"")</f>
        <v/>
      </c>
      <c r="Z561" s="1081"/>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 customHeight="1">
      <c r="A562" s="502">
        <v>549</v>
      </c>
      <c r="B562" s="982" t="str">
        <f>IF(基本情報入力シート!C601="","",基本情報入力シート!C601)</f>
        <v/>
      </c>
      <c r="C562" s="983"/>
      <c r="D562" s="983"/>
      <c r="E562" s="983"/>
      <c r="F562" s="983"/>
      <c r="G562" s="983"/>
      <c r="H562" s="983"/>
      <c r="I562" s="98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077"/>
      <c r="Q562" s="1078"/>
      <c r="R562" s="524" t="str">
        <f>IFERROR(IF(OR('別紙様式3-2（４・５月）'!R564="",'別紙様式3-2（４・５月）'!Z564="ベア加算"),
"",P562*VLOOKUP(N562,【参考】数式用!$AD$2:$AH$27,MATCH(O562,【参考】数式用!$K$4:$N$4,0)+1,0)),"")</f>
        <v/>
      </c>
      <c r="S562" s="138"/>
      <c r="T562" s="1079"/>
      <c r="U562" s="1080"/>
      <c r="V562" s="522" t="str">
        <f>IFERROR(IF(AND('別紙様式3-2（４・５月）'!O564="", O562&lt;&gt;""),P562, P562*VLOOKUP(AF562,【参考】数式用4!$DC$3:$DZ$106,MATCH(N562,【参考】数式用4!$DC$2:$DZ$2,0))),"")</f>
        <v/>
      </c>
      <c r="W562" s="107"/>
      <c r="X562" s="525"/>
      <c r="Y562" s="1081" t="str">
        <f>IFERROR(
     IF(OR('別紙様式3-2（４・５月）'!R564="",'別紙様式3-2（４・５月）'!Z564="ベア加算"),"",
                                            X562*VLOOKUP(N562,【参考】数式用!$AD$2:$AH$27,MATCH(W562,【参考】数式用!$K$4:$N$4,0)+1,0)
      ),"")</f>
        <v/>
      </c>
      <c r="Z562" s="1081"/>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 customHeight="1">
      <c r="A563" s="502">
        <v>550</v>
      </c>
      <c r="B563" s="982" t="str">
        <f>IF(基本情報入力シート!C602="","",基本情報入力シート!C602)</f>
        <v/>
      </c>
      <c r="C563" s="983"/>
      <c r="D563" s="983"/>
      <c r="E563" s="983"/>
      <c r="F563" s="983"/>
      <c r="G563" s="983"/>
      <c r="H563" s="983"/>
      <c r="I563" s="98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077"/>
      <c r="Q563" s="1078"/>
      <c r="R563" s="524" t="str">
        <f>IFERROR(IF(OR('別紙様式3-2（４・５月）'!R565="",'別紙様式3-2（４・５月）'!Z565="ベア加算"),
"",P563*VLOOKUP(N563,【参考】数式用!$AD$2:$AH$27,MATCH(O563,【参考】数式用!$K$4:$N$4,0)+1,0)),"")</f>
        <v/>
      </c>
      <c r="S563" s="138"/>
      <c r="T563" s="1079"/>
      <c r="U563" s="1080"/>
      <c r="V563" s="522" t="str">
        <f>IFERROR(IF(AND('別紙様式3-2（４・５月）'!O565="", O563&lt;&gt;""),P563, P563*VLOOKUP(AF563,【参考】数式用4!$DC$3:$DZ$106,MATCH(N563,【参考】数式用4!$DC$2:$DZ$2,0))),"")</f>
        <v/>
      </c>
      <c r="W563" s="107"/>
      <c r="X563" s="525"/>
      <c r="Y563" s="1081" t="str">
        <f>IFERROR(
     IF(OR('別紙様式3-2（４・５月）'!R565="",'別紙様式3-2（４・５月）'!Z565="ベア加算"),"",
                                            X563*VLOOKUP(N563,【参考】数式用!$AD$2:$AH$27,MATCH(W563,【参考】数式用!$K$4:$N$4,0)+1,0)
      ),"")</f>
        <v/>
      </c>
      <c r="Z563" s="1081"/>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 customHeight="1">
      <c r="A564" s="502">
        <v>551</v>
      </c>
      <c r="B564" s="982" t="str">
        <f>IF(基本情報入力シート!C603="","",基本情報入力シート!C603)</f>
        <v/>
      </c>
      <c r="C564" s="983"/>
      <c r="D564" s="983"/>
      <c r="E564" s="983"/>
      <c r="F564" s="983"/>
      <c r="G564" s="983"/>
      <c r="H564" s="983"/>
      <c r="I564" s="98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077"/>
      <c r="Q564" s="1078"/>
      <c r="R564" s="524" t="str">
        <f>IFERROR(IF(OR('別紙様式3-2（４・５月）'!R566="",'別紙様式3-2（４・５月）'!Z566="ベア加算"),
"",P564*VLOOKUP(N564,【参考】数式用!$AD$2:$AH$27,MATCH(O564,【参考】数式用!$K$4:$N$4,0)+1,0)),"")</f>
        <v/>
      </c>
      <c r="S564" s="138"/>
      <c r="T564" s="1079"/>
      <c r="U564" s="1080"/>
      <c r="V564" s="522" t="str">
        <f>IFERROR(IF(AND('別紙様式3-2（４・５月）'!O566="", O564&lt;&gt;""),P564, P564*VLOOKUP(AF564,【参考】数式用4!$DC$3:$DZ$106,MATCH(N564,【参考】数式用4!$DC$2:$DZ$2,0))),"")</f>
        <v/>
      </c>
      <c r="W564" s="107"/>
      <c r="X564" s="525"/>
      <c r="Y564" s="1081" t="str">
        <f>IFERROR(
     IF(OR('別紙様式3-2（４・５月）'!R566="",'別紙様式3-2（４・５月）'!Z566="ベア加算"),"",
                                            X564*VLOOKUP(N564,【参考】数式用!$AD$2:$AH$27,MATCH(W564,【参考】数式用!$K$4:$N$4,0)+1,0)
      ),"")</f>
        <v/>
      </c>
      <c r="Z564" s="1081"/>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 customHeight="1">
      <c r="A565" s="502">
        <v>552</v>
      </c>
      <c r="B565" s="982" t="str">
        <f>IF(基本情報入力シート!C604="","",基本情報入力シート!C604)</f>
        <v/>
      </c>
      <c r="C565" s="983"/>
      <c r="D565" s="983"/>
      <c r="E565" s="983"/>
      <c r="F565" s="983"/>
      <c r="G565" s="983"/>
      <c r="H565" s="983"/>
      <c r="I565" s="98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077"/>
      <c r="Q565" s="1078"/>
      <c r="R565" s="524" t="str">
        <f>IFERROR(IF(OR('別紙様式3-2（４・５月）'!R567="",'別紙様式3-2（４・５月）'!Z567="ベア加算"),
"",P565*VLOOKUP(N565,【参考】数式用!$AD$2:$AH$27,MATCH(O565,【参考】数式用!$K$4:$N$4,0)+1,0)),"")</f>
        <v/>
      </c>
      <c r="S565" s="138"/>
      <c r="T565" s="1079"/>
      <c r="U565" s="1080"/>
      <c r="V565" s="522" t="str">
        <f>IFERROR(IF(AND('別紙様式3-2（４・５月）'!O567="", O565&lt;&gt;""),P565, P565*VLOOKUP(AF565,【参考】数式用4!$DC$3:$DZ$106,MATCH(N565,【参考】数式用4!$DC$2:$DZ$2,0))),"")</f>
        <v/>
      </c>
      <c r="W565" s="107"/>
      <c r="X565" s="525"/>
      <c r="Y565" s="1081" t="str">
        <f>IFERROR(
     IF(OR('別紙様式3-2（４・５月）'!R567="",'別紙様式3-2（４・５月）'!Z567="ベア加算"),"",
                                            X565*VLOOKUP(N565,【参考】数式用!$AD$2:$AH$27,MATCH(W565,【参考】数式用!$K$4:$N$4,0)+1,0)
      ),"")</f>
        <v/>
      </c>
      <c r="Z565" s="1081"/>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 customHeight="1">
      <c r="A566" s="502">
        <v>553</v>
      </c>
      <c r="B566" s="982" t="str">
        <f>IF(基本情報入力シート!C605="","",基本情報入力シート!C605)</f>
        <v/>
      </c>
      <c r="C566" s="983"/>
      <c r="D566" s="983"/>
      <c r="E566" s="983"/>
      <c r="F566" s="983"/>
      <c r="G566" s="983"/>
      <c r="H566" s="983"/>
      <c r="I566" s="98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077"/>
      <c r="Q566" s="1078"/>
      <c r="R566" s="524" t="str">
        <f>IFERROR(IF(OR('別紙様式3-2（４・５月）'!R568="",'別紙様式3-2（４・５月）'!Z568="ベア加算"),
"",P566*VLOOKUP(N566,【参考】数式用!$AD$2:$AH$27,MATCH(O566,【参考】数式用!$K$4:$N$4,0)+1,0)),"")</f>
        <v/>
      </c>
      <c r="S566" s="138"/>
      <c r="T566" s="1079"/>
      <c r="U566" s="1080"/>
      <c r="V566" s="522" t="str">
        <f>IFERROR(IF(AND('別紙様式3-2（４・５月）'!O568="", O566&lt;&gt;""),P566, P566*VLOOKUP(AF566,【参考】数式用4!$DC$3:$DZ$106,MATCH(N566,【参考】数式用4!$DC$2:$DZ$2,0))),"")</f>
        <v/>
      </c>
      <c r="W566" s="107"/>
      <c r="X566" s="525"/>
      <c r="Y566" s="1081" t="str">
        <f>IFERROR(
     IF(OR('別紙様式3-2（４・５月）'!R568="",'別紙様式3-2（４・５月）'!Z568="ベア加算"),"",
                                            X566*VLOOKUP(N566,【参考】数式用!$AD$2:$AH$27,MATCH(W566,【参考】数式用!$K$4:$N$4,0)+1,0)
      ),"")</f>
        <v/>
      </c>
      <c r="Z566" s="1081"/>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 customHeight="1">
      <c r="A567" s="502">
        <v>554</v>
      </c>
      <c r="B567" s="982" t="str">
        <f>IF(基本情報入力シート!C606="","",基本情報入力シート!C606)</f>
        <v/>
      </c>
      <c r="C567" s="983"/>
      <c r="D567" s="983"/>
      <c r="E567" s="983"/>
      <c r="F567" s="983"/>
      <c r="G567" s="983"/>
      <c r="H567" s="983"/>
      <c r="I567" s="98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077"/>
      <c r="Q567" s="1078"/>
      <c r="R567" s="524" t="str">
        <f>IFERROR(IF(OR('別紙様式3-2（４・５月）'!R569="",'別紙様式3-2（４・５月）'!Z569="ベア加算"),
"",P567*VLOOKUP(N567,【参考】数式用!$AD$2:$AH$27,MATCH(O567,【参考】数式用!$K$4:$N$4,0)+1,0)),"")</f>
        <v/>
      </c>
      <c r="S567" s="138"/>
      <c r="T567" s="1079"/>
      <c r="U567" s="1080"/>
      <c r="V567" s="522" t="str">
        <f>IFERROR(IF(AND('別紙様式3-2（４・５月）'!O569="", O567&lt;&gt;""),P567, P567*VLOOKUP(AF567,【参考】数式用4!$DC$3:$DZ$106,MATCH(N567,【参考】数式用4!$DC$2:$DZ$2,0))),"")</f>
        <v/>
      </c>
      <c r="W567" s="107"/>
      <c r="X567" s="525"/>
      <c r="Y567" s="1081" t="str">
        <f>IFERROR(
     IF(OR('別紙様式3-2（４・５月）'!R569="",'別紙様式3-2（４・５月）'!Z569="ベア加算"),"",
                                            X567*VLOOKUP(N567,【参考】数式用!$AD$2:$AH$27,MATCH(W567,【参考】数式用!$K$4:$N$4,0)+1,0)
      ),"")</f>
        <v/>
      </c>
      <c r="Z567" s="1081"/>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 customHeight="1">
      <c r="A568" s="502">
        <v>555</v>
      </c>
      <c r="B568" s="982" t="str">
        <f>IF(基本情報入力シート!C607="","",基本情報入力シート!C607)</f>
        <v/>
      </c>
      <c r="C568" s="983"/>
      <c r="D568" s="983"/>
      <c r="E568" s="983"/>
      <c r="F568" s="983"/>
      <c r="G568" s="983"/>
      <c r="H568" s="983"/>
      <c r="I568" s="98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077"/>
      <c r="Q568" s="1078"/>
      <c r="R568" s="524" t="str">
        <f>IFERROR(IF(OR('別紙様式3-2（４・５月）'!R570="",'別紙様式3-2（４・５月）'!Z570="ベア加算"),
"",P568*VLOOKUP(N568,【参考】数式用!$AD$2:$AH$27,MATCH(O568,【参考】数式用!$K$4:$N$4,0)+1,0)),"")</f>
        <v/>
      </c>
      <c r="S568" s="138"/>
      <c r="T568" s="1079"/>
      <c r="U568" s="1080"/>
      <c r="V568" s="522" t="str">
        <f>IFERROR(IF(AND('別紙様式3-2（４・５月）'!O570="", O568&lt;&gt;""),P568, P568*VLOOKUP(AF568,【参考】数式用4!$DC$3:$DZ$106,MATCH(N568,【参考】数式用4!$DC$2:$DZ$2,0))),"")</f>
        <v/>
      </c>
      <c r="W568" s="107"/>
      <c r="X568" s="525"/>
      <c r="Y568" s="1081" t="str">
        <f>IFERROR(
     IF(OR('別紙様式3-2（４・５月）'!R570="",'別紙様式3-2（４・５月）'!Z570="ベア加算"),"",
                                            X568*VLOOKUP(N568,【参考】数式用!$AD$2:$AH$27,MATCH(W568,【参考】数式用!$K$4:$N$4,0)+1,0)
      ),"")</f>
        <v/>
      </c>
      <c r="Z568" s="1081"/>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 customHeight="1">
      <c r="A569" s="502">
        <v>556</v>
      </c>
      <c r="B569" s="982" t="str">
        <f>IF(基本情報入力シート!C608="","",基本情報入力シート!C608)</f>
        <v/>
      </c>
      <c r="C569" s="983"/>
      <c r="D569" s="983"/>
      <c r="E569" s="983"/>
      <c r="F569" s="983"/>
      <c r="G569" s="983"/>
      <c r="H569" s="983"/>
      <c r="I569" s="98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077"/>
      <c r="Q569" s="1078"/>
      <c r="R569" s="524" t="str">
        <f>IFERROR(IF(OR('別紙様式3-2（４・５月）'!R571="",'別紙様式3-2（４・５月）'!Z571="ベア加算"),
"",P569*VLOOKUP(N569,【参考】数式用!$AD$2:$AH$27,MATCH(O569,【参考】数式用!$K$4:$N$4,0)+1,0)),"")</f>
        <v/>
      </c>
      <c r="S569" s="138"/>
      <c r="T569" s="1079"/>
      <c r="U569" s="1080"/>
      <c r="V569" s="522" t="str">
        <f>IFERROR(IF(AND('別紙様式3-2（４・５月）'!O571="", O569&lt;&gt;""),P569, P569*VLOOKUP(AF569,【参考】数式用4!$DC$3:$DZ$106,MATCH(N569,【参考】数式用4!$DC$2:$DZ$2,0))),"")</f>
        <v/>
      </c>
      <c r="W569" s="107"/>
      <c r="X569" s="525"/>
      <c r="Y569" s="1081" t="str">
        <f>IFERROR(
     IF(OR('別紙様式3-2（４・５月）'!R571="",'別紙様式3-2（４・５月）'!Z571="ベア加算"),"",
                                            X569*VLOOKUP(N569,【参考】数式用!$AD$2:$AH$27,MATCH(W569,【参考】数式用!$K$4:$N$4,0)+1,0)
      ),"")</f>
        <v/>
      </c>
      <c r="Z569" s="1081"/>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 customHeight="1">
      <c r="A570" s="502">
        <v>557</v>
      </c>
      <c r="B570" s="982" t="str">
        <f>IF(基本情報入力シート!C609="","",基本情報入力シート!C609)</f>
        <v/>
      </c>
      <c r="C570" s="983"/>
      <c r="D570" s="983"/>
      <c r="E570" s="983"/>
      <c r="F570" s="983"/>
      <c r="G570" s="983"/>
      <c r="H570" s="983"/>
      <c r="I570" s="98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077"/>
      <c r="Q570" s="1078"/>
      <c r="R570" s="524" t="str">
        <f>IFERROR(IF(OR('別紙様式3-2（４・５月）'!R572="",'別紙様式3-2（４・５月）'!Z572="ベア加算"),
"",P570*VLOOKUP(N570,【参考】数式用!$AD$2:$AH$27,MATCH(O570,【参考】数式用!$K$4:$N$4,0)+1,0)),"")</f>
        <v/>
      </c>
      <c r="S570" s="138"/>
      <c r="T570" s="1079"/>
      <c r="U570" s="1080"/>
      <c r="V570" s="522" t="str">
        <f>IFERROR(IF(AND('別紙様式3-2（４・５月）'!O572="", O570&lt;&gt;""),P570, P570*VLOOKUP(AF570,【参考】数式用4!$DC$3:$DZ$106,MATCH(N570,【参考】数式用4!$DC$2:$DZ$2,0))),"")</f>
        <v/>
      </c>
      <c r="W570" s="107"/>
      <c r="X570" s="525"/>
      <c r="Y570" s="1081" t="str">
        <f>IFERROR(
     IF(OR('別紙様式3-2（４・５月）'!R572="",'別紙様式3-2（４・５月）'!Z572="ベア加算"),"",
                                            X570*VLOOKUP(N570,【参考】数式用!$AD$2:$AH$27,MATCH(W570,【参考】数式用!$K$4:$N$4,0)+1,0)
      ),"")</f>
        <v/>
      </c>
      <c r="Z570" s="1081"/>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 customHeight="1">
      <c r="A571" s="502">
        <v>558</v>
      </c>
      <c r="B571" s="982" t="str">
        <f>IF(基本情報入力シート!C610="","",基本情報入力シート!C610)</f>
        <v/>
      </c>
      <c r="C571" s="983"/>
      <c r="D571" s="983"/>
      <c r="E571" s="983"/>
      <c r="F571" s="983"/>
      <c r="G571" s="983"/>
      <c r="H571" s="983"/>
      <c r="I571" s="98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077"/>
      <c r="Q571" s="1078"/>
      <c r="R571" s="524" t="str">
        <f>IFERROR(IF(OR('別紙様式3-2（４・５月）'!R573="",'別紙様式3-2（４・５月）'!Z573="ベア加算"),
"",P571*VLOOKUP(N571,【参考】数式用!$AD$2:$AH$27,MATCH(O571,【参考】数式用!$K$4:$N$4,0)+1,0)),"")</f>
        <v/>
      </c>
      <c r="S571" s="138"/>
      <c r="T571" s="1079"/>
      <c r="U571" s="1080"/>
      <c r="V571" s="522" t="str">
        <f>IFERROR(IF(AND('別紙様式3-2（４・５月）'!O573="", O571&lt;&gt;""),P571, P571*VLOOKUP(AF571,【参考】数式用4!$DC$3:$DZ$106,MATCH(N571,【参考】数式用4!$DC$2:$DZ$2,0))),"")</f>
        <v/>
      </c>
      <c r="W571" s="107"/>
      <c r="X571" s="525"/>
      <c r="Y571" s="1081" t="str">
        <f>IFERROR(
     IF(OR('別紙様式3-2（４・５月）'!R573="",'別紙様式3-2（４・５月）'!Z573="ベア加算"),"",
                                            X571*VLOOKUP(N571,【参考】数式用!$AD$2:$AH$27,MATCH(W571,【参考】数式用!$K$4:$N$4,0)+1,0)
      ),"")</f>
        <v/>
      </c>
      <c r="Z571" s="1081"/>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 customHeight="1">
      <c r="A572" s="502">
        <v>559</v>
      </c>
      <c r="B572" s="982" t="str">
        <f>IF(基本情報入力シート!C611="","",基本情報入力シート!C611)</f>
        <v/>
      </c>
      <c r="C572" s="983"/>
      <c r="D572" s="983"/>
      <c r="E572" s="983"/>
      <c r="F572" s="983"/>
      <c r="G572" s="983"/>
      <c r="H572" s="983"/>
      <c r="I572" s="98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077"/>
      <c r="Q572" s="1078"/>
      <c r="R572" s="524" t="str">
        <f>IFERROR(IF(OR('別紙様式3-2（４・５月）'!R574="",'別紙様式3-2（４・５月）'!Z574="ベア加算"),
"",P572*VLOOKUP(N572,【参考】数式用!$AD$2:$AH$27,MATCH(O572,【参考】数式用!$K$4:$N$4,0)+1,0)),"")</f>
        <v/>
      </c>
      <c r="S572" s="138"/>
      <c r="T572" s="1079"/>
      <c r="U572" s="1080"/>
      <c r="V572" s="522" t="str">
        <f>IFERROR(IF(AND('別紙様式3-2（４・５月）'!O574="", O572&lt;&gt;""),P572, P572*VLOOKUP(AF572,【参考】数式用4!$DC$3:$DZ$106,MATCH(N572,【参考】数式用4!$DC$2:$DZ$2,0))),"")</f>
        <v/>
      </c>
      <c r="W572" s="107"/>
      <c r="X572" s="525"/>
      <c r="Y572" s="1081" t="str">
        <f>IFERROR(
     IF(OR('別紙様式3-2（４・５月）'!R574="",'別紙様式3-2（４・５月）'!Z574="ベア加算"),"",
                                            X572*VLOOKUP(N572,【参考】数式用!$AD$2:$AH$27,MATCH(W572,【参考】数式用!$K$4:$N$4,0)+1,0)
      ),"")</f>
        <v/>
      </c>
      <c r="Z572" s="1081"/>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 customHeight="1">
      <c r="A573" s="502">
        <v>560</v>
      </c>
      <c r="B573" s="982" t="str">
        <f>IF(基本情報入力シート!C612="","",基本情報入力シート!C612)</f>
        <v/>
      </c>
      <c r="C573" s="983"/>
      <c r="D573" s="983"/>
      <c r="E573" s="983"/>
      <c r="F573" s="983"/>
      <c r="G573" s="983"/>
      <c r="H573" s="983"/>
      <c r="I573" s="98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077"/>
      <c r="Q573" s="1078"/>
      <c r="R573" s="524" t="str">
        <f>IFERROR(IF(OR('別紙様式3-2（４・５月）'!R575="",'別紙様式3-2（４・５月）'!Z575="ベア加算"),
"",P573*VLOOKUP(N573,【参考】数式用!$AD$2:$AH$27,MATCH(O573,【参考】数式用!$K$4:$N$4,0)+1,0)),"")</f>
        <v/>
      </c>
      <c r="S573" s="138"/>
      <c r="T573" s="1079"/>
      <c r="U573" s="1080"/>
      <c r="V573" s="522" t="str">
        <f>IFERROR(IF(AND('別紙様式3-2（４・５月）'!O575="", O573&lt;&gt;""),P573, P573*VLOOKUP(AF573,【参考】数式用4!$DC$3:$DZ$106,MATCH(N573,【参考】数式用4!$DC$2:$DZ$2,0))),"")</f>
        <v/>
      </c>
      <c r="W573" s="107"/>
      <c r="X573" s="525"/>
      <c r="Y573" s="1081" t="str">
        <f>IFERROR(
     IF(OR('別紙様式3-2（４・５月）'!R575="",'別紙様式3-2（４・５月）'!Z575="ベア加算"),"",
                                            X573*VLOOKUP(N573,【参考】数式用!$AD$2:$AH$27,MATCH(W573,【参考】数式用!$K$4:$N$4,0)+1,0)
      ),"")</f>
        <v/>
      </c>
      <c r="Z573" s="1081"/>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 customHeight="1">
      <c r="A574" s="502">
        <v>561</v>
      </c>
      <c r="B574" s="982" t="str">
        <f>IF(基本情報入力シート!C613="","",基本情報入力シート!C613)</f>
        <v/>
      </c>
      <c r="C574" s="983"/>
      <c r="D574" s="983"/>
      <c r="E574" s="983"/>
      <c r="F574" s="983"/>
      <c r="G574" s="983"/>
      <c r="H574" s="983"/>
      <c r="I574" s="98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077"/>
      <c r="Q574" s="1078"/>
      <c r="R574" s="524" t="str">
        <f>IFERROR(IF(OR('別紙様式3-2（４・５月）'!R576="",'別紙様式3-2（４・５月）'!Z576="ベア加算"),
"",P574*VLOOKUP(N574,【参考】数式用!$AD$2:$AH$27,MATCH(O574,【参考】数式用!$K$4:$N$4,0)+1,0)),"")</f>
        <v/>
      </c>
      <c r="S574" s="138"/>
      <c r="T574" s="1079"/>
      <c r="U574" s="1080"/>
      <c r="V574" s="522" t="str">
        <f>IFERROR(IF(AND('別紙様式3-2（４・５月）'!O576="", O574&lt;&gt;""),P574, P574*VLOOKUP(AF574,【参考】数式用4!$DC$3:$DZ$106,MATCH(N574,【参考】数式用4!$DC$2:$DZ$2,0))),"")</f>
        <v/>
      </c>
      <c r="W574" s="107"/>
      <c r="X574" s="525"/>
      <c r="Y574" s="1081" t="str">
        <f>IFERROR(
     IF(OR('別紙様式3-2（４・５月）'!R576="",'別紙様式3-2（４・５月）'!Z576="ベア加算"),"",
                                            X574*VLOOKUP(N574,【参考】数式用!$AD$2:$AH$27,MATCH(W574,【参考】数式用!$K$4:$N$4,0)+1,0)
      ),"")</f>
        <v/>
      </c>
      <c r="Z574" s="1081"/>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 customHeight="1">
      <c r="A575" s="502">
        <v>562</v>
      </c>
      <c r="B575" s="982" t="str">
        <f>IF(基本情報入力シート!C614="","",基本情報入力シート!C614)</f>
        <v/>
      </c>
      <c r="C575" s="983"/>
      <c r="D575" s="983"/>
      <c r="E575" s="983"/>
      <c r="F575" s="983"/>
      <c r="G575" s="983"/>
      <c r="H575" s="983"/>
      <c r="I575" s="98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077"/>
      <c r="Q575" s="1078"/>
      <c r="R575" s="524" t="str">
        <f>IFERROR(IF(OR('別紙様式3-2（４・５月）'!R577="",'別紙様式3-2（４・５月）'!Z577="ベア加算"),
"",P575*VLOOKUP(N575,【参考】数式用!$AD$2:$AH$27,MATCH(O575,【参考】数式用!$K$4:$N$4,0)+1,0)),"")</f>
        <v/>
      </c>
      <c r="S575" s="138"/>
      <c r="T575" s="1079"/>
      <c r="U575" s="1080"/>
      <c r="V575" s="522" t="str">
        <f>IFERROR(IF(AND('別紙様式3-2（４・５月）'!O577="", O575&lt;&gt;""),P575, P575*VLOOKUP(AF575,【参考】数式用4!$DC$3:$DZ$106,MATCH(N575,【参考】数式用4!$DC$2:$DZ$2,0))),"")</f>
        <v/>
      </c>
      <c r="W575" s="107"/>
      <c r="X575" s="525"/>
      <c r="Y575" s="1081" t="str">
        <f>IFERROR(
     IF(OR('別紙様式3-2（４・５月）'!R577="",'別紙様式3-2（４・５月）'!Z577="ベア加算"),"",
                                            X575*VLOOKUP(N575,【参考】数式用!$AD$2:$AH$27,MATCH(W575,【参考】数式用!$K$4:$N$4,0)+1,0)
      ),"")</f>
        <v/>
      </c>
      <c r="Z575" s="1081"/>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 customHeight="1">
      <c r="A576" s="502">
        <v>563</v>
      </c>
      <c r="B576" s="982" t="str">
        <f>IF(基本情報入力シート!C615="","",基本情報入力シート!C615)</f>
        <v/>
      </c>
      <c r="C576" s="983"/>
      <c r="D576" s="983"/>
      <c r="E576" s="983"/>
      <c r="F576" s="983"/>
      <c r="G576" s="983"/>
      <c r="H576" s="983"/>
      <c r="I576" s="98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077"/>
      <c r="Q576" s="1078"/>
      <c r="R576" s="524" t="str">
        <f>IFERROR(IF(OR('別紙様式3-2（４・５月）'!R578="",'別紙様式3-2（４・５月）'!Z578="ベア加算"),
"",P576*VLOOKUP(N576,【参考】数式用!$AD$2:$AH$27,MATCH(O576,【参考】数式用!$K$4:$N$4,0)+1,0)),"")</f>
        <v/>
      </c>
      <c r="S576" s="138"/>
      <c r="T576" s="1079"/>
      <c r="U576" s="1080"/>
      <c r="V576" s="522" t="str">
        <f>IFERROR(IF(AND('別紙様式3-2（４・５月）'!O578="", O576&lt;&gt;""),P576, P576*VLOOKUP(AF576,【参考】数式用4!$DC$3:$DZ$106,MATCH(N576,【参考】数式用4!$DC$2:$DZ$2,0))),"")</f>
        <v/>
      </c>
      <c r="W576" s="107"/>
      <c r="X576" s="525"/>
      <c r="Y576" s="1081" t="str">
        <f>IFERROR(
     IF(OR('別紙様式3-2（４・５月）'!R578="",'別紙様式3-2（４・５月）'!Z578="ベア加算"),"",
                                            X576*VLOOKUP(N576,【参考】数式用!$AD$2:$AH$27,MATCH(W576,【参考】数式用!$K$4:$N$4,0)+1,0)
      ),"")</f>
        <v/>
      </c>
      <c r="Z576" s="1081"/>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 customHeight="1">
      <c r="A577" s="502">
        <v>564</v>
      </c>
      <c r="B577" s="982" t="str">
        <f>IF(基本情報入力シート!C616="","",基本情報入力シート!C616)</f>
        <v/>
      </c>
      <c r="C577" s="983"/>
      <c r="D577" s="983"/>
      <c r="E577" s="983"/>
      <c r="F577" s="983"/>
      <c r="G577" s="983"/>
      <c r="H577" s="983"/>
      <c r="I577" s="98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077"/>
      <c r="Q577" s="1078"/>
      <c r="R577" s="524" t="str">
        <f>IFERROR(IF(OR('別紙様式3-2（４・５月）'!R579="",'別紙様式3-2（４・５月）'!Z579="ベア加算"),
"",P577*VLOOKUP(N577,【参考】数式用!$AD$2:$AH$27,MATCH(O577,【参考】数式用!$K$4:$N$4,0)+1,0)),"")</f>
        <v/>
      </c>
      <c r="S577" s="138"/>
      <c r="T577" s="1079"/>
      <c r="U577" s="1080"/>
      <c r="V577" s="522" t="str">
        <f>IFERROR(IF(AND('別紙様式3-2（４・５月）'!O579="", O577&lt;&gt;""),P577, P577*VLOOKUP(AF577,【参考】数式用4!$DC$3:$DZ$106,MATCH(N577,【参考】数式用4!$DC$2:$DZ$2,0))),"")</f>
        <v/>
      </c>
      <c r="W577" s="107"/>
      <c r="X577" s="525"/>
      <c r="Y577" s="1081" t="str">
        <f>IFERROR(
     IF(OR('別紙様式3-2（４・５月）'!R579="",'別紙様式3-2（４・５月）'!Z579="ベア加算"),"",
                                            X577*VLOOKUP(N577,【参考】数式用!$AD$2:$AH$27,MATCH(W577,【参考】数式用!$K$4:$N$4,0)+1,0)
      ),"")</f>
        <v/>
      </c>
      <c r="Z577" s="1081"/>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 customHeight="1">
      <c r="A578" s="502">
        <v>565</v>
      </c>
      <c r="B578" s="982" t="str">
        <f>IF(基本情報入力シート!C617="","",基本情報入力シート!C617)</f>
        <v/>
      </c>
      <c r="C578" s="983"/>
      <c r="D578" s="983"/>
      <c r="E578" s="983"/>
      <c r="F578" s="983"/>
      <c r="G578" s="983"/>
      <c r="H578" s="983"/>
      <c r="I578" s="98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077"/>
      <c r="Q578" s="1078"/>
      <c r="R578" s="524" t="str">
        <f>IFERROR(IF(OR('別紙様式3-2（４・５月）'!R580="",'別紙様式3-2（４・５月）'!Z580="ベア加算"),
"",P578*VLOOKUP(N578,【参考】数式用!$AD$2:$AH$27,MATCH(O578,【参考】数式用!$K$4:$N$4,0)+1,0)),"")</f>
        <v/>
      </c>
      <c r="S578" s="138"/>
      <c r="T578" s="1079"/>
      <c r="U578" s="1080"/>
      <c r="V578" s="522" t="str">
        <f>IFERROR(IF(AND('別紙様式3-2（４・５月）'!O580="", O578&lt;&gt;""),P578, P578*VLOOKUP(AF578,【参考】数式用4!$DC$3:$DZ$106,MATCH(N578,【参考】数式用4!$DC$2:$DZ$2,0))),"")</f>
        <v/>
      </c>
      <c r="W578" s="107"/>
      <c r="X578" s="525"/>
      <c r="Y578" s="1081" t="str">
        <f>IFERROR(
     IF(OR('別紙様式3-2（４・５月）'!R580="",'別紙様式3-2（４・５月）'!Z580="ベア加算"),"",
                                            X578*VLOOKUP(N578,【参考】数式用!$AD$2:$AH$27,MATCH(W578,【参考】数式用!$K$4:$N$4,0)+1,0)
      ),"")</f>
        <v/>
      </c>
      <c r="Z578" s="1081"/>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 customHeight="1">
      <c r="A579" s="502">
        <v>566</v>
      </c>
      <c r="B579" s="982" t="str">
        <f>IF(基本情報入力シート!C618="","",基本情報入力シート!C618)</f>
        <v/>
      </c>
      <c r="C579" s="983"/>
      <c r="D579" s="983"/>
      <c r="E579" s="983"/>
      <c r="F579" s="983"/>
      <c r="G579" s="983"/>
      <c r="H579" s="983"/>
      <c r="I579" s="98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077"/>
      <c r="Q579" s="1078"/>
      <c r="R579" s="524" t="str">
        <f>IFERROR(IF(OR('別紙様式3-2（４・５月）'!R581="",'別紙様式3-2（４・５月）'!Z581="ベア加算"),
"",P579*VLOOKUP(N579,【参考】数式用!$AD$2:$AH$27,MATCH(O579,【参考】数式用!$K$4:$N$4,0)+1,0)),"")</f>
        <v/>
      </c>
      <c r="S579" s="138"/>
      <c r="T579" s="1079"/>
      <c r="U579" s="1080"/>
      <c r="V579" s="522" t="str">
        <f>IFERROR(IF(AND('別紙様式3-2（４・５月）'!O581="", O579&lt;&gt;""),P579, P579*VLOOKUP(AF579,【参考】数式用4!$DC$3:$DZ$106,MATCH(N579,【参考】数式用4!$DC$2:$DZ$2,0))),"")</f>
        <v/>
      </c>
      <c r="W579" s="107"/>
      <c r="X579" s="525"/>
      <c r="Y579" s="1081" t="str">
        <f>IFERROR(
     IF(OR('別紙様式3-2（４・５月）'!R581="",'別紙様式3-2（４・５月）'!Z581="ベア加算"),"",
                                            X579*VLOOKUP(N579,【参考】数式用!$AD$2:$AH$27,MATCH(W579,【参考】数式用!$K$4:$N$4,0)+1,0)
      ),"")</f>
        <v/>
      </c>
      <c r="Z579" s="1081"/>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 customHeight="1">
      <c r="A580" s="502">
        <v>567</v>
      </c>
      <c r="B580" s="982" t="str">
        <f>IF(基本情報入力シート!C619="","",基本情報入力シート!C619)</f>
        <v/>
      </c>
      <c r="C580" s="983"/>
      <c r="D580" s="983"/>
      <c r="E580" s="983"/>
      <c r="F580" s="983"/>
      <c r="G580" s="983"/>
      <c r="H580" s="983"/>
      <c r="I580" s="98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077"/>
      <c r="Q580" s="1078"/>
      <c r="R580" s="524" t="str">
        <f>IFERROR(IF(OR('別紙様式3-2（４・５月）'!R582="",'別紙様式3-2（４・５月）'!Z582="ベア加算"),
"",P580*VLOOKUP(N580,【参考】数式用!$AD$2:$AH$27,MATCH(O580,【参考】数式用!$K$4:$N$4,0)+1,0)),"")</f>
        <v/>
      </c>
      <c r="S580" s="138"/>
      <c r="T580" s="1079"/>
      <c r="U580" s="1080"/>
      <c r="V580" s="522" t="str">
        <f>IFERROR(IF(AND('別紙様式3-2（４・５月）'!O582="", O580&lt;&gt;""),P580, P580*VLOOKUP(AF580,【参考】数式用4!$DC$3:$DZ$106,MATCH(N580,【参考】数式用4!$DC$2:$DZ$2,0))),"")</f>
        <v/>
      </c>
      <c r="W580" s="107"/>
      <c r="X580" s="525"/>
      <c r="Y580" s="1081" t="str">
        <f>IFERROR(
     IF(OR('別紙様式3-2（４・５月）'!R582="",'別紙様式3-2（４・５月）'!Z582="ベア加算"),"",
                                            X580*VLOOKUP(N580,【参考】数式用!$AD$2:$AH$27,MATCH(W580,【参考】数式用!$K$4:$N$4,0)+1,0)
      ),"")</f>
        <v/>
      </c>
      <c r="Z580" s="1081"/>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 customHeight="1">
      <c r="A581" s="502">
        <v>568</v>
      </c>
      <c r="B581" s="982" t="str">
        <f>IF(基本情報入力シート!C620="","",基本情報入力シート!C620)</f>
        <v/>
      </c>
      <c r="C581" s="983"/>
      <c r="D581" s="983"/>
      <c r="E581" s="983"/>
      <c r="F581" s="983"/>
      <c r="G581" s="983"/>
      <c r="H581" s="983"/>
      <c r="I581" s="98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077"/>
      <c r="Q581" s="1078"/>
      <c r="R581" s="524" t="str">
        <f>IFERROR(IF(OR('別紙様式3-2（４・５月）'!R583="",'別紙様式3-2（４・５月）'!Z583="ベア加算"),
"",P581*VLOOKUP(N581,【参考】数式用!$AD$2:$AH$27,MATCH(O581,【参考】数式用!$K$4:$N$4,0)+1,0)),"")</f>
        <v/>
      </c>
      <c r="S581" s="138"/>
      <c r="T581" s="1079"/>
      <c r="U581" s="1080"/>
      <c r="V581" s="522" t="str">
        <f>IFERROR(IF(AND('別紙様式3-2（４・５月）'!O583="", O581&lt;&gt;""),P581, P581*VLOOKUP(AF581,【参考】数式用4!$DC$3:$DZ$106,MATCH(N581,【参考】数式用4!$DC$2:$DZ$2,0))),"")</f>
        <v/>
      </c>
      <c r="W581" s="107"/>
      <c r="X581" s="525"/>
      <c r="Y581" s="1081" t="str">
        <f>IFERROR(
     IF(OR('別紙様式3-2（４・５月）'!R583="",'別紙様式3-2（４・５月）'!Z583="ベア加算"),"",
                                            X581*VLOOKUP(N581,【参考】数式用!$AD$2:$AH$27,MATCH(W581,【参考】数式用!$K$4:$N$4,0)+1,0)
      ),"")</f>
        <v/>
      </c>
      <c r="Z581" s="1081"/>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 customHeight="1">
      <c r="A582" s="502">
        <v>569</v>
      </c>
      <c r="B582" s="982" t="str">
        <f>IF(基本情報入力シート!C621="","",基本情報入力シート!C621)</f>
        <v/>
      </c>
      <c r="C582" s="983"/>
      <c r="D582" s="983"/>
      <c r="E582" s="983"/>
      <c r="F582" s="983"/>
      <c r="G582" s="983"/>
      <c r="H582" s="983"/>
      <c r="I582" s="98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077"/>
      <c r="Q582" s="1078"/>
      <c r="R582" s="524" t="str">
        <f>IFERROR(IF(OR('別紙様式3-2（４・５月）'!R584="",'別紙様式3-2（４・５月）'!Z584="ベア加算"),
"",P582*VLOOKUP(N582,【参考】数式用!$AD$2:$AH$27,MATCH(O582,【参考】数式用!$K$4:$N$4,0)+1,0)),"")</f>
        <v/>
      </c>
      <c r="S582" s="138"/>
      <c r="T582" s="1079"/>
      <c r="U582" s="1080"/>
      <c r="V582" s="522" t="str">
        <f>IFERROR(IF(AND('別紙様式3-2（４・５月）'!O584="", O582&lt;&gt;""),P582, P582*VLOOKUP(AF582,【参考】数式用4!$DC$3:$DZ$106,MATCH(N582,【参考】数式用4!$DC$2:$DZ$2,0))),"")</f>
        <v/>
      </c>
      <c r="W582" s="107"/>
      <c r="X582" s="525"/>
      <c r="Y582" s="1081" t="str">
        <f>IFERROR(
     IF(OR('別紙様式3-2（４・５月）'!R584="",'別紙様式3-2（４・５月）'!Z584="ベア加算"),"",
                                            X582*VLOOKUP(N582,【参考】数式用!$AD$2:$AH$27,MATCH(W582,【参考】数式用!$K$4:$N$4,0)+1,0)
      ),"")</f>
        <v/>
      </c>
      <c r="Z582" s="1081"/>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 customHeight="1">
      <c r="A583" s="502">
        <v>570</v>
      </c>
      <c r="B583" s="982" t="str">
        <f>IF(基本情報入力シート!C622="","",基本情報入力シート!C622)</f>
        <v/>
      </c>
      <c r="C583" s="983"/>
      <c r="D583" s="983"/>
      <c r="E583" s="983"/>
      <c r="F583" s="983"/>
      <c r="G583" s="983"/>
      <c r="H583" s="983"/>
      <c r="I583" s="98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077"/>
      <c r="Q583" s="1078"/>
      <c r="R583" s="524" t="str">
        <f>IFERROR(IF(OR('別紙様式3-2（４・５月）'!R585="",'別紙様式3-2（４・５月）'!Z585="ベア加算"),
"",P583*VLOOKUP(N583,【参考】数式用!$AD$2:$AH$27,MATCH(O583,【参考】数式用!$K$4:$N$4,0)+1,0)),"")</f>
        <v/>
      </c>
      <c r="S583" s="138"/>
      <c r="T583" s="1079"/>
      <c r="U583" s="1080"/>
      <c r="V583" s="522" t="str">
        <f>IFERROR(IF(AND('別紙様式3-2（４・５月）'!O585="", O583&lt;&gt;""),P583, P583*VLOOKUP(AF583,【参考】数式用4!$DC$3:$DZ$106,MATCH(N583,【参考】数式用4!$DC$2:$DZ$2,0))),"")</f>
        <v/>
      </c>
      <c r="W583" s="107"/>
      <c r="X583" s="525"/>
      <c r="Y583" s="1081" t="str">
        <f>IFERROR(
     IF(OR('別紙様式3-2（４・５月）'!R585="",'別紙様式3-2（４・５月）'!Z585="ベア加算"),"",
                                            X583*VLOOKUP(N583,【参考】数式用!$AD$2:$AH$27,MATCH(W583,【参考】数式用!$K$4:$N$4,0)+1,0)
      ),"")</f>
        <v/>
      </c>
      <c r="Z583" s="1081"/>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 customHeight="1">
      <c r="A584" s="502">
        <v>571</v>
      </c>
      <c r="B584" s="982" t="str">
        <f>IF(基本情報入力シート!C623="","",基本情報入力シート!C623)</f>
        <v/>
      </c>
      <c r="C584" s="983"/>
      <c r="D584" s="983"/>
      <c r="E584" s="983"/>
      <c r="F584" s="983"/>
      <c r="G584" s="983"/>
      <c r="H584" s="983"/>
      <c r="I584" s="98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077"/>
      <c r="Q584" s="1078"/>
      <c r="R584" s="524" t="str">
        <f>IFERROR(IF(OR('別紙様式3-2（４・５月）'!R586="",'別紙様式3-2（４・５月）'!Z586="ベア加算"),
"",P584*VLOOKUP(N584,【参考】数式用!$AD$2:$AH$27,MATCH(O584,【参考】数式用!$K$4:$N$4,0)+1,0)),"")</f>
        <v/>
      </c>
      <c r="S584" s="138"/>
      <c r="T584" s="1079"/>
      <c r="U584" s="1080"/>
      <c r="V584" s="522" t="str">
        <f>IFERROR(IF(AND('別紙様式3-2（４・５月）'!O586="", O584&lt;&gt;""),P584, P584*VLOOKUP(AF584,【参考】数式用4!$DC$3:$DZ$106,MATCH(N584,【参考】数式用4!$DC$2:$DZ$2,0))),"")</f>
        <v/>
      </c>
      <c r="W584" s="107"/>
      <c r="X584" s="525"/>
      <c r="Y584" s="1081" t="str">
        <f>IFERROR(
     IF(OR('別紙様式3-2（４・５月）'!R586="",'別紙様式3-2（４・５月）'!Z586="ベア加算"),"",
                                            X584*VLOOKUP(N584,【参考】数式用!$AD$2:$AH$27,MATCH(W584,【参考】数式用!$K$4:$N$4,0)+1,0)
      ),"")</f>
        <v/>
      </c>
      <c r="Z584" s="1081"/>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 customHeight="1">
      <c r="A585" s="502">
        <v>572</v>
      </c>
      <c r="B585" s="982" t="str">
        <f>IF(基本情報入力シート!C624="","",基本情報入力シート!C624)</f>
        <v/>
      </c>
      <c r="C585" s="983"/>
      <c r="D585" s="983"/>
      <c r="E585" s="983"/>
      <c r="F585" s="983"/>
      <c r="G585" s="983"/>
      <c r="H585" s="983"/>
      <c r="I585" s="98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077"/>
      <c r="Q585" s="1078"/>
      <c r="R585" s="524" t="str">
        <f>IFERROR(IF(OR('別紙様式3-2（４・５月）'!R587="",'別紙様式3-2（４・５月）'!Z587="ベア加算"),
"",P585*VLOOKUP(N585,【参考】数式用!$AD$2:$AH$27,MATCH(O585,【参考】数式用!$K$4:$N$4,0)+1,0)),"")</f>
        <v/>
      </c>
      <c r="S585" s="138"/>
      <c r="T585" s="1079"/>
      <c r="U585" s="1080"/>
      <c r="V585" s="522" t="str">
        <f>IFERROR(IF(AND('別紙様式3-2（４・５月）'!O587="", O585&lt;&gt;""),P585, P585*VLOOKUP(AF585,【参考】数式用4!$DC$3:$DZ$106,MATCH(N585,【参考】数式用4!$DC$2:$DZ$2,0))),"")</f>
        <v/>
      </c>
      <c r="W585" s="107"/>
      <c r="X585" s="525"/>
      <c r="Y585" s="1081" t="str">
        <f>IFERROR(
     IF(OR('別紙様式3-2（４・５月）'!R587="",'別紙様式3-2（４・５月）'!Z587="ベア加算"),"",
                                            X585*VLOOKUP(N585,【参考】数式用!$AD$2:$AH$27,MATCH(W585,【参考】数式用!$K$4:$N$4,0)+1,0)
      ),"")</f>
        <v/>
      </c>
      <c r="Z585" s="1081"/>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 customHeight="1">
      <c r="A586" s="502">
        <v>573</v>
      </c>
      <c r="B586" s="982" t="str">
        <f>IF(基本情報入力シート!C625="","",基本情報入力シート!C625)</f>
        <v/>
      </c>
      <c r="C586" s="983"/>
      <c r="D586" s="983"/>
      <c r="E586" s="983"/>
      <c r="F586" s="983"/>
      <c r="G586" s="983"/>
      <c r="H586" s="983"/>
      <c r="I586" s="98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077"/>
      <c r="Q586" s="1078"/>
      <c r="R586" s="524" t="str">
        <f>IFERROR(IF(OR('別紙様式3-2（４・５月）'!R588="",'別紙様式3-2（４・５月）'!Z588="ベア加算"),
"",P586*VLOOKUP(N586,【参考】数式用!$AD$2:$AH$27,MATCH(O586,【参考】数式用!$K$4:$N$4,0)+1,0)),"")</f>
        <v/>
      </c>
      <c r="S586" s="138"/>
      <c r="T586" s="1079"/>
      <c r="U586" s="1080"/>
      <c r="V586" s="522" t="str">
        <f>IFERROR(IF(AND('別紙様式3-2（４・５月）'!O588="", O586&lt;&gt;""),P586, P586*VLOOKUP(AF586,【参考】数式用4!$DC$3:$DZ$106,MATCH(N586,【参考】数式用4!$DC$2:$DZ$2,0))),"")</f>
        <v/>
      </c>
      <c r="W586" s="107"/>
      <c r="X586" s="525"/>
      <c r="Y586" s="1081" t="str">
        <f>IFERROR(
     IF(OR('別紙様式3-2（４・５月）'!R588="",'別紙様式3-2（４・５月）'!Z588="ベア加算"),"",
                                            X586*VLOOKUP(N586,【参考】数式用!$AD$2:$AH$27,MATCH(W586,【参考】数式用!$K$4:$N$4,0)+1,0)
      ),"")</f>
        <v/>
      </c>
      <c r="Z586" s="1081"/>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 customHeight="1">
      <c r="A587" s="502">
        <v>574</v>
      </c>
      <c r="B587" s="982" t="str">
        <f>IF(基本情報入力シート!C626="","",基本情報入力シート!C626)</f>
        <v/>
      </c>
      <c r="C587" s="983"/>
      <c r="D587" s="983"/>
      <c r="E587" s="983"/>
      <c r="F587" s="983"/>
      <c r="G587" s="983"/>
      <c r="H587" s="983"/>
      <c r="I587" s="98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077"/>
      <c r="Q587" s="1078"/>
      <c r="R587" s="524" t="str">
        <f>IFERROR(IF(OR('別紙様式3-2（４・５月）'!R589="",'別紙様式3-2（４・５月）'!Z589="ベア加算"),
"",P587*VLOOKUP(N587,【参考】数式用!$AD$2:$AH$27,MATCH(O587,【参考】数式用!$K$4:$N$4,0)+1,0)),"")</f>
        <v/>
      </c>
      <c r="S587" s="138"/>
      <c r="T587" s="1079"/>
      <c r="U587" s="1080"/>
      <c r="V587" s="522" t="str">
        <f>IFERROR(IF(AND('別紙様式3-2（４・５月）'!O589="", O587&lt;&gt;""),P587, P587*VLOOKUP(AF587,【参考】数式用4!$DC$3:$DZ$106,MATCH(N587,【参考】数式用4!$DC$2:$DZ$2,0))),"")</f>
        <v/>
      </c>
      <c r="W587" s="107"/>
      <c r="X587" s="525"/>
      <c r="Y587" s="1081" t="str">
        <f>IFERROR(
     IF(OR('別紙様式3-2（４・５月）'!R589="",'別紙様式3-2（４・５月）'!Z589="ベア加算"),"",
                                            X587*VLOOKUP(N587,【参考】数式用!$AD$2:$AH$27,MATCH(W587,【参考】数式用!$K$4:$N$4,0)+1,0)
      ),"")</f>
        <v/>
      </c>
      <c r="Z587" s="1081"/>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 customHeight="1">
      <c r="A588" s="502">
        <v>575</v>
      </c>
      <c r="B588" s="982" t="str">
        <f>IF(基本情報入力シート!C627="","",基本情報入力シート!C627)</f>
        <v/>
      </c>
      <c r="C588" s="983"/>
      <c r="D588" s="983"/>
      <c r="E588" s="983"/>
      <c r="F588" s="983"/>
      <c r="G588" s="983"/>
      <c r="H588" s="983"/>
      <c r="I588" s="98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077"/>
      <c r="Q588" s="1078"/>
      <c r="R588" s="524" t="str">
        <f>IFERROR(IF(OR('別紙様式3-2（４・５月）'!R590="",'別紙様式3-2（４・５月）'!Z590="ベア加算"),
"",P588*VLOOKUP(N588,【参考】数式用!$AD$2:$AH$27,MATCH(O588,【参考】数式用!$K$4:$N$4,0)+1,0)),"")</f>
        <v/>
      </c>
      <c r="S588" s="138"/>
      <c r="T588" s="1079"/>
      <c r="U588" s="1080"/>
      <c r="V588" s="522" t="str">
        <f>IFERROR(IF(AND('別紙様式3-2（４・５月）'!O590="", O588&lt;&gt;""),P588, P588*VLOOKUP(AF588,【参考】数式用4!$DC$3:$DZ$106,MATCH(N588,【参考】数式用4!$DC$2:$DZ$2,0))),"")</f>
        <v/>
      </c>
      <c r="W588" s="107"/>
      <c r="X588" s="525"/>
      <c r="Y588" s="1081" t="str">
        <f>IFERROR(
     IF(OR('別紙様式3-2（４・５月）'!R590="",'別紙様式3-2（４・５月）'!Z590="ベア加算"),"",
                                            X588*VLOOKUP(N588,【参考】数式用!$AD$2:$AH$27,MATCH(W588,【参考】数式用!$K$4:$N$4,0)+1,0)
      ),"")</f>
        <v/>
      </c>
      <c r="Z588" s="1081"/>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 customHeight="1">
      <c r="A589" s="502">
        <v>576</v>
      </c>
      <c r="B589" s="982" t="str">
        <f>IF(基本情報入力シート!C628="","",基本情報入力シート!C628)</f>
        <v/>
      </c>
      <c r="C589" s="983"/>
      <c r="D589" s="983"/>
      <c r="E589" s="983"/>
      <c r="F589" s="983"/>
      <c r="G589" s="983"/>
      <c r="H589" s="983"/>
      <c r="I589" s="98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077"/>
      <c r="Q589" s="1078"/>
      <c r="R589" s="524" t="str">
        <f>IFERROR(IF(OR('別紙様式3-2（４・５月）'!R591="",'別紙様式3-2（４・５月）'!Z591="ベア加算"),
"",P589*VLOOKUP(N589,【参考】数式用!$AD$2:$AH$27,MATCH(O589,【参考】数式用!$K$4:$N$4,0)+1,0)),"")</f>
        <v/>
      </c>
      <c r="S589" s="138"/>
      <c r="T589" s="1079"/>
      <c r="U589" s="1080"/>
      <c r="V589" s="522" t="str">
        <f>IFERROR(IF(AND('別紙様式3-2（４・５月）'!O591="", O589&lt;&gt;""),P589, P589*VLOOKUP(AF589,【参考】数式用4!$DC$3:$DZ$106,MATCH(N589,【参考】数式用4!$DC$2:$DZ$2,0))),"")</f>
        <v/>
      </c>
      <c r="W589" s="107"/>
      <c r="X589" s="525"/>
      <c r="Y589" s="1081" t="str">
        <f>IFERROR(
     IF(OR('別紙様式3-2（４・５月）'!R591="",'別紙様式3-2（４・５月）'!Z591="ベア加算"),"",
                                            X589*VLOOKUP(N589,【参考】数式用!$AD$2:$AH$27,MATCH(W589,【参考】数式用!$K$4:$N$4,0)+1,0)
      ),"")</f>
        <v/>
      </c>
      <c r="Z589" s="1081"/>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 customHeight="1">
      <c r="A590" s="502">
        <v>577</v>
      </c>
      <c r="B590" s="982" t="str">
        <f>IF(基本情報入力シート!C629="","",基本情報入力シート!C629)</f>
        <v/>
      </c>
      <c r="C590" s="983"/>
      <c r="D590" s="983"/>
      <c r="E590" s="983"/>
      <c r="F590" s="983"/>
      <c r="G590" s="983"/>
      <c r="H590" s="983"/>
      <c r="I590" s="98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077"/>
      <c r="Q590" s="1078"/>
      <c r="R590" s="524" t="str">
        <f>IFERROR(IF(OR('別紙様式3-2（４・５月）'!R592="",'別紙様式3-2（４・５月）'!Z592="ベア加算"),
"",P590*VLOOKUP(N590,【参考】数式用!$AD$2:$AH$27,MATCH(O590,【参考】数式用!$K$4:$N$4,0)+1,0)),"")</f>
        <v/>
      </c>
      <c r="S590" s="138"/>
      <c r="T590" s="1079"/>
      <c r="U590" s="1080"/>
      <c r="V590" s="522" t="str">
        <f>IFERROR(IF(AND('別紙様式3-2（４・５月）'!O592="", O590&lt;&gt;""),P590, P590*VLOOKUP(AF590,【参考】数式用4!$DC$3:$DZ$106,MATCH(N590,【参考】数式用4!$DC$2:$DZ$2,0))),"")</f>
        <v/>
      </c>
      <c r="W590" s="107"/>
      <c r="X590" s="525"/>
      <c r="Y590" s="1081" t="str">
        <f>IFERROR(
     IF(OR('別紙様式3-2（４・５月）'!R592="",'別紙様式3-2（４・５月）'!Z592="ベア加算"),"",
                                            X590*VLOOKUP(N590,【参考】数式用!$AD$2:$AH$27,MATCH(W590,【参考】数式用!$K$4:$N$4,0)+1,0)
      ),"")</f>
        <v/>
      </c>
      <c r="Z590" s="1081"/>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 customHeight="1">
      <c r="A591" s="502">
        <v>578</v>
      </c>
      <c r="B591" s="982" t="str">
        <f>IF(基本情報入力シート!C630="","",基本情報入力シート!C630)</f>
        <v/>
      </c>
      <c r="C591" s="983"/>
      <c r="D591" s="983"/>
      <c r="E591" s="983"/>
      <c r="F591" s="983"/>
      <c r="G591" s="983"/>
      <c r="H591" s="983"/>
      <c r="I591" s="98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077"/>
      <c r="Q591" s="1078"/>
      <c r="R591" s="524" t="str">
        <f>IFERROR(IF(OR('別紙様式3-2（４・５月）'!R593="",'別紙様式3-2（４・５月）'!Z593="ベア加算"),
"",P591*VLOOKUP(N591,【参考】数式用!$AD$2:$AH$27,MATCH(O591,【参考】数式用!$K$4:$N$4,0)+1,0)),"")</f>
        <v/>
      </c>
      <c r="S591" s="138"/>
      <c r="T591" s="1079"/>
      <c r="U591" s="1080"/>
      <c r="V591" s="522" t="str">
        <f>IFERROR(IF(AND('別紙様式3-2（４・５月）'!O593="", O591&lt;&gt;""),P591, P591*VLOOKUP(AF591,【参考】数式用4!$DC$3:$DZ$106,MATCH(N591,【参考】数式用4!$DC$2:$DZ$2,0))),"")</f>
        <v/>
      </c>
      <c r="W591" s="107"/>
      <c r="X591" s="525"/>
      <c r="Y591" s="1081" t="str">
        <f>IFERROR(
     IF(OR('別紙様式3-2（４・５月）'!R593="",'別紙様式3-2（４・５月）'!Z593="ベア加算"),"",
                                            X591*VLOOKUP(N591,【参考】数式用!$AD$2:$AH$27,MATCH(W591,【参考】数式用!$K$4:$N$4,0)+1,0)
      ),"")</f>
        <v/>
      </c>
      <c r="Z591" s="1081"/>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 customHeight="1">
      <c r="A592" s="502">
        <v>579</v>
      </c>
      <c r="B592" s="982" t="str">
        <f>IF(基本情報入力シート!C631="","",基本情報入力シート!C631)</f>
        <v/>
      </c>
      <c r="C592" s="983"/>
      <c r="D592" s="983"/>
      <c r="E592" s="983"/>
      <c r="F592" s="983"/>
      <c r="G592" s="983"/>
      <c r="H592" s="983"/>
      <c r="I592" s="98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077"/>
      <c r="Q592" s="1078"/>
      <c r="R592" s="524" t="str">
        <f>IFERROR(IF(OR('別紙様式3-2（４・５月）'!R594="",'別紙様式3-2（４・５月）'!Z594="ベア加算"),
"",P592*VLOOKUP(N592,【参考】数式用!$AD$2:$AH$27,MATCH(O592,【参考】数式用!$K$4:$N$4,0)+1,0)),"")</f>
        <v/>
      </c>
      <c r="S592" s="138"/>
      <c r="T592" s="1079"/>
      <c r="U592" s="1080"/>
      <c r="V592" s="522" t="str">
        <f>IFERROR(IF(AND('別紙様式3-2（４・５月）'!O594="", O592&lt;&gt;""),P592, P592*VLOOKUP(AF592,【参考】数式用4!$DC$3:$DZ$106,MATCH(N592,【参考】数式用4!$DC$2:$DZ$2,0))),"")</f>
        <v/>
      </c>
      <c r="W592" s="107"/>
      <c r="X592" s="525"/>
      <c r="Y592" s="1081" t="str">
        <f>IFERROR(
     IF(OR('別紙様式3-2（４・５月）'!R594="",'別紙様式3-2（４・５月）'!Z594="ベア加算"),"",
                                            X592*VLOOKUP(N592,【参考】数式用!$AD$2:$AH$27,MATCH(W592,【参考】数式用!$K$4:$N$4,0)+1,0)
      ),"")</f>
        <v/>
      </c>
      <c r="Z592" s="1081"/>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 customHeight="1">
      <c r="A593" s="502">
        <v>580</v>
      </c>
      <c r="B593" s="982" t="str">
        <f>IF(基本情報入力シート!C632="","",基本情報入力シート!C632)</f>
        <v/>
      </c>
      <c r="C593" s="983"/>
      <c r="D593" s="983"/>
      <c r="E593" s="983"/>
      <c r="F593" s="983"/>
      <c r="G593" s="983"/>
      <c r="H593" s="983"/>
      <c r="I593" s="98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077"/>
      <c r="Q593" s="1078"/>
      <c r="R593" s="524" t="str">
        <f>IFERROR(IF(OR('別紙様式3-2（４・５月）'!R595="",'別紙様式3-2（４・５月）'!Z595="ベア加算"),
"",P593*VLOOKUP(N593,【参考】数式用!$AD$2:$AH$27,MATCH(O593,【参考】数式用!$K$4:$N$4,0)+1,0)),"")</f>
        <v/>
      </c>
      <c r="S593" s="138"/>
      <c r="T593" s="1079"/>
      <c r="U593" s="1080"/>
      <c r="V593" s="522" t="str">
        <f>IFERROR(IF(AND('別紙様式3-2（４・５月）'!O595="", O593&lt;&gt;""),P593, P593*VLOOKUP(AF593,【参考】数式用4!$DC$3:$DZ$106,MATCH(N593,【参考】数式用4!$DC$2:$DZ$2,0))),"")</f>
        <v/>
      </c>
      <c r="W593" s="107"/>
      <c r="X593" s="525"/>
      <c r="Y593" s="1081" t="str">
        <f>IFERROR(
     IF(OR('別紙様式3-2（４・５月）'!R595="",'別紙様式3-2（４・５月）'!Z595="ベア加算"),"",
                                            X593*VLOOKUP(N593,【参考】数式用!$AD$2:$AH$27,MATCH(W593,【参考】数式用!$K$4:$N$4,0)+1,0)
      ),"")</f>
        <v/>
      </c>
      <c r="Z593" s="1081"/>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 customHeight="1">
      <c r="A594" s="502">
        <v>581</v>
      </c>
      <c r="B594" s="982" t="str">
        <f>IF(基本情報入力シート!C633="","",基本情報入力シート!C633)</f>
        <v/>
      </c>
      <c r="C594" s="983"/>
      <c r="D594" s="983"/>
      <c r="E594" s="983"/>
      <c r="F594" s="983"/>
      <c r="G594" s="983"/>
      <c r="H594" s="983"/>
      <c r="I594" s="98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077"/>
      <c r="Q594" s="1078"/>
      <c r="R594" s="524" t="str">
        <f>IFERROR(IF(OR('別紙様式3-2（４・５月）'!R596="",'別紙様式3-2（４・５月）'!Z596="ベア加算"),
"",P594*VLOOKUP(N594,【参考】数式用!$AD$2:$AH$27,MATCH(O594,【参考】数式用!$K$4:$N$4,0)+1,0)),"")</f>
        <v/>
      </c>
      <c r="S594" s="138"/>
      <c r="T594" s="1079"/>
      <c r="U594" s="1080"/>
      <c r="V594" s="522" t="str">
        <f>IFERROR(IF(AND('別紙様式3-2（４・５月）'!O596="", O594&lt;&gt;""),P594, P594*VLOOKUP(AF594,【参考】数式用4!$DC$3:$DZ$106,MATCH(N594,【参考】数式用4!$DC$2:$DZ$2,0))),"")</f>
        <v/>
      </c>
      <c r="W594" s="107"/>
      <c r="X594" s="525"/>
      <c r="Y594" s="1081" t="str">
        <f>IFERROR(
     IF(OR('別紙様式3-2（４・５月）'!R596="",'別紙様式3-2（４・５月）'!Z596="ベア加算"),"",
                                            X594*VLOOKUP(N594,【参考】数式用!$AD$2:$AH$27,MATCH(W594,【参考】数式用!$K$4:$N$4,0)+1,0)
      ),"")</f>
        <v/>
      </c>
      <c r="Z594" s="1081"/>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 customHeight="1">
      <c r="A595" s="502">
        <v>582</v>
      </c>
      <c r="B595" s="982" t="str">
        <f>IF(基本情報入力シート!C634="","",基本情報入力シート!C634)</f>
        <v/>
      </c>
      <c r="C595" s="983"/>
      <c r="D595" s="983"/>
      <c r="E595" s="983"/>
      <c r="F595" s="983"/>
      <c r="G595" s="983"/>
      <c r="H595" s="983"/>
      <c r="I595" s="98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077"/>
      <c r="Q595" s="1078"/>
      <c r="R595" s="524" t="str">
        <f>IFERROR(IF(OR('別紙様式3-2（４・５月）'!R597="",'別紙様式3-2（４・５月）'!Z597="ベア加算"),
"",P595*VLOOKUP(N595,【参考】数式用!$AD$2:$AH$27,MATCH(O595,【参考】数式用!$K$4:$N$4,0)+1,0)),"")</f>
        <v/>
      </c>
      <c r="S595" s="138"/>
      <c r="T595" s="1079"/>
      <c r="U595" s="1080"/>
      <c r="V595" s="522" t="str">
        <f>IFERROR(IF(AND('別紙様式3-2（４・５月）'!O597="", O595&lt;&gt;""),P595, P595*VLOOKUP(AF595,【参考】数式用4!$DC$3:$DZ$106,MATCH(N595,【参考】数式用4!$DC$2:$DZ$2,0))),"")</f>
        <v/>
      </c>
      <c r="W595" s="107"/>
      <c r="X595" s="525"/>
      <c r="Y595" s="1081" t="str">
        <f>IFERROR(
     IF(OR('別紙様式3-2（４・５月）'!R597="",'別紙様式3-2（４・５月）'!Z597="ベア加算"),"",
                                            X595*VLOOKUP(N595,【参考】数式用!$AD$2:$AH$27,MATCH(W595,【参考】数式用!$K$4:$N$4,0)+1,0)
      ),"")</f>
        <v/>
      </c>
      <c r="Z595" s="1081"/>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 customHeight="1">
      <c r="A596" s="502">
        <v>583</v>
      </c>
      <c r="B596" s="982" t="str">
        <f>IF(基本情報入力シート!C635="","",基本情報入力シート!C635)</f>
        <v/>
      </c>
      <c r="C596" s="983"/>
      <c r="D596" s="983"/>
      <c r="E596" s="983"/>
      <c r="F596" s="983"/>
      <c r="G596" s="983"/>
      <c r="H596" s="983"/>
      <c r="I596" s="98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077"/>
      <c r="Q596" s="1078"/>
      <c r="R596" s="524" t="str">
        <f>IFERROR(IF(OR('別紙様式3-2（４・５月）'!R598="",'別紙様式3-2（４・５月）'!Z598="ベア加算"),
"",P596*VLOOKUP(N596,【参考】数式用!$AD$2:$AH$27,MATCH(O596,【参考】数式用!$K$4:$N$4,0)+1,0)),"")</f>
        <v/>
      </c>
      <c r="S596" s="138"/>
      <c r="T596" s="1079"/>
      <c r="U596" s="1080"/>
      <c r="V596" s="522" t="str">
        <f>IFERROR(IF(AND('別紙様式3-2（４・５月）'!O598="", O596&lt;&gt;""),P596, P596*VLOOKUP(AF596,【参考】数式用4!$DC$3:$DZ$106,MATCH(N596,【参考】数式用4!$DC$2:$DZ$2,0))),"")</f>
        <v/>
      </c>
      <c r="W596" s="107"/>
      <c r="X596" s="525"/>
      <c r="Y596" s="1081" t="str">
        <f>IFERROR(
     IF(OR('別紙様式3-2（４・５月）'!R598="",'別紙様式3-2（４・５月）'!Z598="ベア加算"),"",
                                            X596*VLOOKUP(N596,【参考】数式用!$AD$2:$AH$27,MATCH(W596,【参考】数式用!$K$4:$N$4,0)+1,0)
      ),"")</f>
        <v/>
      </c>
      <c r="Z596" s="1081"/>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 customHeight="1">
      <c r="A597" s="502">
        <v>584</v>
      </c>
      <c r="B597" s="982" t="str">
        <f>IF(基本情報入力シート!C636="","",基本情報入力シート!C636)</f>
        <v/>
      </c>
      <c r="C597" s="983"/>
      <c r="D597" s="983"/>
      <c r="E597" s="983"/>
      <c r="F597" s="983"/>
      <c r="G597" s="983"/>
      <c r="H597" s="983"/>
      <c r="I597" s="98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077"/>
      <c r="Q597" s="1078"/>
      <c r="R597" s="524" t="str">
        <f>IFERROR(IF(OR('別紙様式3-2（４・５月）'!R599="",'別紙様式3-2（４・５月）'!Z599="ベア加算"),
"",P597*VLOOKUP(N597,【参考】数式用!$AD$2:$AH$27,MATCH(O597,【参考】数式用!$K$4:$N$4,0)+1,0)),"")</f>
        <v/>
      </c>
      <c r="S597" s="138"/>
      <c r="T597" s="1079"/>
      <c r="U597" s="1080"/>
      <c r="V597" s="522" t="str">
        <f>IFERROR(IF(AND('別紙様式3-2（４・５月）'!O599="", O597&lt;&gt;""),P597, P597*VLOOKUP(AF597,【参考】数式用4!$DC$3:$DZ$106,MATCH(N597,【参考】数式用4!$DC$2:$DZ$2,0))),"")</f>
        <v/>
      </c>
      <c r="W597" s="107"/>
      <c r="X597" s="525"/>
      <c r="Y597" s="1081" t="str">
        <f>IFERROR(
     IF(OR('別紙様式3-2（４・５月）'!R599="",'別紙様式3-2（４・５月）'!Z599="ベア加算"),"",
                                            X597*VLOOKUP(N597,【参考】数式用!$AD$2:$AH$27,MATCH(W597,【参考】数式用!$K$4:$N$4,0)+1,0)
      ),"")</f>
        <v/>
      </c>
      <c r="Z597" s="1081"/>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 customHeight="1">
      <c r="A598" s="502">
        <v>585</v>
      </c>
      <c r="B598" s="982" t="str">
        <f>IF(基本情報入力シート!C637="","",基本情報入力シート!C637)</f>
        <v/>
      </c>
      <c r="C598" s="983"/>
      <c r="D598" s="983"/>
      <c r="E598" s="983"/>
      <c r="F598" s="983"/>
      <c r="G598" s="983"/>
      <c r="H598" s="983"/>
      <c r="I598" s="98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077"/>
      <c r="Q598" s="1078"/>
      <c r="R598" s="524" t="str">
        <f>IFERROR(IF(OR('別紙様式3-2（４・５月）'!R600="",'別紙様式3-2（４・５月）'!Z600="ベア加算"),
"",P598*VLOOKUP(N598,【参考】数式用!$AD$2:$AH$27,MATCH(O598,【参考】数式用!$K$4:$N$4,0)+1,0)),"")</f>
        <v/>
      </c>
      <c r="S598" s="138"/>
      <c r="T598" s="1079"/>
      <c r="U598" s="1080"/>
      <c r="V598" s="522" t="str">
        <f>IFERROR(IF(AND('別紙様式3-2（４・５月）'!O600="", O598&lt;&gt;""),P598, P598*VLOOKUP(AF598,【参考】数式用4!$DC$3:$DZ$106,MATCH(N598,【参考】数式用4!$DC$2:$DZ$2,0))),"")</f>
        <v/>
      </c>
      <c r="W598" s="107"/>
      <c r="X598" s="525"/>
      <c r="Y598" s="1081" t="str">
        <f>IFERROR(
     IF(OR('別紙様式3-2（４・５月）'!R600="",'別紙様式3-2（４・５月）'!Z600="ベア加算"),"",
                                            X598*VLOOKUP(N598,【参考】数式用!$AD$2:$AH$27,MATCH(W598,【参考】数式用!$K$4:$N$4,0)+1,0)
      ),"")</f>
        <v/>
      </c>
      <c r="Z598" s="1081"/>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 customHeight="1">
      <c r="A599" s="502">
        <v>586</v>
      </c>
      <c r="B599" s="982" t="str">
        <f>IF(基本情報入力シート!C638="","",基本情報入力シート!C638)</f>
        <v/>
      </c>
      <c r="C599" s="983"/>
      <c r="D599" s="983"/>
      <c r="E599" s="983"/>
      <c r="F599" s="983"/>
      <c r="G599" s="983"/>
      <c r="H599" s="983"/>
      <c r="I599" s="98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077"/>
      <c r="Q599" s="1078"/>
      <c r="R599" s="524" t="str">
        <f>IFERROR(IF(OR('別紙様式3-2（４・５月）'!R601="",'別紙様式3-2（４・５月）'!Z601="ベア加算"),
"",P599*VLOOKUP(N599,【参考】数式用!$AD$2:$AH$27,MATCH(O599,【参考】数式用!$K$4:$N$4,0)+1,0)),"")</f>
        <v/>
      </c>
      <c r="S599" s="138"/>
      <c r="T599" s="1079"/>
      <c r="U599" s="1080"/>
      <c r="V599" s="522" t="str">
        <f>IFERROR(IF(AND('別紙様式3-2（４・５月）'!O601="", O599&lt;&gt;""),P599, P599*VLOOKUP(AF599,【参考】数式用4!$DC$3:$DZ$106,MATCH(N599,【参考】数式用4!$DC$2:$DZ$2,0))),"")</f>
        <v/>
      </c>
      <c r="W599" s="107"/>
      <c r="X599" s="525"/>
      <c r="Y599" s="1081" t="str">
        <f>IFERROR(
     IF(OR('別紙様式3-2（４・５月）'!R601="",'別紙様式3-2（４・５月）'!Z601="ベア加算"),"",
                                            X599*VLOOKUP(N599,【参考】数式用!$AD$2:$AH$27,MATCH(W599,【参考】数式用!$K$4:$N$4,0)+1,0)
      ),"")</f>
        <v/>
      </c>
      <c r="Z599" s="1081"/>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 customHeight="1">
      <c r="A600" s="502">
        <v>587</v>
      </c>
      <c r="B600" s="982" t="str">
        <f>IF(基本情報入力シート!C639="","",基本情報入力シート!C639)</f>
        <v/>
      </c>
      <c r="C600" s="983"/>
      <c r="D600" s="983"/>
      <c r="E600" s="983"/>
      <c r="F600" s="983"/>
      <c r="G600" s="983"/>
      <c r="H600" s="983"/>
      <c r="I600" s="98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077"/>
      <c r="Q600" s="1078"/>
      <c r="R600" s="524" t="str">
        <f>IFERROR(IF(OR('別紙様式3-2（４・５月）'!R602="",'別紙様式3-2（４・５月）'!Z602="ベア加算"),
"",P600*VLOOKUP(N600,【参考】数式用!$AD$2:$AH$27,MATCH(O600,【参考】数式用!$K$4:$N$4,0)+1,0)),"")</f>
        <v/>
      </c>
      <c r="S600" s="138"/>
      <c r="T600" s="1079"/>
      <c r="U600" s="1080"/>
      <c r="V600" s="522" t="str">
        <f>IFERROR(IF(AND('別紙様式3-2（４・５月）'!O602="", O600&lt;&gt;""),P600, P600*VLOOKUP(AF600,【参考】数式用4!$DC$3:$DZ$106,MATCH(N600,【参考】数式用4!$DC$2:$DZ$2,0))),"")</f>
        <v/>
      </c>
      <c r="W600" s="107"/>
      <c r="X600" s="525"/>
      <c r="Y600" s="1081" t="str">
        <f>IFERROR(
     IF(OR('別紙様式3-2（４・５月）'!R602="",'別紙様式3-2（４・５月）'!Z602="ベア加算"),"",
                                            X600*VLOOKUP(N600,【参考】数式用!$AD$2:$AH$27,MATCH(W600,【参考】数式用!$K$4:$N$4,0)+1,0)
      ),"")</f>
        <v/>
      </c>
      <c r="Z600" s="1081"/>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 customHeight="1">
      <c r="A601" s="502">
        <v>588</v>
      </c>
      <c r="B601" s="982" t="str">
        <f>IF(基本情報入力シート!C640="","",基本情報入力シート!C640)</f>
        <v/>
      </c>
      <c r="C601" s="983"/>
      <c r="D601" s="983"/>
      <c r="E601" s="983"/>
      <c r="F601" s="983"/>
      <c r="G601" s="983"/>
      <c r="H601" s="983"/>
      <c r="I601" s="98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077"/>
      <c r="Q601" s="1078"/>
      <c r="R601" s="524" t="str">
        <f>IFERROR(IF(OR('別紙様式3-2（４・５月）'!R603="",'別紙様式3-2（４・５月）'!Z603="ベア加算"),
"",P601*VLOOKUP(N601,【参考】数式用!$AD$2:$AH$27,MATCH(O601,【参考】数式用!$K$4:$N$4,0)+1,0)),"")</f>
        <v/>
      </c>
      <c r="S601" s="138"/>
      <c r="T601" s="1079"/>
      <c r="U601" s="1080"/>
      <c r="V601" s="522" t="str">
        <f>IFERROR(IF(AND('別紙様式3-2（４・５月）'!O603="", O601&lt;&gt;""),P601, P601*VLOOKUP(AF601,【参考】数式用4!$DC$3:$DZ$106,MATCH(N601,【参考】数式用4!$DC$2:$DZ$2,0))),"")</f>
        <v/>
      </c>
      <c r="W601" s="107"/>
      <c r="X601" s="525"/>
      <c r="Y601" s="1081" t="str">
        <f>IFERROR(
     IF(OR('別紙様式3-2（４・５月）'!R603="",'別紙様式3-2（４・５月）'!Z603="ベア加算"),"",
                                            X601*VLOOKUP(N601,【参考】数式用!$AD$2:$AH$27,MATCH(W601,【参考】数式用!$K$4:$N$4,0)+1,0)
      ),"")</f>
        <v/>
      </c>
      <c r="Z601" s="1081"/>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 customHeight="1">
      <c r="A602" s="502">
        <v>589</v>
      </c>
      <c r="B602" s="982" t="str">
        <f>IF(基本情報入力シート!C641="","",基本情報入力シート!C641)</f>
        <v/>
      </c>
      <c r="C602" s="983"/>
      <c r="D602" s="983"/>
      <c r="E602" s="983"/>
      <c r="F602" s="983"/>
      <c r="G602" s="983"/>
      <c r="H602" s="983"/>
      <c r="I602" s="98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077"/>
      <c r="Q602" s="1078"/>
      <c r="R602" s="524" t="str">
        <f>IFERROR(IF(OR('別紙様式3-2（４・５月）'!R604="",'別紙様式3-2（４・５月）'!Z604="ベア加算"),
"",P602*VLOOKUP(N602,【参考】数式用!$AD$2:$AH$27,MATCH(O602,【参考】数式用!$K$4:$N$4,0)+1,0)),"")</f>
        <v/>
      </c>
      <c r="S602" s="138"/>
      <c r="T602" s="1079"/>
      <c r="U602" s="1080"/>
      <c r="V602" s="522" t="str">
        <f>IFERROR(IF(AND('別紙様式3-2（４・５月）'!O604="", O602&lt;&gt;""),P602, P602*VLOOKUP(AF602,【参考】数式用4!$DC$3:$DZ$106,MATCH(N602,【参考】数式用4!$DC$2:$DZ$2,0))),"")</f>
        <v/>
      </c>
      <c r="W602" s="107"/>
      <c r="X602" s="525"/>
      <c r="Y602" s="1081" t="str">
        <f>IFERROR(
     IF(OR('別紙様式3-2（４・５月）'!R604="",'別紙様式3-2（４・５月）'!Z604="ベア加算"),"",
                                            X602*VLOOKUP(N602,【参考】数式用!$AD$2:$AH$27,MATCH(W602,【参考】数式用!$K$4:$N$4,0)+1,0)
      ),"")</f>
        <v/>
      </c>
      <c r="Z602" s="1081"/>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 customHeight="1">
      <c r="A603" s="502">
        <v>590</v>
      </c>
      <c r="B603" s="982" t="str">
        <f>IF(基本情報入力シート!C642="","",基本情報入力シート!C642)</f>
        <v/>
      </c>
      <c r="C603" s="983"/>
      <c r="D603" s="983"/>
      <c r="E603" s="983"/>
      <c r="F603" s="983"/>
      <c r="G603" s="983"/>
      <c r="H603" s="983"/>
      <c r="I603" s="98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077"/>
      <c r="Q603" s="1078"/>
      <c r="R603" s="524" t="str">
        <f>IFERROR(IF(OR('別紙様式3-2（４・５月）'!R605="",'別紙様式3-2（４・５月）'!Z605="ベア加算"),
"",P603*VLOOKUP(N603,【参考】数式用!$AD$2:$AH$27,MATCH(O603,【参考】数式用!$K$4:$N$4,0)+1,0)),"")</f>
        <v/>
      </c>
      <c r="S603" s="138"/>
      <c r="T603" s="1079"/>
      <c r="U603" s="1080"/>
      <c r="V603" s="522" t="str">
        <f>IFERROR(IF(AND('別紙様式3-2（４・５月）'!O605="", O603&lt;&gt;""),P603, P603*VLOOKUP(AF603,【参考】数式用4!$DC$3:$DZ$106,MATCH(N603,【参考】数式用4!$DC$2:$DZ$2,0))),"")</f>
        <v/>
      </c>
      <c r="W603" s="107"/>
      <c r="X603" s="525"/>
      <c r="Y603" s="1081" t="str">
        <f>IFERROR(
     IF(OR('別紙様式3-2（４・５月）'!R605="",'別紙様式3-2（４・５月）'!Z605="ベア加算"),"",
                                            X603*VLOOKUP(N603,【参考】数式用!$AD$2:$AH$27,MATCH(W603,【参考】数式用!$K$4:$N$4,0)+1,0)
      ),"")</f>
        <v/>
      </c>
      <c r="Z603" s="1081"/>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 customHeight="1">
      <c r="A604" s="502">
        <v>591</v>
      </c>
      <c r="B604" s="982" t="str">
        <f>IF(基本情報入力シート!C643="","",基本情報入力シート!C643)</f>
        <v/>
      </c>
      <c r="C604" s="983"/>
      <c r="D604" s="983"/>
      <c r="E604" s="983"/>
      <c r="F604" s="983"/>
      <c r="G604" s="983"/>
      <c r="H604" s="983"/>
      <c r="I604" s="98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077"/>
      <c r="Q604" s="1078"/>
      <c r="R604" s="524" t="str">
        <f>IFERROR(IF(OR('別紙様式3-2（４・５月）'!R606="",'別紙様式3-2（４・５月）'!Z606="ベア加算"),
"",P604*VLOOKUP(N604,【参考】数式用!$AD$2:$AH$27,MATCH(O604,【参考】数式用!$K$4:$N$4,0)+1,0)),"")</f>
        <v/>
      </c>
      <c r="S604" s="138"/>
      <c r="T604" s="1079"/>
      <c r="U604" s="1080"/>
      <c r="V604" s="522" t="str">
        <f>IFERROR(IF(AND('別紙様式3-2（４・５月）'!O606="", O604&lt;&gt;""),P604, P604*VLOOKUP(AF604,【参考】数式用4!$DC$3:$DZ$106,MATCH(N604,【参考】数式用4!$DC$2:$DZ$2,0))),"")</f>
        <v/>
      </c>
      <c r="W604" s="107"/>
      <c r="X604" s="525"/>
      <c r="Y604" s="1081" t="str">
        <f>IFERROR(
     IF(OR('別紙様式3-2（４・５月）'!R606="",'別紙様式3-2（４・５月）'!Z606="ベア加算"),"",
                                            X604*VLOOKUP(N604,【参考】数式用!$AD$2:$AH$27,MATCH(W604,【参考】数式用!$K$4:$N$4,0)+1,0)
      ),"")</f>
        <v/>
      </c>
      <c r="Z604" s="1081"/>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 customHeight="1">
      <c r="A605" s="502">
        <v>592</v>
      </c>
      <c r="B605" s="982" t="str">
        <f>IF(基本情報入力シート!C644="","",基本情報入力シート!C644)</f>
        <v/>
      </c>
      <c r="C605" s="983"/>
      <c r="D605" s="983"/>
      <c r="E605" s="983"/>
      <c r="F605" s="983"/>
      <c r="G605" s="983"/>
      <c r="H605" s="983"/>
      <c r="I605" s="98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077"/>
      <c r="Q605" s="1078"/>
      <c r="R605" s="524" t="str">
        <f>IFERROR(IF(OR('別紙様式3-2（４・５月）'!R607="",'別紙様式3-2（４・５月）'!Z607="ベア加算"),
"",P605*VLOOKUP(N605,【参考】数式用!$AD$2:$AH$27,MATCH(O605,【参考】数式用!$K$4:$N$4,0)+1,0)),"")</f>
        <v/>
      </c>
      <c r="S605" s="138"/>
      <c r="T605" s="1079"/>
      <c r="U605" s="1080"/>
      <c r="V605" s="522" t="str">
        <f>IFERROR(IF(AND('別紙様式3-2（４・５月）'!O607="", O605&lt;&gt;""),P605, P605*VLOOKUP(AF605,【参考】数式用4!$DC$3:$DZ$106,MATCH(N605,【参考】数式用4!$DC$2:$DZ$2,0))),"")</f>
        <v/>
      </c>
      <c r="W605" s="107"/>
      <c r="X605" s="525"/>
      <c r="Y605" s="1081" t="str">
        <f>IFERROR(
     IF(OR('別紙様式3-2（４・５月）'!R607="",'別紙様式3-2（４・５月）'!Z607="ベア加算"),"",
                                            X605*VLOOKUP(N605,【参考】数式用!$AD$2:$AH$27,MATCH(W605,【参考】数式用!$K$4:$N$4,0)+1,0)
      ),"")</f>
        <v/>
      </c>
      <c r="Z605" s="1081"/>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 customHeight="1">
      <c r="A606" s="502">
        <v>593</v>
      </c>
      <c r="B606" s="982" t="str">
        <f>IF(基本情報入力シート!C645="","",基本情報入力シート!C645)</f>
        <v/>
      </c>
      <c r="C606" s="983"/>
      <c r="D606" s="983"/>
      <c r="E606" s="983"/>
      <c r="F606" s="983"/>
      <c r="G606" s="983"/>
      <c r="H606" s="983"/>
      <c r="I606" s="98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077"/>
      <c r="Q606" s="1078"/>
      <c r="R606" s="524" t="str">
        <f>IFERROR(IF(OR('別紙様式3-2（４・５月）'!R608="",'別紙様式3-2（４・５月）'!Z608="ベア加算"),
"",P606*VLOOKUP(N606,【参考】数式用!$AD$2:$AH$27,MATCH(O606,【参考】数式用!$K$4:$N$4,0)+1,0)),"")</f>
        <v/>
      </c>
      <c r="S606" s="138"/>
      <c r="T606" s="1079"/>
      <c r="U606" s="1080"/>
      <c r="V606" s="522" t="str">
        <f>IFERROR(IF(AND('別紙様式3-2（４・５月）'!O608="", O606&lt;&gt;""),P606, P606*VLOOKUP(AF606,【参考】数式用4!$DC$3:$DZ$106,MATCH(N606,【参考】数式用4!$DC$2:$DZ$2,0))),"")</f>
        <v/>
      </c>
      <c r="W606" s="107"/>
      <c r="X606" s="525"/>
      <c r="Y606" s="1081" t="str">
        <f>IFERROR(
     IF(OR('別紙様式3-2（４・５月）'!R608="",'別紙様式3-2（４・５月）'!Z608="ベア加算"),"",
                                            X606*VLOOKUP(N606,【参考】数式用!$AD$2:$AH$27,MATCH(W606,【参考】数式用!$K$4:$N$4,0)+1,0)
      ),"")</f>
        <v/>
      </c>
      <c r="Z606" s="1081"/>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 customHeight="1">
      <c r="A607" s="502">
        <v>594</v>
      </c>
      <c r="B607" s="982" t="str">
        <f>IF(基本情報入力シート!C646="","",基本情報入力シート!C646)</f>
        <v/>
      </c>
      <c r="C607" s="983"/>
      <c r="D607" s="983"/>
      <c r="E607" s="983"/>
      <c r="F607" s="983"/>
      <c r="G607" s="983"/>
      <c r="H607" s="983"/>
      <c r="I607" s="98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077"/>
      <c r="Q607" s="1078"/>
      <c r="R607" s="524" t="str">
        <f>IFERROR(IF(OR('別紙様式3-2（４・５月）'!R609="",'別紙様式3-2（４・５月）'!Z609="ベア加算"),
"",P607*VLOOKUP(N607,【参考】数式用!$AD$2:$AH$27,MATCH(O607,【参考】数式用!$K$4:$N$4,0)+1,0)),"")</f>
        <v/>
      </c>
      <c r="S607" s="138"/>
      <c r="T607" s="1079"/>
      <c r="U607" s="1080"/>
      <c r="V607" s="522" t="str">
        <f>IFERROR(IF(AND('別紙様式3-2（４・５月）'!O609="", O607&lt;&gt;""),P607, P607*VLOOKUP(AF607,【参考】数式用4!$DC$3:$DZ$106,MATCH(N607,【参考】数式用4!$DC$2:$DZ$2,0))),"")</f>
        <v/>
      </c>
      <c r="W607" s="107"/>
      <c r="X607" s="525"/>
      <c r="Y607" s="1081" t="str">
        <f>IFERROR(
     IF(OR('別紙様式3-2（４・５月）'!R609="",'別紙様式3-2（４・５月）'!Z609="ベア加算"),"",
                                            X607*VLOOKUP(N607,【参考】数式用!$AD$2:$AH$27,MATCH(W607,【参考】数式用!$K$4:$N$4,0)+1,0)
      ),"")</f>
        <v/>
      </c>
      <c r="Z607" s="1081"/>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 customHeight="1">
      <c r="A608" s="502">
        <v>595</v>
      </c>
      <c r="B608" s="982" t="str">
        <f>IF(基本情報入力シート!C647="","",基本情報入力シート!C647)</f>
        <v/>
      </c>
      <c r="C608" s="983"/>
      <c r="D608" s="983"/>
      <c r="E608" s="983"/>
      <c r="F608" s="983"/>
      <c r="G608" s="983"/>
      <c r="H608" s="983"/>
      <c r="I608" s="98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077"/>
      <c r="Q608" s="1078"/>
      <c r="R608" s="524" t="str">
        <f>IFERROR(IF(OR('別紙様式3-2（４・５月）'!R610="",'別紙様式3-2（４・５月）'!Z610="ベア加算"),
"",P608*VLOOKUP(N608,【参考】数式用!$AD$2:$AH$27,MATCH(O608,【参考】数式用!$K$4:$N$4,0)+1,0)),"")</f>
        <v/>
      </c>
      <c r="S608" s="138"/>
      <c r="T608" s="1079"/>
      <c r="U608" s="1080"/>
      <c r="V608" s="522" t="str">
        <f>IFERROR(IF(AND('別紙様式3-2（４・５月）'!O610="", O608&lt;&gt;""),P608, P608*VLOOKUP(AF608,【参考】数式用4!$DC$3:$DZ$106,MATCH(N608,【参考】数式用4!$DC$2:$DZ$2,0))),"")</f>
        <v/>
      </c>
      <c r="W608" s="107"/>
      <c r="X608" s="525"/>
      <c r="Y608" s="1081" t="str">
        <f>IFERROR(
     IF(OR('別紙様式3-2（４・５月）'!R610="",'別紙様式3-2（４・５月）'!Z610="ベア加算"),"",
                                            X608*VLOOKUP(N608,【参考】数式用!$AD$2:$AH$27,MATCH(W608,【参考】数式用!$K$4:$N$4,0)+1,0)
      ),"")</f>
        <v/>
      </c>
      <c r="Z608" s="1081"/>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 customHeight="1">
      <c r="A609" s="502">
        <v>596</v>
      </c>
      <c r="B609" s="982" t="str">
        <f>IF(基本情報入力シート!C648="","",基本情報入力シート!C648)</f>
        <v/>
      </c>
      <c r="C609" s="983"/>
      <c r="D609" s="983"/>
      <c r="E609" s="983"/>
      <c r="F609" s="983"/>
      <c r="G609" s="983"/>
      <c r="H609" s="983"/>
      <c r="I609" s="98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077"/>
      <c r="Q609" s="1078"/>
      <c r="R609" s="524" t="str">
        <f>IFERROR(IF(OR('別紙様式3-2（４・５月）'!R611="",'別紙様式3-2（４・５月）'!Z611="ベア加算"),
"",P609*VLOOKUP(N609,【参考】数式用!$AD$2:$AH$27,MATCH(O609,【参考】数式用!$K$4:$N$4,0)+1,0)),"")</f>
        <v/>
      </c>
      <c r="S609" s="138"/>
      <c r="T609" s="1079"/>
      <c r="U609" s="1080"/>
      <c r="V609" s="522" t="str">
        <f>IFERROR(IF(AND('別紙様式3-2（４・５月）'!O611="", O609&lt;&gt;""),P609, P609*VLOOKUP(AF609,【参考】数式用4!$DC$3:$DZ$106,MATCH(N609,【参考】数式用4!$DC$2:$DZ$2,0))),"")</f>
        <v/>
      </c>
      <c r="W609" s="107"/>
      <c r="X609" s="525"/>
      <c r="Y609" s="1081" t="str">
        <f>IFERROR(
     IF(OR('別紙様式3-2（４・５月）'!R611="",'別紙様式3-2（４・５月）'!Z611="ベア加算"),"",
                                            X609*VLOOKUP(N609,【参考】数式用!$AD$2:$AH$27,MATCH(W609,【参考】数式用!$K$4:$N$4,0)+1,0)
      ),"")</f>
        <v/>
      </c>
      <c r="Z609" s="1081"/>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 customHeight="1">
      <c r="A610" s="502">
        <v>597</v>
      </c>
      <c r="B610" s="982" t="str">
        <f>IF(基本情報入力シート!C649="","",基本情報入力シート!C649)</f>
        <v/>
      </c>
      <c r="C610" s="983"/>
      <c r="D610" s="983"/>
      <c r="E610" s="983"/>
      <c r="F610" s="983"/>
      <c r="G610" s="983"/>
      <c r="H610" s="983"/>
      <c r="I610" s="98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077"/>
      <c r="Q610" s="1078"/>
      <c r="R610" s="524" t="str">
        <f>IFERROR(IF(OR('別紙様式3-2（４・５月）'!R612="",'別紙様式3-2（４・５月）'!Z612="ベア加算"),
"",P610*VLOOKUP(N610,【参考】数式用!$AD$2:$AH$27,MATCH(O610,【参考】数式用!$K$4:$N$4,0)+1,0)),"")</f>
        <v/>
      </c>
      <c r="S610" s="138"/>
      <c r="T610" s="1079"/>
      <c r="U610" s="1080"/>
      <c r="V610" s="522" t="str">
        <f>IFERROR(IF(AND('別紙様式3-2（４・５月）'!O612="", O610&lt;&gt;""),P610, P610*VLOOKUP(AF610,【参考】数式用4!$DC$3:$DZ$106,MATCH(N610,【参考】数式用4!$DC$2:$DZ$2,0))),"")</f>
        <v/>
      </c>
      <c r="W610" s="107"/>
      <c r="X610" s="525"/>
      <c r="Y610" s="1081" t="str">
        <f>IFERROR(
     IF(OR('別紙様式3-2（４・５月）'!R612="",'別紙様式3-2（４・５月）'!Z612="ベア加算"),"",
                                            X610*VLOOKUP(N610,【参考】数式用!$AD$2:$AH$27,MATCH(W610,【参考】数式用!$K$4:$N$4,0)+1,0)
      ),"")</f>
        <v/>
      </c>
      <c r="Z610" s="1081"/>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 customHeight="1">
      <c r="A611" s="502">
        <v>598</v>
      </c>
      <c r="B611" s="982" t="str">
        <f>IF(基本情報入力シート!C650="","",基本情報入力シート!C650)</f>
        <v/>
      </c>
      <c r="C611" s="983"/>
      <c r="D611" s="983"/>
      <c r="E611" s="983"/>
      <c r="F611" s="983"/>
      <c r="G611" s="983"/>
      <c r="H611" s="983"/>
      <c r="I611" s="98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077"/>
      <c r="Q611" s="1078"/>
      <c r="R611" s="524" t="str">
        <f>IFERROR(IF(OR('別紙様式3-2（４・５月）'!R613="",'別紙様式3-2（４・５月）'!Z613="ベア加算"),
"",P611*VLOOKUP(N611,【参考】数式用!$AD$2:$AH$27,MATCH(O611,【参考】数式用!$K$4:$N$4,0)+1,0)),"")</f>
        <v/>
      </c>
      <c r="S611" s="138"/>
      <c r="T611" s="1079"/>
      <c r="U611" s="1080"/>
      <c r="V611" s="522" t="str">
        <f>IFERROR(IF(AND('別紙様式3-2（４・５月）'!O613="", O611&lt;&gt;""),P611, P611*VLOOKUP(AF611,【参考】数式用4!$DC$3:$DZ$106,MATCH(N611,【参考】数式用4!$DC$2:$DZ$2,0))),"")</f>
        <v/>
      </c>
      <c r="W611" s="107"/>
      <c r="X611" s="525"/>
      <c r="Y611" s="1081" t="str">
        <f>IFERROR(
     IF(OR('別紙様式3-2（４・５月）'!R613="",'別紙様式3-2（４・５月）'!Z613="ベア加算"),"",
                                            X611*VLOOKUP(N611,【参考】数式用!$AD$2:$AH$27,MATCH(W611,【参考】数式用!$K$4:$N$4,0)+1,0)
      ),"")</f>
        <v/>
      </c>
      <c r="Z611" s="1081"/>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 customHeight="1">
      <c r="A612" s="502">
        <v>599</v>
      </c>
      <c r="B612" s="982" t="str">
        <f>IF(基本情報入力シート!C651="","",基本情報入力シート!C651)</f>
        <v/>
      </c>
      <c r="C612" s="983"/>
      <c r="D612" s="983"/>
      <c r="E612" s="983"/>
      <c r="F612" s="983"/>
      <c r="G612" s="983"/>
      <c r="H612" s="983"/>
      <c r="I612" s="98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077"/>
      <c r="Q612" s="1078"/>
      <c r="R612" s="524" t="str">
        <f>IFERROR(IF(OR('別紙様式3-2（４・５月）'!R614="",'別紙様式3-2（４・５月）'!Z614="ベア加算"),
"",P612*VLOOKUP(N612,【参考】数式用!$AD$2:$AH$27,MATCH(O612,【参考】数式用!$K$4:$N$4,0)+1,0)),"")</f>
        <v/>
      </c>
      <c r="S612" s="138"/>
      <c r="T612" s="1079"/>
      <c r="U612" s="1080"/>
      <c r="V612" s="522" t="str">
        <f>IFERROR(IF(AND('別紙様式3-2（４・５月）'!O614="", O612&lt;&gt;""),P612, P612*VLOOKUP(AF612,【参考】数式用4!$DC$3:$DZ$106,MATCH(N612,【参考】数式用4!$DC$2:$DZ$2,0))),"")</f>
        <v/>
      </c>
      <c r="W612" s="107"/>
      <c r="X612" s="525"/>
      <c r="Y612" s="1081" t="str">
        <f>IFERROR(
     IF(OR('別紙様式3-2（４・５月）'!R614="",'別紙様式3-2（４・５月）'!Z614="ベア加算"),"",
                                            X612*VLOOKUP(N612,【参考】数式用!$AD$2:$AH$27,MATCH(W612,【参考】数式用!$K$4:$N$4,0)+1,0)
      ),"")</f>
        <v/>
      </c>
      <c r="Z612" s="1081"/>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 customHeight="1">
      <c r="A613" s="502">
        <v>600</v>
      </c>
      <c r="B613" s="982" t="str">
        <f>IF(基本情報入力シート!C652="","",基本情報入力シート!C652)</f>
        <v/>
      </c>
      <c r="C613" s="983"/>
      <c r="D613" s="983"/>
      <c r="E613" s="983"/>
      <c r="F613" s="983"/>
      <c r="G613" s="983"/>
      <c r="H613" s="983"/>
      <c r="I613" s="98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077"/>
      <c r="Q613" s="1078"/>
      <c r="R613" s="524" t="str">
        <f>IFERROR(IF(OR('別紙様式3-2（４・５月）'!R615="",'別紙様式3-2（４・５月）'!Z615="ベア加算"),
"",P613*VLOOKUP(N613,【参考】数式用!$AD$2:$AH$27,MATCH(O613,【参考】数式用!$K$4:$N$4,0)+1,0)),"")</f>
        <v/>
      </c>
      <c r="S613" s="138"/>
      <c r="T613" s="1079"/>
      <c r="U613" s="1080"/>
      <c r="V613" s="522" t="str">
        <f>IFERROR(IF(AND('別紙様式3-2（４・５月）'!O615="", O613&lt;&gt;""),P613, P613*VLOOKUP(AF613,【参考】数式用4!$DC$3:$DZ$106,MATCH(N613,【参考】数式用4!$DC$2:$DZ$2,0))),"")</f>
        <v/>
      </c>
      <c r="W613" s="107"/>
      <c r="X613" s="525"/>
      <c r="Y613" s="1081" t="str">
        <f>IFERROR(
     IF(OR('別紙様式3-2（４・５月）'!R615="",'別紙様式3-2（４・５月）'!Z615="ベア加算"),"",
                                            X613*VLOOKUP(N613,【参考】数式用!$AD$2:$AH$27,MATCH(W613,【参考】数式用!$K$4:$N$4,0)+1,0)
      ),"")</f>
        <v/>
      </c>
      <c r="Z613" s="1081"/>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 customHeight="1">
      <c r="A614" s="502">
        <v>601</v>
      </c>
      <c r="B614" s="982" t="str">
        <f>IF(基本情報入力シート!C653="","",基本情報入力シート!C653)</f>
        <v/>
      </c>
      <c r="C614" s="983"/>
      <c r="D614" s="983"/>
      <c r="E614" s="983"/>
      <c r="F614" s="983"/>
      <c r="G614" s="983"/>
      <c r="H614" s="983"/>
      <c r="I614" s="98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077"/>
      <c r="Q614" s="1078"/>
      <c r="R614" s="524" t="str">
        <f>IFERROR(IF(OR('別紙様式3-2（４・５月）'!R616="",'別紙様式3-2（４・５月）'!Z616="ベア加算"),
"",P614*VLOOKUP(N614,【参考】数式用!$AD$2:$AH$27,MATCH(O614,【参考】数式用!$K$4:$N$4,0)+1,0)),"")</f>
        <v/>
      </c>
      <c r="S614" s="138"/>
      <c r="T614" s="1079"/>
      <c r="U614" s="1080"/>
      <c r="V614" s="522" t="str">
        <f>IFERROR(IF(AND('別紙様式3-2（４・５月）'!O616="", O614&lt;&gt;""),P614, P614*VLOOKUP(AF614,【参考】数式用4!$DC$3:$DZ$106,MATCH(N614,【参考】数式用4!$DC$2:$DZ$2,0))),"")</f>
        <v/>
      </c>
      <c r="W614" s="107"/>
      <c r="X614" s="525"/>
      <c r="Y614" s="1081" t="str">
        <f>IFERROR(
     IF(OR('別紙様式3-2（４・５月）'!R616="",'別紙様式3-2（４・５月）'!Z616="ベア加算"),"",
                                            X614*VLOOKUP(N614,【参考】数式用!$AD$2:$AH$27,MATCH(W614,【参考】数式用!$K$4:$N$4,0)+1,0)
      ),"")</f>
        <v/>
      </c>
      <c r="Z614" s="1081"/>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 customHeight="1">
      <c r="A615" s="502">
        <v>602</v>
      </c>
      <c r="B615" s="982" t="str">
        <f>IF(基本情報入力シート!C654="","",基本情報入力シート!C654)</f>
        <v/>
      </c>
      <c r="C615" s="983"/>
      <c r="D615" s="983"/>
      <c r="E615" s="983"/>
      <c r="F615" s="983"/>
      <c r="G615" s="983"/>
      <c r="H615" s="983"/>
      <c r="I615" s="98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077"/>
      <c r="Q615" s="1078"/>
      <c r="R615" s="524" t="str">
        <f>IFERROR(IF(OR('別紙様式3-2（４・５月）'!R617="",'別紙様式3-2（４・５月）'!Z617="ベア加算"),
"",P615*VLOOKUP(N615,【参考】数式用!$AD$2:$AH$27,MATCH(O615,【参考】数式用!$K$4:$N$4,0)+1,0)),"")</f>
        <v/>
      </c>
      <c r="S615" s="138"/>
      <c r="T615" s="1079"/>
      <c r="U615" s="1080"/>
      <c r="V615" s="522" t="str">
        <f>IFERROR(IF(AND('別紙様式3-2（４・５月）'!O617="", O615&lt;&gt;""),P615, P615*VLOOKUP(AF615,【参考】数式用4!$DC$3:$DZ$106,MATCH(N615,【参考】数式用4!$DC$2:$DZ$2,0))),"")</f>
        <v/>
      </c>
      <c r="W615" s="107"/>
      <c r="X615" s="525"/>
      <c r="Y615" s="1081" t="str">
        <f>IFERROR(
     IF(OR('別紙様式3-2（４・５月）'!R617="",'別紙様式3-2（４・５月）'!Z617="ベア加算"),"",
                                            X615*VLOOKUP(N615,【参考】数式用!$AD$2:$AH$27,MATCH(W615,【参考】数式用!$K$4:$N$4,0)+1,0)
      ),"")</f>
        <v/>
      </c>
      <c r="Z615" s="1081"/>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 customHeight="1">
      <c r="A616" s="502">
        <v>603</v>
      </c>
      <c r="B616" s="982" t="str">
        <f>IF(基本情報入力シート!C655="","",基本情報入力シート!C655)</f>
        <v/>
      </c>
      <c r="C616" s="983"/>
      <c r="D616" s="983"/>
      <c r="E616" s="983"/>
      <c r="F616" s="983"/>
      <c r="G616" s="983"/>
      <c r="H616" s="983"/>
      <c r="I616" s="98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077"/>
      <c r="Q616" s="1078"/>
      <c r="R616" s="524" t="str">
        <f>IFERROR(IF(OR('別紙様式3-2（４・５月）'!R618="",'別紙様式3-2（４・５月）'!Z618="ベア加算"),
"",P616*VLOOKUP(N616,【参考】数式用!$AD$2:$AH$27,MATCH(O616,【参考】数式用!$K$4:$N$4,0)+1,0)),"")</f>
        <v/>
      </c>
      <c r="S616" s="138"/>
      <c r="T616" s="1079"/>
      <c r="U616" s="1080"/>
      <c r="V616" s="522" t="str">
        <f>IFERROR(IF(AND('別紙様式3-2（４・５月）'!O618="", O616&lt;&gt;""),P616, P616*VLOOKUP(AF616,【参考】数式用4!$DC$3:$DZ$106,MATCH(N616,【参考】数式用4!$DC$2:$DZ$2,0))),"")</f>
        <v/>
      </c>
      <c r="W616" s="107"/>
      <c r="X616" s="525"/>
      <c r="Y616" s="1081" t="str">
        <f>IFERROR(
     IF(OR('別紙様式3-2（４・５月）'!R618="",'別紙様式3-2（４・５月）'!Z618="ベア加算"),"",
                                            X616*VLOOKUP(N616,【参考】数式用!$AD$2:$AH$27,MATCH(W616,【参考】数式用!$K$4:$N$4,0)+1,0)
      ),"")</f>
        <v/>
      </c>
      <c r="Z616" s="1081"/>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 customHeight="1">
      <c r="A617" s="502">
        <v>604</v>
      </c>
      <c r="B617" s="982" t="str">
        <f>IF(基本情報入力シート!C656="","",基本情報入力シート!C656)</f>
        <v/>
      </c>
      <c r="C617" s="983"/>
      <c r="D617" s="983"/>
      <c r="E617" s="983"/>
      <c r="F617" s="983"/>
      <c r="G617" s="983"/>
      <c r="H617" s="983"/>
      <c r="I617" s="98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077"/>
      <c r="Q617" s="1078"/>
      <c r="R617" s="524" t="str">
        <f>IFERROR(IF(OR('別紙様式3-2（４・５月）'!R619="",'別紙様式3-2（４・５月）'!Z619="ベア加算"),
"",P617*VLOOKUP(N617,【参考】数式用!$AD$2:$AH$27,MATCH(O617,【参考】数式用!$K$4:$N$4,0)+1,0)),"")</f>
        <v/>
      </c>
      <c r="S617" s="138"/>
      <c r="T617" s="1079"/>
      <c r="U617" s="1080"/>
      <c r="V617" s="522" t="str">
        <f>IFERROR(IF(AND('別紙様式3-2（４・５月）'!O619="", O617&lt;&gt;""),P617, P617*VLOOKUP(AF617,【参考】数式用4!$DC$3:$DZ$106,MATCH(N617,【参考】数式用4!$DC$2:$DZ$2,0))),"")</f>
        <v/>
      </c>
      <c r="W617" s="107"/>
      <c r="X617" s="525"/>
      <c r="Y617" s="1081" t="str">
        <f>IFERROR(
     IF(OR('別紙様式3-2（４・５月）'!R619="",'別紙様式3-2（４・５月）'!Z619="ベア加算"),"",
                                            X617*VLOOKUP(N617,【参考】数式用!$AD$2:$AH$27,MATCH(W617,【参考】数式用!$K$4:$N$4,0)+1,0)
      ),"")</f>
        <v/>
      </c>
      <c r="Z617" s="1081"/>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 customHeight="1">
      <c r="A618" s="502">
        <v>605</v>
      </c>
      <c r="B618" s="982" t="str">
        <f>IF(基本情報入力シート!C657="","",基本情報入力シート!C657)</f>
        <v/>
      </c>
      <c r="C618" s="983"/>
      <c r="D618" s="983"/>
      <c r="E618" s="983"/>
      <c r="F618" s="983"/>
      <c r="G618" s="983"/>
      <c r="H618" s="983"/>
      <c r="I618" s="98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077"/>
      <c r="Q618" s="1078"/>
      <c r="R618" s="524" t="str">
        <f>IFERROR(IF(OR('別紙様式3-2（４・５月）'!R620="",'別紙様式3-2（４・５月）'!Z620="ベア加算"),
"",P618*VLOOKUP(N618,【参考】数式用!$AD$2:$AH$27,MATCH(O618,【参考】数式用!$K$4:$N$4,0)+1,0)),"")</f>
        <v/>
      </c>
      <c r="S618" s="138"/>
      <c r="T618" s="1079"/>
      <c r="U618" s="1080"/>
      <c r="V618" s="522" t="str">
        <f>IFERROR(IF(AND('別紙様式3-2（４・５月）'!O620="", O618&lt;&gt;""),P618, P618*VLOOKUP(AF618,【参考】数式用4!$DC$3:$DZ$106,MATCH(N618,【参考】数式用4!$DC$2:$DZ$2,0))),"")</f>
        <v/>
      </c>
      <c r="W618" s="107"/>
      <c r="X618" s="525"/>
      <c r="Y618" s="1081" t="str">
        <f>IFERROR(
     IF(OR('別紙様式3-2（４・５月）'!R620="",'別紙様式3-2（４・５月）'!Z620="ベア加算"),"",
                                            X618*VLOOKUP(N618,【参考】数式用!$AD$2:$AH$27,MATCH(W618,【参考】数式用!$K$4:$N$4,0)+1,0)
      ),"")</f>
        <v/>
      </c>
      <c r="Z618" s="1081"/>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 customHeight="1">
      <c r="A619" s="502">
        <v>606</v>
      </c>
      <c r="B619" s="982" t="str">
        <f>IF(基本情報入力シート!C658="","",基本情報入力シート!C658)</f>
        <v/>
      </c>
      <c r="C619" s="983"/>
      <c r="D619" s="983"/>
      <c r="E619" s="983"/>
      <c r="F619" s="983"/>
      <c r="G619" s="983"/>
      <c r="H619" s="983"/>
      <c r="I619" s="98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077"/>
      <c r="Q619" s="1078"/>
      <c r="R619" s="524" t="str">
        <f>IFERROR(IF(OR('別紙様式3-2（４・５月）'!R621="",'別紙様式3-2（４・５月）'!Z621="ベア加算"),
"",P619*VLOOKUP(N619,【参考】数式用!$AD$2:$AH$27,MATCH(O619,【参考】数式用!$K$4:$N$4,0)+1,0)),"")</f>
        <v/>
      </c>
      <c r="S619" s="138"/>
      <c r="T619" s="1079"/>
      <c r="U619" s="1080"/>
      <c r="V619" s="522" t="str">
        <f>IFERROR(IF(AND('別紙様式3-2（４・５月）'!O621="", O619&lt;&gt;""),P619, P619*VLOOKUP(AF619,【参考】数式用4!$DC$3:$DZ$106,MATCH(N619,【参考】数式用4!$DC$2:$DZ$2,0))),"")</f>
        <v/>
      </c>
      <c r="W619" s="107"/>
      <c r="X619" s="525"/>
      <c r="Y619" s="1081" t="str">
        <f>IFERROR(
     IF(OR('別紙様式3-2（４・５月）'!R621="",'別紙様式3-2（４・５月）'!Z621="ベア加算"),"",
                                            X619*VLOOKUP(N619,【参考】数式用!$AD$2:$AH$27,MATCH(W619,【参考】数式用!$K$4:$N$4,0)+1,0)
      ),"")</f>
        <v/>
      </c>
      <c r="Z619" s="1081"/>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 customHeight="1">
      <c r="A620" s="502">
        <v>607</v>
      </c>
      <c r="B620" s="982" t="str">
        <f>IF(基本情報入力シート!C659="","",基本情報入力シート!C659)</f>
        <v/>
      </c>
      <c r="C620" s="983"/>
      <c r="D620" s="983"/>
      <c r="E620" s="983"/>
      <c r="F620" s="983"/>
      <c r="G620" s="983"/>
      <c r="H620" s="983"/>
      <c r="I620" s="98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077"/>
      <c r="Q620" s="1078"/>
      <c r="R620" s="524" t="str">
        <f>IFERROR(IF(OR('別紙様式3-2（４・５月）'!R622="",'別紙様式3-2（４・５月）'!Z622="ベア加算"),
"",P620*VLOOKUP(N620,【参考】数式用!$AD$2:$AH$27,MATCH(O620,【参考】数式用!$K$4:$N$4,0)+1,0)),"")</f>
        <v/>
      </c>
      <c r="S620" s="138"/>
      <c r="T620" s="1079"/>
      <c r="U620" s="1080"/>
      <c r="V620" s="522" t="str">
        <f>IFERROR(IF(AND('別紙様式3-2（４・５月）'!O622="", O620&lt;&gt;""),P620, P620*VLOOKUP(AF620,【参考】数式用4!$DC$3:$DZ$106,MATCH(N620,【参考】数式用4!$DC$2:$DZ$2,0))),"")</f>
        <v/>
      </c>
      <c r="W620" s="107"/>
      <c r="X620" s="525"/>
      <c r="Y620" s="1081" t="str">
        <f>IFERROR(
     IF(OR('別紙様式3-2（４・５月）'!R622="",'別紙様式3-2（４・５月）'!Z622="ベア加算"),"",
                                            X620*VLOOKUP(N620,【参考】数式用!$AD$2:$AH$27,MATCH(W620,【参考】数式用!$K$4:$N$4,0)+1,0)
      ),"")</f>
        <v/>
      </c>
      <c r="Z620" s="1081"/>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 customHeight="1">
      <c r="A621" s="502">
        <v>608</v>
      </c>
      <c r="B621" s="982" t="str">
        <f>IF(基本情報入力シート!C660="","",基本情報入力シート!C660)</f>
        <v/>
      </c>
      <c r="C621" s="983"/>
      <c r="D621" s="983"/>
      <c r="E621" s="983"/>
      <c r="F621" s="983"/>
      <c r="G621" s="983"/>
      <c r="H621" s="983"/>
      <c r="I621" s="98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077"/>
      <c r="Q621" s="1078"/>
      <c r="R621" s="524" t="str">
        <f>IFERROR(IF(OR('別紙様式3-2（４・５月）'!R623="",'別紙様式3-2（４・５月）'!Z623="ベア加算"),
"",P621*VLOOKUP(N621,【参考】数式用!$AD$2:$AH$27,MATCH(O621,【参考】数式用!$K$4:$N$4,0)+1,0)),"")</f>
        <v/>
      </c>
      <c r="S621" s="138"/>
      <c r="T621" s="1079"/>
      <c r="U621" s="1080"/>
      <c r="V621" s="522" t="str">
        <f>IFERROR(IF(AND('別紙様式3-2（４・５月）'!O623="", O621&lt;&gt;""),P621, P621*VLOOKUP(AF621,【参考】数式用4!$DC$3:$DZ$106,MATCH(N621,【参考】数式用4!$DC$2:$DZ$2,0))),"")</f>
        <v/>
      </c>
      <c r="W621" s="107"/>
      <c r="X621" s="525"/>
      <c r="Y621" s="1081" t="str">
        <f>IFERROR(
     IF(OR('別紙様式3-2（４・５月）'!R623="",'別紙様式3-2（４・５月）'!Z623="ベア加算"),"",
                                            X621*VLOOKUP(N621,【参考】数式用!$AD$2:$AH$27,MATCH(W621,【参考】数式用!$K$4:$N$4,0)+1,0)
      ),"")</f>
        <v/>
      </c>
      <c r="Z621" s="1081"/>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 customHeight="1">
      <c r="A622" s="502">
        <v>609</v>
      </c>
      <c r="B622" s="982" t="str">
        <f>IF(基本情報入力シート!C661="","",基本情報入力シート!C661)</f>
        <v/>
      </c>
      <c r="C622" s="983"/>
      <c r="D622" s="983"/>
      <c r="E622" s="983"/>
      <c r="F622" s="983"/>
      <c r="G622" s="983"/>
      <c r="H622" s="983"/>
      <c r="I622" s="98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077"/>
      <c r="Q622" s="1078"/>
      <c r="R622" s="524" t="str">
        <f>IFERROR(IF(OR('別紙様式3-2（４・５月）'!R624="",'別紙様式3-2（４・５月）'!Z624="ベア加算"),
"",P622*VLOOKUP(N622,【参考】数式用!$AD$2:$AH$27,MATCH(O622,【参考】数式用!$K$4:$N$4,0)+1,0)),"")</f>
        <v/>
      </c>
      <c r="S622" s="138"/>
      <c r="T622" s="1079"/>
      <c r="U622" s="1080"/>
      <c r="V622" s="522" t="str">
        <f>IFERROR(IF(AND('別紙様式3-2（４・５月）'!O624="", O622&lt;&gt;""),P622, P622*VLOOKUP(AF622,【参考】数式用4!$DC$3:$DZ$106,MATCH(N622,【参考】数式用4!$DC$2:$DZ$2,0))),"")</f>
        <v/>
      </c>
      <c r="W622" s="107"/>
      <c r="X622" s="525"/>
      <c r="Y622" s="1081" t="str">
        <f>IFERROR(
     IF(OR('別紙様式3-2（４・５月）'!R624="",'別紙様式3-2（４・５月）'!Z624="ベア加算"),"",
                                            X622*VLOOKUP(N622,【参考】数式用!$AD$2:$AH$27,MATCH(W622,【参考】数式用!$K$4:$N$4,0)+1,0)
      ),"")</f>
        <v/>
      </c>
      <c r="Z622" s="1081"/>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 customHeight="1">
      <c r="A623" s="502">
        <v>610</v>
      </c>
      <c r="B623" s="982" t="str">
        <f>IF(基本情報入力シート!C662="","",基本情報入力シート!C662)</f>
        <v/>
      </c>
      <c r="C623" s="983"/>
      <c r="D623" s="983"/>
      <c r="E623" s="983"/>
      <c r="F623" s="983"/>
      <c r="G623" s="983"/>
      <c r="H623" s="983"/>
      <c r="I623" s="98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077"/>
      <c r="Q623" s="1078"/>
      <c r="R623" s="524" t="str">
        <f>IFERROR(IF(OR('別紙様式3-2（４・５月）'!R625="",'別紙様式3-2（４・５月）'!Z625="ベア加算"),
"",P623*VLOOKUP(N623,【参考】数式用!$AD$2:$AH$27,MATCH(O623,【参考】数式用!$K$4:$N$4,0)+1,0)),"")</f>
        <v/>
      </c>
      <c r="S623" s="138"/>
      <c r="T623" s="1079"/>
      <c r="U623" s="1080"/>
      <c r="V623" s="522" t="str">
        <f>IFERROR(IF(AND('別紙様式3-2（４・５月）'!O625="", O623&lt;&gt;""),P623, P623*VLOOKUP(AF623,【参考】数式用4!$DC$3:$DZ$106,MATCH(N623,【参考】数式用4!$DC$2:$DZ$2,0))),"")</f>
        <v/>
      </c>
      <c r="W623" s="107"/>
      <c r="X623" s="525"/>
      <c r="Y623" s="1081" t="str">
        <f>IFERROR(
     IF(OR('別紙様式3-2（４・５月）'!R625="",'別紙様式3-2（４・５月）'!Z625="ベア加算"),"",
                                            X623*VLOOKUP(N623,【参考】数式用!$AD$2:$AH$27,MATCH(W623,【参考】数式用!$K$4:$N$4,0)+1,0)
      ),"")</f>
        <v/>
      </c>
      <c r="Z623" s="1081"/>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 customHeight="1">
      <c r="A624" s="502">
        <v>611</v>
      </c>
      <c r="B624" s="982" t="str">
        <f>IF(基本情報入力シート!C663="","",基本情報入力シート!C663)</f>
        <v/>
      </c>
      <c r="C624" s="983"/>
      <c r="D624" s="983"/>
      <c r="E624" s="983"/>
      <c r="F624" s="983"/>
      <c r="G624" s="983"/>
      <c r="H624" s="983"/>
      <c r="I624" s="98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077"/>
      <c r="Q624" s="1078"/>
      <c r="R624" s="524" t="str">
        <f>IFERROR(IF(OR('別紙様式3-2（４・５月）'!R626="",'別紙様式3-2（４・５月）'!Z626="ベア加算"),
"",P624*VLOOKUP(N624,【参考】数式用!$AD$2:$AH$27,MATCH(O624,【参考】数式用!$K$4:$N$4,0)+1,0)),"")</f>
        <v/>
      </c>
      <c r="S624" s="138"/>
      <c r="T624" s="1079"/>
      <c r="U624" s="1080"/>
      <c r="V624" s="522" t="str">
        <f>IFERROR(IF(AND('別紙様式3-2（４・５月）'!O626="", O624&lt;&gt;""),P624, P624*VLOOKUP(AF624,【参考】数式用4!$DC$3:$DZ$106,MATCH(N624,【参考】数式用4!$DC$2:$DZ$2,0))),"")</f>
        <v/>
      </c>
      <c r="W624" s="107"/>
      <c r="X624" s="525"/>
      <c r="Y624" s="1081" t="str">
        <f>IFERROR(
     IF(OR('別紙様式3-2（４・５月）'!R626="",'別紙様式3-2（４・５月）'!Z626="ベア加算"),"",
                                            X624*VLOOKUP(N624,【参考】数式用!$AD$2:$AH$27,MATCH(W624,【参考】数式用!$K$4:$N$4,0)+1,0)
      ),"")</f>
        <v/>
      </c>
      <c r="Z624" s="1081"/>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 customHeight="1">
      <c r="A625" s="502">
        <v>612</v>
      </c>
      <c r="B625" s="982" t="str">
        <f>IF(基本情報入力シート!C664="","",基本情報入力シート!C664)</f>
        <v/>
      </c>
      <c r="C625" s="983"/>
      <c r="D625" s="983"/>
      <c r="E625" s="983"/>
      <c r="F625" s="983"/>
      <c r="G625" s="983"/>
      <c r="H625" s="983"/>
      <c r="I625" s="98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077"/>
      <c r="Q625" s="1078"/>
      <c r="R625" s="524" t="str">
        <f>IFERROR(IF(OR('別紙様式3-2（４・５月）'!R627="",'別紙様式3-2（４・５月）'!Z627="ベア加算"),
"",P625*VLOOKUP(N625,【参考】数式用!$AD$2:$AH$27,MATCH(O625,【参考】数式用!$K$4:$N$4,0)+1,0)),"")</f>
        <v/>
      </c>
      <c r="S625" s="138"/>
      <c r="T625" s="1079"/>
      <c r="U625" s="1080"/>
      <c r="V625" s="522" t="str">
        <f>IFERROR(IF(AND('別紙様式3-2（４・５月）'!O627="", O625&lt;&gt;""),P625, P625*VLOOKUP(AF625,【参考】数式用4!$DC$3:$DZ$106,MATCH(N625,【参考】数式用4!$DC$2:$DZ$2,0))),"")</f>
        <v/>
      </c>
      <c r="W625" s="107"/>
      <c r="X625" s="525"/>
      <c r="Y625" s="1081" t="str">
        <f>IFERROR(
     IF(OR('別紙様式3-2（４・５月）'!R627="",'別紙様式3-2（４・５月）'!Z627="ベア加算"),"",
                                            X625*VLOOKUP(N625,【参考】数式用!$AD$2:$AH$27,MATCH(W625,【参考】数式用!$K$4:$N$4,0)+1,0)
      ),"")</f>
        <v/>
      </c>
      <c r="Z625" s="1081"/>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 customHeight="1">
      <c r="A626" s="502">
        <v>613</v>
      </c>
      <c r="B626" s="982" t="str">
        <f>IF(基本情報入力シート!C665="","",基本情報入力シート!C665)</f>
        <v/>
      </c>
      <c r="C626" s="983"/>
      <c r="D626" s="983"/>
      <c r="E626" s="983"/>
      <c r="F626" s="983"/>
      <c r="G626" s="983"/>
      <c r="H626" s="983"/>
      <c r="I626" s="98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077"/>
      <c r="Q626" s="1078"/>
      <c r="R626" s="524" t="str">
        <f>IFERROR(IF(OR('別紙様式3-2（４・５月）'!R628="",'別紙様式3-2（４・５月）'!Z628="ベア加算"),
"",P626*VLOOKUP(N626,【参考】数式用!$AD$2:$AH$27,MATCH(O626,【参考】数式用!$K$4:$N$4,0)+1,0)),"")</f>
        <v/>
      </c>
      <c r="S626" s="138"/>
      <c r="T626" s="1079"/>
      <c r="U626" s="1080"/>
      <c r="V626" s="522" t="str">
        <f>IFERROR(IF(AND('別紙様式3-2（４・５月）'!O628="", O626&lt;&gt;""),P626, P626*VLOOKUP(AF626,【参考】数式用4!$DC$3:$DZ$106,MATCH(N626,【参考】数式用4!$DC$2:$DZ$2,0))),"")</f>
        <v/>
      </c>
      <c r="W626" s="107"/>
      <c r="X626" s="525"/>
      <c r="Y626" s="1081" t="str">
        <f>IFERROR(
     IF(OR('別紙様式3-2（４・５月）'!R628="",'別紙様式3-2（４・５月）'!Z628="ベア加算"),"",
                                            X626*VLOOKUP(N626,【参考】数式用!$AD$2:$AH$27,MATCH(W626,【参考】数式用!$K$4:$N$4,0)+1,0)
      ),"")</f>
        <v/>
      </c>
      <c r="Z626" s="1081"/>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 customHeight="1">
      <c r="A627" s="502">
        <v>614</v>
      </c>
      <c r="B627" s="982" t="str">
        <f>IF(基本情報入力シート!C666="","",基本情報入力シート!C666)</f>
        <v/>
      </c>
      <c r="C627" s="983"/>
      <c r="D627" s="983"/>
      <c r="E627" s="983"/>
      <c r="F627" s="983"/>
      <c r="G627" s="983"/>
      <c r="H627" s="983"/>
      <c r="I627" s="98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077"/>
      <c r="Q627" s="1078"/>
      <c r="R627" s="524" t="str">
        <f>IFERROR(IF(OR('別紙様式3-2（４・５月）'!R629="",'別紙様式3-2（４・５月）'!Z629="ベア加算"),
"",P627*VLOOKUP(N627,【参考】数式用!$AD$2:$AH$27,MATCH(O627,【参考】数式用!$K$4:$N$4,0)+1,0)),"")</f>
        <v/>
      </c>
      <c r="S627" s="138"/>
      <c r="T627" s="1079"/>
      <c r="U627" s="1080"/>
      <c r="V627" s="522" t="str">
        <f>IFERROR(IF(AND('別紙様式3-2（４・５月）'!O629="", O627&lt;&gt;""),P627, P627*VLOOKUP(AF627,【参考】数式用4!$DC$3:$DZ$106,MATCH(N627,【参考】数式用4!$DC$2:$DZ$2,0))),"")</f>
        <v/>
      </c>
      <c r="W627" s="107"/>
      <c r="X627" s="525"/>
      <c r="Y627" s="1081" t="str">
        <f>IFERROR(
     IF(OR('別紙様式3-2（４・５月）'!R629="",'別紙様式3-2（４・５月）'!Z629="ベア加算"),"",
                                            X627*VLOOKUP(N627,【参考】数式用!$AD$2:$AH$27,MATCH(W627,【参考】数式用!$K$4:$N$4,0)+1,0)
      ),"")</f>
        <v/>
      </c>
      <c r="Z627" s="1081"/>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 customHeight="1">
      <c r="A628" s="502">
        <v>615</v>
      </c>
      <c r="B628" s="982" t="str">
        <f>IF(基本情報入力シート!C667="","",基本情報入力シート!C667)</f>
        <v/>
      </c>
      <c r="C628" s="983"/>
      <c r="D628" s="983"/>
      <c r="E628" s="983"/>
      <c r="F628" s="983"/>
      <c r="G628" s="983"/>
      <c r="H628" s="983"/>
      <c r="I628" s="98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077"/>
      <c r="Q628" s="1078"/>
      <c r="R628" s="524" t="str">
        <f>IFERROR(IF(OR('別紙様式3-2（４・５月）'!R630="",'別紙様式3-2（４・５月）'!Z630="ベア加算"),
"",P628*VLOOKUP(N628,【参考】数式用!$AD$2:$AH$27,MATCH(O628,【参考】数式用!$K$4:$N$4,0)+1,0)),"")</f>
        <v/>
      </c>
      <c r="S628" s="138"/>
      <c r="T628" s="1079"/>
      <c r="U628" s="1080"/>
      <c r="V628" s="522" t="str">
        <f>IFERROR(IF(AND('別紙様式3-2（４・５月）'!O630="", O628&lt;&gt;""),P628, P628*VLOOKUP(AF628,【参考】数式用4!$DC$3:$DZ$106,MATCH(N628,【参考】数式用4!$DC$2:$DZ$2,0))),"")</f>
        <v/>
      </c>
      <c r="W628" s="107"/>
      <c r="X628" s="525"/>
      <c r="Y628" s="1081" t="str">
        <f>IFERROR(
     IF(OR('別紙様式3-2（４・５月）'!R630="",'別紙様式3-2（４・５月）'!Z630="ベア加算"),"",
                                            X628*VLOOKUP(N628,【参考】数式用!$AD$2:$AH$27,MATCH(W628,【参考】数式用!$K$4:$N$4,0)+1,0)
      ),"")</f>
        <v/>
      </c>
      <c r="Z628" s="1081"/>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 customHeight="1">
      <c r="A629" s="502">
        <v>616</v>
      </c>
      <c r="B629" s="982" t="str">
        <f>IF(基本情報入力シート!C668="","",基本情報入力シート!C668)</f>
        <v/>
      </c>
      <c r="C629" s="983"/>
      <c r="D629" s="983"/>
      <c r="E629" s="983"/>
      <c r="F629" s="983"/>
      <c r="G629" s="983"/>
      <c r="H629" s="983"/>
      <c r="I629" s="98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077"/>
      <c r="Q629" s="1078"/>
      <c r="R629" s="524" t="str">
        <f>IFERROR(IF(OR('別紙様式3-2（４・５月）'!R631="",'別紙様式3-2（４・５月）'!Z631="ベア加算"),
"",P629*VLOOKUP(N629,【参考】数式用!$AD$2:$AH$27,MATCH(O629,【参考】数式用!$K$4:$N$4,0)+1,0)),"")</f>
        <v/>
      </c>
      <c r="S629" s="138"/>
      <c r="T629" s="1079"/>
      <c r="U629" s="1080"/>
      <c r="V629" s="522" t="str">
        <f>IFERROR(IF(AND('別紙様式3-2（４・５月）'!O631="", O629&lt;&gt;""),P629, P629*VLOOKUP(AF629,【参考】数式用4!$DC$3:$DZ$106,MATCH(N629,【参考】数式用4!$DC$2:$DZ$2,0))),"")</f>
        <v/>
      </c>
      <c r="W629" s="107"/>
      <c r="X629" s="525"/>
      <c r="Y629" s="1081" t="str">
        <f>IFERROR(
     IF(OR('別紙様式3-2（４・５月）'!R631="",'別紙様式3-2（４・５月）'!Z631="ベア加算"),"",
                                            X629*VLOOKUP(N629,【参考】数式用!$AD$2:$AH$27,MATCH(W629,【参考】数式用!$K$4:$N$4,0)+1,0)
      ),"")</f>
        <v/>
      </c>
      <c r="Z629" s="1081"/>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 customHeight="1">
      <c r="A630" s="502">
        <v>617</v>
      </c>
      <c r="B630" s="982" t="str">
        <f>IF(基本情報入力シート!C669="","",基本情報入力シート!C669)</f>
        <v/>
      </c>
      <c r="C630" s="983"/>
      <c r="D630" s="983"/>
      <c r="E630" s="983"/>
      <c r="F630" s="983"/>
      <c r="G630" s="983"/>
      <c r="H630" s="983"/>
      <c r="I630" s="98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077"/>
      <c r="Q630" s="1078"/>
      <c r="R630" s="524" t="str">
        <f>IFERROR(IF(OR('別紙様式3-2（４・５月）'!R632="",'別紙様式3-2（４・５月）'!Z632="ベア加算"),
"",P630*VLOOKUP(N630,【参考】数式用!$AD$2:$AH$27,MATCH(O630,【参考】数式用!$K$4:$N$4,0)+1,0)),"")</f>
        <v/>
      </c>
      <c r="S630" s="138"/>
      <c r="T630" s="1079"/>
      <c r="U630" s="1080"/>
      <c r="V630" s="522" t="str">
        <f>IFERROR(IF(AND('別紙様式3-2（４・５月）'!O632="", O630&lt;&gt;""),P630, P630*VLOOKUP(AF630,【参考】数式用4!$DC$3:$DZ$106,MATCH(N630,【参考】数式用4!$DC$2:$DZ$2,0))),"")</f>
        <v/>
      </c>
      <c r="W630" s="107"/>
      <c r="X630" s="525"/>
      <c r="Y630" s="1081" t="str">
        <f>IFERROR(
     IF(OR('別紙様式3-2（４・５月）'!R632="",'別紙様式3-2（４・５月）'!Z632="ベア加算"),"",
                                            X630*VLOOKUP(N630,【参考】数式用!$AD$2:$AH$27,MATCH(W630,【参考】数式用!$K$4:$N$4,0)+1,0)
      ),"")</f>
        <v/>
      </c>
      <c r="Z630" s="1081"/>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 customHeight="1">
      <c r="A631" s="502">
        <v>618</v>
      </c>
      <c r="B631" s="982" t="str">
        <f>IF(基本情報入力シート!C670="","",基本情報入力シート!C670)</f>
        <v/>
      </c>
      <c r="C631" s="983"/>
      <c r="D631" s="983"/>
      <c r="E631" s="983"/>
      <c r="F631" s="983"/>
      <c r="G631" s="983"/>
      <c r="H631" s="983"/>
      <c r="I631" s="98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077"/>
      <c r="Q631" s="1078"/>
      <c r="R631" s="524" t="str">
        <f>IFERROR(IF(OR('別紙様式3-2（４・５月）'!R633="",'別紙様式3-2（４・５月）'!Z633="ベア加算"),
"",P631*VLOOKUP(N631,【参考】数式用!$AD$2:$AH$27,MATCH(O631,【参考】数式用!$K$4:$N$4,0)+1,0)),"")</f>
        <v/>
      </c>
      <c r="S631" s="138"/>
      <c r="T631" s="1079"/>
      <c r="U631" s="1080"/>
      <c r="V631" s="522" t="str">
        <f>IFERROR(IF(AND('別紙様式3-2（４・５月）'!O633="", O631&lt;&gt;""),P631, P631*VLOOKUP(AF631,【参考】数式用4!$DC$3:$DZ$106,MATCH(N631,【参考】数式用4!$DC$2:$DZ$2,0))),"")</f>
        <v/>
      </c>
      <c r="W631" s="107"/>
      <c r="X631" s="525"/>
      <c r="Y631" s="1081" t="str">
        <f>IFERROR(
     IF(OR('別紙様式3-2（４・５月）'!R633="",'別紙様式3-2（４・５月）'!Z633="ベア加算"),"",
                                            X631*VLOOKUP(N631,【参考】数式用!$AD$2:$AH$27,MATCH(W631,【参考】数式用!$K$4:$N$4,0)+1,0)
      ),"")</f>
        <v/>
      </c>
      <c r="Z631" s="1081"/>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 customHeight="1">
      <c r="A632" s="502">
        <v>619</v>
      </c>
      <c r="B632" s="982" t="str">
        <f>IF(基本情報入力シート!C671="","",基本情報入力シート!C671)</f>
        <v/>
      </c>
      <c r="C632" s="983"/>
      <c r="D632" s="983"/>
      <c r="E632" s="983"/>
      <c r="F632" s="983"/>
      <c r="G632" s="983"/>
      <c r="H632" s="983"/>
      <c r="I632" s="98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077"/>
      <c r="Q632" s="1078"/>
      <c r="R632" s="524" t="str">
        <f>IFERROR(IF(OR('別紙様式3-2（４・５月）'!R634="",'別紙様式3-2（４・５月）'!Z634="ベア加算"),
"",P632*VLOOKUP(N632,【参考】数式用!$AD$2:$AH$27,MATCH(O632,【参考】数式用!$K$4:$N$4,0)+1,0)),"")</f>
        <v/>
      </c>
      <c r="S632" s="138"/>
      <c r="T632" s="1079"/>
      <c r="U632" s="1080"/>
      <c r="V632" s="522" t="str">
        <f>IFERROR(IF(AND('別紙様式3-2（４・５月）'!O634="", O632&lt;&gt;""),P632, P632*VLOOKUP(AF632,【参考】数式用4!$DC$3:$DZ$106,MATCH(N632,【参考】数式用4!$DC$2:$DZ$2,0))),"")</f>
        <v/>
      </c>
      <c r="W632" s="107"/>
      <c r="X632" s="525"/>
      <c r="Y632" s="1081" t="str">
        <f>IFERROR(
     IF(OR('別紙様式3-2（４・５月）'!R634="",'別紙様式3-2（４・５月）'!Z634="ベア加算"),"",
                                            X632*VLOOKUP(N632,【参考】数式用!$AD$2:$AH$27,MATCH(W632,【参考】数式用!$K$4:$N$4,0)+1,0)
      ),"")</f>
        <v/>
      </c>
      <c r="Z632" s="1081"/>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 customHeight="1">
      <c r="A633" s="502">
        <v>620</v>
      </c>
      <c r="B633" s="982" t="str">
        <f>IF(基本情報入力シート!C672="","",基本情報入力シート!C672)</f>
        <v/>
      </c>
      <c r="C633" s="983"/>
      <c r="D633" s="983"/>
      <c r="E633" s="983"/>
      <c r="F633" s="983"/>
      <c r="G633" s="983"/>
      <c r="H633" s="983"/>
      <c r="I633" s="98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077"/>
      <c r="Q633" s="1078"/>
      <c r="R633" s="524" t="str">
        <f>IFERROR(IF(OR('別紙様式3-2（４・５月）'!R635="",'別紙様式3-2（４・５月）'!Z635="ベア加算"),
"",P633*VLOOKUP(N633,【参考】数式用!$AD$2:$AH$27,MATCH(O633,【参考】数式用!$K$4:$N$4,0)+1,0)),"")</f>
        <v/>
      </c>
      <c r="S633" s="138"/>
      <c r="T633" s="1079"/>
      <c r="U633" s="1080"/>
      <c r="V633" s="522" t="str">
        <f>IFERROR(IF(AND('別紙様式3-2（４・５月）'!O635="", O633&lt;&gt;""),P633, P633*VLOOKUP(AF633,【参考】数式用4!$DC$3:$DZ$106,MATCH(N633,【参考】数式用4!$DC$2:$DZ$2,0))),"")</f>
        <v/>
      </c>
      <c r="W633" s="107"/>
      <c r="X633" s="525"/>
      <c r="Y633" s="1081" t="str">
        <f>IFERROR(
     IF(OR('別紙様式3-2（４・５月）'!R635="",'別紙様式3-2（４・５月）'!Z635="ベア加算"),"",
                                            X633*VLOOKUP(N633,【参考】数式用!$AD$2:$AH$27,MATCH(W633,【参考】数式用!$K$4:$N$4,0)+1,0)
      ),"")</f>
        <v/>
      </c>
      <c r="Z633" s="1081"/>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 customHeight="1">
      <c r="A634" s="502">
        <v>621</v>
      </c>
      <c r="B634" s="982" t="str">
        <f>IF(基本情報入力シート!C673="","",基本情報入力シート!C673)</f>
        <v/>
      </c>
      <c r="C634" s="983"/>
      <c r="D634" s="983"/>
      <c r="E634" s="983"/>
      <c r="F634" s="983"/>
      <c r="G634" s="983"/>
      <c r="H634" s="983"/>
      <c r="I634" s="98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077"/>
      <c r="Q634" s="1078"/>
      <c r="R634" s="524" t="str">
        <f>IFERROR(IF(OR('別紙様式3-2（４・５月）'!R636="",'別紙様式3-2（４・５月）'!Z636="ベア加算"),
"",P634*VLOOKUP(N634,【参考】数式用!$AD$2:$AH$27,MATCH(O634,【参考】数式用!$K$4:$N$4,0)+1,0)),"")</f>
        <v/>
      </c>
      <c r="S634" s="138"/>
      <c r="T634" s="1079"/>
      <c r="U634" s="1080"/>
      <c r="V634" s="522" t="str">
        <f>IFERROR(IF(AND('別紙様式3-2（４・５月）'!O636="", O634&lt;&gt;""),P634, P634*VLOOKUP(AF634,【参考】数式用4!$DC$3:$DZ$106,MATCH(N634,【参考】数式用4!$DC$2:$DZ$2,0))),"")</f>
        <v/>
      </c>
      <c r="W634" s="107"/>
      <c r="X634" s="525"/>
      <c r="Y634" s="1081" t="str">
        <f>IFERROR(
     IF(OR('別紙様式3-2（４・５月）'!R636="",'別紙様式3-2（４・５月）'!Z636="ベア加算"),"",
                                            X634*VLOOKUP(N634,【参考】数式用!$AD$2:$AH$27,MATCH(W634,【参考】数式用!$K$4:$N$4,0)+1,0)
      ),"")</f>
        <v/>
      </c>
      <c r="Z634" s="1081"/>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 customHeight="1">
      <c r="A635" s="502">
        <v>622</v>
      </c>
      <c r="B635" s="982" t="str">
        <f>IF(基本情報入力シート!C674="","",基本情報入力シート!C674)</f>
        <v/>
      </c>
      <c r="C635" s="983"/>
      <c r="D635" s="983"/>
      <c r="E635" s="983"/>
      <c r="F635" s="983"/>
      <c r="G635" s="983"/>
      <c r="H635" s="983"/>
      <c r="I635" s="98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077"/>
      <c r="Q635" s="1078"/>
      <c r="R635" s="524" t="str">
        <f>IFERROR(IF(OR('別紙様式3-2（４・５月）'!R637="",'別紙様式3-2（４・５月）'!Z637="ベア加算"),
"",P635*VLOOKUP(N635,【参考】数式用!$AD$2:$AH$27,MATCH(O635,【参考】数式用!$K$4:$N$4,0)+1,0)),"")</f>
        <v/>
      </c>
      <c r="S635" s="138"/>
      <c r="T635" s="1079"/>
      <c r="U635" s="1080"/>
      <c r="V635" s="522" t="str">
        <f>IFERROR(IF(AND('別紙様式3-2（４・５月）'!O637="", O635&lt;&gt;""),P635, P635*VLOOKUP(AF635,【参考】数式用4!$DC$3:$DZ$106,MATCH(N635,【参考】数式用4!$DC$2:$DZ$2,0))),"")</f>
        <v/>
      </c>
      <c r="W635" s="107"/>
      <c r="X635" s="525"/>
      <c r="Y635" s="1081" t="str">
        <f>IFERROR(
     IF(OR('別紙様式3-2（４・５月）'!R637="",'別紙様式3-2（４・５月）'!Z637="ベア加算"),"",
                                            X635*VLOOKUP(N635,【参考】数式用!$AD$2:$AH$27,MATCH(W635,【参考】数式用!$K$4:$N$4,0)+1,0)
      ),"")</f>
        <v/>
      </c>
      <c r="Z635" s="1081"/>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 customHeight="1">
      <c r="A636" s="502">
        <v>623</v>
      </c>
      <c r="B636" s="982" t="str">
        <f>IF(基本情報入力シート!C675="","",基本情報入力シート!C675)</f>
        <v/>
      </c>
      <c r="C636" s="983"/>
      <c r="D636" s="983"/>
      <c r="E636" s="983"/>
      <c r="F636" s="983"/>
      <c r="G636" s="983"/>
      <c r="H636" s="983"/>
      <c r="I636" s="98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077"/>
      <c r="Q636" s="1078"/>
      <c r="R636" s="524" t="str">
        <f>IFERROR(IF(OR('別紙様式3-2（４・５月）'!R638="",'別紙様式3-2（４・５月）'!Z638="ベア加算"),
"",P636*VLOOKUP(N636,【参考】数式用!$AD$2:$AH$27,MATCH(O636,【参考】数式用!$K$4:$N$4,0)+1,0)),"")</f>
        <v/>
      </c>
      <c r="S636" s="138"/>
      <c r="T636" s="1079"/>
      <c r="U636" s="1080"/>
      <c r="V636" s="522" t="str">
        <f>IFERROR(IF(AND('別紙様式3-2（４・５月）'!O638="", O636&lt;&gt;""),P636, P636*VLOOKUP(AF636,【参考】数式用4!$DC$3:$DZ$106,MATCH(N636,【参考】数式用4!$DC$2:$DZ$2,0))),"")</f>
        <v/>
      </c>
      <c r="W636" s="107"/>
      <c r="X636" s="525"/>
      <c r="Y636" s="1081" t="str">
        <f>IFERROR(
     IF(OR('別紙様式3-2（４・５月）'!R638="",'別紙様式3-2（４・５月）'!Z638="ベア加算"),"",
                                            X636*VLOOKUP(N636,【参考】数式用!$AD$2:$AH$27,MATCH(W636,【参考】数式用!$K$4:$N$4,0)+1,0)
      ),"")</f>
        <v/>
      </c>
      <c r="Z636" s="1081"/>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 customHeight="1">
      <c r="A637" s="502">
        <v>624</v>
      </c>
      <c r="B637" s="982" t="str">
        <f>IF(基本情報入力シート!C676="","",基本情報入力シート!C676)</f>
        <v/>
      </c>
      <c r="C637" s="983"/>
      <c r="D637" s="983"/>
      <c r="E637" s="983"/>
      <c r="F637" s="983"/>
      <c r="G637" s="983"/>
      <c r="H637" s="983"/>
      <c r="I637" s="98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077"/>
      <c r="Q637" s="1078"/>
      <c r="R637" s="524" t="str">
        <f>IFERROR(IF(OR('別紙様式3-2（４・５月）'!R639="",'別紙様式3-2（４・５月）'!Z639="ベア加算"),
"",P637*VLOOKUP(N637,【参考】数式用!$AD$2:$AH$27,MATCH(O637,【参考】数式用!$K$4:$N$4,0)+1,0)),"")</f>
        <v/>
      </c>
      <c r="S637" s="138"/>
      <c r="T637" s="1079"/>
      <c r="U637" s="1080"/>
      <c r="V637" s="522" t="str">
        <f>IFERROR(IF(AND('別紙様式3-2（４・５月）'!O639="", O637&lt;&gt;""),P637, P637*VLOOKUP(AF637,【参考】数式用4!$DC$3:$DZ$106,MATCH(N637,【参考】数式用4!$DC$2:$DZ$2,0))),"")</f>
        <v/>
      </c>
      <c r="W637" s="107"/>
      <c r="X637" s="525"/>
      <c r="Y637" s="1081" t="str">
        <f>IFERROR(
     IF(OR('別紙様式3-2（４・５月）'!R639="",'別紙様式3-2（４・５月）'!Z639="ベア加算"),"",
                                            X637*VLOOKUP(N637,【参考】数式用!$AD$2:$AH$27,MATCH(W637,【参考】数式用!$K$4:$N$4,0)+1,0)
      ),"")</f>
        <v/>
      </c>
      <c r="Z637" s="1081"/>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 customHeight="1">
      <c r="A638" s="502">
        <v>625</v>
      </c>
      <c r="B638" s="982" t="str">
        <f>IF(基本情報入力シート!C677="","",基本情報入力シート!C677)</f>
        <v/>
      </c>
      <c r="C638" s="983"/>
      <c r="D638" s="983"/>
      <c r="E638" s="983"/>
      <c r="F638" s="983"/>
      <c r="G638" s="983"/>
      <c r="H638" s="983"/>
      <c r="I638" s="98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077"/>
      <c r="Q638" s="1078"/>
      <c r="R638" s="524" t="str">
        <f>IFERROR(IF(OR('別紙様式3-2（４・５月）'!R640="",'別紙様式3-2（４・５月）'!Z640="ベア加算"),
"",P638*VLOOKUP(N638,【参考】数式用!$AD$2:$AH$27,MATCH(O638,【参考】数式用!$K$4:$N$4,0)+1,0)),"")</f>
        <v/>
      </c>
      <c r="S638" s="138"/>
      <c r="T638" s="1079"/>
      <c r="U638" s="1080"/>
      <c r="V638" s="522" t="str">
        <f>IFERROR(IF(AND('別紙様式3-2（４・５月）'!O640="", O638&lt;&gt;""),P638, P638*VLOOKUP(AF638,【参考】数式用4!$DC$3:$DZ$106,MATCH(N638,【参考】数式用4!$DC$2:$DZ$2,0))),"")</f>
        <v/>
      </c>
      <c r="W638" s="107"/>
      <c r="X638" s="525"/>
      <c r="Y638" s="1081" t="str">
        <f>IFERROR(
     IF(OR('別紙様式3-2（４・５月）'!R640="",'別紙様式3-2（４・５月）'!Z640="ベア加算"),"",
                                            X638*VLOOKUP(N638,【参考】数式用!$AD$2:$AH$27,MATCH(W638,【参考】数式用!$K$4:$N$4,0)+1,0)
      ),"")</f>
        <v/>
      </c>
      <c r="Z638" s="1081"/>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 customHeight="1">
      <c r="A639" s="502">
        <v>626</v>
      </c>
      <c r="B639" s="982" t="str">
        <f>IF(基本情報入力シート!C678="","",基本情報入力シート!C678)</f>
        <v/>
      </c>
      <c r="C639" s="983"/>
      <c r="D639" s="983"/>
      <c r="E639" s="983"/>
      <c r="F639" s="983"/>
      <c r="G639" s="983"/>
      <c r="H639" s="983"/>
      <c r="I639" s="98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077"/>
      <c r="Q639" s="1078"/>
      <c r="R639" s="524" t="str">
        <f>IFERROR(IF(OR('別紙様式3-2（４・５月）'!R641="",'別紙様式3-2（４・５月）'!Z641="ベア加算"),
"",P639*VLOOKUP(N639,【参考】数式用!$AD$2:$AH$27,MATCH(O639,【参考】数式用!$K$4:$N$4,0)+1,0)),"")</f>
        <v/>
      </c>
      <c r="S639" s="138"/>
      <c r="T639" s="1079"/>
      <c r="U639" s="1080"/>
      <c r="V639" s="522" t="str">
        <f>IFERROR(IF(AND('別紙様式3-2（４・５月）'!O641="", O639&lt;&gt;""),P639, P639*VLOOKUP(AF639,【参考】数式用4!$DC$3:$DZ$106,MATCH(N639,【参考】数式用4!$DC$2:$DZ$2,0))),"")</f>
        <v/>
      </c>
      <c r="W639" s="107"/>
      <c r="X639" s="525"/>
      <c r="Y639" s="1081" t="str">
        <f>IFERROR(
     IF(OR('別紙様式3-2（４・５月）'!R641="",'別紙様式3-2（４・５月）'!Z641="ベア加算"),"",
                                            X639*VLOOKUP(N639,【参考】数式用!$AD$2:$AH$27,MATCH(W639,【参考】数式用!$K$4:$N$4,0)+1,0)
      ),"")</f>
        <v/>
      </c>
      <c r="Z639" s="1081"/>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 customHeight="1">
      <c r="A640" s="502">
        <v>627</v>
      </c>
      <c r="B640" s="982" t="str">
        <f>IF(基本情報入力シート!C679="","",基本情報入力シート!C679)</f>
        <v/>
      </c>
      <c r="C640" s="983"/>
      <c r="D640" s="983"/>
      <c r="E640" s="983"/>
      <c r="F640" s="983"/>
      <c r="G640" s="983"/>
      <c r="H640" s="983"/>
      <c r="I640" s="98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077"/>
      <c r="Q640" s="1078"/>
      <c r="R640" s="524" t="str">
        <f>IFERROR(IF(OR('別紙様式3-2（４・５月）'!R642="",'別紙様式3-2（４・５月）'!Z642="ベア加算"),
"",P640*VLOOKUP(N640,【参考】数式用!$AD$2:$AH$27,MATCH(O640,【参考】数式用!$K$4:$N$4,0)+1,0)),"")</f>
        <v/>
      </c>
      <c r="S640" s="138"/>
      <c r="T640" s="1079"/>
      <c r="U640" s="1080"/>
      <c r="V640" s="522" t="str">
        <f>IFERROR(IF(AND('別紙様式3-2（４・５月）'!O642="", O640&lt;&gt;""),P640, P640*VLOOKUP(AF640,【参考】数式用4!$DC$3:$DZ$106,MATCH(N640,【参考】数式用4!$DC$2:$DZ$2,0))),"")</f>
        <v/>
      </c>
      <c r="W640" s="107"/>
      <c r="X640" s="525"/>
      <c r="Y640" s="1081" t="str">
        <f>IFERROR(
     IF(OR('別紙様式3-2（４・５月）'!R642="",'別紙様式3-2（４・５月）'!Z642="ベア加算"),"",
                                            X640*VLOOKUP(N640,【参考】数式用!$AD$2:$AH$27,MATCH(W640,【参考】数式用!$K$4:$N$4,0)+1,0)
      ),"")</f>
        <v/>
      </c>
      <c r="Z640" s="1081"/>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 customHeight="1">
      <c r="A641" s="502">
        <v>628</v>
      </c>
      <c r="B641" s="982" t="str">
        <f>IF(基本情報入力シート!C680="","",基本情報入力シート!C680)</f>
        <v/>
      </c>
      <c r="C641" s="983"/>
      <c r="D641" s="983"/>
      <c r="E641" s="983"/>
      <c r="F641" s="983"/>
      <c r="G641" s="983"/>
      <c r="H641" s="983"/>
      <c r="I641" s="98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077"/>
      <c r="Q641" s="1078"/>
      <c r="R641" s="524" t="str">
        <f>IFERROR(IF(OR('別紙様式3-2（４・５月）'!R643="",'別紙様式3-2（４・５月）'!Z643="ベア加算"),
"",P641*VLOOKUP(N641,【参考】数式用!$AD$2:$AH$27,MATCH(O641,【参考】数式用!$K$4:$N$4,0)+1,0)),"")</f>
        <v/>
      </c>
      <c r="S641" s="138"/>
      <c r="T641" s="1079"/>
      <c r="U641" s="1080"/>
      <c r="V641" s="522" t="str">
        <f>IFERROR(IF(AND('別紙様式3-2（４・５月）'!O643="", O641&lt;&gt;""),P641, P641*VLOOKUP(AF641,【参考】数式用4!$DC$3:$DZ$106,MATCH(N641,【参考】数式用4!$DC$2:$DZ$2,0))),"")</f>
        <v/>
      </c>
      <c r="W641" s="107"/>
      <c r="X641" s="525"/>
      <c r="Y641" s="1081" t="str">
        <f>IFERROR(
     IF(OR('別紙様式3-2（４・５月）'!R643="",'別紙様式3-2（４・５月）'!Z643="ベア加算"),"",
                                            X641*VLOOKUP(N641,【参考】数式用!$AD$2:$AH$27,MATCH(W641,【参考】数式用!$K$4:$N$4,0)+1,0)
      ),"")</f>
        <v/>
      </c>
      <c r="Z641" s="1081"/>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 customHeight="1">
      <c r="A642" s="502">
        <v>629</v>
      </c>
      <c r="B642" s="982" t="str">
        <f>IF(基本情報入力シート!C681="","",基本情報入力シート!C681)</f>
        <v/>
      </c>
      <c r="C642" s="983"/>
      <c r="D642" s="983"/>
      <c r="E642" s="983"/>
      <c r="F642" s="983"/>
      <c r="G642" s="983"/>
      <c r="H642" s="983"/>
      <c r="I642" s="98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077"/>
      <c r="Q642" s="1078"/>
      <c r="R642" s="524" t="str">
        <f>IFERROR(IF(OR('別紙様式3-2（４・５月）'!R644="",'別紙様式3-2（４・５月）'!Z644="ベア加算"),
"",P642*VLOOKUP(N642,【参考】数式用!$AD$2:$AH$27,MATCH(O642,【参考】数式用!$K$4:$N$4,0)+1,0)),"")</f>
        <v/>
      </c>
      <c r="S642" s="138"/>
      <c r="T642" s="1079"/>
      <c r="U642" s="1080"/>
      <c r="V642" s="522" t="str">
        <f>IFERROR(IF(AND('別紙様式3-2（４・５月）'!O644="", O642&lt;&gt;""),P642, P642*VLOOKUP(AF642,【参考】数式用4!$DC$3:$DZ$106,MATCH(N642,【参考】数式用4!$DC$2:$DZ$2,0))),"")</f>
        <v/>
      </c>
      <c r="W642" s="107"/>
      <c r="X642" s="525"/>
      <c r="Y642" s="1081" t="str">
        <f>IFERROR(
     IF(OR('別紙様式3-2（４・５月）'!R644="",'別紙様式3-2（４・５月）'!Z644="ベア加算"),"",
                                            X642*VLOOKUP(N642,【参考】数式用!$AD$2:$AH$27,MATCH(W642,【参考】数式用!$K$4:$N$4,0)+1,0)
      ),"")</f>
        <v/>
      </c>
      <c r="Z642" s="1081"/>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 customHeight="1">
      <c r="A643" s="502">
        <v>630</v>
      </c>
      <c r="B643" s="982" t="str">
        <f>IF(基本情報入力シート!C682="","",基本情報入力シート!C682)</f>
        <v/>
      </c>
      <c r="C643" s="983"/>
      <c r="D643" s="983"/>
      <c r="E643" s="983"/>
      <c r="F643" s="983"/>
      <c r="G643" s="983"/>
      <c r="H643" s="983"/>
      <c r="I643" s="98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077"/>
      <c r="Q643" s="1078"/>
      <c r="R643" s="524" t="str">
        <f>IFERROR(IF(OR('別紙様式3-2（４・５月）'!R645="",'別紙様式3-2（４・５月）'!Z645="ベア加算"),
"",P643*VLOOKUP(N643,【参考】数式用!$AD$2:$AH$27,MATCH(O643,【参考】数式用!$K$4:$N$4,0)+1,0)),"")</f>
        <v/>
      </c>
      <c r="S643" s="138"/>
      <c r="T643" s="1079"/>
      <c r="U643" s="1080"/>
      <c r="V643" s="522" t="str">
        <f>IFERROR(IF(AND('別紙様式3-2（４・５月）'!O645="", O643&lt;&gt;""),P643, P643*VLOOKUP(AF643,【参考】数式用4!$DC$3:$DZ$106,MATCH(N643,【参考】数式用4!$DC$2:$DZ$2,0))),"")</f>
        <v/>
      </c>
      <c r="W643" s="107"/>
      <c r="X643" s="525"/>
      <c r="Y643" s="1081" t="str">
        <f>IFERROR(
     IF(OR('別紙様式3-2（４・５月）'!R645="",'別紙様式3-2（４・５月）'!Z645="ベア加算"),"",
                                            X643*VLOOKUP(N643,【参考】数式用!$AD$2:$AH$27,MATCH(W643,【参考】数式用!$K$4:$N$4,0)+1,0)
      ),"")</f>
        <v/>
      </c>
      <c r="Z643" s="1081"/>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 customHeight="1">
      <c r="A644" s="502">
        <v>631</v>
      </c>
      <c r="B644" s="982" t="str">
        <f>IF(基本情報入力シート!C683="","",基本情報入力シート!C683)</f>
        <v/>
      </c>
      <c r="C644" s="983"/>
      <c r="D644" s="983"/>
      <c r="E644" s="983"/>
      <c r="F644" s="983"/>
      <c r="G644" s="983"/>
      <c r="H644" s="983"/>
      <c r="I644" s="98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077"/>
      <c r="Q644" s="1078"/>
      <c r="R644" s="524" t="str">
        <f>IFERROR(IF(OR('別紙様式3-2（４・５月）'!R646="",'別紙様式3-2（４・５月）'!Z646="ベア加算"),
"",P644*VLOOKUP(N644,【参考】数式用!$AD$2:$AH$27,MATCH(O644,【参考】数式用!$K$4:$N$4,0)+1,0)),"")</f>
        <v/>
      </c>
      <c r="S644" s="138"/>
      <c r="T644" s="1079"/>
      <c r="U644" s="1080"/>
      <c r="V644" s="522" t="str">
        <f>IFERROR(IF(AND('別紙様式3-2（４・５月）'!O646="", O644&lt;&gt;""),P644, P644*VLOOKUP(AF644,【参考】数式用4!$DC$3:$DZ$106,MATCH(N644,【参考】数式用4!$DC$2:$DZ$2,0))),"")</f>
        <v/>
      </c>
      <c r="W644" s="107"/>
      <c r="X644" s="525"/>
      <c r="Y644" s="1081" t="str">
        <f>IFERROR(
     IF(OR('別紙様式3-2（４・５月）'!R646="",'別紙様式3-2（４・５月）'!Z646="ベア加算"),"",
                                            X644*VLOOKUP(N644,【参考】数式用!$AD$2:$AH$27,MATCH(W644,【参考】数式用!$K$4:$N$4,0)+1,0)
      ),"")</f>
        <v/>
      </c>
      <c r="Z644" s="1081"/>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 customHeight="1">
      <c r="A645" s="502">
        <v>632</v>
      </c>
      <c r="B645" s="982" t="str">
        <f>IF(基本情報入力シート!C684="","",基本情報入力シート!C684)</f>
        <v/>
      </c>
      <c r="C645" s="983"/>
      <c r="D645" s="983"/>
      <c r="E645" s="983"/>
      <c r="F645" s="983"/>
      <c r="G645" s="983"/>
      <c r="H645" s="983"/>
      <c r="I645" s="98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077"/>
      <c r="Q645" s="1078"/>
      <c r="R645" s="524" t="str">
        <f>IFERROR(IF(OR('別紙様式3-2（４・５月）'!R647="",'別紙様式3-2（４・５月）'!Z647="ベア加算"),
"",P645*VLOOKUP(N645,【参考】数式用!$AD$2:$AH$27,MATCH(O645,【参考】数式用!$K$4:$N$4,0)+1,0)),"")</f>
        <v/>
      </c>
      <c r="S645" s="138"/>
      <c r="T645" s="1079"/>
      <c r="U645" s="1080"/>
      <c r="V645" s="522" t="str">
        <f>IFERROR(IF(AND('別紙様式3-2（４・５月）'!O647="", O645&lt;&gt;""),P645, P645*VLOOKUP(AF645,【参考】数式用4!$DC$3:$DZ$106,MATCH(N645,【参考】数式用4!$DC$2:$DZ$2,0))),"")</f>
        <v/>
      </c>
      <c r="W645" s="107"/>
      <c r="X645" s="525"/>
      <c r="Y645" s="1081" t="str">
        <f>IFERROR(
     IF(OR('別紙様式3-2（４・５月）'!R647="",'別紙様式3-2（４・５月）'!Z647="ベア加算"),"",
                                            X645*VLOOKUP(N645,【参考】数式用!$AD$2:$AH$27,MATCH(W645,【参考】数式用!$K$4:$N$4,0)+1,0)
      ),"")</f>
        <v/>
      </c>
      <c r="Z645" s="1081"/>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 customHeight="1">
      <c r="A646" s="502">
        <v>633</v>
      </c>
      <c r="B646" s="982" t="str">
        <f>IF(基本情報入力シート!C685="","",基本情報入力シート!C685)</f>
        <v/>
      </c>
      <c r="C646" s="983"/>
      <c r="D646" s="983"/>
      <c r="E646" s="983"/>
      <c r="F646" s="983"/>
      <c r="G646" s="983"/>
      <c r="H646" s="983"/>
      <c r="I646" s="98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077"/>
      <c r="Q646" s="1078"/>
      <c r="R646" s="524" t="str">
        <f>IFERROR(IF(OR('別紙様式3-2（４・５月）'!R648="",'別紙様式3-2（４・５月）'!Z648="ベア加算"),
"",P646*VLOOKUP(N646,【参考】数式用!$AD$2:$AH$27,MATCH(O646,【参考】数式用!$K$4:$N$4,0)+1,0)),"")</f>
        <v/>
      </c>
      <c r="S646" s="138"/>
      <c r="T646" s="1079"/>
      <c r="U646" s="1080"/>
      <c r="V646" s="522" t="str">
        <f>IFERROR(IF(AND('別紙様式3-2（４・５月）'!O648="", O646&lt;&gt;""),P646, P646*VLOOKUP(AF646,【参考】数式用4!$DC$3:$DZ$106,MATCH(N646,【参考】数式用4!$DC$2:$DZ$2,0))),"")</f>
        <v/>
      </c>
      <c r="W646" s="107"/>
      <c r="X646" s="525"/>
      <c r="Y646" s="1081" t="str">
        <f>IFERROR(
     IF(OR('別紙様式3-2（４・５月）'!R648="",'別紙様式3-2（４・５月）'!Z648="ベア加算"),"",
                                            X646*VLOOKUP(N646,【参考】数式用!$AD$2:$AH$27,MATCH(W646,【参考】数式用!$K$4:$N$4,0)+1,0)
      ),"")</f>
        <v/>
      </c>
      <c r="Z646" s="1081"/>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 customHeight="1">
      <c r="A647" s="502">
        <v>634</v>
      </c>
      <c r="B647" s="982" t="str">
        <f>IF(基本情報入力シート!C686="","",基本情報入力シート!C686)</f>
        <v/>
      </c>
      <c r="C647" s="983"/>
      <c r="D647" s="983"/>
      <c r="E647" s="983"/>
      <c r="F647" s="983"/>
      <c r="G647" s="983"/>
      <c r="H647" s="983"/>
      <c r="I647" s="98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077"/>
      <c r="Q647" s="1078"/>
      <c r="R647" s="524" t="str">
        <f>IFERROR(IF(OR('別紙様式3-2（４・５月）'!R649="",'別紙様式3-2（４・５月）'!Z649="ベア加算"),
"",P647*VLOOKUP(N647,【参考】数式用!$AD$2:$AH$27,MATCH(O647,【参考】数式用!$K$4:$N$4,0)+1,0)),"")</f>
        <v/>
      </c>
      <c r="S647" s="138"/>
      <c r="T647" s="1079"/>
      <c r="U647" s="1080"/>
      <c r="V647" s="522" t="str">
        <f>IFERROR(IF(AND('別紙様式3-2（４・５月）'!O649="", O647&lt;&gt;""),P647, P647*VLOOKUP(AF647,【参考】数式用4!$DC$3:$DZ$106,MATCH(N647,【参考】数式用4!$DC$2:$DZ$2,0))),"")</f>
        <v/>
      </c>
      <c r="W647" s="107"/>
      <c r="X647" s="525"/>
      <c r="Y647" s="1081" t="str">
        <f>IFERROR(
     IF(OR('別紙様式3-2（４・５月）'!R649="",'別紙様式3-2（４・５月）'!Z649="ベア加算"),"",
                                            X647*VLOOKUP(N647,【参考】数式用!$AD$2:$AH$27,MATCH(W647,【参考】数式用!$K$4:$N$4,0)+1,0)
      ),"")</f>
        <v/>
      </c>
      <c r="Z647" s="1081"/>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 customHeight="1">
      <c r="A648" s="502">
        <v>635</v>
      </c>
      <c r="B648" s="982" t="str">
        <f>IF(基本情報入力シート!C687="","",基本情報入力シート!C687)</f>
        <v/>
      </c>
      <c r="C648" s="983"/>
      <c r="D648" s="983"/>
      <c r="E648" s="983"/>
      <c r="F648" s="983"/>
      <c r="G648" s="983"/>
      <c r="H648" s="983"/>
      <c r="I648" s="98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077"/>
      <c r="Q648" s="1078"/>
      <c r="R648" s="524" t="str">
        <f>IFERROR(IF(OR('別紙様式3-2（４・５月）'!R650="",'別紙様式3-2（４・５月）'!Z650="ベア加算"),
"",P648*VLOOKUP(N648,【参考】数式用!$AD$2:$AH$27,MATCH(O648,【参考】数式用!$K$4:$N$4,0)+1,0)),"")</f>
        <v/>
      </c>
      <c r="S648" s="138"/>
      <c r="T648" s="1079"/>
      <c r="U648" s="1080"/>
      <c r="V648" s="522" t="str">
        <f>IFERROR(IF(AND('別紙様式3-2（４・５月）'!O650="", O648&lt;&gt;""),P648, P648*VLOOKUP(AF648,【参考】数式用4!$DC$3:$DZ$106,MATCH(N648,【参考】数式用4!$DC$2:$DZ$2,0))),"")</f>
        <v/>
      </c>
      <c r="W648" s="107"/>
      <c r="X648" s="525"/>
      <c r="Y648" s="1081" t="str">
        <f>IFERROR(
     IF(OR('別紙様式3-2（４・５月）'!R650="",'別紙様式3-2（４・５月）'!Z650="ベア加算"),"",
                                            X648*VLOOKUP(N648,【参考】数式用!$AD$2:$AH$27,MATCH(W648,【参考】数式用!$K$4:$N$4,0)+1,0)
      ),"")</f>
        <v/>
      </c>
      <c r="Z648" s="1081"/>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 customHeight="1">
      <c r="A649" s="502">
        <v>636</v>
      </c>
      <c r="B649" s="982" t="str">
        <f>IF(基本情報入力シート!C688="","",基本情報入力シート!C688)</f>
        <v/>
      </c>
      <c r="C649" s="983"/>
      <c r="D649" s="983"/>
      <c r="E649" s="983"/>
      <c r="F649" s="983"/>
      <c r="G649" s="983"/>
      <c r="H649" s="983"/>
      <c r="I649" s="98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077"/>
      <c r="Q649" s="1078"/>
      <c r="R649" s="524" t="str">
        <f>IFERROR(IF(OR('別紙様式3-2（４・５月）'!R651="",'別紙様式3-2（４・５月）'!Z651="ベア加算"),
"",P649*VLOOKUP(N649,【参考】数式用!$AD$2:$AH$27,MATCH(O649,【参考】数式用!$K$4:$N$4,0)+1,0)),"")</f>
        <v/>
      </c>
      <c r="S649" s="138"/>
      <c r="T649" s="1079"/>
      <c r="U649" s="1080"/>
      <c r="V649" s="522" t="str">
        <f>IFERROR(IF(AND('別紙様式3-2（４・５月）'!O651="", O649&lt;&gt;""),P649, P649*VLOOKUP(AF649,【参考】数式用4!$DC$3:$DZ$106,MATCH(N649,【参考】数式用4!$DC$2:$DZ$2,0))),"")</f>
        <v/>
      </c>
      <c r="W649" s="107"/>
      <c r="X649" s="525"/>
      <c r="Y649" s="1081" t="str">
        <f>IFERROR(
     IF(OR('別紙様式3-2（４・５月）'!R651="",'別紙様式3-2（４・５月）'!Z651="ベア加算"),"",
                                            X649*VLOOKUP(N649,【参考】数式用!$AD$2:$AH$27,MATCH(W649,【参考】数式用!$K$4:$N$4,0)+1,0)
      ),"")</f>
        <v/>
      </c>
      <c r="Z649" s="1081"/>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 customHeight="1">
      <c r="A650" s="502">
        <v>637</v>
      </c>
      <c r="B650" s="982" t="str">
        <f>IF(基本情報入力シート!C689="","",基本情報入力シート!C689)</f>
        <v/>
      </c>
      <c r="C650" s="983"/>
      <c r="D650" s="983"/>
      <c r="E650" s="983"/>
      <c r="F650" s="983"/>
      <c r="G650" s="983"/>
      <c r="H650" s="983"/>
      <c r="I650" s="98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077"/>
      <c r="Q650" s="1078"/>
      <c r="R650" s="524" t="str">
        <f>IFERROR(IF(OR('別紙様式3-2（４・５月）'!R652="",'別紙様式3-2（４・５月）'!Z652="ベア加算"),
"",P650*VLOOKUP(N650,【参考】数式用!$AD$2:$AH$27,MATCH(O650,【参考】数式用!$K$4:$N$4,0)+1,0)),"")</f>
        <v/>
      </c>
      <c r="S650" s="138"/>
      <c r="T650" s="1079"/>
      <c r="U650" s="1080"/>
      <c r="V650" s="522" t="str">
        <f>IFERROR(IF(AND('別紙様式3-2（４・５月）'!O652="", O650&lt;&gt;""),P650, P650*VLOOKUP(AF650,【参考】数式用4!$DC$3:$DZ$106,MATCH(N650,【参考】数式用4!$DC$2:$DZ$2,0))),"")</f>
        <v/>
      </c>
      <c r="W650" s="107"/>
      <c r="X650" s="525"/>
      <c r="Y650" s="1081" t="str">
        <f>IFERROR(
     IF(OR('別紙様式3-2（４・５月）'!R652="",'別紙様式3-2（４・５月）'!Z652="ベア加算"),"",
                                            X650*VLOOKUP(N650,【参考】数式用!$AD$2:$AH$27,MATCH(W650,【参考】数式用!$K$4:$N$4,0)+1,0)
      ),"")</f>
        <v/>
      </c>
      <c r="Z650" s="1081"/>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 customHeight="1">
      <c r="A651" s="502">
        <v>638</v>
      </c>
      <c r="B651" s="982" t="str">
        <f>IF(基本情報入力シート!C690="","",基本情報入力シート!C690)</f>
        <v/>
      </c>
      <c r="C651" s="983"/>
      <c r="D651" s="983"/>
      <c r="E651" s="983"/>
      <c r="F651" s="983"/>
      <c r="G651" s="983"/>
      <c r="H651" s="983"/>
      <c r="I651" s="98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077"/>
      <c r="Q651" s="1078"/>
      <c r="R651" s="524" t="str">
        <f>IFERROR(IF(OR('別紙様式3-2（４・５月）'!R653="",'別紙様式3-2（４・５月）'!Z653="ベア加算"),
"",P651*VLOOKUP(N651,【参考】数式用!$AD$2:$AH$27,MATCH(O651,【参考】数式用!$K$4:$N$4,0)+1,0)),"")</f>
        <v/>
      </c>
      <c r="S651" s="138"/>
      <c r="T651" s="1079"/>
      <c r="U651" s="1080"/>
      <c r="V651" s="522" t="str">
        <f>IFERROR(IF(AND('別紙様式3-2（４・５月）'!O653="", O651&lt;&gt;""),P651, P651*VLOOKUP(AF651,【参考】数式用4!$DC$3:$DZ$106,MATCH(N651,【参考】数式用4!$DC$2:$DZ$2,0))),"")</f>
        <v/>
      </c>
      <c r="W651" s="107"/>
      <c r="X651" s="525"/>
      <c r="Y651" s="1081" t="str">
        <f>IFERROR(
     IF(OR('別紙様式3-2（４・５月）'!R653="",'別紙様式3-2（４・５月）'!Z653="ベア加算"),"",
                                            X651*VLOOKUP(N651,【参考】数式用!$AD$2:$AH$27,MATCH(W651,【参考】数式用!$K$4:$N$4,0)+1,0)
      ),"")</f>
        <v/>
      </c>
      <c r="Z651" s="1081"/>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 customHeight="1">
      <c r="A652" s="502">
        <v>639</v>
      </c>
      <c r="B652" s="982" t="str">
        <f>IF(基本情報入力シート!C691="","",基本情報入力シート!C691)</f>
        <v/>
      </c>
      <c r="C652" s="983"/>
      <c r="D652" s="983"/>
      <c r="E652" s="983"/>
      <c r="F652" s="983"/>
      <c r="G652" s="983"/>
      <c r="H652" s="983"/>
      <c r="I652" s="98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077"/>
      <c r="Q652" s="1078"/>
      <c r="R652" s="524" t="str">
        <f>IFERROR(IF(OR('別紙様式3-2（４・５月）'!R654="",'別紙様式3-2（４・５月）'!Z654="ベア加算"),
"",P652*VLOOKUP(N652,【参考】数式用!$AD$2:$AH$27,MATCH(O652,【参考】数式用!$K$4:$N$4,0)+1,0)),"")</f>
        <v/>
      </c>
      <c r="S652" s="138"/>
      <c r="T652" s="1079"/>
      <c r="U652" s="1080"/>
      <c r="V652" s="522" t="str">
        <f>IFERROR(IF(AND('別紙様式3-2（４・５月）'!O654="", O652&lt;&gt;""),P652, P652*VLOOKUP(AF652,【参考】数式用4!$DC$3:$DZ$106,MATCH(N652,【参考】数式用4!$DC$2:$DZ$2,0))),"")</f>
        <v/>
      </c>
      <c r="W652" s="107"/>
      <c r="X652" s="525"/>
      <c r="Y652" s="1081" t="str">
        <f>IFERROR(
     IF(OR('別紙様式3-2（４・５月）'!R654="",'別紙様式3-2（４・５月）'!Z654="ベア加算"),"",
                                            X652*VLOOKUP(N652,【参考】数式用!$AD$2:$AH$27,MATCH(W652,【参考】数式用!$K$4:$N$4,0)+1,0)
      ),"")</f>
        <v/>
      </c>
      <c r="Z652" s="1081"/>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 customHeight="1">
      <c r="A653" s="502">
        <v>640</v>
      </c>
      <c r="B653" s="982" t="str">
        <f>IF(基本情報入力シート!C692="","",基本情報入力シート!C692)</f>
        <v/>
      </c>
      <c r="C653" s="983"/>
      <c r="D653" s="983"/>
      <c r="E653" s="983"/>
      <c r="F653" s="983"/>
      <c r="G653" s="983"/>
      <c r="H653" s="983"/>
      <c r="I653" s="98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077"/>
      <c r="Q653" s="1078"/>
      <c r="R653" s="524" t="str">
        <f>IFERROR(IF(OR('別紙様式3-2（４・５月）'!R655="",'別紙様式3-2（４・５月）'!Z655="ベア加算"),
"",P653*VLOOKUP(N653,【参考】数式用!$AD$2:$AH$27,MATCH(O653,【参考】数式用!$K$4:$N$4,0)+1,0)),"")</f>
        <v/>
      </c>
      <c r="S653" s="138"/>
      <c r="T653" s="1079"/>
      <c r="U653" s="1080"/>
      <c r="V653" s="522" t="str">
        <f>IFERROR(IF(AND('別紙様式3-2（４・５月）'!O655="", O653&lt;&gt;""),P653, P653*VLOOKUP(AF653,【参考】数式用4!$DC$3:$DZ$106,MATCH(N653,【参考】数式用4!$DC$2:$DZ$2,0))),"")</f>
        <v/>
      </c>
      <c r="W653" s="107"/>
      <c r="X653" s="525"/>
      <c r="Y653" s="1081" t="str">
        <f>IFERROR(
     IF(OR('別紙様式3-2（４・５月）'!R655="",'別紙様式3-2（４・５月）'!Z655="ベア加算"),"",
                                            X653*VLOOKUP(N653,【参考】数式用!$AD$2:$AH$27,MATCH(W653,【参考】数式用!$K$4:$N$4,0)+1,0)
      ),"")</f>
        <v/>
      </c>
      <c r="Z653" s="1081"/>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 customHeight="1">
      <c r="A654" s="502">
        <v>641</v>
      </c>
      <c r="B654" s="982" t="str">
        <f>IF(基本情報入力シート!C693="","",基本情報入力シート!C693)</f>
        <v/>
      </c>
      <c r="C654" s="983"/>
      <c r="D654" s="983"/>
      <c r="E654" s="983"/>
      <c r="F654" s="983"/>
      <c r="G654" s="983"/>
      <c r="H654" s="983"/>
      <c r="I654" s="98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077"/>
      <c r="Q654" s="1078"/>
      <c r="R654" s="524" t="str">
        <f>IFERROR(IF(OR('別紙様式3-2（４・５月）'!R656="",'別紙様式3-2（４・５月）'!Z656="ベア加算"),
"",P654*VLOOKUP(N654,【参考】数式用!$AD$2:$AH$27,MATCH(O654,【参考】数式用!$K$4:$N$4,0)+1,0)),"")</f>
        <v/>
      </c>
      <c r="S654" s="138"/>
      <c r="T654" s="1079"/>
      <c r="U654" s="1080"/>
      <c r="V654" s="522" t="str">
        <f>IFERROR(IF(AND('別紙様式3-2（４・５月）'!O656="", O654&lt;&gt;""),P654, P654*VLOOKUP(AF654,【参考】数式用4!$DC$3:$DZ$106,MATCH(N654,【参考】数式用4!$DC$2:$DZ$2,0))),"")</f>
        <v/>
      </c>
      <c r="W654" s="107"/>
      <c r="X654" s="525"/>
      <c r="Y654" s="1081" t="str">
        <f>IFERROR(
     IF(OR('別紙様式3-2（４・５月）'!R656="",'別紙様式3-2（４・５月）'!Z656="ベア加算"),"",
                                            X654*VLOOKUP(N654,【参考】数式用!$AD$2:$AH$27,MATCH(W654,【参考】数式用!$K$4:$N$4,0)+1,0)
      ),"")</f>
        <v/>
      </c>
      <c r="Z654" s="1081"/>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 customHeight="1">
      <c r="A655" s="502">
        <v>642</v>
      </c>
      <c r="B655" s="982" t="str">
        <f>IF(基本情報入力シート!C694="","",基本情報入力シート!C694)</f>
        <v/>
      </c>
      <c r="C655" s="983"/>
      <c r="D655" s="983"/>
      <c r="E655" s="983"/>
      <c r="F655" s="983"/>
      <c r="G655" s="983"/>
      <c r="H655" s="983"/>
      <c r="I655" s="98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077"/>
      <c r="Q655" s="1078"/>
      <c r="R655" s="524" t="str">
        <f>IFERROR(IF(OR('別紙様式3-2（４・５月）'!R657="",'別紙様式3-2（４・５月）'!Z657="ベア加算"),
"",P655*VLOOKUP(N655,【参考】数式用!$AD$2:$AH$27,MATCH(O655,【参考】数式用!$K$4:$N$4,0)+1,0)),"")</f>
        <v/>
      </c>
      <c r="S655" s="138"/>
      <c r="T655" s="1079"/>
      <c r="U655" s="1080"/>
      <c r="V655" s="522" t="str">
        <f>IFERROR(IF(AND('別紙様式3-2（４・５月）'!O657="", O655&lt;&gt;""),P655, P655*VLOOKUP(AF655,【参考】数式用4!$DC$3:$DZ$106,MATCH(N655,【参考】数式用4!$DC$2:$DZ$2,0))),"")</f>
        <v/>
      </c>
      <c r="W655" s="107"/>
      <c r="X655" s="525"/>
      <c r="Y655" s="1081" t="str">
        <f>IFERROR(
     IF(OR('別紙様式3-2（４・５月）'!R657="",'別紙様式3-2（４・５月）'!Z657="ベア加算"),"",
                                            X655*VLOOKUP(N655,【参考】数式用!$AD$2:$AH$27,MATCH(W655,【参考】数式用!$K$4:$N$4,0)+1,0)
      ),"")</f>
        <v/>
      </c>
      <c r="Z655" s="1081"/>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 customHeight="1">
      <c r="A656" s="502">
        <v>643</v>
      </c>
      <c r="B656" s="982" t="str">
        <f>IF(基本情報入力シート!C695="","",基本情報入力シート!C695)</f>
        <v/>
      </c>
      <c r="C656" s="983"/>
      <c r="D656" s="983"/>
      <c r="E656" s="983"/>
      <c r="F656" s="983"/>
      <c r="G656" s="983"/>
      <c r="H656" s="983"/>
      <c r="I656" s="98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077"/>
      <c r="Q656" s="1078"/>
      <c r="R656" s="524" t="str">
        <f>IFERROR(IF(OR('別紙様式3-2（４・５月）'!R658="",'別紙様式3-2（４・５月）'!Z658="ベア加算"),
"",P656*VLOOKUP(N656,【参考】数式用!$AD$2:$AH$27,MATCH(O656,【参考】数式用!$K$4:$N$4,0)+1,0)),"")</f>
        <v/>
      </c>
      <c r="S656" s="138"/>
      <c r="T656" s="1079"/>
      <c r="U656" s="1080"/>
      <c r="V656" s="522" t="str">
        <f>IFERROR(IF(AND('別紙様式3-2（４・５月）'!O658="", O656&lt;&gt;""),P656, P656*VLOOKUP(AF656,【参考】数式用4!$DC$3:$DZ$106,MATCH(N656,【参考】数式用4!$DC$2:$DZ$2,0))),"")</f>
        <v/>
      </c>
      <c r="W656" s="107"/>
      <c r="X656" s="525"/>
      <c r="Y656" s="1081" t="str">
        <f>IFERROR(
     IF(OR('別紙様式3-2（４・５月）'!R658="",'別紙様式3-2（４・５月）'!Z658="ベア加算"),"",
                                            X656*VLOOKUP(N656,【参考】数式用!$AD$2:$AH$27,MATCH(W656,【参考】数式用!$K$4:$N$4,0)+1,0)
      ),"")</f>
        <v/>
      </c>
      <c r="Z656" s="1081"/>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 customHeight="1">
      <c r="A657" s="502">
        <v>644</v>
      </c>
      <c r="B657" s="982" t="str">
        <f>IF(基本情報入力シート!C696="","",基本情報入力シート!C696)</f>
        <v/>
      </c>
      <c r="C657" s="983"/>
      <c r="D657" s="983"/>
      <c r="E657" s="983"/>
      <c r="F657" s="983"/>
      <c r="G657" s="983"/>
      <c r="H657" s="983"/>
      <c r="I657" s="98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077"/>
      <c r="Q657" s="1078"/>
      <c r="R657" s="524" t="str">
        <f>IFERROR(IF(OR('別紙様式3-2（４・５月）'!R659="",'別紙様式3-2（４・５月）'!Z659="ベア加算"),
"",P657*VLOOKUP(N657,【参考】数式用!$AD$2:$AH$27,MATCH(O657,【参考】数式用!$K$4:$N$4,0)+1,0)),"")</f>
        <v/>
      </c>
      <c r="S657" s="138"/>
      <c r="T657" s="1079"/>
      <c r="U657" s="1080"/>
      <c r="V657" s="522" t="str">
        <f>IFERROR(IF(AND('別紙様式3-2（４・５月）'!O659="", O657&lt;&gt;""),P657, P657*VLOOKUP(AF657,【参考】数式用4!$DC$3:$DZ$106,MATCH(N657,【参考】数式用4!$DC$2:$DZ$2,0))),"")</f>
        <v/>
      </c>
      <c r="W657" s="107"/>
      <c r="X657" s="525"/>
      <c r="Y657" s="1081" t="str">
        <f>IFERROR(
     IF(OR('別紙様式3-2（４・５月）'!R659="",'別紙様式3-2（４・５月）'!Z659="ベア加算"),"",
                                            X657*VLOOKUP(N657,【参考】数式用!$AD$2:$AH$27,MATCH(W657,【参考】数式用!$K$4:$N$4,0)+1,0)
      ),"")</f>
        <v/>
      </c>
      <c r="Z657" s="1081"/>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 customHeight="1">
      <c r="A658" s="502">
        <v>645</v>
      </c>
      <c r="B658" s="982" t="str">
        <f>IF(基本情報入力シート!C697="","",基本情報入力シート!C697)</f>
        <v/>
      </c>
      <c r="C658" s="983"/>
      <c r="D658" s="983"/>
      <c r="E658" s="983"/>
      <c r="F658" s="983"/>
      <c r="G658" s="983"/>
      <c r="H658" s="983"/>
      <c r="I658" s="98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077"/>
      <c r="Q658" s="1078"/>
      <c r="R658" s="524" t="str">
        <f>IFERROR(IF(OR('別紙様式3-2（４・５月）'!R660="",'別紙様式3-2（４・５月）'!Z660="ベア加算"),
"",P658*VLOOKUP(N658,【参考】数式用!$AD$2:$AH$27,MATCH(O658,【参考】数式用!$K$4:$N$4,0)+1,0)),"")</f>
        <v/>
      </c>
      <c r="S658" s="138"/>
      <c r="T658" s="1079"/>
      <c r="U658" s="1080"/>
      <c r="V658" s="522" t="str">
        <f>IFERROR(IF(AND('別紙様式3-2（４・５月）'!O660="", O658&lt;&gt;""),P658, P658*VLOOKUP(AF658,【参考】数式用4!$DC$3:$DZ$106,MATCH(N658,【参考】数式用4!$DC$2:$DZ$2,0))),"")</f>
        <v/>
      </c>
      <c r="W658" s="107"/>
      <c r="X658" s="525"/>
      <c r="Y658" s="1081" t="str">
        <f>IFERROR(
     IF(OR('別紙様式3-2（４・５月）'!R660="",'別紙様式3-2（４・５月）'!Z660="ベア加算"),"",
                                            X658*VLOOKUP(N658,【参考】数式用!$AD$2:$AH$27,MATCH(W658,【参考】数式用!$K$4:$N$4,0)+1,0)
      ),"")</f>
        <v/>
      </c>
      <c r="Z658" s="1081"/>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 customHeight="1">
      <c r="A659" s="502">
        <v>646</v>
      </c>
      <c r="B659" s="982" t="str">
        <f>IF(基本情報入力シート!C698="","",基本情報入力シート!C698)</f>
        <v/>
      </c>
      <c r="C659" s="983"/>
      <c r="D659" s="983"/>
      <c r="E659" s="983"/>
      <c r="F659" s="983"/>
      <c r="G659" s="983"/>
      <c r="H659" s="983"/>
      <c r="I659" s="98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077"/>
      <c r="Q659" s="1078"/>
      <c r="R659" s="524" t="str">
        <f>IFERROR(IF(OR('別紙様式3-2（４・５月）'!R661="",'別紙様式3-2（４・５月）'!Z661="ベア加算"),
"",P659*VLOOKUP(N659,【参考】数式用!$AD$2:$AH$27,MATCH(O659,【参考】数式用!$K$4:$N$4,0)+1,0)),"")</f>
        <v/>
      </c>
      <c r="S659" s="138"/>
      <c r="T659" s="1079"/>
      <c r="U659" s="1080"/>
      <c r="V659" s="522" t="str">
        <f>IFERROR(IF(AND('別紙様式3-2（４・５月）'!O661="", O659&lt;&gt;""),P659, P659*VLOOKUP(AF659,【参考】数式用4!$DC$3:$DZ$106,MATCH(N659,【参考】数式用4!$DC$2:$DZ$2,0))),"")</f>
        <v/>
      </c>
      <c r="W659" s="107"/>
      <c r="X659" s="525"/>
      <c r="Y659" s="1081" t="str">
        <f>IFERROR(
     IF(OR('別紙様式3-2（４・５月）'!R661="",'別紙様式3-2（４・５月）'!Z661="ベア加算"),"",
                                            X659*VLOOKUP(N659,【参考】数式用!$AD$2:$AH$27,MATCH(W659,【参考】数式用!$K$4:$N$4,0)+1,0)
      ),"")</f>
        <v/>
      </c>
      <c r="Z659" s="1081"/>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 customHeight="1">
      <c r="A660" s="502">
        <v>647</v>
      </c>
      <c r="B660" s="982" t="str">
        <f>IF(基本情報入力シート!C699="","",基本情報入力シート!C699)</f>
        <v/>
      </c>
      <c r="C660" s="983"/>
      <c r="D660" s="983"/>
      <c r="E660" s="983"/>
      <c r="F660" s="983"/>
      <c r="G660" s="983"/>
      <c r="H660" s="983"/>
      <c r="I660" s="98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077"/>
      <c r="Q660" s="1078"/>
      <c r="R660" s="524" t="str">
        <f>IFERROR(IF(OR('別紙様式3-2（４・５月）'!R662="",'別紙様式3-2（４・５月）'!Z662="ベア加算"),
"",P660*VLOOKUP(N660,【参考】数式用!$AD$2:$AH$27,MATCH(O660,【参考】数式用!$K$4:$N$4,0)+1,0)),"")</f>
        <v/>
      </c>
      <c r="S660" s="138"/>
      <c r="T660" s="1079"/>
      <c r="U660" s="1080"/>
      <c r="V660" s="522" t="str">
        <f>IFERROR(IF(AND('別紙様式3-2（４・５月）'!O662="", O660&lt;&gt;""),P660, P660*VLOOKUP(AF660,【参考】数式用4!$DC$3:$DZ$106,MATCH(N660,【参考】数式用4!$DC$2:$DZ$2,0))),"")</f>
        <v/>
      </c>
      <c r="W660" s="107"/>
      <c r="X660" s="525"/>
      <c r="Y660" s="1081" t="str">
        <f>IFERROR(
     IF(OR('別紙様式3-2（４・５月）'!R662="",'別紙様式3-2（４・５月）'!Z662="ベア加算"),"",
                                            X660*VLOOKUP(N660,【参考】数式用!$AD$2:$AH$27,MATCH(W660,【参考】数式用!$K$4:$N$4,0)+1,0)
      ),"")</f>
        <v/>
      </c>
      <c r="Z660" s="1081"/>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 customHeight="1">
      <c r="A661" s="502">
        <v>648</v>
      </c>
      <c r="B661" s="982" t="str">
        <f>IF(基本情報入力シート!C700="","",基本情報入力シート!C700)</f>
        <v/>
      </c>
      <c r="C661" s="983"/>
      <c r="D661" s="983"/>
      <c r="E661" s="983"/>
      <c r="F661" s="983"/>
      <c r="G661" s="983"/>
      <c r="H661" s="983"/>
      <c r="I661" s="98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077"/>
      <c r="Q661" s="1078"/>
      <c r="R661" s="524" t="str">
        <f>IFERROR(IF(OR('別紙様式3-2（４・５月）'!R663="",'別紙様式3-2（４・５月）'!Z663="ベア加算"),
"",P661*VLOOKUP(N661,【参考】数式用!$AD$2:$AH$27,MATCH(O661,【参考】数式用!$K$4:$N$4,0)+1,0)),"")</f>
        <v/>
      </c>
      <c r="S661" s="138"/>
      <c r="T661" s="1079"/>
      <c r="U661" s="1080"/>
      <c r="V661" s="522" t="str">
        <f>IFERROR(IF(AND('別紙様式3-2（４・５月）'!O663="", O661&lt;&gt;""),P661, P661*VLOOKUP(AF661,【参考】数式用4!$DC$3:$DZ$106,MATCH(N661,【参考】数式用4!$DC$2:$DZ$2,0))),"")</f>
        <v/>
      </c>
      <c r="W661" s="107"/>
      <c r="X661" s="525"/>
      <c r="Y661" s="1081" t="str">
        <f>IFERROR(
     IF(OR('別紙様式3-2（４・５月）'!R663="",'別紙様式3-2（４・５月）'!Z663="ベア加算"),"",
                                            X661*VLOOKUP(N661,【参考】数式用!$AD$2:$AH$27,MATCH(W661,【参考】数式用!$K$4:$N$4,0)+1,0)
      ),"")</f>
        <v/>
      </c>
      <c r="Z661" s="1081"/>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 customHeight="1">
      <c r="A662" s="502">
        <v>649</v>
      </c>
      <c r="B662" s="982" t="str">
        <f>IF(基本情報入力シート!C701="","",基本情報入力シート!C701)</f>
        <v/>
      </c>
      <c r="C662" s="983"/>
      <c r="D662" s="983"/>
      <c r="E662" s="983"/>
      <c r="F662" s="983"/>
      <c r="G662" s="983"/>
      <c r="H662" s="983"/>
      <c r="I662" s="98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077"/>
      <c r="Q662" s="1078"/>
      <c r="R662" s="524" t="str">
        <f>IFERROR(IF(OR('別紙様式3-2（４・５月）'!R664="",'別紙様式3-2（４・５月）'!Z664="ベア加算"),
"",P662*VLOOKUP(N662,【参考】数式用!$AD$2:$AH$27,MATCH(O662,【参考】数式用!$K$4:$N$4,0)+1,0)),"")</f>
        <v/>
      </c>
      <c r="S662" s="138"/>
      <c r="T662" s="1079"/>
      <c r="U662" s="1080"/>
      <c r="V662" s="522" t="str">
        <f>IFERROR(IF(AND('別紙様式3-2（４・５月）'!O664="", O662&lt;&gt;""),P662, P662*VLOOKUP(AF662,【参考】数式用4!$DC$3:$DZ$106,MATCH(N662,【参考】数式用4!$DC$2:$DZ$2,0))),"")</f>
        <v/>
      </c>
      <c r="W662" s="107"/>
      <c r="X662" s="525"/>
      <c r="Y662" s="1081" t="str">
        <f>IFERROR(
     IF(OR('別紙様式3-2（４・５月）'!R664="",'別紙様式3-2（４・５月）'!Z664="ベア加算"),"",
                                            X662*VLOOKUP(N662,【参考】数式用!$AD$2:$AH$27,MATCH(W662,【参考】数式用!$K$4:$N$4,0)+1,0)
      ),"")</f>
        <v/>
      </c>
      <c r="Z662" s="1081"/>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 customHeight="1">
      <c r="A663" s="502">
        <v>650</v>
      </c>
      <c r="B663" s="982" t="str">
        <f>IF(基本情報入力シート!C702="","",基本情報入力シート!C702)</f>
        <v/>
      </c>
      <c r="C663" s="983"/>
      <c r="D663" s="983"/>
      <c r="E663" s="983"/>
      <c r="F663" s="983"/>
      <c r="G663" s="983"/>
      <c r="H663" s="983"/>
      <c r="I663" s="98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077"/>
      <c r="Q663" s="1078"/>
      <c r="R663" s="524" t="str">
        <f>IFERROR(IF(OR('別紙様式3-2（４・５月）'!R665="",'別紙様式3-2（４・５月）'!Z665="ベア加算"),
"",P663*VLOOKUP(N663,【参考】数式用!$AD$2:$AH$27,MATCH(O663,【参考】数式用!$K$4:$N$4,0)+1,0)),"")</f>
        <v/>
      </c>
      <c r="S663" s="138"/>
      <c r="T663" s="1079"/>
      <c r="U663" s="1080"/>
      <c r="V663" s="522" t="str">
        <f>IFERROR(IF(AND('別紙様式3-2（４・５月）'!O665="", O663&lt;&gt;""),P663, P663*VLOOKUP(AF663,【参考】数式用4!$DC$3:$DZ$106,MATCH(N663,【参考】数式用4!$DC$2:$DZ$2,0))),"")</f>
        <v/>
      </c>
      <c r="W663" s="107"/>
      <c r="X663" s="525"/>
      <c r="Y663" s="1081" t="str">
        <f>IFERROR(
     IF(OR('別紙様式3-2（４・５月）'!R665="",'別紙様式3-2（４・５月）'!Z665="ベア加算"),"",
                                            X663*VLOOKUP(N663,【参考】数式用!$AD$2:$AH$27,MATCH(W663,【参考】数式用!$K$4:$N$4,0)+1,0)
      ),"")</f>
        <v/>
      </c>
      <c r="Z663" s="1081"/>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 customHeight="1">
      <c r="A664" s="502">
        <v>651</v>
      </c>
      <c r="B664" s="982" t="str">
        <f>IF(基本情報入力シート!C703="","",基本情報入力シート!C703)</f>
        <v/>
      </c>
      <c r="C664" s="983"/>
      <c r="D664" s="983"/>
      <c r="E664" s="983"/>
      <c r="F664" s="983"/>
      <c r="G664" s="983"/>
      <c r="H664" s="983"/>
      <c r="I664" s="98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077"/>
      <c r="Q664" s="1078"/>
      <c r="R664" s="524" t="str">
        <f>IFERROR(IF(OR('別紙様式3-2（４・５月）'!R666="",'別紙様式3-2（４・５月）'!Z666="ベア加算"),
"",P664*VLOOKUP(N664,【参考】数式用!$AD$2:$AH$27,MATCH(O664,【参考】数式用!$K$4:$N$4,0)+1,0)),"")</f>
        <v/>
      </c>
      <c r="S664" s="138"/>
      <c r="T664" s="1079"/>
      <c r="U664" s="1080"/>
      <c r="V664" s="522" t="str">
        <f>IFERROR(IF(AND('別紙様式3-2（４・５月）'!O666="", O664&lt;&gt;""),P664, P664*VLOOKUP(AF664,【参考】数式用4!$DC$3:$DZ$106,MATCH(N664,【参考】数式用4!$DC$2:$DZ$2,0))),"")</f>
        <v/>
      </c>
      <c r="W664" s="107"/>
      <c r="X664" s="525"/>
      <c r="Y664" s="1081" t="str">
        <f>IFERROR(
     IF(OR('別紙様式3-2（４・５月）'!R666="",'別紙様式3-2（４・５月）'!Z666="ベア加算"),"",
                                            X664*VLOOKUP(N664,【参考】数式用!$AD$2:$AH$27,MATCH(W664,【参考】数式用!$K$4:$N$4,0)+1,0)
      ),"")</f>
        <v/>
      </c>
      <c r="Z664" s="1081"/>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 customHeight="1">
      <c r="A665" s="502">
        <v>652</v>
      </c>
      <c r="B665" s="982" t="str">
        <f>IF(基本情報入力シート!C704="","",基本情報入力シート!C704)</f>
        <v/>
      </c>
      <c r="C665" s="983"/>
      <c r="D665" s="983"/>
      <c r="E665" s="983"/>
      <c r="F665" s="983"/>
      <c r="G665" s="983"/>
      <c r="H665" s="983"/>
      <c r="I665" s="98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077"/>
      <c r="Q665" s="1078"/>
      <c r="R665" s="524" t="str">
        <f>IFERROR(IF(OR('別紙様式3-2（４・５月）'!R667="",'別紙様式3-2（４・５月）'!Z667="ベア加算"),
"",P665*VLOOKUP(N665,【参考】数式用!$AD$2:$AH$27,MATCH(O665,【参考】数式用!$K$4:$N$4,0)+1,0)),"")</f>
        <v/>
      </c>
      <c r="S665" s="138"/>
      <c r="T665" s="1079"/>
      <c r="U665" s="1080"/>
      <c r="V665" s="522" t="str">
        <f>IFERROR(IF(AND('別紙様式3-2（４・５月）'!O667="", O665&lt;&gt;""),P665, P665*VLOOKUP(AF665,【参考】数式用4!$DC$3:$DZ$106,MATCH(N665,【参考】数式用4!$DC$2:$DZ$2,0))),"")</f>
        <v/>
      </c>
      <c r="W665" s="107"/>
      <c r="X665" s="525"/>
      <c r="Y665" s="1081" t="str">
        <f>IFERROR(
     IF(OR('別紙様式3-2（４・５月）'!R667="",'別紙様式3-2（４・５月）'!Z667="ベア加算"),"",
                                            X665*VLOOKUP(N665,【参考】数式用!$AD$2:$AH$27,MATCH(W665,【参考】数式用!$K$4:$N$4,0)+1,0)
      ),"")</f>
        <v/>
      </c>
      <c r="Z665" s="1081"/>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 customHeight="1">
      <c r="A666" s="502">
        <v>653</v>
      </c>
      <c r="B666" s="982" t="str">
        <f>IF(基本情報入力シート!C705="","",基本情報入力シート!C705)</f>
        <v/>
      </c>
      <c r="C666" s="983"/>
      <c r="D666" s="983"/>
      <c r="E666" s="983"/>
      <c r="F666" s="983"/>
      <c r="G666" s="983"/>
      <c r="H666" s="983"/>
      <c r="I666" s="98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077"/>
      <c r="Q666" s="1078"/>
      <c r="R666" s="524" t="str">
        <f>IFERROR(IF(OR('別紙様式3-2（４・５月）'!R668="",'別紙様式3-2（４・５月）'!Z668="ベア加算"),
"",P666*VLOOKUP(N666,【参考】数式用!$AD$2:$AH$27,MATCH(O666,【参考】数式用!$K$4:$N$4,0)+1,0)),"")</f>
        <v/>
      </c>
      <c r="S666" s="138"/>
      <c r="T666" s="1079"/>
      <c r="U666" s="1080"/>
      <c r="V666" s="522" t="str">
        <f>IFERROR(IF(AND('別紙様式3-2（４・５月）'!O668="", O666&lt;&gt;""),P666, P666*VLOOKUP(AF666,【参考】数式用4!$DC$3:$DZ$106,MATCH(N666,【参考】数式用4!$DC$2:$DZ$2,0))),"")</f>
        <v/>
      </c>
      <c r="W666" s="107"/>
      <c r="X666" s="525"/>
      <c r="Y666" s="1081" t="str">
        <f>IFERROR(
     IF(OR('別紙様式3-2（４・５月）'!R668="",'別紙様式3-2（４・５月）'!Z668="ベア加算"),"",
                                            X666*VLOOKUP(N666,【参考】数式用!$AD$2:$AH$27,MATCH(W666,【参考】数式用!$K$4:$N$4,0)+1,0)
      ),"")</f>
        <v/>
      </c>
      <c r="Z666" s="1081"/>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 customHeight="1">
      <c r="A667" s="502">
        <v>654</v>
      </c>
      <c r="B667" s="982" t="str">
        <f>IF(基本情報入力シート!C706="","",基本情報入力シート!C706)</f>
        <v/>
      </c>
      <c r="C667" s="983"/>
      <c r="D667" s="983"/>
      <c r="E667" s="983"/>
      <c r="F667" s="983"/>
      <c r="G667" s="983"/>
      <c r="H667" s="983"/>
      <c r="I667" s="98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077"/>
      <c r="Q667" s="1078"/>
      <c r="R667" s="524" t="str">
        <f>IFERROR(IF(OR('別紙様式3-2（４・５月）'!R669="",'別紙様式3-2（４・５月）'!Z669="ベア加算"),
"",P667*VLOOKUP(N667,【参考】数式用!$AD$2:$AH$27,MATCH(O667,【参考】数式用!$K$4:$N$4,0)+1,0)),"")</f>
        <v/>
      </c>
      <c r="S667" s="138"/>
      <c r="T667" s="1079"/>
      <c r="U667" s="1080"/>
      <c r="V667" s="522" t="str">
        <f>IFERROR(IF(AND('別紙様式3-2（４・５月）'!O669="", O667&lt;&gt;""),P667, P667*VLOOKUP(AF667,【参考】数式用4!$DC$3:$DZ$106,MATCH(N667,【参考】数式用4!$DC$2:$DZ$2,0))),"")</f>
        <v/>
      </c>
      <c r="W667" s="107"/>
      <c r="X667" s="525"/>
      <c r="Y667" s="1081" t="str">
        <f>IFERROR(
     IF(OR('別紙様式3-2（４・５月）'!R669="",'別紙様式3-2（４・５月）'!Z669="ベア加算"),"",
                                            X667*VLOOKUP(N667,【参考】数式用!$AD$2:$AH$27,MATCH(W667,【参考】数式用!$K$4:$N$4,0)+1,0)
      ),"")</f>
        <v/>
      </c>
      <c r="Z667" s="1081"/>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 customHeight="1">
      <c r="A668" s="502">
        <v>655</v>
      </c>
      <c r="B668" s="982" t="str">
        <f>IF(基本情報入力シート!C707="","",基本情報入力シート!C707)</f>
        <v/>
      </c>
      <c r="C668" s="983"/>
      <c r="D668" s="983"/>
      <c r="E668" s="983"/>
      <c r="F668" s="983"/>
      <c r="G668" s="983"/>
      <c r="H668" s="983"/>
      <c r="I668" s="98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077"/>
      <c r="Q668" s="1078"/>
      <c r="R668" s="524" t="str">
        <f>IFERROR(IF(OR('別紙様式3-2（４・５月）'!R670="",'別紙様式3-2（４・５月）'!Z670="ベア加算"),
"",P668*VLOOKUP(N668,【参考】数式用!$AD$2:$AH$27,MATCH(O668,【参考】数式用!$K$4:$N$4,0)+1,0)),"")</f>
        <v/>
      </c>
      <c r="S668" s="138"/>
      <c r="T668" s="1079"/>
      <c r="U668" s="1080"/>
      <c r="V668" s="522" t="str">
        <f>IFERROR(IF(AND('別紙様式3-2（４・５月）'!O670="", O668&lt;&gt;""),P668, P668*VLOOKUP(AF668,【参考】数式用4!$DC$3:$DZ$106,MATCH(N668,【参考】数式用4!$DC$2:$DZ$2,0))),"")</f>
        <v/>
      </c>
      <c r="W668" s="107"/>
      <c r="X668" s="525"/>
      <c r="Y668" s="1081" t="str">
        <f>IFERROR(
     IF(OR('別紙様式3-2（４・５月）'!R670="",'別紙様式3-2（４・５月）'!Z670="ベア加算"),"",
                                            X668*VLOOKUP(N668,【参考】数式用!$AD$2:$AH$27,MATCH(W668,【参考】数式用!$K$4:$N$4,0)+1,0)
      ),"")</f>
        <v/>
      </c>
      <c r="Z668" s="1081"/>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 customHeight="1">
      <c r="A669" s="502">
        <v>656</v>
      </c>
      <c r="B669" s="982" t="str">
        <f>IF(基本情報入力シート!C708="","",基本情報入力シート!C708)</f>
        <v/>
      </c>
      <c r="C669" s="983"/>
      <c r="D669" s="983"/>
      <c r="E669" s="983"/>
      <c r="F669" s="983"/>
      <c r="G669" s="983"/>
      <c r="H669" s="983"/>
      <c r="I669" s="98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077"/>
      <c r="Q669" s="1078"/>
      <c r="R669" s="524" t="str">
        <f>IFERROR(IF(OR('別紙様式3-2（４・５月）'!R671="",'別紙様式3-2（４・５月）'!Z671="ベア加算"),
"",P669*VLOOKUP(N669,【参考】数式用!$AD$2:$AH$27,MATCH(O669,【参考】数式用!$K$4:$N$4,0)+1,0)),"")</f>
        <v/>
      </c>
      <c r="S669" s="138"/>
      <c r="T669" s="1079"/>
      <c r="U669" s="1080"/>
      <c r="V669" s="522" t="str">
        <f>IFERROR(IF(AND('別紙様式3-2（４・５月）'!O671="", O669&lt;&gt;""),P669, P669*VLOOKUP(AF669,【参考】数式用4!$DC$3:$DZ$106,MATCH(N669,【参考】数式用4!$DC$2:$DZ$2,0))),"")</f>
        <v/>
      </c>
      <c r="W669" s="107"/>
      <c r="X669" s="525"/>
      <c r="Y669" s="1081" t="str">
        <f>IFERROR(
     IF(OR('別紙様式3-2（４・５月）'!R671="",'別紙様式3-2（４・５月）'!Z671="ベア加算"),"",
                                            X669*VLOOKUP(N669,【参考】数式用!$AD$2:$AH$27,MATCH(W669,【参考】数式用!$K$4:$N$4,0)+1,0)
      ),"")</f>
        <v/>
      </c>
      <c r="Z669" s="1081"/>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 customHeight="1">
      <c r="A670" s="502">
        <v>657</v>
      </c>
      <c r="B670" s="982" t="str">
        <f>IF(基本情報入力シート!C709="","",基本情報入力シート!C709)</f>
        <v/>
      </c>
      <c r="C670" s="983"/>
      <c r="D670" s="983"/>
      <c r="E670" s="983"/>
      <c r="F670" s="983"/>
      <c r="G670" s="983"/>
      <c r="H670" s="983"/>
      <c r="I670" s="98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077"/>
      <c r="Q670" s="1078"/>
      <c r="R670" s="524" t="str">
        <f>IFERROR(IF(OR('別紙様式3-2（４・５月）'!R672="",'別紙様式3-2（４・５月）'!Z672="ベア加算"),
"",P670*VLOOKUP(N670,【参考】数式用!$AD$2:$AH$27,MATCH(O670,【参考】数式用!$K$4:$N$4,0)+1,0)),"")</f>
        <v/>
      </c>
      <c r="S670" s="138"/>
      <c r="T670" s="1079"/>
      <c r="U670" s="1080"/>
      <c r="V670" s="522" t="str">
        <f>IFERROR(IF(AND('別紙様式3-2（４・５月）'!O672="", O670&lt;&gt;""),P670, P670*VLOOKUP(AF670,【参考】数式用4!$DC$3:$DZ$106,MATCH(N670,【参考】数式用4!$DC$2:$DZ$2,0))),"")</f>
        <v/>
      </c>
      <c r="W670" s="107"/>
      <c r="X670" s="525"/>
      <c r="Y670" s="1081" t="str">
        <f>IFERROR(
     IF(OR('別紙様式3-2（４・５月）'!R672="",'別紙様式3-2（４・５月）'!Z672="ベア加算"),"",
                                            X670*VLOOKUP(N670,【参考】数式用!$AD$2:$AH$27,MATCH(W670,【参考】数式用!$K$4:$N$4,0)+1,0)
      ),"")</f>
        <v/>
      </c>
      <c r="Z670" s="1081"/>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 customHeight="1">
      <c r="A671" s="502">
        <v>658</v>
      </c>
      <c r="B671" s="982" t="str">
        <f>IF(基本情報入力シート!C710="","",基本情報入力シート!C710)</f>
        <v/>
      </c>
      <c r="C671" s="983"/>
      <c r="D671" s="983"/>
      <c r="E671" s="983"/>
      <c r="F671" s="983"/>
      <c r="G671" s="983"/>
      <c r="H671" s="983"/>
      <c r="I671" s="98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077"/>
      <c r="Q671" s="1078"/>
      <c r="R671" s="524" t="str">
        <f>IFERROR(IF(OR('別紙様式3-2（４・５月）'!R673="",'別紙様式3-2（４・５月）'!Z673="ベア加算"),
"",P671*VLOOKUP(N671,【参考】数式用!$AD$2:$AH$27,MATCH(O671,【参考】数式用!$K$4:$N$4,0)+1,0)),"")</f>
        <v/>
      </c>
      <c r="S671" s="138"/>
      <c r="T671" s="1079"/>
      <c r="U671" s="1080"/>
      <c r="V671" s="522" t="str">
        <f>IFERROR(IF(AND('別紙様式3-2（４・５月）'!O673="", O671&lt;&gt;""),P671, P671*VLOOKUP(AF671,【参考】数式用4!$DC$3:$DZ$106,MATCH(N671,【参考】数式用4!$DC$2:$DZ$2,0))),"")</f>
        <v/>
      </c>
      <c r="W671" s="107"/>
      <c r="X671" s="525"/>
      <c r="Y671" s="1081" t="str">
        <f>IFERROR(
     IF(OR('別紙様式3-2（４・５月）'!R673="",'別紙様式3-2（４・５月）'!Z673="ベア加算"),"",
                                            X671*VLOOKUP(N671,【参考】数式用!$AD$2:$AH$27,MATCH(W671,【参考】数式用!$K$4:$N$4,0)+1,0)
      ),"")</f>
        <v/>
      </c>
      <c r="Z671" s="1081"/>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 customHeight="1">
      <c r="A672" s="502">
        <v>659</v>
      </c>
      <c r="B672" s="982" t="str">
        <f>IF(基本情報入力シート!C711="","",基本情報入力シート!C711)</f>
        <v/>
      </c>
      <c r="C672" s="983"/>
      <c r="D672" s="983"/>
      <c r="E672" s="983"/>
      <c r="F672" s="983"/>
      <c r="G672" s="983"/>
      <c r="H672" s="983"/>
      <c r="I672" s="98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077"/>
      <c r="Q672" s="1078"/>
      <c r="R672" s="524" t="str">
        <f>IFERROR(IF(OR('別紙様式3-2（４・５月）'!R674="",'別紙様式3-2（４・５月）'!Z674="ベア加算"),
"",P672*VLOOKUP(N672,【参考】数式用!$AD$2:$AH$27,MATCH(O672,【参考】数式用!$K$4:$N$4,0)+1,0)),"")</f>
        <v/>
      </c>
      <c r="S672" s="138"/>
      <c r="T672" s="1079"/>
      <c r="U672" s="1080"/>
      <c r="V672" s="522" t="str">
        <f>IFERROR(IF(AND('別紙様式3-2（４・５月）'!O674="", O672&lt;&gt;""),P672, P672*VLOOKUP(AF672,【参考】数式用4!$DC$3:$DZ$106,MATCH(N672,【参考】数式用4!$DC$2:$DZ$2,0))),"")</f>
        <v/>
      </c>
      <c r="W672" s="107"/>
      <c r="X672" s="525"/>
      <c r="Y672" s="1081" t="str">
        <f>IFERROR(
     IF(OR('別紙様式3-2（４・５月）'!R674="",'別紙様式3-2（４・５月）'!Z674="ベア加算"),"",
                                            X672*VLOOKUP(N672,【参考】数式用!$AD$2:$AH$27,MATCH(W672,【参考】数式用!$K$4:$N$4,0)+1,0)
      ),"")</f>
        <v/>
      </c>
      <c r="Z672" s="1081"/>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 customHeight="1">
      <c r="A673" s="502">
        <v>660</v>
      </c>
      <c r="B673" s="982" t="str">
        <f>IF(基本情報入力シート!C712="","",基本情報入力シート!C712)</f>
        <v/>
      </c>
      <c r="C673" s="983"/>
      <c r="D673" s="983"/>
      <c r="E673" s="983"/>
      <c r="F673" s="983"/>
      <c r="G673" s="983"/>
      <c r="H673" s="983"/>
      <c r="I673" s="98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077"/>
      <c r="Q673" s="1078"/>
      <c r="R673" s="524" t="str">
        <f>IFERROR(IF(OR('別紙様式3-2（４・５月）'!R675="",'別紙様式3-2（４・５月）'!Z675="ベア加算"),
"",P673*VLOOKUP(N673,【参考】数式用!$AD$2:$AH$27,MATCH(O673,【参考】数式用!$K$4:$N$4,0)+1,0)),"")</f>
        <v/>
      </c>
      <c r="S673" s="138"/>
      <c r="T673" s="1079"/>
      <c r="U673" s="1080"/>
      <c r="V673" s="522" t="str">
        <f>IFERROR(IF(AND('別紙様式3-2（４・５月）'!O675="", O673&lt;&gt;""),P673, P673*VLOOKUP(AF673,【参考】数式用4!$DC$3:$DZ$106,MATCH(N673,【参考】数式用4!$DC$2:$DZ$2,0))),"")</f>
        <v/>
      </c>
      <c r="W673" s="107"/>
      <c r="X673" s="525"/>
      <c r="Y673" s="1081" t="str">
        <f>IFERROR(
     IF(OR('別紙様式3-2（４・５月）'!R675="",'別紙様式3-2（４・５月）'!Z675="ベア加算"),"",
                                            X673*VLOOKUP(N673,【参考】数式用!$AD$2:$AH$27,MATCH(W673,【参考】数式用!$K$4:$N$4,0)+1,0)
      ),"")</f>
        <v/>
      </c>
      <c r="Z673" s="1081"/>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 customHeight="1">
      <c r="A674" s="502">
        <v>661</v>
      </c>
      <c r="B674" s="982" t="str">
        <f>IF(基本情報入力シート!C713="","",基本情報入力シート!C713)</f>
        <v/>
      </c>
      <c r="C674" s="983"/>
      <c r="D674" s="983"/>
      <c r="E674" s="983"/>
      <c r="F674" s="983"/>
      <c r="G674" s="983"/>
      <c r="H674" s="983"/>
      <c r="I674" s="98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077"/>
      <c r="Q674" s="1078"/>
      <c r="R674" s="524" t="str">
        <f>IFERROR(IF(OR('別紙様式3-2（４・５月）'!R676="",'別紙様式3-2（４・５月）'!Z676="ベア加算"),
"",P674*VLOOKUP(N674,【参考】数式用!$AD$2:$AH$27,MATCH(O674,【参考】数式用!$K$4:$N$4,0)+1,0)),"")</f>
        <v/>
      </c>
      <c r="S674" s="138"/>
      <c r="T674" s="1079"/>
      <c r="U674" s="1080"/>
      <c r="V674" s="522" t="str">
        <f>IFERROR(IF(AND('別紙様式3-2（４・５月）'!O676="", O674&lt;&gt;""),P674, P674*VLOOKUP(AF674,【参考】数式用4!$DC$3:$DZ$106,MATCH(N674,【参考】数式用4!$DC$2:$DZ$2,0))),"")</f>
        <v/>
      </c>
      <c r="W674" s="107"/>
      <c r="X674" s="525"/>
      <c r="Y674" s="1081" t="str">
        <f>IFERROR(
     IF(OR('別紙様式3-2（４・５月）'!R676="",'別紙様式3-2（４・５月）'!Z676="ベア加算"),"",
                                            X674*VLOOKUP(N674,【参考】数式用!$AD$2:$AH$27,MATCH(W674,【参考】数式用!$K$4:$N$4,0)+1,0)
      ),"")</f>
        <v/>
      </c>
      <c r="Z674" s="1081"/>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 customHeight="1">
      <c r="A675" s="502">
        <v>662</v>
      </c>
      <c r="B675" s="982" t="str">
        <f>IF(基本情報入力シート!C714="","",基本情報入力シート!C714)</f>
        <v/>
      </c>
      <c r="C675" s="983"/>
      <c r="D675" s="983"/>
      <c r="E675" s="983"/>
      <c r="F675" s="983"/>
      <c r="G675" s="983"/>
      <c r="H675" s="983"/>
      <c r="I675" s="98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077"/>
      <c r="Q675" s="1078"/>
      <c r="R675" s="524" t="str">
        <f>IFERROR(IF(OR('別紙様式3-2（４・５月）'!R677="",'別紙様式3-2（４・５月）'!Z677="ベア加算"),
"",P675*VLOOKUP(N675,【参考】数式用!$AD$2:$AH$27,MATCH(O675,【参考】数式用!$K$4:$N$4,0)+1,0)),"")</f>
        <v/>
      </c>
      <c r="S675" s="138"/>
      <c r="T675" s="1079"/>
      <c r="U675" s="1080"/>
      <c r="V675" s="522" t="str">
        <f>IFERROR(IF(AND('別紙様式3-2（４・５月）'!O677="", O675&lt;&gt;""),P675, P675*VLOOKUP(AF675,【参考】数式用4!$DC$3:$DZ$106,MATCH(N675,【参考】数式用4!$DC$2:$DZ$2,0))),"")</f>
        <v/>
      </c>
      <c r="W675" s="107"/>
      <c r="X675" s="525"/>
      <c r="Y675" s="1081" t="str">
        <f>IFERROR(
     IF(OR('別紙様式3-2（４・５月）'!R677="",'別紙様式3-2（４・５月）'!Z677="ベア加算"),"",
                                            X675*VLOOKUP(N675,【参考】数式用!$AD$2:$AH$27,MATCH(W675,【参考】数式用!$K$4:$N$4,0)+1,0)
      ),"")</f>
        <v/>
      </c>
      <c r="Z675" s="1081"/>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 customHeight="1">
      <c r="A676" s="502">
        <v>663</v>
      </c>
      <c r="B676" s="982" t="str">
        <f>IF(基本情報入力シート!C715="","",基本情報入力シート!C715)</f>
        <v/>
      </c>
      <c r="C676" s="983"/>
      <c r="D676" s="983"/>
      <c r="E676" s="983"/>
      <c r="F676" s="983"/>
      <c r="G676" s="983"/>
      <c r="H676" s="983"/>
      <c r="I676" s="98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077"/>
      <c r="Q676" s="1078"/>
      <c r="R676" s="524" t="str">
        <f>IFERROR(IF(OR('別紙様式3-2（４・５月）'!R678="",'別紙様式3-2（４・５月）'!Z678="ベア加算"),
"",P676*VLOOKUP(N676,【参考】数式用!$AD$2:$AH$27,MATCH(O676,【参考】数式用!$K$4:$N$4,0)+1,0)),"")</f>
        <v/>
      </c>
      <c r="S676" s="138"/>
      <c r="T676" s="1079"/>
      <c r="U676" s="1080"/>
      <c r="V676" s="522" t="str">
        <f>IFERROR(IF(AND('別紙様式3-2（４・５月）'!O678="", O676&lt;&gt;""),P676, P676*VLOOKUP(AF676,【参考】数式用4!$DC$3:$DZ$106,MATCH(N676,【参考】数式用4!$DC$2:$DZ$2,0))),"")</f>
        <v/>
      </c>
      <c r="W676" s="107"/>
      <c r="X676" s="525"/>
      <c r="Y676" s="1081" t="str">
        <f>IFERROR(
     IF(OR('別紙様式3-2（４・５月）'!R678="",'別紙様式3-2（４・５月）'!Z678="ベア加算"),"",
                                            X676*VLOOKUP(N676,【参考】数式用!$AD$2:$AH$27,MATCH(W676,【参考】数式用!$K$4:$N$4,0)+1,0)
      ),"")</f>
        <v/>
      </c>
      <c r="Z676" s="1081"/>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 customHeight="1">
      <c r="A677" s="502">
        <v>664</v>
      </c>
      <c r="B677" s="982" t="str">
        <f>IF(基本情報入力シート!C716="","",基本情報入力シート!C716)</f>
        <v/>
      </c>
      <c r="C677" s="983"/>
      <c r="D677" s="983"/>
      <c r="E677" s="983"/>
      <c r="F677" s="983"/>
      <c r="G677" s="983"/>
      <c r="H677" s="983"/>
      <c r="I677" s="98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077"/>
      <c r="Q677" s="1078"/>
      <c r="R677" s="524" t="str">
        <f>IFERROR(IF(OR('別紙様式3-2（４・５月）'!R679="",'別紙様式3-2（４・５月）'!Z679="ベア加算"),
"",P677*VLOOKUP(N677,【参考】数式用!$AD$2:$AH$27,MATCH(O677,【参考】数式用!$K$4:$N$4,0)+1,0)),"")</f>
        <v/>
      </c>
      <c r="S677" s="138"/>
      <c r="T677" s="1079"/>
      <c r="U677" s="1080"/>
      <c r="V677" s="522" t="str">
        <f>IFERROR(IF(AND('別紙様式3-2（４・５月）'!O679="", O677&lt;&gt;""),P677, P677*VLOOKUP(AF677,【参考】数式用4!$DC$3:$DZ$106,MATCH(N677,【参考】数式用4!$DC$2:$DZ$2,0))),"")</f>
        <v/>
      </c>
      <c r="W677" s="107"/>
      <c r="X677" s="525"/>
      <c r="Y677" s="1081" t="str">
        <f>IFERROR(
     IF(OR('別紙様式3-2（４・５月）'!R679="",'別紙様式3-2（４・５月）'!Z679="ベア加算"),"",
                                            X677*VLOOKUP(N677,【参考】数式用!$AD$2:$AH$27,MATCH(W677,【参考】数式用!$K$4:$N$4,0)+1,0)
      ),"")</f>
        <v/>
      </c>
      <c r="Z677" s="1081"/>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 customHeight="1">
      <c r="A678" s="502">
        <v>665</v>
      </c>
      <c r="B678" s="982" t="str">
        <f>IF(基本情報入力シート!C717="","",基本情報入力シート!C717)</f>
        <v/>
      </c>
      <c r="C678" s="983"/>
      <c r="D678" s="983"/>
      <c r="E678" s="983"/>
      <c r="F678" s="983"/>
      <c r="G678" s="983"/>
      <c r="H678" s="983"/>
      <c r="I678" s="98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077"/>
      <c r="Q678" s="1078"/>
      <c r="R678" s="524" t="str">
        <f>IFERROR(IF(OR('別紙様式3-2（４・５月）'!R680="",'別紙様式3-2（４・５月）'!Z680="ベア加算"),
"",P678*VLOOKUP(N678,【参考】数式用!$AD$2:$AH$27,MATCH(O678,【参考】数式用!$K$4:$N$4,0)+1,0)),"")</f>
        <v/>
      </c>
      <c r="S678" s="138"/>
      <c r="T678" s="1079"/>
      <c r="U678" s="1080"/>
      <c r="V678" s="522" t="str">
        <f>IFERROR(IF(AND('別紙様式3-2（４・５月）'!O680="", O678&lt;&gt;""),P678, P678*VLOOKUP(AF678,【参考】数式用4!$DC$3:$DZ$106,MATCH(N678,【参考】数式用4!$DC$2:$DZ$2,0))),"")</f>
        <v/>
      </c>
      <c r="W678" s="107"/>
      <c r="X678" s="525"/>
      <c r="Y678" s="1081" t="str">
        <f>IFERROR(
     IF(OR('別紙様式3-2（４・５月）'!R680="",'別紙様式3-2（４・５月）'!Z680="ベア加算"),"",
                                            X678*VLOOKUP(N678,【参考】数式用!$AD$2:$AH$27,MATCH(W678,【参考】数式用!$K$4:$N$4,0)+1,0)
      ),"")</f>
        <v/>
      </c>
      <c r="Z678" s="1081"/>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 customHeight="1">
      <c r="A679" s="502">
        <v>666</v>
      </c>
      <c r="B679" s="982" t="str">
        <f>IF(基本情報入力シート!C718="","",基本情報入力シート!C718)</f>
        <v/>
      </c>
      <c r="C679" s="983"/>
      <c r="D679" s="983"/>
      <c r="E679" s="983"/>
      <c r="F679" s="983"/>
      <c r="G679" s="983"/>
      <c r="H679" s="983"/>
      <c r="I679" s="98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077"/>
      <c r="Q679" s="1078"/>
      <c r="R679" s="524" t="str">
        <f>IFERROR(IF(OR('別紙様式3-2（４・５月）'!R681="",'別紙様式3-2（４・５月）'!Z681="ベア加算"),
"",P679*VLOOKUP(N679,【参考】数式用!$AD$2:$AH$27,MATCH(O679,【参考】数式用!$K$4:$N$4,0)+1,0)),"")</f>
        <v/>
      </c>
      <c r="S679" s="138"/>
      <c r="T679" s="1079"/>
      <c r="U679" s="1080"/>
      <c r="V679" s="522" t="str">
        <f>IFERROR(IF(AND('別紙様式3-2（４・５月）'!O681="", O679&lt;&gt;""),P679, P679*VLOOKUP(AF679,【参考】数式用4!$DC$3:$DZ$106,MATCH(N679,【参考】数式用4!$DC$2:$DZ$2,0))),"")</f>
        <v/>
      </c>
      <c r="W679" s="107"/>
      <c r="X679" s="525"/>
      <c r="Y679" s="1081" t="str">
        <f>IFERROR(
     IF(OR('別紙様式3-2（４・５月）'!R681="",'別紙様式3-2（４・５月）'!Z681="ベア加算"),"",
                                            X679*VLOOKUP(N679,【参考】数式用!$AD$2:$AH$27,MATCH(W679,【参考】数式用!$K$4:$N$4,0)+1,0)
      ),"")</f>
        <v/>
      </c>
      <c r="Z679" s="1081"/>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 customHeight="1">
      <c r="A680" s="502">
        <v>667</v>
      </c>
      <c r="B680" s="982" t="str">
        <f>IF(基本情報入力シート!C719="","",基本情報入力シート!C719)</f>
        <v/>
      </c>
      <c r="C680" s="983"/>
      <c r="D680" s="983"/>
      <c r="E680" s="983"/>
      <c r="F680" s="983"/>
      <c r="G680" s="983"/>
      <c r="H680" s="983"/>
      <c r="I680" s="98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077"/>
      <c r="Q680" s="1078"/>
      <c r="R680" s="524" t="str">
        <f>IFERROR(IF(OR('別紙様式3-2（４・５月）'!R682="",'別紙様式3-2（４・５月）'!Z682="ベア加算"),
"",P680*VLOOKUP(N680,【参考】数式用!$AD$2:$AH$27,MATCH(O680,【参考】数式用!$K$4:$N$4,0)+1,0)),"")</f>
        <v/>
      </c>
      <c r="S680" s="138"/>
      <c r="T680" s="1079"/>
      <c r="U680" s="1080"/>
      <c r="V680" s="522" t="str">
        <f>IFERROR(IF(AND('別紙様式3-2（４・５月）'!O682="", O680&lt;&gt;""),P680, P680*VLOOKUP(AF680,【参考】数式用4!$DC$3:$DZ$106,MATCH(N680,【参考】数式用4!$DC$2:$DZ$2,0))),"")</f>
        <v/>
      </c>
      <c r="W680" s="107"/>
      <c r="X680" s="525"/>
      <c r="Y680" s="1081" t="str">
        <f>IFERROR(
     IF(OR('別紙様式3-2（４・５月）'!R682="",'別紙様式3-2（４・５月）'!Z682="ベア加算"),"",
                                            X680*VLOOKUP(N680,【参考】数式用!$AD$2:$AH$27,MATCH(W680,【参考】数式用!$K$4:$N$4,0)+1,0)
      ),"")</f>
        <v/>
      </c>
      <c r="Z680" s="1081"/>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 customHeight="1">
      <c r="A681" s="502">
        <v>668</v>
      </c>
      <c r="B681" s="982" t="str">
        <f>IF(基本情報入力シート!C720="","",基本情報入力シート!C720)</f>
        <v/>
      </c>
      <c r="C681" s="983"/>
      <c r="D681" s="983"/>
      <c r="E681" s="983"/>
      <c r="F681" s="983"/>
      <c r="G681" s="983"/>
      <c r="H681" s="983"/>
      <c r="I681" s="98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077"/>
      <c r="Q681" s="1078"/>
      <c r="R681" s="524" t="str">
        <f>IFERROR(IF(OR('別紙様式3-2（４・５月）'!R683="",'別紙様式3-2（４・５月）'!Z683="ベア加算"),
"",P681*VLOOKUP(N681,【参考】数式用!$AD$2:$AH$27,MATCH(O681,【参考】数式用!$K$4:$N$4,0)+1,0)),"")</f>
        <v/>
      </c>
      <c r="S681" s="138"/>
      <c r="T681" s="1079"/>
      <c r="U681" s="1080"/>
      <c r="V681" s="522" t="str">
        <f>IFERROR(IF(AND('別紙様式3-2（４・５月）'!O683="", O681&lt;&gt;""),P681, P681*VLOOKUP(AF681,【参考】数式用4!$DC$3:$DZ$106,MATCH(N681,【参考】数式用4!$DC$2:$DZ$2,0))),"")</f>
        <v/>
      </c>
      <c r="W681" s="107"/>
      <c r="X681" s="525"/>
      <c r="Y681" s="1081" t="str">
        <f>IFERROR(
     IF(OR('別紙様式3-2（４・５月）'!R683="",'別紙様式3-2（４・５月）'!Z683="ベア加算"),"",
                                            X681*VLOOKUP(N681,【参考】数式用!$AD$2:$AH$27,MATCH(W681,【参考】数式用!$K$4:$N$4,0)+1,0)
      ),"")</f>
        <v/>
      </c>
      <c r="Z681" s="1081"/>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 customHeight="1">
      <c r="A682" s="502">
        <v>669</v>
      </c>
      <c r="B682" s="982" t="str">
        <f>IF(基本情報入力シート!C721="","",基本情報入力シート!C721)</f>
        <v/>
      </c>
      <c r="C682" s="983"/>
      <c r="D682" s="983"/>
      <c r="E682" s="983"/>
      <c r="F682" s="983"/>
      <c r="G682" s="983"/>
      <c r="H682" s="983"/>
      <c r="I682" s="98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077"/>
      <c r="Q682" s="1078"/>
      <c r="R682" s="524" t="str">
        <f>IFERROR(IF(OR('別紙様式3-2（４・５月）'!R684="",'別紙様式3-2（４・５月）'!Z684="ベア加算"),
"",P682*VLOOKUP(N682,【参考】数式用!$AD$2:$AH$27,MATCH(O682,【参考】数式用!$K$4:$N$4,0)+1,0)),"")</f>
        <v/>
      </c>
      <c r="S682" s="138"/>
      <c r="T682" s="1079"/>
      <c r="U682" s="1080"/>
      <c r="V682" s="522" t="str">
        <f>IFERROR(IF(AND('別紙様式3-2（４・５月）'!O684="", O682&lt;&gt;""),P682, P682*VLOOKUP(AF682,【参考】数式用4!$DC$3:$DZ$106,MATCH(N682,【参考】数式用4!$DC$2:$DZ$2,0))),"")</f>
        <v/>
      </c>
      <c r="W682" s="107"/>
      <c r="X682" s="525"/>
      <c r="Y682" s="1081" t="str">
        <f>IFERROR(
     IF(OR('別紙様式3-2（４・５月）'!R684="",'別紙様式3-2（４・５月）'!Z684="ベア加算"),"",
                                            X682*VLOOKUP(N682,【参考】数式用!$AD$2:$AH$27,MATCH(W682,【参考】数式用!$K$4:$N$4,0)+1,0)
      ),"")</f>
        <v/>
      </c>
      <c r="Z682" s="1081"/>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 customHeight="1">
      <c r="A683" s="502">
        <v>670</v>
      </c>
      <c r="B683" s="982" t="str">
        <f>IF(基本情報入力シート!C722="","",基本情報入力シート!C722)</f>
        <v/>
      </c>
      <c r="C683" s="983"/>
      <c r="D683" s="983"/>
      <c r="E683" s="983"/>
      <c r="F683" s="983"/>
      <c r="G683" s="983"/>
      <c r="H683" s="983"/>
      <c r="I683" s="98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077"/>
      <c r="Q683" s="1078"/>
      <c r="R683" s="524" t="str">
        <f>IFERROR(IF(OR('別紙様式3-2（４・５月）'!R685="",'別紙様式3-2（４・５月）'!Z685="ベア加算"),
"",P683*VLOOKUP(N683,【参考】数式用!$AD$2:$AH$27,MATCH(O683,【参考】数式用!$K$4:$N$4,0)+1,0)),"")</f>
        <v/>
      </c>
      <c r="S683" s="138"/>
      <c r="T683" s="1079"/>
      <c r="U683" s="1080"/>
      <c r="V683" s="522" t="str">
        <f>IFERROR(IF(AND('別紙様式3-2（４・５月）'!O685="", O683&lt;&gt;""),P683, P683*VLOOKUP(AF683,【参考】数式用4!$DC$3:$DZ$106,MATCH(N683,【参考】数式用4!$DC$2:$DZ$2,0))),"")</f>
        <v/>
      </c>
      <c r="W683" s="107"/>
      <c r="X683" s="525"/>
      <c r="Y683" s="1081" t="str">
        <f>IFERROR(
     IF(OR('別紙様式3-2（４・５月）'!R685="",'別紙様式3-2（４・５月）'!Z685="ベア加算"),"",
                                            X683*VLOOKUP(N683,【参考】数式用!$AD$2:$AH$27,MATCH(W683,【参考】数式用!$K$4:$N$4,0)+1,0)
      ),"")</f>
        <v/>
      </c>
      <c r="Z683" s="1081"/>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 customHeight="1">
      <c r="A684" s="502">
        <v>671</v>
      </c>
      <c r="B684" s="982" t="str">
        <f>IF(基本情報入力シート!C723="","",基本情報入力シート!C723)</f>
        <v/>
      </c>
      <c r="C684" s="983"/>
      <c r="D684" s="983"/>
      <c r="E684" s="983"/>
      <c r="F684" s="983"/>
      <c r="G684" s="983"/>
      <c r="H684" s="983"/>
      <c r="I684" s="98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077"/>
      <c r="Q684" s="1078"/>
      <c r="R684" s="524" t="str">
        <f>IFERROR(IF(OR('別紙様式3-2（４・５月）'!R686="",'別紙様式3-2（４・５月）'!Z686="ベア加算"),
"",P684*VLOOKUP(N684,【参考】数式用!$AD$2:$AH$27,MATCH(O684,【参考】数式用!$K$4:$N$4,0)+1,0)),"")</f>
        <v/>
      </c>
      <c r="S684" s="138"/>
      <c r="T684" s="1079"/>
      <c r="U684" s="1080"/>
      <c r="V684" s="522" t="str">
        <f>IFERROR(IF(AND('別紙様式3-2（４・５月）'!O686="", O684&lt;&gt;""),P684, P684*VLOOKUP(AF684,【参考】数式用4!$DC$3:$DZ$106,MATCH(N684,【参考】数式用4!$DC$2:$DZ$2,0))),"")</f>
        <v/>
      </c>
      <c r="W684" s="107"/>
      <c r="X684" s="525"/>
      <c r="Y684" s="1081" t="str">
        <f>IFERROR(
     IF(OR('別紙様式3-2（４・５月）'!R686="",'別紙様式3-2（４・５月）'!Z686="ベア加算"),"",
                                            X684*VLOOKUP(N684,【参考】数式用!$AD$2:$AH$27,MATCH(W684,【参考】数式用!$K$4:$N$4,0)+1,0)
      ),"")</f>
        <v/>
      </c>
      <c r="Z684" s="1081"/>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 customHeight="1">
      <c r="A685" s="502">
        <v>672</v>
      </c>
      <c r="B685" s="982" t="str">
        <f>IF(基本情報入力シート!C724="","",基本情報入力シート!C724)</f>
        <v/>
      </c>
      <c r="C685" s="983"/>
      <c r="D685" s="983"/>
      <c r="E685" s="983"/>
      <c r="F685" s="983"/>
      <c r="G685" s="983"/>
      <c r="H685" s="983"/>
      <c r="I685" s="98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077"/>
      <c r="Q685" s="1078"/>
      <c r="R685" s="524" t="str">
        <f>IFERROR(IF(OR('別紙様式3-2（４・５月）'!R687="",'別紙様式3-2（４・５月）'!Z687="ベア加算"),
"",P685*VLOOKUP(N685,【参考】数式用!$AD$2:$AH$27,MATCH(O685,【参考】数式用!$K$4:$N$4,0)+1,0)),"")</f>
        <v/>
      </c>
      <c r="S685" s="138"/>
      <c r="T685" s="1079"/>
      <c r="U685" s="1080"/>
      <c r="V685" s="522" t="str">
        <f>IFERROR(IF(AND('別紙様式3-2（４・５月）'!O687="", O685&lt;&gt;""),P685, P685*VLOOKUP(AF685,【参考】数式用4!$DC$3:$DZ$106,MATCH(N685,【参考】数式用4!$DC$2:$DZ$2,0))),"")</f>
        <v/>
      </c>
      <c r="W685" s="107"/>
      <c r="X685" s="525"/>
      <c r="Y685" s="1081" t="str">
        <f>IFERROR(
     IF(OR('別紙様式3-2（４・５月）'!R687="",'別紙様式3-2（４・５月）'!Z687="ベア加算"),"",
                                            X685*VLOOKUP(N685,【参考】数式用!$AD$2:$AH$27,MATCH(W685,【参考】数式用!$K$4:$N$4,0)+1,0)
      ),"")</f>
        <v/>
      </c>
      <c r="Z685" s="1081"/>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 customHeight="1">
      <c r="A686" s="502">
        <v>673</v>
      </c>
      <c r="B686" s="982" t="str">
        <f>IF(基本情報入力シート!C725="","",基本情報入力シート!C725)</f>
        <v/>
      </c>
      <c r="C686" s="983"/>
      <c r="D686" s="983"/>
      <c r="E686" s="983"/>
      <c r="F686" s="983"/>
      <c r="G686" s="983"/>
      <c r="H686" s="983"/>
      <c r="I686" s="98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077"/>
      <c r="Q686" s="1078"/>
      <c r="R686" s="524" t="str">
        <f>IFERROR(IF(OR('別紙様式3-2（４・５月）'!R688="",'別紙様式3-2（４・５月）'!Z688="ベア加算"),
"",P686*VLOOKUP(N686,【参考】数式用!$AD$2:$AH$27,MATCH(O686,【参考】数式用!$K$4:$N$4,0)+1,0)),"")</f>
        <v/>
      </c>
      <c r="S686" s="138"/>
      <c r="T686" s="1079"/>
      <c r="U686" s="1080"/>
      <c r="V686" s="522" t="str">
        <f>IFERROR(IF(AND('別紙様式3-2（４・５月）'!O688="", O686&lt;&gt;""),P686, P686*VLOOKUP(AF686,【参考】数式用4!$DC$3:$DZ$106,MATCH(N686,【参考】数式用4!$DC$2:$DZ$2,0))),"")</f>
        <v/>
      </c>
      <c r="W686" s="107"/>
      <c r="X686" s="525"/>
      <c r="Y686" s="1081" t="str">
        <f>IFERROR(
     IF(OR('別紙様式3-2（４・５月）'!R688="",'別紙様式3-2（４・５月）'!Z688="ベア加算"),"",
                                            X686*VLOOKUP(N686,【参考】数式用!$AD$2:$AH$27,MATCH(W686,【参考】数式用!$K$4:$N$4,0)+1,0)
      ),"")</f>
        <v/>
      </c>
      <c r="Z686" s="1081"/>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 customHeight="1">
      <c r="A687" s="502">
        <v>674</v>
      </c>
      <c r="B687" s="982" t="str">
        <f>IF(基本情報入力シート!C726="","",基本情報入力シート!C726)</f>
        <v/>
      </c>
      <c r="C687" s="983"/>
      <c r="D687" s="983"/>
      <c r="E687" s="983"/>
      <c r="F687" s="983"/>
      <c r="G687" s="983"/>
      <c r="H687" s="983"/>
      <c r="I687" s="98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077"/>
      <c r="Q687" s="1078"/>
      <c r="R687" s="524" t="str">
        <f>IFERROR(IF(OR('別紙様式3-2（４・５月）'!R689="",'別紙様式3-2（４・５月）'!Z689="ベア加算"),
"",P687*VLOOKUP(N687,【参考】数式用!$AD$2:$AH$27,MATCH(O687,【参考】数式用!$K$4:$N$4,0)+1,0)),"")</f>
        <v/>
      </c>
      <c r="S687" s="138"/>
      <c r="T687" s="1079"/>
      <c r="U687" s="1080"/>
      <c r="V687" s="522" t="str">
        <f>IFERROR(IF(AND('別紙様式3-2（４・５月）'!O689="", O687&lt;&gt;""),P687, P687*VLOOKUP(AF687,【参考】数式用4!$DC$3:$DZ$106,MATCH(N687,【参考】数式用4!$DC$2:$DZ$2,0))),"")</f>
        <v/>
      </c>
      <c r="W687" s="107"/>
      <c r="X687" s="525"/>
      <c r="Y687" s="1081" t="str">
        <f>IFERROR(
     IF(OR('別紙様式3-2（４・５月）'!R689="",'別紙様式3-2（４・５月）'!Z689="ベア加算"),"",
                                            X687*VLOOKUP(N687,【参考】数式用!$AD$2:$AH$27,MATCH(W687,【参考】数式用!$K$4:$N$4,0)+1,0)
      ),"")</f>
        <v/>
      </c>
      <c r="Z687" s="1081"/>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 customHeight="1">
      <c r="A688" s="502">
        <v>675</v>
      </c>
      <c r="B688" s="982" t="str">
        <f>IF(基本情報入力シート!C727="","",基本情報入力シート!C727)</f>
        <v/>
      </c>
      <c r="C688" s="983"/>
      <c r="D688" s="983"/>
      <c r="E688" s="983"/>
      <c r="F688" s="983"/>
      <c r="G688" s="983"/>
      <c r="H688" s="983"/>
      <c r="I688" s="98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077"/>
      <c r="Q688" s="1078"/>
      <c r="R688" s="524" t="str">
        <f>IFERROR(IF(OR('別紙様式3-2（４・５月）'!R690="",'別紙様式3-2（４・５月）'!Z690="ベア加算"),
"",P688*VLOOKUP(N688,【参考】数式用!$AD$2:$AH$27,MATCH(O688,【参考】数式用!$K$4:$N$4,0)+1,0)),"")</f>
        <v/>
      </c>
      <c r="S688" s="138"/>
      <c r="T688" s="1079"/>
      <c r="U688" s="1080"/>
      <c r="V688" s="522" t="str">
        <f>IFERROR(IF(AND('別紙様式3-2（４・５月）'!O690="", O688&lt;&gt;""),P688, P688*VLOOKUP(AF688,【参考】数式用4!$DC$3:$DZ$106,MATCH(N688,【参考】数式用4!$DC$2:$DZ$2,0))),"")</f>
        <v/>
      </c>
      <c r="W688" s="107"/>
      <c r="X688" s="525"/>
      <c r="Y688" s="1081" t="str">
        <f>IFERROR(
     IF(OR('別紙様式3-2（４・５月）'!R690="",'別紙様式3-2（４・５月）'!Z690="ベア加算"),"",
                                            X688*VLOOKUP(N688,【参考】数式用!$AD$2:$AH$27,MATCH(W688,【参考】数式用!$K$4:$N$4,0)+1,0)
      ),"")</f>
        <v/>
      </c>
      <c r="Z688" s="1081"/>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 customHeight="1">
      <c r="A689" s="502">
        <v>676</v>
      </c>
      <c r="B689" s="982" t="str">
        <f>IF(基本情報入力シート!C728="","",基本情報入力シート!C728)</f>
        <v/>
      </c>
      <c r="C689" s="983"/>
      <c r="D689" s="983"/>
      <c r="E689" s="983"/>
      <c r="F689" s="983"/>
      <c r="G689" s="983"/>
      <c r="H689" s="983"/>
      <c r="I689" s="98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077"/>
      <c r="Q689" s="1078"/>
      <c r="R689" s="524" t="str">
        <f>IFERROR(IF(OR('別紙様式3-2（４・５月）'!R691="",'別紙様式3-2（４・５月）'!Z691="ベア加算"),
"",P689*VLOOKUP(N689,【参考】数式用!$AD$2:$AH$27,MATCH(O689,【参考】数式用!$K$4:$N$4,0)+1,0)),"")</f>
        <v/>
      </c>
      <c r="S689" s="138"/>
      <c r="T689" s="1079"/>
      <c r="U689" s="1080"/>
      <c r="V689" s="522" t="str">
        <f>IFERROR(IF(AND('別紙様式3-2（４・５月）'!O691="", O689&lt;&gt;""),P689, P689*VLOOKUP(AF689,【参考】数式用4!$DC$3:$DZ$106,MATCH(N689,【参考】数式用4!$DC$2:$DZ$2,0))),"")</f>
        <v/>
      </c>
      <c r="W689" s="107"/>
      <c r="X689" s="525"/>
      <c r="Y689" s="1081" t="str">
        <f>IFERROR(
     IF(OR('別紙様式3-2（４・５月）'!R691="",'別紙様式3-2（４・５月）'!Z691="ベア加算"),"",
                                            X689*VLOOKUP(N689,【参考】数式用!$AD$2:$AH$27,MATCH(W689,【参考】数式用!$K$4:$N$4,0)+1,0)
      ),"")</f>
        <v/>
      </c>
      <c r="Z689" s="1081"/>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 customHeight="1">
      <c r="A690" s="502">
        <v>677</v>
      </c>
      <c r="B690" s="982" t="str">
        <f>IF(基本情報入力シート!C729="","",基本情報入力シート!C729)</f>
        <v/>
      </c>
      <c r="C690" s="983"/>
      <c r="D690" s="983"/>
      <c r="E690" s="983"/>
      <c r="F690" s="983"/>
      <c r="G690" s="983"/>
      <c r="H690" s="983"/>
      <c r="I690" s="98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077"/>
      <c r="Q690" s="1078"/>
      <c r="R690" s="524" t="str">
        <f>IFERROR(IF(OR('別紙様式3-2（４・５月）'!R692="",'別紙様式3-2（４・５月）'!Z692="ベア加算"),
"",P690*VLOOKUP(N690,【参考】数式用!$AD$2:$AH$27,MATCH(O690,【参考】数式用!$K$4:$N$4,0)+1,0)),"")</f>
        <v/>
      </c>
      <c r="S690" s="138"/>
      <c r="T690" s="1079"/>
      <c r="U690" s="1080"/>
      <c r="V690" s="522" t="str">
        <f>IFERROR(IF(AND('別紙様式3-2（４・５月）'!O692="", O690&lt;&gt;""),P690, P690*VLOOKUP(AF690,【参考】数式用4!$DC$3:$DZ$106,MATCH(N690,【参考】数式用4!$DC$2:$DZ$2,0))),"")</f>
        <v/>
      </c>
      <c r="W690" s="107"/>
      <c r="X690" s="525"/>
      <c r="Y690" s="1081" t="str">
        <f>IFERROR(
     IF(OR('別紙様式3-2（４・５月）'!R692="",'別紙様式3-2（４・５月）'!Z692="ベア加算"),"",
                                            X690*VLOOKUP(N690,【参考】数式用!$AD$2:$AH$27,MATCH(W690,【参考】数式用!$K$4:$N$4,0)+1,0)
      ),"")</f>
        <v/>
      </c>
      <c r="Z690" s="1081"/>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 customHeight="1">
      <c r="A691" s="502">
        <v>678</v>
      </c>
      <c r="B691" s="982" t="str">
        <f>IF(基本情報入力シート!C730="","",基本情報入力シート!C730)</f>
        <v/>
      </c>
      <c r="C691" s="983"/>
      <c r="D691" s="983"/>
      <c r="E691" s="983"/>
      <c r="F691" s="983"/>
      <c r="G691" s="983"/>
      <c r="H691" s="983"/>
      <c r="I691" s="98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077"/>
      <c r="Q691" s="1078"/>
      <c r="R691" s="524" t="str">
        <f>IFERROR(IF(OR('別紙様式3-2（４・５月）'!R693="",'別紙様式3-2（４・５月）'!Z693="ベア加算"),
"",P691*VLOOKUP(N691,【参考】数式用!$AD$2:$AH$27,MATCH(O691,【参考】数式用!$K$4:$N$4,0)+1,0)),"")</f>
        <v/>
      </c>
      <c r="S691" s="138"/>
      <c r="T691" s="1079"/>
      <c r="U691" s="1080"/>
      <c r="V691" s="522" t="str">
        <f>IFERROR(IF(AND('別紙様式3-2（４・５月）'!O693="", O691&lt;&gt;""),P691, P691*VLOOKUP(AF691,【参考】数式用4!$DC$3:$DZ$106,MATCH(N691,【参考】数式用4!$DC$2:$DZ$2,0))),"")</f>
        <v/>
      </c>
      <c r="W691" s="107"/>
      <c r="X691" s="525"/>
      <c r="Y691" s="1081" t="str">
        <f>IFERROR(
     IF(OR('別紙様式3-2（４・５月）'!R693="",'別紙様式3-2（４・５月）'!Z693="ベア加算"),"",
                                            X691*VLOOKUP(N691,【参考】数式用!$AD$2:$AH$27,MATCH(W691,【参考】数式用!$K$4:$N$4,0)+1,0)
      ),"")</f>
        <v/>
      </c>
      <c r="Z691" s="1081"/>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 customHeight="1">
      <c r="A692" s="502">
        <v>679</v>
      </c>
      <c r="B692" s="982" t="str">
        <f>IF(基本情報入力シート!C731="","",基本情報入力シート!C731)</f>
        <v/>
      </c>
      <c r="C692" s="983"/>
      <c r="D692" s="983"/>
      <c r="E692" s="983"/>
      <c r="F692" s="983"/>
      <c r="G692" s="983"/>
      <c r="H692" s="983"/>
      <c r="I692" s="98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077"/>
      <c r="Q692" s="1078"/>
      <c r="R692" s="524" t="str">
        <f>IFERROR(IF(OR('別紙様式3-2（４・５月）'!R694="",'別紙様式3-2（４・５月）'!Z694="ベア加算"),
"",P692*VLOOKUP(N692,【参考】数式用!$AD$2:$AH$27,MATCH(O692,【参考】数式用!$K$4:$N$4,0)+1,0)),"")</f>
        <v/>
      </c>
      <c r="S692" s="138"/>
      <c r="T692" s="1079"/>
      <c r="U692" s="1080"/>
      <c r="V692" s="522" t="str">
        <f>IFERROR(IF(AND('別紙様式3-2（４・５月）'!O694="", O692&lt;&gt;""),P692, P692*VLOOKUP(AF692,【参考】数式用4!$DC$3:$DZ$106,MATCH(N692,【参考】数式用4!$DC$2:$DZ$2,0))),"")</f>
        <v/>
      </c>
      <c r="W692" s="107"/>
      <c r="X692" s="525"/>
      <c r="Y692" s="1081" t="str">
        <f>IFERROR(
     IF(OR('別紙様式3-2（４・５月）'!R694="",'別紙様式3-2（４・５月）'!Z694="ベア加算"),"",
                                            X692*VLOOKUP(N692,【参考】数式用!$AD$2:$AH$27,MATCH(W692,【参考】数式用!$K$4:$N$4,0)+1,0)
      ),"")</f>
        <v/>
      </c>
      <c r="Z692" s="1081"/>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 customHeight="1">
      <c r="A693" s="502">
        <v>680</v>
      </c>
      <c r="B693" s="982" t="str">
        <f>IF(基本情報入力シート!C732="","",基本情報入力シート!C732)</f>
        <v/>
      </c>
      <c r="C693" s="983"/>
      <c r="D693" s="983"/>
      <c r="E693" s="983"/>
      <c r="F693" s="983"/>
      <c r="G693" s="983"/>
      <c r="H693" s="983"/>
      <c r="I693" s="98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077"/>
      <c r="Q693" s="1078"/>
      <c r="R693" s="524" t="str">
        <f>IFERROR(IF(OR('別紙様式3-2（４・５月）'!R695="",'別紙様式3-2（４・５月）'!Z695="ベア加算"),
"",P693*VLOOKUP(N693,【参考】数式用!$AD$2:$AH$27,MATCH(O693,【参考】数式用!$K$4:$N$4,0)+1,0)),"")</f>
        <v/>
      </c>
      <c r="S693" s="138"/>
      <c r="T693" s="1079"/>
      <c r="U693" s="1080"/>
      <c r="V693" s="522" t="str">
        <f>IFERROR(IF(AND('別紙様式3-2（４・５月）'!O695="", O693&lt;&gt;""),P693, P693*VLOOKUP(AF693,【参考】数式用4!$DC$3:$DZ$106,MATCH(N693,【参考】数式用4!$DC$2:$DZ$2,0))),"")</f>
        <v/>
      </c>
      <c r="W693" s="107"/>
      <c r="X693" s="525"/>
      <c r="Y693" s="1081" t="str">
        <f>IFERROR(
     IF(OR('別紙様式3-2（４・５月）'!R695="",'別紙様式3-2（４・５月）'!Z695="ベア加算"),"",
                                            X693*VLOOKUP(N693,【参考】数式用!$AD$2:$AH$27,MATCH(W693,【参考】数式用!$K$4:$N$4,0)+1,0)
      ),"")</f>
        <v/>
      </c>
      <c r="Z693" s="1081"/>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 customHeight="1">
      <c r="A694" s="502">
        <v>681</v>
      </c>
      <c r="B694" s="982" t="str">
        <f>IF(基本情報入力シート!C733="","",基本情報入力シート!C733)</f>
        <v/>
      </c>
      <c r="C694" s="983"/>
      <c r="D694" s="983"/>
      <c r="E694" s="983"/>
      <c r="F694" s="983"/>
      <c r="G694" s="983"/>
      <c r="H694" s="983"/>
      <c r="I694" s="98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077"/>
      <c r="Q694" s="1078"/>
      <c r="R694" s="524" t="str">
        <f>IFERROR(IF(OR('別紙様式3-2（４・５月）'!R696="",'別紙様式3-2（４・５月）'!Z696="ベア加算"),
"",P694*VLOOKUP(N694,【参考】数式用!$AD$2:$AH$27,MATCH(O694,【参考】数式用!$K$4:$N$4,0)+1,0)),"")</f>
        <v/>
      </c>
      <c r="S694" s="138"/>
      <c r="T694" s="1079"/>
      <c r="U694" s="1080"/>
      <c r="V694" s="522" t="str">
        <f>IFERROR(IF(AND('別紙様式3-2（４・５月）'!O696="", O694&lt;&gt;""),P694, P694*VLOOKUP(AF694,【参考】数式用4!$DC$3:$DZ$106,MATCH(N694,【参考】数式用4!$DC$2:$DZ$2,0))),"")</f>
        <v/>
      </c>
      <c r="W694" s="107"/>
      <c r="X694" s="525"/>
      <c r="Y694" s="1081" t="str">
        <f>IFERROR(
     IF(OR('別紙様式3-2（４・５月）'!R696="",'別紙様式3-2（４・５月）'!Z696="ベア加算"),"",
                                            X694*VLOOKUP(N694,【参考】数式用!$AD$2:$AH$27,MATCH(W694,【参考】数式用!$K$4:$N$4,0)+1,0)
      ),"")</f>
        <v/>
      </c>
      <c r="Z694" s="1081"/>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 customHeight="1">
      <c r="A695" s="502">
        <v>682</v>
      </c>
      <c r="B695" s="982" t="str">
        <f>IF(基本情報入力シート!C734="","",基本情報入力シート!C734)</f>
        <v/>
      </c>
      <c r="C695" s="983"/>
      <c r="D695" s="983"/>
      <c r="E695" s="983"/>
      <c r="F695" s="983"/>
      <c r="G695" s="983"/>
      <c r="H695" s="983"/>
      <c r="I695" s="98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077"/>
      <c r="Q695" s="1078"/>
      <c r="R695" s="524" t="str">
        <f>IFERROR(IF(OR('別紙様式3-2（４・５月）'!R697="",'別紙様式3-2（４・５月）'!Z697="ベア加算"),
"",P695*VLOOKUP(N695,【参考】数式用!$AD$2:$AH$27,MATCH(O695,【参考】数式用!$K$4:$N$4,0)+1,0)),"")</f>
        <v/>
      </c>
      <c r="S695" s="138"/>
      <c r="T695" s="1079"/>
      <c r="U695" s="1080"/>
      <c r="V695" s="522" t="str">
        <f>IFERROR(IF(AND('別紙様式3-2（４・５月）'!O697="", O695&lt;&gt;""),P695, P695*VLOOKUP(AF695,【参考】数式用4!$DC$3:$DZ$106,MATCH(N695,【参考】数式用4!$DC$2:$DZ$2,0))),"")</f>
        <v/>
      </c>
      <c r="W695" s="107"/>
      <c r="X695" s="525"/>
      <c r="Y695" s="1081" t="str">
        <f>IFERROR(
     IF(OR('別紙様式3-2（４・５月）'!R697="",'別紙様式3-2（４・５月）'!Z697="ベア加算"),"",
                                            X695*VLOOKUP(N695,【参考】数式用!$AD$2:$AH$27,MATCH(W695,【参考】数式用!$K$4:$N$4,0)+1,0)
      ),"")</f>
        <v/>
      </c>
      <c r="Z695" s="1081"/>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 customHeight="1">
      <c r="A696" s="502">
        <v>683</v>
      </c>
      <c r="B696" s="982" t="str">
        <f>IF(基本情報入力シート!C735="","",基本情報入力シート!C735)</f>
        <v/>
      </c>
      <c r="C696" s="983"/>
      <c r="D696" s="983"/>
      <c r="E696" s="983"/>
      <c r="F696" s="983"/>
      <c r="G696" s="983"/>
      <c r="H696" s="983"/>
      <c r="I696" s="98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077"/>
      <c r="Q696" s="1078"/>
      <c r="R696" s="524" t="str">
        <f>IFERROR(IF(OR('別紙様式3-2（４・５月）'!R698="",'別紙様式3-2（４・５月）'!Z698="ベア加算"),
"",P696*VLOOKUP(N696,【参考】数式用!$AD$2:$AH$27,MATCH(O696,【参考】数式用!$K$4:$N$4,0)+1,0)),"")</f>
        <v/>
      </c>
      <c r="S696" s="138"/>
      <c r="T696" s="1079"/>
      <c r="U696" s="1080"/>
      <c r="V696" s="522" t="str">
        <f>IFERROR(IF(AND('別紙様式3-2（４・５月）'!O698="", O696&lt;&gt;""),P696, P696*VLOOKUP(AF696,【参考】数式用4!$DC$3:$DZ$106,MATCH(N696,【参考】数式用4!$DC$2:$DZ$2,0))),"")</f>
        <v/>
      </c>
      <c r="W696" s="107"/>
      <c r="X696" s="525"/>
      <c r="Y696" s="1081" t="str">
        <f>IFERROR(
     IF(OR('別紙様式3-2（４・５月）'!R698="",'別紙様式3-2（４・５月）'!Z698="ベア加算"),"",
                                            X696*VLOOKUP(N696,【参考】数式用!$AD$2:$AH$27,MATCH(W696,【参考】数式用!$K$4:$N$4,0)+1,0)
      ),"")</f>
        <v/>
      </c>
      <c r="Z696" s="1081"/>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 customHeight="1">
      <c r="A697" s="502">
        <v>684</v>
      </c>
      <c r="B697" s="982" t="str">
        <f>IF(基本情報入力シート!C736="","",基本情報入力シート!C736)</f>
        <v/>
      </c>
      <c r="C697" s="983"/>
      <c r="D697" s="983"/>
      <c r="E697" s="983"/>
      <c r="F697" s="983"/>
      <c r="G697" s="983"/>
      <c r="H697" s="983"/>
      <c r="I697" s="98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077"/>
      <c r="Q697" s="1078"/>
      <c r="R697" s="524" t="str">
        <f>IFERROR(IF(OR('別紙様式3-2（４・５月）'!R699="",'別紙様式3-2（４・５月）'!Z699="ベア加算"),
"",P697*VLOOKUP(N697,【参考】数式用!$AD$2:$AH$27,MATCH(O697,【参考】数式用!$K$4:$N$4,0)+1,0)),"")</f>
        <v/>
      </c>
      <c r="S697" s="138"/>
      <c r="T697" s="1079"/>
      <c r="U697" s="1080"/>
      <c r="V697" s="522" t="str">
        <f>IFERROR(IF(AND('別紙様式3-2（４・５月）'!O699="", O697&lt;&gt;""),P697, P697*VLOOKUP(AF697,【参考】数式用4!$DC$3:$DZ$106,MATCH(N697,【参考】数式用4!$DC$2:$DZ$2,0))),"")</f>
        <v/>
      </c>
      <c r="W697" s="107"/>
      <c r="X697" s="525"/>
      <c r="Y697" s="1081" t="str">
        <f>IFERROR(
     IF(OR('別紙様式3-2（４・５月）'!R699="",'別紙様式3-2（４・５月）'!Z699="ベア加算"),"",
                                            X697*VLOOKUP(N697,【参考】数式用!$AD$2:$AH$27,MATCH(W697,【参考】数式用!$K$4:$N$4,0)+1,0)
      ),"")</f>
        <v/>
      </c>
      <c r="Z697" s="1081"/>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 customHeight="1">
      <c r="A698" s="502">
        <v>685</v>
      </c>
      <c r="B698" s="982" t="str">
        <f>IF(基本情報入力シート!C737="","",基本情報入力シート!C737)</f>
        <v/>
      </c>
      <c r="C698" s="983"/>
      <c r="D698" s="983"/>
      <c r="E698" s="983"/>
      <c r="F698" s="983"/>
      <c r="G698" s="983"/>
      <c r="H698" s="983"/>
      <c r="I698" s="98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077"/>
      <c r="Q698" s="1078"/>
      <c r="R698" s="524" t="str">
        <f>IFERROR(IF(OR('別紙様式3-2（４・５月）'!R700="",'別紙様式3-2（４・５月）'!Z700="ベア加算"),
"",P698*VLOOKUP(N698,【参考】数式用!$AD$2:$AH$27,MATCH(O698,【参考】数式用!$K$4:$N$4,0)+1,0)),"")</f>
        <v/>
      </c>
      <c r="S698" s="138"/>
      <c r="T698" s="1079"/>
      <c r="U698" s="1080"/>
      <c r="V698" s="522" t="str">
        <f>IFERROR(IF(AND('別紙様式3-2（４・５月）'!O700="", O698&lt;&gt;""),P698, P698*VLOOKUP(AF698,【参考】数式用4!$DC$3:$DZ$106,MATCH(N698,【参考】数式用4!$DC$2:$DZ$2,0))),"")</f>
        <v/>
      </c>
      <c r="W698" s="107"/>
      <c r="X698" s="525"/>
      <c r="Y698" s="1081" t="str">
        <f>IFERROR(
     IF(OR('別紙様式3-2（４・５月）'!R700="",'別紙様式3-2（４・５月）'!Z700="ベア加算"),"",
                                            X698*VLOOKUP(N698,【参考】数式用!$AD$2:$AH$27,MATCH(W698,【参考】数式用!$K$4:$N$4,0)+1,0)
      ),"")</f>
        <v/>
      </c>
      <c r="Z698" s="1081"/>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 customHeight="1">
      <c r="A699" s="502">
        <v>686</v>
      </c>
      <c r="B699" s="982" t="str">
        <f>IF(基本情報入力シート!C738="","",基本情報入力シート!C738)</f>
        <v/>
      </c>
      <c r="C699" s="983"/>
      <c r="D699" s="983"/>
      <c r="E699" s="983"/>
      <c r="F699" s="983"/>
      <c r="G699" s="983"/>
      <c r="H699" s="983"/>
      <c r="I699" s="98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077"/>
      <c r="Q699" s="1078"/>
      <c r="R699" s="524" t="str">
        <f>IFERROR(IF(OR('別紙様式3-2（４・５月）'!R701="",'別紙様式3-2（４・５月）'!Z701="ベア加算"),
"",P699*VLOOKUP(N699,【参考】数式用!$AD$2:$AH$27,MATCH(O699,【参考】数式用!$K$4:$N$4,0)+1,0)),"")</f>
        <v/>
      </c>
      <c r="S699" s="138"/>
      <c r="T699" s="1079"/>
      <c r="U699" s="1080"/>
      <c r="V699" s="522" t="str">
        <f>IFERROR(IF(AND('別紙様式3-2（４・５月）'!O701="", O699&lt;&gt;""),P699, P699*VLOOKUP(AF699,【参考】数式用4!$DC$3:$DZ$106,MATCH(N699,【参考】数式用4!$DC$2:$DZ$2,0))),"")</f>
        <v/>
      </c>
      <c r="W699" s="107"/>
      <c r="X699" s="525"/>
      <c r="Y699" s="1081" t="str">
        <f>IFERROR(
     IF(OR('別紙様式3-2（４・５月）'!R701="",'別紙様式3-2（４・５月）'!Z701="ベア加算"),"",
                                            X699*VLOOKUP(N699,【参考】数式用!$AD$2:$AH$27,MATCH(W699,【参考】数式用!$K$4:$N$4,0)+1,0)
      ),"")</f>
        <v/>
      </c>
      <c r="Z699" s="1081"/>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 customHeight="1">
      <c r="A700" s="502">
        <v>687</v>
      </c>
      <c r="B700" s="982" t="str">
        <f>IF(基本情報入力シート!C739="","",基本情報入力シート!C739)</f>
        <v/>
      </c>
      <c r="C700" s="983"/>
      <c r="D700" s="983"/>
      <c r="E700" s="983"/>
      <c r="F700" s="983"/>
      <c r="G700" s="983"/>
      <c r="H700" s="983"/>
      <c r="I700" s="98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077"/>
      <c r="Q700" s="1078"/>
      <c r="R700" s="524" t="str">
        <f>IFERROR(IF(OR('別紙様式3-2（４・５月）'!R702="",'別紙様式3-2（４・５月）'!Z702="ベア加算"),
"",P700*VLOOKUP(N700,【参考】数式用!$AD$2:$AH$27,MATCH(O700,【参考】数式用!$K$4:$N$4,0)+1,0)),"")</f>
        <v/>
      </c>
      <c r="S700" s="138"/>
      <c r="T700" s="1079"/>
      <c r="U700" s="1080"/>
      <c r="V700" s="522" t="str">
        <f>IFERROR(IF(AND('別紙様式3-2（４・５月）'!O702="", O700&lt;&gt;""),P700, P700*VLOOKUP(AF700,【参考】数式用4!$DC$3:$DZ$106,MATCH(N700,【参考】数式用4!$DC$2:$DZ$2,0))),"")</f>
        <v/>
      </c>
      <c r="W700" s="107"/>
      <c r="X700" s="525"/>
      <c r="Y700" s="1081" t="str">
        <f>IFERROR(
     IF(OR('別紙様式3-2（４・５月）'!R702="",'別紙様式3-2（４・５月）'!Z702="ベア加算"),"",
                                            X700*VLOOKUP(N700,【参考】数式用!$AD$2:$AH$27,MATCH(W700,【参考】数式用!$K$4:$N$4,0)+1,0)
      ),"")</f>
        <v/>
      </c>
      <c r="Z700" s="1081"/>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 customHeight="1">
      <c r="A701" s="502">
        <v>688</v>
      </c>
      <c r="B701" s="982" t="str">
        <f>IF(基本情報入力シート!C740="","",基本情報入力シート!C740)</f>
        <v/>
      </c>
      <c r="C701" s="983"/>
      <c r="D701" s="983"/>
      <c r="E701" s="983"/>
      <c r="F701" s="983"/>
      <c r="G701" s="983"/>
      <c r="H701" s="983"/>
      <c r="I701" s="98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077"/>
      <c r="Q701" s="1078"/>
      <c r="R701" s="524" t="str">
        <f>IFERROR(IF(OR('別紙様式3-2（４・５月）'!R703="",'別紙様式3-2（４・５月）'!Z703="ベア加算"),
"",P701*VLOOKUP(N701,【参考】数式用!$AD$2:$AH$27,MATCH(O701,【参考】数式用!$K$4:$N$4,0)+1,0)),"")</f>
        <v/>
      </c>
      <c r="S701" s="138"/>
      <c r="T701" s="1079"/>
      <c r="U701" s="1080"/>
      <c r="V701" s="522" t="str">
        <f>IFERROR(IF(AND('別紙様式3-2（４・５月）'!O703="", O701&lt;&gt;""),P701, P701*VLOOKUP(AF701,【参考】数式用4!$DC$3:$DZ$106,MATCH(N701,【参考】数式用4!$DC$2:$DZ$2,0))),"")</f>
        <v/>
      </c>
      <c r="W701" s="107"/>
      <c r="X701" s="525"/>
      <c r="Y701" s="1081" t="str">
        <f>IFERROR(
     IF(OR('別紙様式3-2（４・５月）'!R703="",'別紙様式3-2（４・５月）'!Z703="ベア加算"),"",
                                            X701*VLOOKUP(N701,【参考】数式用!$AD$2:$AH$27,MATCH(W701,【参考】数式用!$K$4:$N$4,0)+1,0)
      ),"")</f>
        <v/>
      </c>
      <c r="Z701" s="1081"/>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 customHeight="1">
      <c r="A702" s="502">
        <v>689</v>
      </c>
      <c r="B702" s="982" t="str">
        <f>IF(基本情報入力シート!C741="","",基本情報入力シート!C741)</f>
        <v/>
      </c>
      <c r="C702" s="983"/>
      <c r="D702" s="983"/>
      <c r="E702" s="983"/>
      <c r="F702" s="983"/>
      <c r="G702" s="983"/>
      <c r="H702" s="983"/>
      <c r="I702" s="98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077"/>
      <c r="Q702" s="1078"/>
      <c r="R702" s="524" t="str">
        <f>IFERROR(IF(OR('別紙様式3-2（４・５月）'!R704="",'別紙様式3-2（４・５月）'!Z704="ベア加算"),
"",P702*VLOOKUP(N702,【参考】数式用!$AD$2:$AH$27,MATCH(O702,【参考】数式用!$K$4:$N$4,0)+1,0)),"")</f>
        <v/>
      </c>
      <c r="S702" s="138"/>
      <c r="T702" s="1079"/>
      <c r="U702" s="1080"/>
      <c r="V702" s="522" t="str">
        <f>IFERROR(IF(AND('別紙様式3-2（４・５月）'!O704="", O702&lt;&gt;""),P702, P702*VLOOKUP(AF702,【参考】数式用4!$DC$3:$DZ$106,MATCH(N702,【参考】数式用4!$DC$2:$DZ$2,0))),"")</f>
        <v/>
      </c>
      <c r="W702" s="107"/>
      <c r="X702" s="525"/>
      <c r="Y702" s="1081" t="str">
        <f>IFERROR(
     IF(OR('別紙様式3-2（４・５月）'!R704="",'別紙様式3-2（４・５月）'!Z704="ベア加算"),"",
                                            X702*VLOOKUP(N702,【参考】数式用!$AD$2:$AH$27,MATCH(W702,【参考】数式用!$K$4:$N$4,0)+1,0)
      ),"")</f>
        <v/>
      </c>
      <c r="Z702" s="1081"/>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 customHeight="1">
      <c r="A703" s="502">
        <v>690</v>
      </c>
      <c r="B703" s="982" t="str">
        <f>IF(基本情報入力シート!C742="","",基本情報入力シート!C742)</f>
        <v/>
      </c>
      <c r="C703" s="983"/>
      <c r="D703" s="983"/>
      <c r="E703" s="983"/>
      <c r="F703" s="983"/>
      <c r="G703" s="983"/>
      <c r="H703" s="983"/>
      <c r="I703" s="98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077"/>
      <c r="Q703" s="1078"/>
      <c r="R703" s="524" t="str">
        <f>IFERROR(IF(OR('別紙様式3-2（４・５月）'!R705="",'別紙様式3-2（４・５月）'!Z705="ベア加算"),
"",P703*VLOOKUP(N703,【参考】数式用!$AD$2:$AH$27,MATCH(O703,【参考】数式用!$K$4:$N$4,0)+1,0)),"")</f>
        <v/>
      </c>
      <c r="S703" s="138"/>
      <c r="T703" s="1079"/>
      <c r="U703" s="1080"/>
      <c r="V703" s="522" t="str">
        <f>IFERROR(IF(AND('別紙様式3-2（４・５月）'!O705="", O703&lt;&gt;""),P703, P703*VLOOKUP(AF703,【参考】数式用4!$DC$3:$DZ$106,MATCH(N703,【参考】数式用4!$DC$2:$DZ$2,0))),"")</f>
        <v/>
      </c>
      <c r="W703" s="107"/>
      <c r="X703" s="525"/>
      <c r="Y703" s="1081" t="str">
        <f>IFERROR(
     IF(OR('別紙様式3-2（４・５月）'!R705="",'別紙様式3-2（４・５月）'!Z705="ベア加算"),"",
                                            X703*VLOOKUP(N703,【参考】数式用!$AD$2:$AH$27,MATCH(W703,【参考】数式用!$K$4:$N$4,0)+1,0)
      ),"")</f>
        <v/>
      </c>
      <c r="Z703" s="1081"/>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 customHeight="1">
      <c r="A704" s="502">
        <v>691</v>
      </c>
      <c r="B704" s="982" t="str">
        <f>IF(基本情報入力シート!C743="","",基本情報入力シート!C743)</f>
        <v/>
      </c>
      <c r="C704" s="983"/>
      <c r="D704" s="983"/>
      <c r="E704" s="983"/>
      <c r="F704" s="983"/>
      <c r="G704" s="983"/>
      <c r="H704" s="983"/>
      <c r="I704" s="98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077"/>
      <c r="Q704" s="1078"/>
      <c r="R704" s="524" t="str">
        <f>IFERROR(IF(OR('別紙様式3-2（４・５月）'!R706="",'別紙様式3-2（４・５月）'!Z706="ベア加算"),
"",P704*VLOOKUP(N704,【参考】数式用!$AD$2:$AH$27,MATCH(O704,【参考】数式用!$K$4:$N$4,0)+1,0)),"")</f>
        <v/>
      </c>
      <c r="S704" s="138"/>
      <c r="T704" s="1079"/>
      <c r="U704" s="1080"/>
      <c r="V704" s="522" t="str">
        <f>IFERROR(IF(AND('別紙様式3-2（４・５月）'!O706="", O704&lt;&gt;""),P704, P704*VLOOKUP(AF704,【参考】数式用4!$DC$3:$DZ$106,MATCH(N704,【参考】数式用4!$DC$2:$DZ$2,0))),"")</f>
        <v/>
      </c>
      <c r="W704" s="107"/>
      <c r="X704" s="525"/>
      <c r="Y704" s="1081" t="str">
        <f>IFERROR(
     IF(OR('別紙様式3-2（４・５月）'!R706="",'別紙様式3-2（４・５月）'!Z706="ベア加算"),"",
                                            X704*VLOOKUP(N704,【参考】数式用!$AD$2:$AH$27,MATCH(W704,【参考】数式用!$K$4:$N$4,0)+1,0)
      ),"")</f>
        <v/>
      </c>
      <c r="Z704" s="1081"/>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 customHeight="1">
      <c r="A705" s="502">
        <v>692</v>
      </c>
      <c r="B705" s="982" t="str">
        <f>IF(基本情報入力シート!C744="","",基本情報入力シート!C744)</f>
        <v/>
      </c>
      <c r="C705" s="983"/>
      <c r="D705" s="983"/>
      <c r="E705" s="983"/>
      <c r="F705" s="983"/>
      <c r="G705" s="983"/>
      <c r="H705" s="983"/>
      <c r="I705" s="98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077"/>
      <c r="Q705" s="1078"/>
      <c r="R705" s="524" t="str">
        <f>IFERROR(IF(OR('別紙様式3-2（４・５月）'!R707="",'別紙様式3-2（４・５月）'!Z707="ベア加算"),
"",P705*VLOOKUP(N705,【参考】数式用!$AD$2:$AH$27,MATCH(O705,【参考】数式用!$K$4:$N$4,0)+1,0)),"")</f>
        <v/>
      </c>
      <c r="S705" s="138"/>
      <c r="T705" s="1079"/>
      <c r="U705" s="1080"/>
      <c r="V705" s="522" t="str">
        <f>IFERROR(IF(AND('別紙様式3-2（４・５月）'!O707="", O705&lt;&gt;""),P705, P705*VLOOKUP(AF705,【参考】数式用4!$DC$3:$DZ$106,MATCH(N705,【参考】数式用4!$DC$2:$DZ$2,0))),"")</f>
        <v/>
      </c>
      <c r="W705" s="107"/>
      <c r="X705" s="525"/>
      <c r="Y705" s="1081" t="str">
        <f>IFERROR(
     IF(OR('別紙様式3-2（４・５月）'!R707="",'別紙様式3-2（４・５月）'!Z707="ベア加算"),"",
                                            X705*VLOOKUP(N705,【参考】数式用!$AD$2:$AH$27,MATCH(W705,【参考】数式用!$K$4:$N$4,0)+1,0)
      ),"")</f>
        <v/>
      </c>
      <c r="Z705" s="1081"/>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 customHeight="1">
      <c r="A706" s="502">
        <v>693</v>
      </c>
      <c r="B706" s="982" t="str">
        <f>IF(基本情報入力シート!C745="","",基本情報入力シート!C745)</f>
        <v/>
      </c>
      <c r="C706" s="983"/>
      <c r="D706" s="983"/>
      <c r="E706" s="983"/>
      <c r="F706" s="983"/>
      <c r="G706" s="983"/>
      <c r="H706" s="983"/>
      <c r="I706" s="98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077"/>
      <c r="Q706" s="1078"/>
      <c r="R706" s="524" t="str">
        <f>IFERROR(IF(OR('別紙様式3-2（４・５月）'!R708="",'別紙様式3-2（４・５月）'!Z708="ベア加算"),
"",P706*VLOOKUP(N706,【参考】数式用!$AD$2:$AH$27,MATCH(O706,【参考】数式用!$K$4:$N$4,0)+1,0)),"")</f>
        <v/>
      </c>
      <c r="S706" s="138"/>
      <c r="T706" s="1079"/>
      <c r="U706" s="1080"/>
      <c r="V706" s="522" t="str">
        <f>IFERROR(IF(AND('別紙様式3-2（４・５月）'!O708="", O706&lt;&gt;""),P706, P706*VLOOKUP(AF706,【参考】数式用4!$DC$3:$DZ$106,MATCH(N706,【参考】数式用4!$DC$2:$DZ$2,0))),"")</f>
        <v/>
      </c>
      <c r="W706" s="107"/>
      <c r="X706" s="525"/>
      <c r="Y706" s="1081" t="str">
        <f>IFERROR(
     IF(OR('別紙様式3-2（４・５月）'!R708="",'別紙様式3-2（４・５月）'!Z708="ベア加算"),"",
                                            X706*VLOOKUP(N706,【参考】数式用!$AD$2:$AH$27,MATCH(W706,【参考】数式用!$K$4:$N$4,0)+1,0)
      ),"")</f>
        <v/>
      </c>
      <c r="Z706" s="1081"/>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 customHeight="1">
      <c r="A707" s="502">
        <v>694</v>
      </c>
      <c r="B707" s="982" t="str">
        <f>IF(基本情報入力シート!C746="","",基本情報入力シート!C746)</f>
        <v/>
      </c>
      <c r="C707" s="983"/>
      <c r="D707" s="983"/>
      <c r="E707" s="983"/>
      <c r="F707" s="983"/>
      <c r="G707" s="983"/>
      <c r="H707" s="983"/>
      <c r="I707" s="98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077"/>
      <c r="Q707" s="1078"/>
      <c r="R707" s="524" t="str">
        <f>IFERROR(IF(OR('別紙様式3-2（４・５月）'!R709="",'別紙様式3-2（４・５月）'!Z709="ベア加算"),
"",P707*VLOOKUP(N707,【参考】数式用!$AD$2:$AH$27,MATCH(O707,【参考】数式用!$K$4:$N$4,0)+1,0)),"")</f>
        <v/>
      </c>
      <c r="S707" s="138"/>
      <c r="T707" s="1079"/>
      <c r="U707" s="1080"/>
      <c r="V707" s="522" t="str">
        <f>IFERROR(IF(AND('別紙様式3-2（４・５月）'!O709="", O707&lt;&gt;""),P707, P707*VLOOKUP(AF707,【参考】数式用4!$DC$3:$DZ$106,MATCH(N707,【参考】数式用4!$DC$2:$DZ$2,0))),"")</f>
        <v/>
      </c>
      <c r="W707" s="107"/>
      <c r="X707" s="525"/>
      <c r="Y707" s="1081" t="str">
        <f>IFERROR(
     IF(OR('別紙様式3-2（４・５月）'!R709="",'別紙様式3-2（４・５月）'!Z709="ベア加算"),"",
                                            X707*VLOOKUP(N707,【参考】数式用!$AD$2:$AH$27,MATCH(W707,【参考】数式用!$K$4:$N$4,0)+1,0)
      ),"")</f>
        <v/>
      </c>
      <c r="Z707" s="1081"/>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 customHeight="1">
      <c r="A708" s="502">
        <v>695</v>
      </c>
      <c r="B708" s="982" t="str">
        <f>IF(基本情報入力シート!C747="","",基本情報入力シート!C747)</f>
        <v/>
      </c>
      <c r="C708" s="983"/>
      <c r="D708" s="983"/>
      <c r="E708" s="983"/>
      <c r="F708" s="983"/>
      <c r="G708" s="983"/>
      <c r="H708" s="983"/>
      <c r="I708" s="98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077"/>
      <c r="Q708" s="1078"/>
      <c r="R708" s="524" t="str">
        <f>IFERROR(IF(OR('別紙様式3-2（４・５月）'!R710="",'別紙様式3-2（４・５月）'!Z710="ベア加算"),
"",P708*VLOOKUP(N708,【参考】数式用!$AD$2:$AH$27,MATCH(O708,【参考】数式用!$K$4:$N$4,0)+1,0)),"")</f>
        <v/>
      </c>
      <c r="S708" s="138"/>
      <c r="T708" s="1079"/>
      <c r="U708" s="1080"/>
      <c r="V708" s="522" t="str">
        <f>IFERROR(IF(AND('別紙様式3-2（４・５月）'!O710="", O708&lt;&gt;""),P708, P708*VLOOKUP(AF708,【参考】数式用4!$DC$3:$DZ$106,MATCH(N708,【参考】数式用4!$DC$2:$DZ$2,0))),"")</f>
        <v/>
      </c>
      <c r="W708" s="107"/>
      <c r="X708" s="525"/>
      <c r="Y708" s="1081" t="str">
        <f>IFERROR(
     IF(OR('別紙様式3-2（４・５月）'!R710="",'別紙様式3-2（４・５月）'!Z710="ベア加算"),"",
                                            X708*VLOOKUP(N708,【参考】数式用!$AD$2:$AH$27,MATCH(W708,【参考】数式用!$K$4:$N$4,0)+1,0)
      ),"")</f>
        <v/>
      </c>
      <c r="Z708" s="1081"/>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 customHeight="1">
      <c r="A709" s="502">
        <v>696</v>
      </c>
      <c r="B709" s="982" t="str">
        <f>IF(基本情報入力シート!C748="","",基本情報入力シート!C748)</f>
        <v/>
      </c>
      <c r="C709" s="983"/>
      <c r="D709" s="983"/>
      <c r="E709" s="983"/>
      <c r="F709" s="983"/>
      <c r="G709" s="983"/>
      <c r="H709" s="983"/>
      <c r="I709" s="98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077"/>
      <c r="Q709" s="1078"/>
      <c r="R709" s="524" t="str">
        <f>IFERROR(IF(OR('別紙様式3-2（４・５月）'!R711="",'別紙様式3-2（４・５月）'!Z711="ベア加算"),
"",P709*VLOOKUP(N709,【参考】数式用!$AD$2:$AH$27,MATCH(O709,【参考】数式用!$K$4:$N$4,0)+1,0)),"")</f>
        <v/>
      </c>
      <c r="S709" s="138"/>
      <c r="T709" s="1079"/>
      <c r="U709" s="1080"/>
      <c r="V709" s="522" t="str">
        <f>IFERROR(IF(AND('別紙様式3-2（４・５月）'!O711="", O709&lt;&gt;""),P709, P709*VLOOKUP(AF709,【参考】数式用4!$DC$3:$DZ$106,MATCH(N709,【参考】数式用4!$DC$2:$DZ$2,0))),"")</f>
        <v/>
      </c>
      <c r="W709" s="107"/>
      <c r="X709" s="525"/>
      <c r="Y709" s="1081" t="str">
        <f>IFERROR(
     IF(OR('別紙様式3-2（４・５月）'!R711="",'別紙様式3-2（４・５月）'!Z711="ベア加算"),"",
                                            X709*VLOOKUP(N709,【参考】数式用!$AD$2:$AH$27,MATCH(W709,【参考】数式用!$K$4:$N$4,0)+1,0)
      ),"")</f>
        <v/>
      </c>
      <c r="Z709" s="1081"/>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 customHeight="1">
      <c r="A710" s="502">
        <v>697</v>
      </c>
      <c r="B710" s="982" t="str">
        <f>IF(基本情報入力シート!C749="","",基本情報入力シート!C749)</f>
        <v/>
      </c>
      <c r="C710" s="983"/>
      <c r="D710" s="983"/>
      <c r="E710" s="983"/>
      <c r="F710" s="983"/>
      <c r="G710" s="983"/>
      <c r="H710" s="983"/>
      <c r="I710" s="98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077"/>
      <c r="Q710" s="1078"/>
      <c r="R710" s="524" t="str">
        <f>IFERROR(IF(OR('別紙様式3-2（４・５月）'!R712="",'別紙様式3-2（４・５月）'!Z712="ベア加算"),
"",P710*VLOOKUP(N710,【参考】数式用!$AD$2:$AH$27,MATCH(O710,【参考】数式用!$K$4:$N$4,0)+1,0)),"")</f>
        <v/>
      </c>
      <c r="S710" s="138"/>
      <c r="T710" s="1079"/>
      <c r="U710" s="1080"/>
      <c r="V710" s="522" t="str">
        <f>IFERROR(IF(AND('別紙様式3-2（４・５月）'!O712="", O710&lt;&gt;""),P710, P710*VLOOKUP(AF710,【参考】数式用4!$DC$3:$DZ$106,MATCH(N710,【参考】数式用4!$DC$2:$DZ$2,0))),"")</f>
        <v/>
      </c>
      <c r="W710" s="107"/>
      <c r="X710" s="525"/>
      <c r="Y710" s="1081" t="str">
        <f>IFERROR(
     IF(OR('別紙様式3-2（４・５月）'!R712="",'別紙様式3-2（４・５月）'!Z712="ベア加算"),"",
                                            X710*VLOOKUP(N710,【参考】数式用!$AD$2:$AH$27,MATCH(W710,【参考】数式用!$K$4:$N$4,0)+1,0)
      ),"")</f>
        <v/>
      </c>
      <c r="Z710" s="1081"/>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 customHeight="1">
      <c r="A711" s="502">
        <v>698</v>
      </c>
      <c r="B711" s="982" t="str">
        <f>IF(基本情報入力シート!C750="","",基本情報入力シート!C750)</f>
        <v/>
      </c>
      <c r="C711" s="983"/>
      <c r="D711" s="983"/>
      <c r="E711" s="983"/>
      <c r="F711" s="983"/>
      <c r="G711" s="983"/>
      <c r="H711" s="983"/>
      <c r="I711" s="98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077"/>
      <c r="Q711" s="1078"/>
      <c r="R711" s="524" t="str">
        <f>IFERROR(IF(OR('別紙様式3-2（４・５月）'!R713="",'別紙様式3-2（４・５月）'!Z713="ベア加算"),
"",P711*VLOOKUP(N711,【参考】数式用!$AD$2:$AH$27,MATCH(O711,【参考】数式用!$K$4:$N$4,0)+1,0)),"")</f>
        <v/>
      </c>
      <c r="S711" s="138"/>
      <c r="T711" s="1079"/>
      <c r="U711" s="1080"/>
      <c r="V711" s="522" t="str">
        <f>IFERROR(IF(AND('別紙様式3-2（４・５月）'!O713="", O711&lt;&gt;""),P711, P711*VLOOKUP(AF711,【参考】数式用4!$DC$3:$DZ$106,MATCH(N711,【参考】数式用4!$DC$2:$DZ$2,0))),"")</f>
        <v/>
      </c>
      <c r="W711" s="107"/>
      <c r="X711" s="525"/>
      <c r="Y711" s="1081" t="str">
        <f>IFERROR(
     IF(OR('別紙様式3-2（４・５月）'!R713="",'別紙様式3-2（４・５月）'!Z713="ベア加算"),"",
                                            X711*VLOOKUP(N711,【参考】数式用!$AD$2:$AH$27,MATCH(W711,【参考】数式用!$K$4:$N$4,0)+1,0)
      ),"")</f>
        <v/>
      </c>
      <c r="Z711" s="1081"/>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 customHeight="1">
      <c r="A712" s="502">
        <v>699</v>
      </c>
      <c r="B712" s="982" t="str">
        <f>IF(基本情報入力シート!C751="","",基本情報入力シート!C751)</f>
        <v/>
      </c>
      <c r="C712" s="983"/>
      <c r="D712" s="983"/>
      <c r="E712" s="983"/>
      <c r="F712" s="983"/>
      <c r="G712" s="983"/>
      <c r="H712" s="983"/>
      <c r="I712" s="98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077"/>
      <c r="Q712" s="1078"/>
      <c r="R712" s="524" t="str">
        <f>IFERROR(IF(OR('別紙様式3-2（４・５月）'!R714="",'別紙様式3-2（４・５月）'!Z714="ベア加算"),
"",P712*VLOOKUP(N712,【参考】数式用!$AD$2:$AH$27,MATCH(O712,【参考】数式用!$K$4:$N$4,0)+1,0)),"")</f>
        <v/>
      </c>
      <c r="S712" s="138"/>
      <c r="T712" s="1079"/>
      <c r="U712" s="1080"/>
      <c r="V712" s="522" t="str">
        <f>IFERROR(IF(AND('別紙様式3-2（４・５月）'!O714="", O712&lt;&gt;""),P712, P712*VLOOKUP(AF712,【参考】数式用4!$DC$3:$DZ$106,MATCH(N712,【参考】数式用4!$DC$2:$DZ$2,0))),"")</f>
        <v/>
      </c>
      <c r="W712" s="107"/>
      <c r="X712" s="525"/>
      <c r="Y712" s="1081" t="str">
        <f>IFERROR(
     IF(OR('別紙様式3-2（４・５月）'!R714="",'別紙様式3-2（４・５月）'!Z714="ベア加算"),"",
                                            X712*VLOOKUP(N712,【参考】数式用!$AD$2:$AH$27,MATCH(W712,【参考】数式用!$K$4:$N$4,0)+1,0)
      ),"")</f>
        <v/>
      </c>
      <c r="Z712" s="1081"/>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 customHeight="1">
      <c r="A713" s="502">
        <v>700</v>
      </c>
      <c r="B713" s="982" t="str">
        <f>IF(基本情報入力シート!C752="","",基本情報入力シート!C752)</f>
        <v/>
      </c>
      <c r="C713" s="983"/>
      <c r="D713" s="983"/>
      <c r="E713" s="983"/>
      <c r="F713" s="983"/>
      <c r="G713" s="983"/>
      <c r="H713" s="983"/>
      <c r="I713" s="98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077"/>
      <c r="Q713" s="1078"/>
      <c r="R713" s="524" t="str">
        <f>IFERROR(IF(OR('別紙様式3-2（４・５月）'!R715="",'別紙様式3-2（４・５月）'!Z715="ベア加算"),
"",P713*VLOOKUP(N713,【参考】数式用!$AD$2:$AH$27,MATCH(O713,【参考】数式用!$K$4:$N$4,0)+1,0)),"")</f>
        <v/>
      </c>
      <c r="S713" s="138"/>
      <c r="T713" s="1079"/>
      <c r="U713" s="1080"/>
      <c r="V713" s="522" t="str">
        <f>IFERROR(IF(AND('別紙様式3-2（４・５月）'!O715="", O713&lt;&gt;""),P713, P713*VLOOKUP(AF713,【参考】数式用4!$DC$3:$DZ$106,MATCH(N713,【参考】数式用4!$DC$2:$DZ$2,0))),"")</f>
        <v/>
      </c>
      <c r="W713" s="107"/>
      <c r="X713" s="525"/>
      <c r="Y713" s="1081" t="str">
        <f>IFERROR(
     IF(OR('別紙様式3-2（４・５月）'!R715="",'別紙様式3-2（４・５月）'!Z715="ベア加算"),"",
                                            X713*VLOOKUP(N713,【参考】数式用!$AD$2:$AH$27,MATCH(W713,【参考】数式用!$K$4:$N$4,0)+1,0)
      ),"")</f>
        <v/>
      </c>
      <c r="Z713" s="1081"/>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 customHeight="1">
      <c r="A714" s="502">
        <v>701</v>
      </c>
      <c r="B714" s="982" t="str">
        <f>IF(基本情報入力シート!C753="","",基本情報入力シート!C753)</f>
        <v/>
      </c>
      <c r="C714" s="983"/>
      <c r="D714" s="983"/>
      <c r="E714" s="983"/>
      <c r="F714" s="983"/>
      <c r="G714" s="983"/>
      <c r="H714" s="983"/>
      <c r="I714" s="98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077"/>
      <c r="Q714" s="1078"/>
      <c r="R714" s="524" t="str">
        <f>IFERROR(IF(OR('別紙様式3-2（４・５月）'!R716="",'別紙様式3-2（４・５月）'!Z716="ベア加算"),
"",P714*VLOOKUP(N714,【参考】数式用!$AD$2:$AH$27,MATCH(O714,【参考】数式用!$K$4:$N$4,0)+1,0)),"")</f>
        <v/>
      </c>
      <c r="S714" s="138"/>
      <c r="T714" s="1079"/>
      <c r="U714" s="1080"/>
      <c r="V714" s="522" t="str">
        <f>IFERROR(IF(AND('別紙様式3-2（４・５月）'!O716="", O714&lt;&gt;""),P714, P714*VLOOKUP(AF714,【参考】数式用4!$DC$3:$DZ$106,MATCH(N714,【参考】数式用4!$DC$2:$DZ$2,0))),"")</f>
        <v/>
      </c>
      <c r="W714" s="107"/>
      <c r="X714" s="525"/>
      <c r="Y714" s="1081" t="str">
        <f>IFERROR(
     IF(OR('別紙様式3-2（４・５月）'!R716="",'別紙様式3-2（４・５月）'!Z716="ベア加算"),"",
                                            X714*VLOOKUP(N714,【参考】数式用!$AD$2:$AH$27,MATCH(W714,【参考】数式用!$K$4:$N$4,0)+1,0)
      ),"")</f>
        <v/>
      </c>
      <c r="Z714" s="1081"/>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 customHeight="1">
      <c r="A715" s="502">
        <v>702</v>
      </c>
      <c r="B715" s="982" t="str">
        <f>IF(基本情報入力シート!C754="","",基本情報入力シート!C754)</f>
        <v/>
      </c>
      <c r="C715" s="983"/>
      <c r="D715" s="983"/>
      <c r="E715" s="983"/>
      <c r="F715" s="983"/>
      <c r="G715" s="983"/>
      <c r="H715" s="983"/>
      <c r="I715" s="98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077"/>
      <c r="Q715" s="1078"/>
      <c r="R715" s="524" t="str">
        <f>IFERROR(IF(OR('別紙様式3-2（４・５月）'!R717="",'別紙様式3-2（４・５月）'!Z717="ベア加算"),
"",P715*VLOOKUP(N715,【参考】数式用!$AD$2:$AH$27,MATCH(O715,【参考】数式用!$K$4:$N$4,0)+1,0)),"")</f>
        <v/>
      </c>
      <c r="S715" s="138"/>
      <c r="T715" s="1079"/>
      <c r="U715" s="1080"/>
      <c r="V715" s="522" t="str">
        <f>IFERROR(IF(AND('別紙様式3-2（４・５月）'!O717="", O715&lt;&gt;""),P715, P715*VLOOKUP(AF715,【参考】数式用4!$DC$3:$DZ$106,MATCH(N715,【参考】数式用4!$DC$2:$DZ$2,0))),"")</f>
        <v/>
      </c>
      <c r="W715" s="107"/>
      <c r="X715" s="525"/>
      <c r="Y715" s="1081" t="str">
        <f>IFERROR(
     IF(OR('別紙様式3-2（４・５月）'!R717="",'別紙様式3-2（４・５月）'!Z717="ベア加算"),"",
                                            X715*VLOOKUP(N715,【参考】数式用!$AD$2:$AH$27,MATCH(W715,【参考】数式用!$K$4:$N$4,0)+1,0)
      ),"")</f>
        <v/>
      </c>
      <c r="Z715" s="1081"/>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 customHeight="1">
      <c r="A716" s="502">
        <v>703</v>
      </c>
      <c r="B716" s="982" t="str">
        <f>IF(基本情報入力シート!C755="","",基本情報入力シート!C755)</f>
        <v/>
      </c>
      <c r="C716" s="983"/>
      <c r="D716" s="983"/>
      <c r="E716" s="983"/>
      <c r="F716" s="983"/>
      <c r="G716" s="983"/>
      <c r="H716" s="983"/>
      <c r="I716" s="98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077"/>
      <c r="Q716" s="1078"/>
      <c r="R716" s="524" t="str">
        <f>IFERROR(IF(OR('別紙様式3-2（４・５月）'!R718="",'別紙様式3-2（４・５月）'!Z718="ベア加算"),
"",P716*VLOOKUP(N716,【参考】数式用!$AD$2:$AH$27,MATCH(O716,【参考】数式用!$K$4:$N$4,0)+1,0)),"")</f>
        <v/>
      </c>
      <c r="S716" s="138"/>
      <c r="T716" s="1079"/>
      <c r="U716" s="1080"/>
      <c r="V716" s="522" t="str">
        <f>IFERROR(IF(AND('別紙様式3-2（４・５月）'!O718="", O716&lt;&gt;""),P716, P716*VLOOKUP(AF716,【参考】数式用4!$DC$3:$DZ$106,MATCH(N716,【参考】数式用4!$DC$2:$DZ$2,0))),"")</f>
        <v/>
      </c>
      <c r="W716" s="107"/>
      <c r="X716" s="525"/>
      <c r="Y716" s="1081" t="str">
        <f>IFERROR(
     IF(OR('別紙様式3-2（４・５月）'!R718="",'別紙様式3-2（４・５月）'!Z718="ベア加算"),"",
                                            X716*VLOOKUP(N716,【参考】数式用!$AD$2:$AH$27,MATCH(W716,【参考】数式用!$K$4:$N$4,0)+1,0)
      ),"")</f>
        <v/>
      </c>
      <c r="Z716" s="1081"/>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 customHeight="1">
      <c r="A717" s="502">
        <v>704</v>
      </c>
      <c r="B717" s="982" t="str">
        <f>IF(基本情報入力シート!C756="","",基本情報入力シート!C756)</f>
        <v/>
      </c>
      <c r="C717" s="983"/>
      <c r="D717" s="983"/>
      <c r="E717" s="983"/>
      <c r="F717" s="983"/>
      <c r="G717" s="983"/>
      <c r="H717" s="983"/>
      <c r="I717" s="98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077"/>
      <c r="Q717" s="1078"/>
      <c r="R717" s="524" t="str">
        <f>IFERROR(IF(OR('別紙様式3-2（４・５月）'!R719="",'別紙様式3-2（４・５月）'!Z719="ベア加算"),
"",P717*VLOOKUP(N717,【参考】数式用!$AD$2:$AH$27,MATCH(O717,【参考】数式用!$K$4:$N$4,0)+1,0)),"")</f>
        <v/>
      </c>
      <c r="S717" s="138"/>
      <c r="T717" s="1079"/>
      <c r="U717" s="1080"/>
      <c r="V717" s="522" t="str">
        <f>IFERROR(IF(AND('別紙様式3-2（４・５月）'!O719="", O717&lt;&gt;""),P717, P717*VLOOKUP(AF717,【参考】数式用4!$DC$3:$DZ$106,MATCH(N717,【参考】数式用4!$DC$2:$DZ$2,0))),"")</f>
        <v/>
      </c>
      <c r="W717" s="107"/>
      <c r="X717" s="525"/>
      <c r="Y717" s="1081" t="str">
        <f>IFERROR(
     IF(OR('別紙様式3-2（４・５月）'!R719="",'別紙様式3-2（４・５月）'!Z719="ベア加算"),"",
                                            X717*VLOOKUP(N717,【参考】数式用!$AD$2:$AH$27,MATCH(W717,【参考】数式用!$K$4:$N$4,0)+1,0)
      ),"")</f>
        <v/>
      </c>
      <c r="Z717" s="1081"/>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 customHeight="1">
      <c r="A718" s="502">
        <v>705</v>
      </c>
      <c r="B718" s="982" t="str">
        <f>IF(基本情報入力シート!C757="","",基本情報入力シート!C757)</f>
        <v/>
      </c>
      <c r="C718" s="983"/>
      <c r="D718" s="983"/>
      <c r="E718" s="983"/>
      <c r="F718" s="983"/>
      <c r="G718" s="983"/>
      <c r="H718" s="983"/>
      <c r="I718" s="98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077"/>
      <c r="Q718" s="1078"/>
      <c r="R718" s="524" t="str">
        <f>IFERROR(IF(OR('別紙様式3-2（４・５月）'!R720="",'別紙様式3-2（４・５月）'!Z720="ベア加算"),
"",P718*VLOOKUP(N718,【参考】数式用!$AD$2:$AH$27,MATCH(O718,【参考】数式用!$K$4:$N$4,0)+1,0)),"")</f>
        <v/>
      </c>
      <c r="S718" s="138"/>
      <c r="T718" s="1079"/>
      <c r="U718" s="1080"/>
      <c r="V718" s="522" t="str">
        <f>IFERROR(IF(AND('別紙様式3-2（４・５月）'!O720="", O718&lt;&gt;""),P718, P718*VLOOKUP(AF718,【参考】数式用4!$DC$3:$DZ$106,MATCH(N718,【参考】数式用4!$DC$2:$DZ$2,0))),"")</f>
        <v/>
      </c>
      <c r="W718" s="107"/>
      <c r="X718" s="525"/>
      <c r="Y718" s="1081" t="str">
        <f>IFERROR(
     IF(OR('別紙様式3-2（４・５月）'!R720="",'別紙様式3-2（４・５月）'!Z720="ベア加算"),"",
                                            X718*VLOOKUP(N718,【参考】数式用!$AD$2:$AH$27,MATCH(W718,【参考】数式用!$K$4:$N$4,0)+1,0)
      ),"")</f>
        <v/>
      </c>
      <c r="Z718" s="1081"/>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 customHeight="1">
      <c r="A719" s="502">
        <v>706</v>
      </c>
      <c r="B719" s="982" t="str">
        <f>IF(基本情報入力シート!C758="","",基本情報入力シート!C758)</f>
        <v/>
      </c>
      <c r="C719" s="983"/>
      <c r="D719" s="983"/>
      <c r="E719" s="983"/>
      <c r="F719" s="983"/>
      <c r="G719" s="983"/>
      <c r="H719" s="983"/>
      <c r="I719" s="98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077"/>
      <c r="Q719" s="1078"/>
      <c r="R719" s="524" t="str">
        <f>IFERROR(IF(OR('別紙様式3-2（４・５月）'!R721="",'別紙様式3-2（４・５月）'!Z721="ベア加算"),
"",P719*VLOOKUP(N719,【参考】数式用!$AD$2:$AH$27,MATCH(O719,【参考】数式用!$K$4:$N$4,0)+1,0)),"")</f>
        <v/>
      </c>
      <c r="S719" s="138"/>
      <c r="T719" s="1079"/>
      <c r="U719" s="1080"/>
      <c r="V719" s="522" t="str">
        <f>IFERROR(IF(AND('別紙様式3-2（４・５月）'!O721="", O719&lt;&gt;""),P719, P719*VLOOKUP(AF719,【参考】数式用4!$DC$3:$DZ$106,MATCH(N719,【参考】数式用4!$DC$2:$DZ$2,0))),"")</f>
        <v/>
      </c>
      <c r="W719" s="107"/>
      <c r="X719" s="525"/>
      <c r="Y719" s="1081" t="str">
        <f>IFERROR(
     IF(OR('別紙様式3-2（４・５月）'!R721="",'別紙様式3-2（４・５月）'!Z721="ベア加算"),"",
                                            X719*VLOOKUP(N719,【参考】数式用!$AD$2:$AH$27,MATCH(W719,【参考】数式用!$K$4:$N$4,0)+1,0)
      ),"")</f>
        <v/>
      </c>
      <c r="Z719" s="1081"/>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 customHeight="1">
      <c r="A720" s="502">
        <v>707</v>
      </c>
      <c r="B720" s="982" t="str">
        <f>IF(基本情報入力シート!C759="","",基本情報入力シート!C759)</f>
        <v/>
      </c>
      <c r="C720" s="983"/>
      <c r="D720" s="983"/>
      <c r="E720" s="983"/>
      <c r="F720" s="983"/>
      <c r="G720" s="983"/>
      <c r="H720" s="983"/>
      <c r="I720" s="98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077"/>
      <c r="Q720" s="1078"/>
      <c r="R720" s="524" t="str">
        <f>IFERROR(IF(OR('別紙様式3-2（４・５月）'!R722="",'別紙様式3-2（４・５月）'!Z722="ベア加算"),
"",P720*VLOOKUP(N720,【参考】数式用!$AD$2:$AH$27,MATCH(O720,【参考】数式用!$K$4:$N$4,0)+1,0)),"")</f>
        <v/>
      </c>
      <c r="S720" s="138"/>
      <c r="T720" s="1079"/>
      <c r="U720" s="1080"/>
      <c r="V720" s="522" t="str">
        <f>IFERROR(IF(AND('別紙様式3-2（４・５月）'!O722="", O720&lt;&gt;""),P720, P720*VLOOKUP(AF720,【参考】数式用4!$DC$3:$DZ$106,MATCH(N720,【参考】数式用4!$DC$2:$DZ$2,0))),"")</f>
        <v/>
      </c>
      <c r="W720" s="107"/>
      <c r="X720" s="525"/>
      <c r="Y720" s="1081" t="str">
        <f>IFERROR(
     IF(OR('別紙様式3-2（４・５月）'!R722="",'別紙様式3-2（４・５月）'!Z722="ベア加算"),"",
                                            X720*VLOOKUP(N720,【参考】数式用!$AD$2:$AH$27,MATCH(W720,【参考】数式用!$K$4:$N$4,0)+1,0)
      ),"")</f>
        <v/>
      </c>
      <c r="Z720" s="1081"/>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 customHeight="1">
      <c r="A721" s="502">
        <v>708</v>
      </c>
      <c r="B721" s="982" t="str">
        <f>IF(基本情報入力シート!C760="","",基本情報入力シート!C760)</f>
        <v/>
      </c>
      <c r="C721" s="983"/>
      <c r="D721" s="983"/>
      <c r="E721" s="983"/>
      <c r="F721" s="983"/>
      <c r="G721" s="983"/>
      <c r="H721" s="983"/>
      <c r="I721" s="98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077"/>
      <c r="Q721" s="1078"/>
      <c r="R721" s="524" t="str">
        <f>IFERROR(IF(OR('別紙様式3-2（４・５月）'!R723="",'別紙様式3-2（４・５月）'!Z723="ベア加算"),
"",P721*VLOOKUP(N721,【参考】数式用!$AD$2:$AH$27,MATCH(O721,【参考】数式用!$K$4:$N$4,0)+1,0)),"")</f>
        <v/>
      </c>
      <c r="S721" s="138"/>
      <c r="T721" s="1079"/>
      <c r="U721" s="1080"/>
      <c r="V721" s="522" t="str">
        <f>IFERROR(IF(AND('別紙様式3-2（４・５月）'!O723="", O721&lt;&gt;""),P721, P721*VLOOKUP(AF721,【参考】数式用4!$DC$3:$DZ$106,MATCH(N721,【参考】数式用4!$DC$2:$DZ$2,0))),"")</f>
        <v/>
      </c>
      <c r="W721" s="107"/>
      <c r="X721" s="525"/>
      <c r="Y721" s="1081" t="str">
        <f>IFERROR(
     IF(OR('別紙様式3-2（４・５月）'!R723="",'別紙様式3-2（４・５月）'!Z723="ベア加算"),"",
                                            X721*VLOOKUP(N721,【参考】数式用!$AD$2:$AH$27,MATCH(W721,【参考】数式用!$K$4:$N$4,0)+1,0)
      ),"")</f>
        <v/>
      </c>
      <c r="Z721" s="1081"/>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 customHeight="1">
      <c r="A722" s="502">
        <v>709</v>
      </c>
      <c r="B722" s="982" t="str">
        <f>IF(基本情報入力シート!C761="","",基本情報入力シート!C761)</f>
        <v/>
      </c>
      <c r="C722" s="983"/>
      <c r="D722" s="983"/>
      <c r="E722" s="983"/>
      <c r="F722" s="983"/>
      <c r="G722" s="983"/>
      <c r="H722" s="983"/>
      <c r="I722" s="98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077"/>
      <c r="Q722" s="1078"/>
      <c r="R722" s="524" t="str">
        <f>IFERROR(IF(OR('別紙様式3-2（４・５月）'!R724="",'別紙様式3-2（４・５月）'!Z724="ベア加算"),
"",P722*VLOOKUP(N722,【参考】数式用!$AD$2:$AH$27,MATCH(O722,【参考】数式用!$K$4:$N$4,0)+1,0)),"")</f>
        <v/>
      </c>
      <c r="S722" s="138"/>
      <c r="T722" s="1079"/>
      <c r="U722" s="1080"/>
      <c r="V722" s="522" t="str">
        <f>IFERROR(IF(AND('別紙様式3-2（４・５月）'!O724="", O722&lt;&gt;""),P722, P722*VLOOKUP(AF722,【参考】数式用4!$DC$3:$DZ$106,MATCH(N722,【参考】数式用4!$DC$2:$DZ$2,0))),"")</f>
        <v/>
      </c>
      <c r="W722" s="107"/>
      <c r="X722" s="525"/>
      <c r="Y722" s="1081" t="str">
        <f>IFERROR(
     IF(OR('別紙様式3-2（４・５月）'!R724="",'別紙様式3-2（４・５月）'!Z724="ベア加算"),"",
                                            X722*VLOOKUP(N722,【参考】数式用!$AD$2:$AH$27,MATCH(W722,【参考】数式用!$K$4:$N$4,0)+1,0)
      ),"")</f>
        <v/>
      </c>
      <c r="Z722" s="1081"/>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 customHeight="1">
      <c r="A723" s="502">
        <v>710</v>
      </c>
      <c r="B723" s="982" t="str">
        <f>IF(基本情報入力シート!C762="","",基本情報入力シート!C762)</f>
        <v/>
      </c>
      <c r="C723" s="983"/>
      <c r="D723" s="983"/>
      <c r="E723" s="983"/>
      <c r="F723" s="983"/>
      <c r="G723" s="983"/>
      <c r="H723" s="983"/>
      <c r="I723" s="98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077"/>
      <c r="Q723" s="1078"/>
      <c r="R723" s="524" t="str">
        <f>IFERROR(IF(OR('別紙様式3-2（４・５月）'!R725="",'別紙様式3-2（４・５月）'!Z725="ベア加算"),
"",P723*VLOOKUP(N723,【参考】数式用!$AD$2:$AH$27,MATCH(O723,【参考】数式用!$K$4:$N$4,0)+1,0)),"")</f>
        <v/>
      </c>
      <c r="S723" s="138"/>
      <c r="T723" s="1079"/>
      <c r="U723" s="1080"/>
      <c r="V723" s="522" t="str">
        <f>IFERROR(IF(AND('別紙様式3-2（４・５月）'!O725="", O723&lt;&gt;""),P723, P723*VLOOKUP(AF723,【参考】数式用4!$DC$3:$DZ$106,MATCH(N723,【参考】数式用4!$DC$2:$DZ$2,0))),"")</f>
        <v/>
      </c>
      <c r="W723" s="107"/>
      <c r="X723" s="525"/>
      <c r="Y723" s="1081" t="str">
        <f>IFERROR(
     IF(OR('別紙様式3-2（４・５月）'!R725="",'別紙様式3-2（４・５月）'!Z725="ベア加算"),"",
                                            X723*VLOOKUP(N723,【参考】数式用!$AD$2:$AH$27,MATCH(W723,【参考】数式用!$K$4:$N$4,0)+1,0)
      ),"")</f>
        <v/>
      </c>
      <c r="Z723" s="1081"/>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 customHeight="1">
      <c r="A724" s="502">
        <v>711</v>
      </c>
      <c r="B724" s="982" t="str">
        <f>IF(基本情報入力シート!C763="","",基本情報入力シート!C763)</f>
        <v/>
      </c>
      <c r="C724" s="983"/>
      <c r="D724" s="983"/>
      <c r="E724" s="983"/>
      <c r="F724" s="983"/>
      <c r="G724" s="983"/>
      <c r="H724" s="983"/>
      <c r="I724" s="98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077"/>
      <c r="Q724" s="1078"/>
      <c r="R724" s="524" t="str">
        <f>IFERROR(IF(OR('別紙様式3-2（４・５月）'!R726="",'別紙様式3-2（４・５月）'!Z726="ベア加算"),
"",P724*VLOOKUP(N724,【参考】数式用!$AD$2:$AH$27,MATCH(O724,【参考】数式用!$K$4:$N$4,0)+1,0)),"")</f>
        <v/>
      </c>
      <c r="S724" s="138"/>
      <c r="T724" s="1079"/>
      <c r="U724" s="1080"/>
      <c r="V724" s="522" t="str">
        <f>IFERROR(IF(AND('別紙様式3-2（４・５月）'!O726="", O724&lt;&gt;""),P724, P724*VLOOKUP(AF724,【参考】数式用4!$DC$3:$DZ$106,MATCH(N724,【参考】数式用4!$DC$2:$DZ$2,0))),"")</f>
        <v/>
      </c>
      <c r="W724" s="107"/>
      <c r="X724" s="525"/>
      <c r="Y724" s="1081" t="str">
        <f>IFERROR(
     IF(OR('別紙様式3-2（４・５月）'!R726="",'別紙様式3-2（４・５月）'!Z726="ベア加算"),"",
                                            X724*VLOOKUP(N724,【参考】数式用!$AD$2:$AH$27,MATCH(W724,【参考】数式用!$K$4:$N$4,0)+1,0)
      ),"")</f>
        <v/>
      </c>
      <c r="Z724" s="1081"/>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 customHeight="1">
      <c r="A725" s="502">
        <v>712</v>
      </c>
      <c r="B725" s="982" t="str">
        <f>IF(基本情報入力シート!C764="","",基本情報入力シート!C764)</f>
        <v/>
      </c>
      <c r="C725" s="983"/>
      <c r="D725" s="983"/>
      <c r="E725" s="983"/>
      <c r="F725" s="983"/>
      <c r="G725" s="983"/>
      <c r="H725" s="983"/>
      <c r="I725" s="98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077"/>
      <c r="Q725" s="1078"/>
      <c r="R725" s="524" t="str">
        <f>IFERROR(IF(OR('別紙様式3-2（４・５月）'!R727="",'別紙様式3-2（４・５月）'!Z727="ベア加算"),
"",P725*VLOOKUP(N725,【参考】数式用!$AD$2:$AH$27,MATCH(O725,【参考】数式用!$K$4:$N$4,0)+1,0)),"")</f>
        <v/>
      </c>
      <c r="S725" s="138"/>
      <c r="T725" s="1079"/>
      <c r="U725" s="1080"/>
      <c r="V725" s="522" t="str">
        <f>IFERROR(IF(AND('別紙様式3-2（４・５月）'!O727="", O725&lt;&gt;""),P725, P725*VLOOKUP(AF725,【参考】数式用4!$DC$3:$DZ$106,MATCH(N725,【参考】数式用4!$DC$2:$DZ$2,0))),"")</f>
        <v/>
      </c>
      <c r="W725" s="107"/>
      <c r="X725" s="525"/>
      <c r="Y725" s="1081" t="str">
        <f>IFERROR(
     IF(OR('別紙様式3-2（４・５月）'!R727="",'別紙様式3-2（４・５月）'!Z727="ベア加算"),"",
                                            X725*VLOOKUP(N725,【参考】数式用!$AD$2:$AH$27,MATCH(W725,【参考】数式用!$K$4:$N$4,0)+1,0)
      ),"")</f>
        <v/>
      </c>
      <c r="Z725" s="1081"/>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 customHeight="1">
      <c r="A726" s="502">
        <v>713</v>
      </c>
      <c r="B726" s="982" t="str">
        <f>IF(基本情報入力シート!C765="","",基本情報入力シート!C765)</f>
        <v/>
      </c>
      <c r="C726" s="983"/>
      <c r="D726" s="983"/>
      <c r="E726" s="983"/>
      <c r="F726" s="983"/>
      <c r="G726" s="983"/>
      <c r="H726" s="983"/>
      <c r="I726" s="98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077"/>
      <c r="Q726" s="1078"/>
      <c r="R726" s="524" t="str">
        <f>IFERROR(IF(OR('別紙様式3-2（４・５月）'!R728="",'別紙様式3-2（４・５月）'!Z728="ベア加算"),
"",P726*VLOOKUP(N726,【参考】数式用!$AD$2:$AH$27,MATCH(O726,【参考】数式用!$K$4:$N$4,0)+1,0)),"")</f>
        <v/>
      </c>
      <c r="S726" s="138"/>
      <c r="T726" s="1079"/>
      <c r="U726" s="1080"/>
      <c r="V726" s="522" t="str">
        <f>IFERROR(IF(AND('別紙様式3-2（４・５月）'!O728="", O726&lt;&gt;""),P726, P726*VLOOKUP(AF726,【参考】数式用4!$DC$3:$DZ$106,MATCH(N726,【参考】数式用4!$DC$2:$DZ$2,0))),"")</f>
        <v/>
      </c>
      <c r="W726" s="107"/>
      <c r="X726" s="525"/>
      <c r="Y726" s="1081" t="str">
        <f>IFERROR(
     IF(OR('別紙様式3-2（４・５月）'!R728="",'別紙様式3-2（４・５月）'!Z728="ベア加算"),"",
                                            X726*VLOOKUP(N726,【参考】数式用!$AD$2:$AH$27,MATCH(W726,【参考】数式用!$K$4:$N$4,0)+1,0)
      ),"")</f>
        <v/>
      </c>
      <c r="Z726" s="1081"/>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 customHeight="1">
      <c r="A727" s="502">
        <v>714</v>
      </c>
      <c r="B727" s="982" t="str">
        <f>IF(基本情報入力シート!C766="","",基本情報入力シート!C766)</f>
        <v/>
      </c>
      <c r="C727" s="983"/>
      <c r="D727" s="983"/>
      <c r="E727" s="983"/>
      <c r="F727" s="983"/>
      <c r="G727" s="983"/>
      <c r="H727" s="983"/>
      <c r="I727" s="98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077"/>
      <c r="Q727" s="1078"/>
      <c r="R727" s="524" t="str">
        <f>IFERROR(IF(OR('別紙様式3-2（４・５月）'!R729="",'別紙様式3-2（４・５月）'!Z729="ベア加算"),
"",P727*VLOOKUP(N727,【参考】数式用!$AD$2:$AH$27,MATCH(O727,【参考】数式用!$K$4:$N$4,0)+1,0)),"")</f>
        <v/>
      </c>
      <c r="S727" s="138"/>
      <c r="T727" s="1079"/>
      <c r="U727" s="1080"/>
      <c r="V727" s="522" t="str">
        <f>IFERROR(IF(AND('別紙様式3-2（４・５月）'!O729="", O727&lt;&gt;""),P727, P727*VLOOKUP(AF727,【参考】数式用4!$DC$3:$DZ$106,MATCH(N727,【参考】数式用4!$DC$2:$DZ$2,0))),"")</f>
        <v/>
      </c>
      <c r="W727" s="107"/>
      <c r="X727" s="525"/>
      <c r="Y727" s="1081" t="str">
        <f>IFERROR(
     IF(OR('別紙様式3-2（４・５月）'!R729="",'別紙様式3-2（４・５月）'!Z729="ベア加算"),"",
                                            X727*VLOOKUP(N727,【参考】数式用!$AD$2:$AH$27,MATCH(W727,【参考】数式用!$K$4:$N$4,0)+1,0)
      ),"")</f>
        <v/>
      </c>
      <c r="Z727" s="1081"/>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 customHeight="1">
      <c r="A728" s="502">
        <v>715</v>
      </c>
      <c r="B728" s="982" t="str">
        <f>IF(基本情報入力シート!C767="","",基本情報入力シート!C767)</f>
        <v/>
      </c>
      <c r="C728" s="983"/>
      <c r="D728" s="983"/>
      <c r="E728" s="983"/>
      <c r="F728" s="983"/>
      <c r="G728" s="983"/>
      <c r="H728" s="983"/>
      <c r="I728" s="98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077"/>
      <c r="Q728" s="1078"/>
      <c r="R728" s="524" t="str">
        <f>IFERROR(IF(OR('別紙様式3-2（４・５月）'!R730="",'別紙様式3-2（４・５月）'!Z730="ベア加算"),
"",P728*VLOOKUP(N728,【参考】数式用!$AD$2:$AH$27,MATCH(O728,【参考】数式用!$K$4:$N$4,0)+1,0)),"")</f>
        <v/>
      </c>
      <c r="S728" s="138"/>
      <c r="T728" s="1079"/>
      <c r="U728" s="1080"/>
      <c r="V728" s="522" t="str">
        <f>IFERROR(IF(AND('別紙様式3-2（４・５月）'!O730="", O728&lt;&gt;""),P728, P728*VLOOKUP(AF728,【参考】数式用4!$DC$3:$DZ$106,MATCH(N728,【参考】数式用4!$DC$2:$DZ$2,0))),"")</f>
        <v/>
      </c>
      <c r="W728" s="107"/>
      <c r="X728" s="525"/>
      <c r="Y728" s="1081" t="str">
        <f>IFERROR(
     IF(OR('別紙様式3-2（４・５月）'!R730="",'別紙様式3-2（４・５月）'!Z730="ベア加算"),"",
                                            X728*VLOOKUP(N728,【参考】数式用!$AD$2:$AH$27,MATCH(W728,【参考】数式用!$K$4:$N$4,0)+1,0)
      ),"")</f>
        <v/>
      </c>
      <c r="Z728" s="1081"/>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 customHeight="1">
      <c r="A729" s="502">
        <v>716</v>
      </c>
      <c r="B729" s="982" t="str">
        <f>IF(基本情報入力シート!C768="","",基本情報入力シート!C768)</f>
        <v/>
      </c>
      <c r="C729" s="983"/>
      <c r="D729" s="983"/>
      <c r="E729" s="983"/>
      <c r="F729" s="983"/>
      <c r="G729" s="983"/>
      <c r="H729" s="983"/>
      <c r="I729" s="98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077"/>
      <c r="Q729" s="1078"/>
      <c r="R729" s="524" t="str">
        <f>IFERROR(IF(OR('別紙様式3-2（４・５月）'!R731="",'別紙様式3-2（４・５月）'!Z731="ベア加算"),
"",P729*VLOOKUP(N729,【参考】数式用!$AD$2:$AH$27,MATCH(O729,【参考】数式用!$K$4:$N$4,0)+1,0)),"")</f>
        <v/>
      </c>
      <c r="S729" s="138"/>
      <c r="T729" s="1079"/>
      <c r="U729" s="1080"/>
      <c r="V729" s="522" t="str">
        <f>IFERROR(IF(AND('別紙様式3-2（４・５月）'!O731="", O729&lt;&gt;""),P729, P729*VLOOKUP(AF729,【参考】数式用4!$DC$3:$DZ$106,MATCH(N729,【参考】数式用4!$DC$2:$DZ$2,0))),"")</f>
        <v/>
      </c>
      <c r="W729" s="107"/>
      <c r="X729" s="525"/>
      <c r="Y729" s="1081" t="str">
        <f>IFERROR(
     IF(OR('別紙様式3-2（４・５月）'!R731="",'別紙様式3-2（４・５月）'!Z731="ベア加算"),"",
                                            X729*VLOOKUP(N729,【参考】数式用!$AD$2:$AH$27,MATCH(W729,【参考】数式用!$K$4:$N$4,0)+1,0)
      ),"")</f>
        <v/>
      </c>
      <c r="Z729" s="1081"/>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 customHeight="1">
      <c r="A730" s="502">
        <v>717</v>
      </c>
      <c r="B730" s="982" t="str">
        <f>IF(基本情報入力シート!C769="","",基本情報入力シート!C769)</f>
        <v/>
      </c>
      <c r="C730" s="983"/>
      <c r="D730" s="983"/>
      <c r="E730" s="983"/>
      <c r="F730" s="983"/>
      <c r="G730" s="983"/>
      <c r="H730" s="983"/>
      <c r="I730" s="98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077"/>
      <c r="Q730" s="1078"/>
      <c r="R730" s="524" t="str">
        <f>IFERROR(IF(OR('別紙様式3-2（４・５月）'!R732="",'別紙様式3-2（４・５月）'!Z732="ベア加算"),
"",P730*VLOOKUP(N730,【参考】数式用!$AD$2:$AH$27,MATCH(O730,【参考】数式用!$K$4:$N$4,0)+1,0)),"")</f>
        <v/>
      </c>
      <c r="S730" s="138"/>
      <c r="T730" s="1079"/>
      <c r="U730" s="1080"/>
      <c r="V730" s="522" t="str">
        <f>IFERROR(IF(AND('別紙様式3-2（４・５月）'!O732="", O730&lt;&gt;""),P730, P730*VLOOKUP(AF730,【参考】数式用4!$DC$3:$DZ$106,MATCH(N730,【参考】数式用4!$DC$2:$DZ$2,0))),"")</f>
        <v/>
      </c>
      <c r="W730" s="107"/>
      <c r="X730" s="525"/>
      <c r="Y730" s="1081" t="str">
        <f>IFERROR(
     IF(OR('別紙様式3-2（４・５月）'!R732="",'別紙様式3-2（４・５月）'!Z732="ベア加算"),"",
                                            X730*VLOOKUP(N730,【参考】数式用!$AD$2:$AH$27,MATCH(W730,【参考】数式用!$K$4:$N$4,0)+1,0)
      ),"")</f>
        <v/>
      </c>
      <c r="Z730" s="1081"/>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 customHeight="1">
      <c r="A731" s="502">
        <v>718</v>
      </c>
      <c r="B731" s="982" t="str">
        <f>IF(基本情報入力シート!C770="","",基本情報入力シート!C770)</f>
        <v/>
      </c>
      <c r="C731" s="983"/>
      <c r="D731" s="983"/>
      <c r="E731" s="983"/>
      <c r="F731" s="983"/>
      <c r="G731" s="983"/>
      <c r="H731" s="983"/>
      <c r="I731" s="98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077"/>
      <c r="Q731" s="1078"/>
      <c r="R731" s="524" t="str">
        <f>IFERROR(IF(OR('別紙様式3-2（４・５月）'!R733="",'別紙様式3-2（４・５月）'!Z733="ベア加算"),
"",P731*VLOOKUP(N731,【参考】数式用!$AD$2:$AH$27,MATCH(O731,【参考】数式用!$K$4:$N$4,0)+1,0)),"")</f>
        <v/>
      </c>
      <c r="S731" s="138"/>
      <c r="T731" s="1079"/>
      <c r="U731" s="1080"/>
      <c r="V731" s="522" t="str">
        <f>IFERROR(IF(AND('別紙様式3-2（４・５月）'!O733="", O731&lt;&gt;""),P731, P731*VLOOKUP(AF731,【参考】数式用4!$DC$3:$DZ$106,MATCH(N731,【参考】数式用4!$DC$2:$DZ$2,0))),"")</f>
        <v/>
      </c>
      <c r="W731" s="107"/>
      <c r="X731" s="525"/>
      <c r="Y731" s="1081" t="str">
        <f>IFERROR(
     IF(OR('別紙様式3-2（４・５月）'!R733="",'別紙様式3-2（４・５月）'!Z733="ベア加算"),"",
                                            X731*VLOOKUP(N731,【参考】数式用!$AD$2:$AH$27,MATCH(W731,【参考】数式用!$K$4:$N$4,0)+1,0)
      ),"")</f>
        <v/>
      </c>
      <c r="Z731" s="1081"/>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 customHeight="1">
      <c r="A732" s="502">
        <v>719</v>
      </c>
      <c r="B732" s="982" t="str">
        <f>IF(基本情報入力シート!C771="","",基本情報入力シート!C771)</f>
        <v/>
      </c>
      <c r="C732" s="983"/>
      <c r="D732" s="983"/>
      <c r="E732" s="983"/>
      <c r="F732" s="983"/>
      <c r="G732" s="983"/>
      <c r="H732" s="983"/>
      <c r="I732" s="98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077"/>
      <c r="Q732" s="1078"/>
      <c r="R732" s="524" t="str">
        <f>IFERROR(IF(OR('別紙様式3-2（４・５月）'!R734="",'別紙様式3-2（４・５月）'!Z734="ベア加算"),
"",P732*VLOOKUP(N732,【参考】数式用!$AD$2:$AH$27,MATCH(O732,【参考】数式用!$K$4:$N$4,0)+1,0)),"")</f>
        <v/>
      </c>
      <c r="S732" s="138"/>
      <c r="T732" s="1079"/>
      <c r="U732" s="1080"/>
      <c r="V732" s="522" t="str">
        <f>IFERROR(IF(AND('別紙様式3-2（４・５月）'!O734="", O732&lt;&gt;""),P732, P732*VLOOKUP(AF732,【参考】数式用4!$DC$3:$DZ$106,MATCH(N732,【参考】数式用4!$DC$2:$DZ$2,0))),"")</f>
        <v/>
      </c>
      <c r="W732" s="107"/>
      <c r="X732" s="525"/>
      <c r="Y732" s="1081" t="str">
        <f>IFERROR(
     IF(OR('別紙様式3-2（４・５月）'!R734="",'別紙様式3-2（４・５月）'!Z734="ベア加算"),"",
                                            X732*VLOOKUP(N732,【参考】数式用!$AD$2:$AH$27,MATCH(W732,【参考】数式用!$K$4:$N$4,0)+1,0)
      ),"")</f>
        <v/>
      </c>
      <c r="Z732" s="1081"/>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 customHeight="1">
      <c r="A733" s="502">
        <v>720</v>
      </c>
      <c r="B733" s="982" t="str">
        <f>IF(基本情報入力シート!C772="","",基本情報入力シート!C772)</f>
        <v/>
      </c>
      <c r="C733" s="983"/>
      <c r="D733" s="983"/>
      <c r="E733" s="983"/>
      <c r="F733" s="983"/>
      <c r="G733" s="983"/>
      <c r="H733" s="983"/>
      <c r="I733" s="98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077"/>
      <c r="Q733" s="1078"/>
      <c r="R733" s="524" t="str">
        <f>IFERROR(IF(OR('別紙様式3-2（４・５月）'!R735="",'別紙様式3-2（４・５月）'!Z735="ベア加算"),
"",P733*VLOOKUP(N733,【参考】数式用!$AD$2:$AH$27,MATCH(O733,【参考】数式用!$K$4:$N$4,0)+1,0)),"")</f>
        <v/>
      </c>
      <c r="S733" s="138"/>
      <c r="T733" s="1079"/>
      <c r="U733" s="1080"/>
      <c r="V733" s="522" t="str">
        <f>IFERROR(IF(AND('別紙様式3-2（４・５月）'!O735="", O733&lt;&gt;""),P733, P733*VLOOKUP(AF733,【参考】数式用4!$DC$3:$DZ$106,MATCH(N733,【参考】数式用4!$DC$2:$DZ$2,0))),"")</f>
        <v/>
      </c>
      <c r="W733" s="107"/>
      <c r="X733" s="525"/>
      <c r="Y733" s="1081" t="str">
        <f>IFERROR(
     IF(OR('別紙様式3-2（４・５月）'!R735="",'別紙様式3-2（４・５月）'!Z735="ベア加算"),"",
                                            X733*VLOOKUP(N733,【参考】数式用!$AD$2:$AH$27,MATCH(W733,【参考】数式用!$K$4:$N$4,0)+1,0)
      ),"")</f>
        <v/>
      </c>
      <c r="Z733" s="1081"/>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 customHeight="1">
      <c r="A734" s="502">
        <v>721</v>
      </c>
      <c r="B734" s="982" t="str">
        <f>IF(基本情報入力シート!C773="","",基本情報入力シート!C773)</f>
        <v/>
      </c>
      <c r="C734" s="983"/>
      <c r="D734" s="983"/>
      <c r="E734" s="983"/>
      <c r="F734" s="983"/>
      <c r="G734" s="983"/>
      <c r="H734" s="983"/>
      <c r="I734" s="98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077"/>
      <c r="Q734" s="1078"/>
      <c r="R734" s="524" t="str">
        <f>IFERROR(IF(OR('別紙様式3-2（４・５月）'!R736="",'別紙様式3-2（４・５月）'!Z736="ベア加算"),
"",P734*VLOOKUP(N734,【参考】数式用!$AD$2:$AH$27,MATCH(O734,【参考】数式用!$K$4:$N$4,0)+1,0)),"")</f>
        <v/>
      </c>
      <c r="S734" s="138"/>
      <c r="T734" s="1079"/>
      <c r="U734" s="1080"/>
      <c r="V734" s="522" t="str">
        <f>IFERROR(IF(AND('別紙様式3-2（４・５月）'!O736="", O734&lt;&gt;""),P734, P734*VLOOKUP(AF734,【参考】数式用4!$DC$3:$DZ$106,MATCH(N734,【参考】数式用4!$DC$2:$DZ$2,0))),"")</f>
        <v/>
      </c>
      <c r="W734" s="107"/>
      <c r="X734" s="525"/>
      <c r="Y734" s="1081" t="str">
        <f>IFERROR(
     IF(OR('別紙様式3-2（４・５月）'!R736="",'別紙様式3-2（４・５月）'!Z736="ベア加算"),"",
                                            X734*VLOOKUP(N734,【参考】数式用!$AD$2:$AH$27,MATCH(W734,【参考】数式用!$K$4:$N$4,0)+1,0)
      ),"")</f>
        <v/>
      </c>
      <c r="Z734" s="1081"/>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 customHeight="1">
      <c r="A735" s="502">
        <v>722</v>
      </c>
      <c r="B735" s="982" t="str">
        <f>IF(基本情報入力シート!C774="","",基本情報入力シート!C774)</f>
        <v/>
      </c>
      <c r="C735" s="983"/>
      <c r="D735" s="983"/>
      <c r="E735" s="983"/>
      <c r="F735" s="983"/>
      <c r="G735" s="983"/>
      <c r="H735" s="983"/>
      <c r="I735" s="98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077"/>
      <c r="Q735" s="1078"/>
      <c r="R735" s="524" t="str">
        <f>IFERROR(IF(OR('別紙様式3-2（４・５月）'!R737="",'別紙様式3-2（４・５月）'!Z737="ベア加算"),
"",P735*VLOOKUP(N735,【参考】数式用!$AD$2:$AH$27,MATCH(O735,【参考】数式用!$K$4:$N$4,0)+1,0)),"")</f>
        <v/>
      </c>
      <c r="S735" s="138"/>
      <c r="T735" s="1079"/>
      <c r="U735" s="1080"/>
      <c r="V735" s="522" t="str">
        <f>IFERROR(IF(AND('別紙様式3-2（４・５月）'!O737="", O735&lt;&gt;""),P735, P735*VLOOKUP(AF735,【参考】数式用4!$DC$3:$DZ$106,MATCH(N735,【参考】数式用4!$DC$2:$DZ$2,0))),"")</f>
        <v/>
      </c>
      <c r="W735" s="107"/>
      <c r="X735" s="525"/>
      <c r="Y735" s="1081" t="str">
        <f>IFERROR(
     IF(OR('別紙様式3-2（４・５月）'!R737="",'別紙様式3-2（４・５月）'!Z737="ベア加算"),"",
                                            X735*VLOOKUP(N735,【参考】数式用!$AD$2:$AH$27,MATCH(W735,【参考】数式用!$K$4:$N$4,0)+1,0)
      ),"")</f>
        <v/>
      </c>
      <c r="Z735" s="1081"/>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 customHeight="1">
      <c r="A736" s="502">
        <v>723</v>
      </c>
      <c r="B736" s="982" t="str">
        <f>IF(基本情報入力シート!C775="","",基本情報入力シート!C775)</f>
        <v/>
      </c>
      <c r="C736" s="983"/>
      <c r="D736" s="983"/>
      <c r="E736" s="983"/>
      <c r="F736" s="983"/>
      <c r="G736" s="983"/>
      <c r="H736" s="983"/>
      <c r="I736" s="98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077"/>
      <c r="Q736" s="1078"/>
      <c r="R736" s="524" t="str">
        <f>IFERROR(IF(OR('別紙様式3-2（４・５月）'!R738="",'別紙様式3-2（４・５月）'!Z738="ベア加算"),
"",P736*VLOOKUP(N736,【参考】数式用!$AD$2:$AH$27,MATCH(O736,【参考】数式用!$K$4:$N$4,0)+1,0)),"")</f>
        <v/>
      </c>
      <c r="S736" s="138"/>
      <c r="T736" s="1079"/>
      <c r="U736" s="1080"/>
      <c r="V736" s="522" t="str">
        <f>IFERROR(IF(AND('別紙様式3-2（４・５月）'!O738="", O736&lt;&gt;""),P736, P736*VLOOKUP(AF736,【参考】数式用4!$DC$3:$DZ$106,MATCH(N736,【参考】数式用4!$DC$2:$DZ$2,0))),"")</f>
        <v/>
      </c>
      <c r="W736" s="107"/>
      <c r="X736" s="525"/>
      <c r="Y736" s="1081" t="str">
        <f>IFERROR(
     IF(OR('別紙様式3-2（４・５月）'!R738="",'別紙様式3-2（４・５月）'!Z738="ベア加算"),"",
                                            X736*VLOOKUP(N736,【参考】数式用!$AD$2:$AH$27,MATCH(W736,【参考】数式用!$K$4:$N$4,0)+1,0)
      ),"")</f>
        <v/>
      </c>
      <c r="Z736" s="1081"/>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 customHeight="1">
      <c r="A737" s="502">
        <v>724</v>
      </c>
      <c r="B737" s="982" t="str">
        <f>IF(基本情報入力シート!C776="","",基本情報入力シート!C776)</f>
        <v/>
      </c>
      <c r="C737" s="983"/>
      <c r="D737" s="983"/>
      <c r="E737" s="983"/>
      <c r="F737" s="983"/>
      <c r="G737" s="983"/>
      <c r="H737" s="983"/>
      <c r="I737" s="98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077"/>
      <c r="Q737" s="1078"/>
      <c r="R737" s="524" t="str">
        <f>IFERROR(IF(OR('別紙様式3-2（４・５月）'!R739="",'別紙様式3-2（４・５月）'!Z739="ベア加算"),
"",P737*VLOOKUP(N737,【参考】数式用!$AD$2:$AH$27,MATCH(O737,【参考】数式用!$K$4:$N$4,0)+1,0)),"")</f>
        <v/>
      </c>
      <c r="S737" s="138"/>
      <c r="T737" s="1079"/>
      <c r="U737" s="1080"/>
      <c r="V737" s="522" t="str">
        <f>IFERROR(IF(AND('別紙様式3-2（４・５月）'!O739="", O737&lt;&gt;""),P737, P737*VLOOKUP(AF737,【参考】数式用4!$DC$3:$DZ$106,MATCH(N737,【参考】数式用4!$DC$2:$DZ$2,0))),"")</f>
        <v/>
      </c>
      <c r="W737" s="107"/>
      <c r="X737" s="525"/>
      <c r="Y737" s="1081" t="str">
        <f>IFERROR(
     IF(OR('別紙様式3-2（４・５月）'!R739="",'別紙様式3-2（４・５月）'!Z739="ベア加算"),"",
                                            X737*VLOOKUP(N737,【参考】数式用!$AD$2:$AH$27,MATCH(W737,【参考】数式用!$K$4:$N$4,0)+1,0)
      ),"")</f>
        <v/>
      </c>
      <c r="Z737" s="1081"/>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 customHeight="1">
      <c r="A738" s="502">
        <v>725</v>
      </c>
      <c r="B738" s="982" t="str">
        <f>IF(基本情報入力シート!C777="","",基本情報入力シート!C777)</f>
        <v/>
      </c>
      <c r="C738" s="983"/>
      <c r="D738" s="983"/>
      <c r="E738" s="983"/>
      <c r="F738" s="983"/>
      <c r="G738" s="983"/>
      <c r="H738" s="983"/>
      <c r="I738" s="98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077"/>
      <c r="Q738" s="1078"/>
      <c r="R738" s="524" t="str">
        <f>IFERROR(IF(OR('別紙様式3-2（４・５月）'!R740="",'別紙様式3-2（４・５月）'!Z740="ベア加算"),
"",P738*VLOOKUP(N738,【参考】数式用!$AD$2:$AH$27,MATCH(O738,【参考】数式用!$K$4:$N$4,0)+1,0)),"")</f>
        <v/>
      </c>
      <c r="S738" s="138"/>
      <c r="T738" s="1079"/>
      <c r="U738" s="1080"/>
      <c r="V738" s="522" t="str">
        <f>IFERROR(IF(AND('別紙様式3-2（４・５月）'!O740="", O738&lt;&gt;""),P738, P738*VLOOKUP(AF738,【参考】数式用4!$DC$3:$DZ$106,MATCH(N738,【参考】数式用4!$DC$2:$DZ$2,0))),"")</f>
        <v/>
      </c>
      <c r="W738" s="107"/>
      <c r="X738" s="525"/>
      <c r="Y738" s="1081" t="str">
        <f>IFERROR(
     IF(OR('別紙様式3-2（４・５月）'!R740="",'別紙様式3-2（４・５月）'!Z740="ベア加算"),"",
                                            X738*VLOOKUP(N738,【参考】数式用!$AD$2:$AH$27,MATCH(W738,【参考】数式用!$K$4:$N$4,0)+1,0)
      ),"")</f>
        <v/>
      </c>
      <c r="Z738" s="1081"/>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 customHeight="1">
      <c r="A739" s="502">
        <v>726</v>
      </c>
      <c r="B739" s="982" t="str">
        <f>IF(基本情報入力シート!C778="","",基本情報入力シート!C778)</f>
        <v/>
      </c>
      <c r="C739" s="983"/>
      <c r="D739" s="983"/>
      <c r="E739" s="983"/>
      <c r="F739" s="983"/>
      <c r="G739" s="983"/>
      <c r="H739" s="983"/>
      <c r="I739" s="98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077"/>
      <c r="Q739" s="1078"/>
      <c r="R739" s="524" t="str">
        <f>IFERROR(IF(OR('別紙様式3-2（４・５月）'!R741="",'別紙様式3-2（４・５月）'!Z741="ベア加算"),
"",P739*VLOOKUP(N739,【参考】数式用!$AD$2:$AH$27,MATCH(O739,【参考】数式用!$K$4:$N$4,0)+1,0)),"")</f>
        <v/>
      </c>
      <c r="S739" s="138"/>
      <c r="T739" s="1079"/>
      <c r="U739" s="1080"/>
      <c r="V739" s="522" t="str">
        <f>IFERROR(IF(AND('別紙様式3-2（４・５月）'!O741="", O739&lt;&gt;""),P739, P739*VLOOKUP(AF739,【参考】数式用4!$DC$3:$DZ$106,MATCH(N739,【参考】数式用4!$DC$2:$DZ$2,0))),"")</f>
        <v/>
      </c>
      <c r="W739" s="107"/>
      <c r="X739" s="525"/>
      <c r="Y739" s="1081" t="str">
        <f>IFERROR(
     IF(OR('別紙様式3-2（４・５月）'!R741="",'別紙様式3-2（４・５月）'!Z741="ベア加算"),"",
                                            X739*VLOOKUP(N739,【参考】数式用!$AD$2:$AH$27,MATCH(W739,【参考】数式用!$K$4:$N$4,0)+1,0)
      ),"")</f>
        <v/>
      </c>
      <c r="Z739" s="1081"/>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 customHeight="1">
      <c r="A740" s="502">
        <v>727</v>
      </c>
      <c r="B740" s="982" t="str">
        <f>IF(基本情報入力シート!C779="","",基本情報入力シート!C779)</f>
        <v/>
      </c>
      <c r="C740" s="983"/>
      <c r="D740" s="983"/>
      <c r="E740" s="983"/>
      <c r="F740" s="983"/>
      <c r="G740" s="983"/>
      <c r="H740" s="983"/>
      <c r="I740" s="98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077"/>
      <c r="Q740" s="1078"/>
      <c r="R740" s="524" t="str">
        <f>IFERROR(IF(OR('別紙様式3-2（４・５月）'!R742="",'別紙様式3-2（４・５月）'!Z742="ベア加算"),
"",P740*VLOOKUP(N740,【参考】数式用!$AD$2:$AH$27,MATCH(O740,【参考】数式用!$K$4:$N$4,0)+1,0)),"")</f>
        <v/>
      </c>
      <c r="S740" s="138"/>
      <c r="T740" s="1079"/>
      <c r="U740" s="1080"/>
      <c r="V740" s="522" t="str">
        <f>IFERROR(IF(AND('別紙様式3-2（４・５月）'!O742="", O740&lt;&gt;""),P740, P740*VLOOKUP(AF740,【参考】数式用4!$DC$3:$DZ$106,MATCH(N740,【参考】数式用4!$DC$2:$DZ$2,0))),"")</f>
        <v/>
      </c>
      <c r="W740" s="107"/>
      <c r="X740" s="525"/>
      <c r="Y740" s="1081" t="str">
        <f>IFERROR(
     IF(OR('別紙様式3-2（４・５月）'!R742="",'別紙様式3-2（４・５月）'!Z742="ベア加算"),"",
                                            X740*VLOOKUP(N740,【参考】数式用!$AD$2:$AH$27,MATCH(W740,【参考】数式用!$K$4:$N$4,0)+1,0)
      ),"")</f>
        <v/>
      </c>
      <c r="Z740" s="1081"/>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 customHeight="1">
      <c r="A741" s="502">
        <v>728</v>
      </c>
      <c r="B741" s="982" t="str">
        <f>IF(基本情報入力シート!C780="","",基本情報入力シート!C780)</f>
        <v/>
      </c>
      <c r="C741" s="983"/>
      <c r="D741" s="983"/>
      <c r="E741" s="983"/>
      <c r="F741" s="983"/>
      <c r="G741" s="983"/>
      <c r="H741" s="983"/>
      <c r="I741" s="98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077"/>
      <c r="Q741" s="1078"/>
      <c r="R741" s="524" t="str">
        <f>IFERROR(IF(OR('別紙様式3-2（４・５月）'!R743="",'別紙様式3-2（４・５月）'!Z743="ベア加算"),
"",P741*VLOOKUP(N741,【参考】数式用!$AD$2:$AH$27,MATCH(O741,【参考】数式用!$K$4:$N$4,0)+1,0)),"")</f>
        <v/>
      </c>
      <c r="S741" s="138"/>
      <c r="T741" s="1079"/>
      <c r="U741" s="1080"/>
      <c r="V741" s="522" t="str">
        <f>IFERROR(IF(AND('別紙様式3-2（４・５月）'!O743="", O741&lt;&gt;""),P741, P741*VLOOKUP(AF741,【参考】数式用4!$DC$3:$DZ$106,MATCH(N741,【参考】数式用4!$DC$2:$DZ$2,0))),"")</f>
        <v/>
      </c>
      <c r="W741" s="107"/>
      <c r="X741" s="525"/>
      <c r="Y741" s="1081" t="str">
        <f>IFERROR(
     IF(OR('別紙様式3-2（４・５月）'!R743="",'別紙様式3-2（４・５月）'!Z743="ベア加算"),"",
                                            X741*VLOOKUP(N741,【参考】数式用!$AD$2:$AH$27,MATCH(W741,【参考】数式用!$K$4:$N$4,0)+1,0)
      ),"")</f>
        <v/>
      </c>
      <c r="Z741" s="1081"/>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 customHeight="1">
      <c r="A742" s="502">
        <v>729</v>
      </c>
      <c r="B742" s="982" t="str">
        <f>IF(基本情報入力シート!C781="","",基本情報入力シート!C781)</f>
        <v/>
      </c>
      <c r="C742" s="983"/>
      <c r="D742" s="983"/>
      <c r="E742" s="983"/>
      <c r="F742" s="983"/>
      <c r="G742" s="983"/>
      <c r="H742" s="983"/>
      <c r="I742" s="98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077"/>
      <c r="Q742" s="1078"/>
      <c r="R742" s="524" t="str">
        <f>IFERROR(IF(OR('別紙様式3-2（４・５月）'!R744="",'別紙様式3-2（４・５月）'!Z744="ベア加算"),
"",P742*VLOOKUP(N742,【参考】数式用!$AD$2:$AH$27,MATCH(O742,【参考】数式用!$K$4:$N$4,0)+1,0)),"")</f>
        <v/>
      </c>
      <c r="S742" s="138"/>
      <c r="T742" s="1079"/>
      <c r="U742" s="1080"/>
      <c r="V742" s="522" t="str">
        <f>IFERROR(IF(AND('別紙様式3-2（４・５月）'!O744="", O742&lt;&gt;""),P742, P742*VLOOKUP(AF742,【参考】数式用4!$DC$3:$DZ$106,MATCH(N742,【参考】数式用4!$DC$2:$DZ$2,0))),"")</f>
        <v/>
      </c>
      <c r="W742" s="107"/>
      <c r="X742" s="525"/>
      <c r="Y742" s="1081" t="str">
        <f>IFERROR(
     IF(OR('別紙様式3-2（４・５月）'!R744="",'別紙様式3-2（４・５月）'!Z744="ベア加算"),"",
                                            X742*VLOOKUP(N742,【参考】数式用!$AD$2:$AH$27,MATCH(W742,【参考】数式用!$K$4:$N$4,0)+1,0)
      ),"")</f>
        <v/>
      </c>
      <c r="Z742" s="1081"/>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 customHeight="1">
      <c r="A743" s="502">
        <v>730</v>
      </c>
      <c r="B743" s="982" t="str">
        <f>IF(基本情報入力シート!C782="","",基本情報入力シート!C782)</f>
        <v/>
      </c>
      <c r="C743" s="983"/>
      <c r="D743" s="983"/>
      <c r="E743" s="983"/>
      <c r="F743" s="983"/>
      <c r="G743" s="983"/>
      <c r="H743" s="983"/>
      <c r="I743" s="98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077"/>
      <c r="Q743" s="1078"/>
      <c r="R743" s="524" t="str">
        <f>IFERROR(IF(OR('別紙様式3-2（４・５月）'!R745="",'別紙様式3-2（４・５月）'!Z745="ベア加算"),
"",P743*VLOOKUP(N743,【参考】数式用!$AD$2:$AH$27,MATCH(O743,【参考】数式用!$K$4:$N$4,0)+1,0)),"")</f>
        <v/>
      </c>
      <c r="S743" s="138"/>
      <c r="T743" s="1079"/>
      <c r="U743" s="1080"/>
      <c r="V743" s="522" t="str">
        <f>IFERROR(IF(AND('別紙様式3-2（４・５月）'!O745="", O743&lt;&gt;""),P743, P743*VLOOKUP(AF743,【参考】数式用4!$DC$3:$DZ$106,MATCH(N743,【参考】数式用4!$DC$2:$DZ$2,0))),"")</f>
        <v/>
      </c>
      <c r="W743" s="107"/>
      <c r="X743" s="525"/>
      <c r="Y743" s="1081" t="str">
        <f>IFERROR(
     IF(OR('別紙様式3-2（４・５月）'!R745="",'別紙様式3-2（４・５月）'!Z745="ベア加算"),"",
                                            X743*VLOOKUP(N743,【参考】数式用!$AD$2:$AH$27,MATCH(W743,【参考】数式用!$K$4:$N$4,0)+1,0)
      ),"")</f>
        <v/>
      </c>
      <c r="Z743" s="1081"/>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 customHeight="1">
      <c r="A744" s="502">
        <v>731</v>
      </c>
      <c r="B744" s="982" t="str">
        <f>IF(基本情報入力シート!C783="","",基本情報入力シート!C783)</f>
        <v/>
      </c>
      <c r="C744" s="983"/>
      <c r="D744" s="983"/>
      <c r="E744" s="983"/>
      <c r="F744" s="983"/>
      <c r="G744" s="983"/>
      <c r="H744" s="983"/>
      <c r="I744" s="98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077"/>
      <c r="Q744" s="1078"/>
      <c r="R744" s="524" t="str">
        <f>IFERROR(IF(OR('別紙様式3-2（４・５月）'!R746="",'別紙様式3-2（４・５月）'!Z746="ベア加算"),
"",P744*VLOOKUP(N744,【参考】数式用!$AD$2:$AH$27,MATCH(O744,【参考】数式用!$K$4:$N$4,0)+1,0)),"")</f>
        <v/>
      </c>
      <c r="S744" s="138"/>
      <c r="T744" s="1079"/>
      <c r="U744" s="1080"/>
      <c r="V744" s="522" t="str">
        <f>IFERROR(IF(AND('別紙様式3-2（４・５月）'!O746="", O744&lt;&gt;""),P744, P744*VLOOKUP(AF744,【参考】数式用4!$DC$3:$DZ$106,MATCH(N744,【参考】数式用4!$DC$2:$DZ$2,0))),"")</f>
        <v/>
      </c>
      <c r="W744" s="107"/>
      <c r="X744" s="525"/>
      <c r="Y744" s="1081" t="str">
        <f>IFERROR(
     IF(OR('別紙様式3-2（４・５月）'!R746="",'別紙様式3-2（４・５月）'!Z746="ベア加算"),"",
                                            X744*VLOOKUP(N744,【参考】数式用!$AD$2:$AH$27,MATCH(W744,【参考】数式用!$K$4:$N$4,0)+1,0)
      ),"")</f>
        <v/>
      </c>
      <c r="Z744" s="1081"/>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 customHeight="1">
      <c r="A745" s="502">
        <v>732</v>
      </c>
      <c r="B745" s="982" t="str">
        <f>IF(基本情報入力シート!C784="","",基本情報入力シート!C784)</f>
        <v/>
      </c>
      <c r="C745" s="983"/>
      <c r="D745" s="983"/>
      <c r="E745" s="983"/>
      <c r="F745" s="983"/>
      <c r="G745" s="983"/>
      <c r="H745" s="983"/>
      <c r="I745" s="98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077"/>
      <c r="Q745" s="1078"/>
      <c r="R745" s="524" t="str">
        <f>IFERROR(IF(OR('別紙様式3-2（４・５月）'!R747="",'別紙様式3-2（４・５月）'!Z747="ベア加算"),
"",P745*VLOOKUP(N745,【参考】数式用!$AD$2:$AH$27,MATCH(O745,【参考】数式用!$K$4:$N$4,0)+1,0)),"")</f>
        <v/>
      </c>
      <c r="S745" s="138"/>
      <c r="T745" s="1079"/>
      <c r="U745" s="1080"/>
      <c r="V745" s="522" t="str">
        <f>IFERROR(IF(AND('別紙様式3-2（４・５月）'!O747="", O745&lt;&gt;""),P745, P745*VLOOKUP(AF745,【参考】数式用4!$DC$3:$DZ$106,MATCH(N745,【参考】数式用4!$DC$2:$DZ$2,0))),"")</f>
        <v/>
      </c>
      <c r="W745" s="107"/>
      <c r="X745" s="525"/>
      <c r="Y745" s="1081" t="str">
        <f>IFERROR(
     IF(OR('別紙様式3-2（４・５月）'!R747="",'別紙様式3-2（４・５月）'!Z747="ベア加算"),"",
                                            X745*VLOOKUP(N745,【参考】数式用!$AD$2:$AH$27,MATCH(W745,【参考】数式用!$K$4:$N$4,0)+1,0)
      ),"")</f>
        <v/>
      </c>
      <c r="Z745" s="1081"/>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 customHeight="1">
      <c r="A746" s="502">
        <v>733</v>
      </c>
      <c r="B746" s="982" t="str">
        <f>IF(基本情報入力シート!C785="","",基本情報入力シート!C785)</f>
        <v/>
      </c>
      <c r="C746" s="983"/>
      <c r="D746" s="983"/>
      <c r="E746" s="983"/>
      <c r="F746" s="983"/>
      <c r="G746" s="983"/>
      <c r="H746" s="983"/>
      <c r="I746" s="98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077"/>
      <c r="Q746" s="1078"/>
      <c r="R746" s="524" t="str">
        <f>IFERROR(IF(OR('別紙様式3-2（４・５月）'!R748="",'別紙様式3-2（４・５月）'!Z748="ベア加算"),
"",P746*VLOOKUP(N746,【参考】数式用!$AD$2:$AH$27,MATCH(O746,【参考】数式用!$K$4:$N$4,0)+1,0)),"")</f>
        <v/>
      </c>
      <c r="S746" s="138"/>
      <c r="T746" s="1079"/>
      <c r="U746" s="1080"/>
      <c r="V746" s="522" t="str">
        <f>IFERROR(IF(AND('別紙様式3-2（４・５月）'!O748="", O746&lt;&gt;""),P746, P746*VLOOKUP(AF746,【参考】数式用4!$DC$3:$DZ$106,MATCH(N746,【参考】数式用4!$DC$2:$DZ$2,0))),"")</f>
        <v/>
      </c>
      <c r="W746" s="107"/>
      <c r="X746" s="525"/>
      <c r="Y746" s="1081" t="str">
        <f>IFERROR(
     IF(OR('別紙様式3-2（４・５月）'!R748="",'別紙様式3-2（４・５月）'!Z748="ベア加算"),"",
                                            X746*VLOOKUP(N746,【参考】数式用!$AD$2:$AH$27,MATCH(W746,【参考】数式用!$K$4:$N$4,0)+1,0)
      ),"")</f>
        <v/>
      </c>
      <c r="Z746" s="1081"/>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 customHeight="1">
      <c r="A747" s="502">
        <v>734</v>
      </c>
      <c r="B747" s="982" t="str">
        <f>IF(基本情報入力シート!C786="","",基本情報入力シート!C786)</f>
        <v/>
      </c>
      <c r="C747" s="983"/>
      <c r="D747" s="983"/>
      <c r="E747" s="983"/>
      <c r="F747" s="983"/>
      <c r="G747" s="983"/>
      <c r="H747" s="983"/>
      <c r="I747" s="98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077"/>
      <c r="Q747" s="1078"/>
      <c r="R747" s="524" t="str">
        <f>IFERROR(IF(OR('別紙様式3-2（４・５月）'!R749="",'別紙様式3-2（４・５月）'!Z749="ベア加算"),
"",P747*VLOOKUP(N747,【参考】数式用!$AD$2:$AH$27,MATCH(O747,【参考】数式用!$K$4:$N$4,0)+1,0)),"")</f>
        <v/>
      </c>
      <c r="S747" s="138"/>
      <c r="T747" s="1079"/>
      <c r="U747" s="1080"/>
      <c r="V747" s="522" t="str">
        <f>IFERROR(IF(AND('別紙様式3-2（４・５月）'!O749="", O747&lt;&gt;""),P747, P747*VLOOKUP(AF747,【参考】数式用4!$DC$3:$DZ$106,MATCH(N747,【参考】数式用4!$DC$2:$DZ$2,0))),"")</f>
        <v/>
      </c>
      <c r="W747" s="107"/>
      <c r="X747" s="525"/>
      <c r="Y747" s="1081" t="str">
        <f>IFERROR(
     IF(OR('別紙様式3-2（４・５月）'!R749="",'別紙様式3-2（４・５月）'!Z749="ベア加算"),"",
                                            X747*VLOOKUP(N747,【参考】数式用!$AD$2:$AH$27,MATCH(W747,【参考】数式用!$K$4:$N$4,0)+1,0)
      ),"")</f>
        <v/>
      </c>
      <c r="Z747" s="1081"/>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 customHeight="1">
      <c r="A748" s="502">
        <v>735</v>
      </c>
      <c r="B748" s="982" t="str">
        <f>IF(基本情報入力シート!C787="","",基本情報入力シート!C787)</f>
        <v/>
      </c>
      <c r="C748" s="983"/>
      <c r="D748" s="983"/>
      <c r="E748" s="983"/>
      <c r="F748" s="983"/>
      <c r="G748" s="983"/>
      <c r="H748" s="983"/>
      <c r="I748" s="98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077"/>
      <c r="Q748" s="1078"/>
      <c r="R748" s="524" t="str">
        <f>IFERROR(IF(OR('別紙様式3-2（４・５月）'!R750="",'別紙様式3-2（４・５月）'!Z750="ベア加算"),
"",P748*VLOOKUP(N748,【参考】数式用!$AD$2:$AH$27,MATCH(O748,【参考】数式用!$K$4:$N$4,0)+1,0)),"")</f>
        <v/>
      </c>
      <c r="S748" s="138"/>
      <c r="T748" s="1079"/>
      <c r="U748" s="1080"/>
      <c r="V748" s="522" t="str">
        <f>IFERROR(IF(AND('別紙様式3-2（４・５月）'!O750="", O748&lt;&gt;""),P748, P748*VLOOKUP(AF748,【参考】数式用4!$DC$3:$DZ$106,MATCH(N748,【参考】数式用4!$DC$2:$DZ$2,0))),"")</f>
        <v/>
      </c>
      <c r="W748" s="107"/>
      <c r="X748" s="525"/>
      <c r="Y748" s="1081" t="str">
        <f>IFERROR(
     IF(OR('別紙様式3-2（４・５月）'!R750="",'別紙様式3-2（４・５月）'!Z750="ベア加算"),"",
                                            X748*VLOOKUP(N748,【参考】数式用!$AD$2:$AH$27,MATCH(W748,【参考】数式用!$K$4:$N$4,0)+1,0)
      ),"")</f>
        <v/>
      </c>
      <c r="Z748" s="1081"/>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 customHeight="1">
      <c r="A749" s="502">
        <v>736</v>
      </c>
      <c r="B749" s="982" t="str">
        <f>IF(基本情報入力シート!C788="","",基本情報入力シート!C788)</f>
        <v/>
      </c>
      <c r="C749" s="983"/>
      <c r="D749" s="983"/>
      <c r="E749" s="983"/>
      <c r="F749" s="983"/>
      <c r="G749" s="983"/>
      <c r="H749" s="983"/>
      <c r="I749" s="98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077"/>
      <c r="Q749" s="1078"/>
      <c r="R749" s="524" t="str">
        <f>IFERROR(IF(OR('別紙様式3-2（４・５月）'!R751="",'別紙様式3-2（４・５月）'!Z751="ベア加算"),
"",P749*VLOOKUP(N749,【参考】数式用!$AD$2:$AH$27,MATCH(O749,【参考】数式用!$K$4:$N$4,0)+1,0)),"")</f>
        <v/>
      </c>
      <c r="S749" s="138"/>
      <c r="T749" s="1079"/>
      <c r="U749" s="1080"/>
      <c r="V749" s="522" t="str">
        <f>IFERROR(IF(AND('別紙様式3-2（４・５月）'!O751="", O749&lt;&gt;""),P749, P749*VLOOKUP(AF749,【参考】数式用4!$DC$3:$DZ$106,MATCH(N749,【参考】数式用4!$DC$2:$DZ$2,0))),"")</f>
        <v/>
      </c>
      <c r="W749" s="107"/>
      <c r="X749" s="525"/>
      <c r="Y749" s="1081" t="str">
        <f>IFERROR(
     IF(OR('別紙様式3-2（４・５月）'!R751="",'別紙様式3-2（４・５月）'!Z751="ベア加算"),"",
                                            X749*VLOOKUP(N749,【参考】数式用!$AD$2:$AH$27,MATCH(W749,【参考】数式用!$K$4:$N$4,0)+1,0)
      ),"")</f>
        <v/>
      </c>
      <c r="Z749" s="1081"/>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 customHeight="1">
      <c r="A750" s="502">
        <v>737</v>
      </c>
      <c r="B750" s="982" t="str">
        <f>IF(基本情報入力シート!C789="","",基本情報入力シート!C789)</f>
        <v/>
      </c>
      <c r="C750" s="983"/>
      <c r="D750" s="983"/>
      <c r="E750" s="983"/>
      <c r="F750" s="983"/>
      <c r="G750" s="983"/>
      <c r="H750" s="983"/>
      <c r="I750" s="98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077"/>
      <c r="Q750" s="1078"/>
      <c r="R750" s="524" t="str">
        <f>IFERROR(IF(OR('別紙様式3-2（４・５月）'!R752="",'別紙様式3-2（４・５月）'!Z752="ベア加算"),
"",P750*VLOOKUP(N750,【参考】数式用!$AD$2:$AH$27,MATCH(O750,【参考】数式用!$K$4:$N$4,0)+1,0)),"")</f>
        <v/>
      </c>
      <c r="S750" s="138"/>
      <c r="T750" s="1079"/>
      <c r="U750" s="1080"/>
      <c r="V750" s="522" t="str">
        <f>IFERROR(IF(AND('別紙様式3-2（４・５月）'!O752="", O750&lt;&gt;""),P750, P750*VLOOKUP(AF750,【参考】数式用4!$DC$3:$DZ$106,MATCH(N750,【参考】数式用4!$DC$2:$DZ$2,0))),"")</f>
        <v/>
      </c>
      <c r="W750" s="107"/>
      <c r="X750" s="525"/>
      <c r="Y750" s="1081" t="str">
        <f>IFERROR(
     IF(OR('別紙様式3-2（４・５月）'!R752="",'別紙様式3-2（４・５月）'!Z752="ベア加算"),"",
                                            X750*VLOOKUP(N750,【参考】数式用!$AD$2:$AH$27,MATCH(W750,【参考】数式用!$K$4:$N$4,0)+1,0)
      ),"")</f>
        <v/>
      </c>
      <c r="Z750" s="1081"/>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 customHeight="1">
      <c r="A751" s="502">
        <v>738</v>
      </c>
      <c r="B751" s="982" t="str">
        <f>IF(基本情報入力シート!C790="","",基本情報入力シート!C790)</f>
        <v/>
      </c>
      <c r="C751" s="983"/>
      <c r="D751" s="983"/>
      <c r="E751" s="983"/>
      <c r="F751" s="983"/>
      <c r="G751" s="983"/>
      <c r="H751" s="983"/>
      <c r="I751" s="98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077"/>
      <c r="Q751" s="1078"/>
      <c r="R751" s="524" t="str">
        <f>IFERROR(IF(OR('別紙様式3-2（４・５月）'!R753="",'別紙様式3-2（４・５月）'!Z753="ベア加算"),
"",P751*VLOOKUP(N751,【参考】数式用!$AD$2:$AH$27,MATCH(O751,【参考】数式用!$K$4:$N$4,0)+1,0)),"")</f>
        <v/>
      </c>
      <c r="S751" s="138"/>
      <c r="T751" s="1079"/>
      <c r="U751" s="1080"/>
      <c r="V751" s="522" t="str">
        <f>IFERROR(IF(AND('別紙様式3-2（４・５月）'!O753="", O751&lt;&gt;""),P751, P751*VLOOKUP(AF751,【参考】数式用4!$DC$3:$DZ$106,MATCH(N751,【参考】数式用4!$DC$2:$DZ$2,0))),"")</f>
        <v/>
      </c>
      <c r="W751" s="107"/>
      <c r="X751" s="525"/>
      <c r="Y751" s="1081" t="str">
        <f>IFERROR(
     IF(OR('別紙様式3-2（４・５月）'!R753="",'別紙様式3-2（４・５月）'!Z753="ベア加算"),"",
                                            X751*VLOOKUP(N751,【参考】数式用!$AD$2:$AH$27,MATCH(W751,【参考】数式用!$K$4:$N$4,0)+1,0)
      ),"")</f>
        <v/>
      </c>
      <c r="Z751" s="1081"/>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 customHeight="1">
      <c r="A752" s="502">
        <v>739</v>
      </c>
      <c r="B752" s="982" t="str">
        <f>IF(基本情報入力シート!C791="","",基本情報入力シート!C791)</f>
        <v/>
      </c>
      <c r="C752" s="983"/>
      <c r="D752" s="983"/>
      <c r="E752" s="983"/>
      <c r="F752" s="983"/>
      <c r="G752" s="983"/>
      <c r="H752" s="983"/>
      <c r="I752" s="98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077"/>
      <c r="Q752" s="1078"/>
      <c r="R752" s="524" t="str">
        <f>IFERROR(IF(OR('別紙様式3-2（４・５月）'!R754="",'別紙様式3-2（４・５月）'!Z754="ベア加算"),
"",P752*VLOOKUP(N752,【参考】数式用!$AD$2:$AH$27,MATCH(O752,【参考】数式用!$K$4:$N$4,0)+1,0)),"")</f>
        <v/>
      </c>
      <c r="S752" s="138"/>
      <c r="T752" s="1079"/>
      <c r="U752" s="1080"/>
      <c r="V752" s="522" t="str">
        <f>IFERROR(IF(AND('別紙様式3-2（４・５月）'!O754="", O752&lt;&gt;""),P752, P752*VLOOKUP(AF752,【参考】数式用4!$DC$3:$DZ$106,MATCH(N752,【参考】数式用4!$DC$2:$DZ$2,0))),"")</f>
        <v/>
      </c>
      <c r="W752" s="107"/>
      <c r="X752" s="525"/>
      <c r="Y752" s="1081" t="str">
        <f>IFERROR(
     IF(OR('別紙様式3-2（４・５月）'!R754="",'別紙様式3-2（４・５月）'!Z754="ベア加算"),"",
                                            X752*VLOOKUP(N752,【参考】数式用!$AD$2:$AH$27,MATCH(W752,【参考】数式用!$K$4:$N$4,0)+1,0)
      ),"")</f>
        <v/>
      </c>
      <c r="Z752" s="1081"/>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 customHeight="1">
      <c r="A753" s="502">
        <v>740</v>
      </c>
      <c r="B753" s="982" t="str">
        <f>IF(基本情報入力シート!C792="","",基本情報入力シート!C792)</f>
        <v/>
      </c>
      <c r="C753" s="983"/>
      <c r="D753" s="983"/>
      <c r="E753" s="983"/>
      <c r="F753" s="983"/>
      <c r="G753" s="983"/>
      <c r="H753" s="983"/>
      <c r="I753" s="98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077"/>
      <c r="Q753" s="1078"/>
      <c r="R753" s="524" t="str">
        <f>IFERROR(IF(OR('別紙様式3-2（４・５月）'!R755="",'別紙様式3-2（４・５月）'!Z755="ベア加算"),
"",P753*VLOOKUP(N753,【参考】数式用!$AD$2:$AH$27,MATCH(O753,【参考】数式用!$K$4:$N$4,0)+1,0)),"")</f>
        <v/>
      </c>
      <c r="S753" s="138"/>
      <c r="T753" s="1079"/>
      <c r="U753" s="1080"/>
      <c r="V753" s="522" t="str">
        <f>IFERROR(IF(AND('別紙様式3-2（４・５月）'!O755="", O753&lt;&gt;""),P753, P753*VLOOKUP(AF753,【参考】数式用4!$DC$3:$DZ$106,MATCH(N753,【参考】数式用4!$DC$2:$DZ$2,0))),"")</f>
        <v/>
      </c>
      <c r="W753" s="107"/>
      <c r="X753" s="525"/>
      <c r="Y753" s="1081" t="str">
        <f>IFERROR(
     IF(OR('別紙様式3-2（４・５月）'!R755="",'別紙様式3-2（４・５月）'!Z755="ベア加算"),"",
                                            X753*VLOOKUP(N753,【参考】数式用!$AD$2:$AH$27,MATCH(W753,【参考】数式用!$K$4:$N$4,0)+1,0)
      ),"")</f>
        <v/>
      </c>
      <c r="Z753" s="1081"/>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 customHeight="1">
      <c r="A754" s="502">
        <v>741</v>
      </c>
      <c r="B754" s="982" t="str">
        <f>IF(基本情報入力シート!C793="","",基本情報入力シート!C793)</f>
        <v/>
      </c>
      <c r="C754" s="983"/>
      <c r="D754" s="983"/>
      <c r="E754" s="983"/>
      <c r="F754" s="983"/>
      <c r="G754" s="983"/>
      <c r="H754" s="983"/>
      <c r="I754" s="98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077"/>
      <c r="Q754" s="1078"/>
      <c r="R754" s="524" t="str">
        <f>IFERROR(IF(OR('別紙様式3-2（４・５月）'!R756="",'別紙様式3-2（４・５月）'!Z756="ベア加算"),
"",P754*VLOOKUP(N754,【参考】数式用!$AD$2:$AH$27,MATCH(O754,【参考】数式用!$K$4:$N$4,0)+1,0)),"")</f>
        <v/>
      </c>
      <c r="S754" s="138"/>
      <c r="T754" s="1079"/>
      <c r="U754" s="1080"/>
      <c r="V754" s="522" t="str">
        <f>IFERROR(IF(AND('別紙様式3-2（４・５月）'!O756="", O754&lt;&gt;""),P754, P754*VLOOKUP(AF754,【参考】数式用4!$DC$3:$DZ$106,MATCH(N754,【参考】数式用4!$DC$2:$DZ$2,0))),"")</f>
        <v/>
      </c>
      <c r="W754" s="107"/>
      <c r="X754" s="525"/>
      <c r="Y754" s="1081" t="str">
        <f>IFERROR(
     IF(OR('別紙様式3-2（４・５月）'!R756="",'別紙様式3-2（４・５月）'!Z756="ベア加算"),"",
                                            X754*VLOOKUP(N754,【参考】数式用!$AD$2:$AH$27,MATCH(W754,【参考】数式用!$K$4:$N$4,0)+1,0)
      ),"")</f>
        <v/>
      </c>
      <c r="Z754" s="1081"/>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 customHeight="1">
      <c r="A755" s="502">
        <v>742</v>
      </c>
      <c r="B755" s="982" t="str">
        <f>IF(基本情報入力シート!C794="","",基本情報入力シート!C794)</f>
        <v/>
      </c>
      <c r="C755" s="983"/>
      <c r="D755" s="983"/>
      <c r="E755" s="983"/>
      <c r="F755" s="983"/>
      <c r="G755" s="983"/>
      <c r="H755" s="983"/>
      <c r="I755" s="98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077"/>
      <c r="Q755" s="1078"/>
      <c r="R755" s="524" t="str">
        <f>IFERROR(IF(OR('別紙様式3-2（４・５月）'!R757="",'別紙様式3-2（４・５月）'!Z757="ベア加算"),
"",P755*VLOOKUP(N755,【参考】数式用!$AD$2:$AH$27,MATCH(O755,【参考】数式用!$K$4:$N$4,0)+1,0)),"")</f>
        <v/>
      </c>
      <c r="S755" s="138"/>
      <c r="T755" s="1079"/>
      <c r="U755" s="1080"/>
      <c r="V755" s="522" t="str">
        <f>IFERROR(IF(AND('別紙様式3-2（４・５月）'!O757="", O755&lt;&gt;""),P755, P755*VLOOKUP(AF755,【参考】数式用4!$DC$3:$DZ$106,MATCH(N755,【参考】数式用4!$DC$2:$DZ$2,0))),"")</f>
        <v/>
      </c>
      <c r="W755" s="107"/>
      <c r="X755" s="525"/>
      <c r="Y755" s="1081" t="str">
        <f>IFERROR(
     IF(OR('別紙様式3-2（４・５月）'!R757="",'別紙様式3-2（４・５月）'!Z757="ベア加算"),"",
                                            X755*VLOOKUP(N755,【参考】数式用!$AD$2:$AH$27,MATCH(W755,【参考】数式用!$K$4:$N$4,0)+1,0)
      ),"")</f>
        <v/>
      </c>
      <c r="Z755" s="1081"/>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 customHeight="1">
      <c r="A756" s="502">
        <v>743</v>
      </c>
      <c r="B756" s="982" t="str">
        <f>IF(基本情報入力シート!C795="","",基本情報入力シート!C795)</f>
        <v/>
      </c>
      <c r="C756" s="983"/>
      <c r="D756" s="983"/>
      <c r="E756" s="983"/>
      <c r="F756" s="983"/>
      <c r="G756" s="983"/>
      <c r="H756" s="983"/>
      <c r="I756" s="98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077"/>
      <c r="Q756" s="1078"/>
      <c r="R756" s="524" t="str">
        <f>IFERROR(IF(OR('別紙様式3-2（４・５月）'!R758="",'別紙様式3-2（４・５月）'!Z758="ベア加算"),
"",P756*VLOOKUP(N756,【参考】数式用!$AD$2:$AH$27,MATCH(O756,【参考】数式用!$K$4:$N$4,0)+1,0)),"")</f>
        <v/>
      </c>
      <c r="S756" s="138"/>
      <c r="T756" s="1079"/>
      <c r="U756" s="1080"/>
      <c r="V756" s="522" t="str">
        <f>IFERROR(IF(AND('別紙様式3-2（４・５月）'!O758="", O756&lt;&gt;""),P756, P756*VLOOKUP(AF756,【参考】数式用4!$DC$3:$DZ$106,MATCH(N756,【参考】数式用4!$DC$2:$DZ$2,0))),"")</f>
        <v/>
      </c>
      <c r="W756" s="107"/>
      <c r="X756" s="525"/>
      <c r="Y756" s="1081" t="str">
        <f>IFERROR(
     IF(OR('別紙様式3-2（４・５月）'!R758="",'別紙様式3-2（４・５月）'!Z758="ベア加算"),"",
                                            X756*VLOOKUP(N756,【参考】数式用!$AD$2:$AH$27,MATCH(W756,【参考】数式用!$K$4:$N$4,0)+1,0)
      ),"")</f>
        <v/>
      </c>
      <c r="Z756" s="1081"/>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 customHeight="1">
      <c r="A757" s="502">
        <v>744</v>
      </c>
      <c r="B757" s="982" t="str">
        <f>IF(基本情報入力シート!C796="","",基本情報入力シート!C796)</f>
        <v/>
      </c>
      <c r="C757" s="983"/>
      <c r="D757" s="983"/>
      <c r="E757" s="983"/>
      <c r="F757" s="983"/>
      <c r="G757" s="983"/>
      <c r="H757" s="983"/>
      <c r="I757" s="98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077"/>
      <c r="Q757" s="1078"/>
      <c r="R757" s="524" t="str">
        <f>IFERROR(IF(OR('別紙様式3-2（４・５月）'!R759="",'別紙様式3-2（４・５月）'!Z759="ベア加算"),
"",P757*VLOOKUP(N757,【参考】数式用!$AD$2:$AH$27,MATCH(O757,【参考】数式用!$K$4:$N$4,0)+1,0)),"")</f>
        <v/>
      </c>
      <c r="S757" s="138"/>
      <c r="T757" s="1079"/>
      <c r="U757" s="1080"/>
      <c r="V757" s="522" t="str">
        <f>IFERROR(IF(AND('別紙様式3-2（４・５月）'!O759="", O757&lt;&gt;""),P757, P757*VLOOKUP(AF757,【参考】数式用4!$DC$3:$DZ$106,MATCH(N757,【参考】数式用4!$DC$2:$DZ$2,0))),"")</f>
        <v/>
      </c>
      <c r="W757" s="107"/>
      <c r="X757" s="525"/>
      <c r="Y757" s="1081" t="str">
        <f>IFERROR(
     IF(OR('別紙様式3-2（４・５月）'!R759="",'別紙様式3-2（４・５月）'!Z759="ベア加算"),"",
                                            X757*VLOOKUP(N757,【参考】数式用!$AD$2:$AH$27,MATCH(W757,【参考】数式用!$K$4:$N$4,0)+1,0)
      ),"")</f>
        <v/>
      </c>
      <c r="Z757" s="1081"/>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 customHeight="1">
      <c r="A758" s="502">
        <v>745</v>
      </c>
      <c r="B758" s="982" t="str">
        <f>IF(基本情報入力シート!C797="","",基本情報入力シート!C797)</f>
        <v/>
      </c>
      <c r="C758" s="983"/>
      <c r="D758" s="983"/>
      <c r="E758" s="983"/>
      <c r="F758" s="983"/>
      <c r="G758" s="983"/>
      <c r="H758" s="983"/>
      <c r="I758" s="98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077"/>
      <c r="Q758" s="1078"/>
      <c r="R758" s="524" t="str">
        <f>IFERROR(IF(OR('別紙様式3-2（４・５月）'!R760="",'別紙様式3-2（４・５月）'!Z760="ベア加算"),
"",P758*VLOOKUP(N758,【参考】数式用!$AD$2:$AH$27,MATCH(O758,【参考】数式用!$K$4:$N$4,0)+1,0)),"")</f>
        <v/>
      </c>
      <c r="S758" s="138"/>
      <c r="T758" s="1079"/>
      <c r="U758" s="1080"/>
      <c r="V758" s="522" t="str">
        <f>IFERROR(IF(AND('別紙様式3-2（４・５月）'!O760="", O758&lt;&gt;""),P758, P758*VLOOKUP(AF758,【参考】数式用4!$DC$3:$DZ$106,MATCH(N758,【参考】数式用4!$DC$2:$DZ$2,0))),"")</f>
        <v/>
      </c>
      <c r="W758" s="107"/>
      <c r="X758" s="525"/>
      <c r="Y758" s="1081" t="str">
        <f>IFERROR(
     IF(OR('別紙様式3-2（４・５月）'!R760="",'別紙様式3-2（４・５月）'!Z760="ベア加算"),"",
                                            X758*VLOOKUP(N758,【参考】数式用!$AD$2:$AH$27,MATCH(W758,【参考】数式用!$K$4:$N$4,0)+1,0)
      ),"")</f>
        <v/>
      </c>
      <c r="Z758" s="1081"/>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 customHeight="1">
      <c r="A759" s="502">
        <v>746</v>
      </c>
      <c r="B759" s="982" t="str">
        <f>IF(基本情報入力シート!C798="","",基本情報入力シート!C798)</f>
        <v/>
      </c>
      <c r="C759" s="983"/>
      <c r="D759" s="983"/>
      <c r="E759" s="983"/>
      <c r="F759" s="983"/>
      <c r="G759" s="983"/>
      <c r="H759" s="983"/>
      <c r="I759" s="98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077"/>
      <c r="Q759" s="1078"/>
      <c r="R759" s="524" t="str">
        <f>IFERROR(IF(OR('別紙様式3-2（４・５月）'!R761="",'別紙様式3-2（４・５月）'!Z761="ベア加算"),
"",P759*VLOOKUP(N759,【参考】数式用!$AD$2:$AH$27,MATCH(O759,【参考】数式用!$K$4:$N$4,0)+1,0)),"")</f>
        <v/>
      </c>
      <c r="S759" s="138"/>
      <c r="T759" s="1079"/>
      <c r="U759" s="1080"/>
      <c r="V759" s="522" t="str">
        <f>IFERROR(IF(AND('別紙様式3-2（４・５月）'!O761="", O759&lt;&gt;""),P759, P759*VLOOKUP(AF759,【参考】数式用4!$DC$3:$DZ$106,MATCH(N759,【参考】数式用4!$DC$2:$DZ$2,0))),"")</f>
        <v/>
      </c>
      <c r="W759" s="107"/>
      <c r="X759" s="525"/>
      <c r="Y759" s="1081" t="str">
        <f>IFERROR(
     IF(OR('別紙様式3-2（４・５月）'!R761="",'別紙様式3-2（４・５月）'!Z761="ベア加算"),"",
                                            X759*VLOOKUP(N759,【参考】数式用!$AD$2:$AH$27,MATCH(W759,【参考】数式用!$K$4:$N$4,0)+1,0)
      ),"")</f>
        <v/>
      </c>
      <c r="Z759" s="1081"/>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 customHeight="1">
      <c r="A760" s="502">
        <v>747</v>
      </c>
      <c r="B760" s="982" t="str">
        <f>IF(基本情報入力シート!C799="","",基本情報入力シート!C799)</f>
        <v/>
      </c>
      <c r="C760" s="983"/>
      <c r="D760" s="983"/>
      <c r="E760" s="983"/>
      <c r="F760" s="983"/>
      <c r="G760" s="983"/>
      <c r="H760" s="983"/>
      <c r="I760" s="98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077"/>
      <c r="Q760" s="1078"/>
      <c r="R760" s="524" t="str">
        <f>IFERROR(IF(OR('別紙様式3-2（４・５月）'!R762="",'別紙様式3-2（４・５月）'!Z762="ベア加算"),
"",P760*VLOOKUP(N760,【参考】数式用!$AD$2:$AH$27,MATCH(O760,【参考】数式用!$K$4:$N$4,0)+1,0)),"")</f>
        <v/>
      </c>
      <c r="S760" s="138"/>
      <c r="T760" s="1079"/>
      <c r="U760" s="1080"/>
      <c r="V760" s="522" t="str">
        <f>IFERROR(IF(AND('別紙様式3-2（４・５月）'!O762="", O760&lt;&gt;""),P760, P760*VLOOKUP(AF760,【参考】数式用4!$DC$3:$DZ$106,MATCH(N760,【参考】数式用4!$DC$2:$DZ$2,0))),"")</f>
        <v/>
      </c>
      <c r="W760" s="107"/>
      <c r="X760" s="525"/>
      <c r="Y760" s="1081" t="str">
        <f>IFERROR(
     IF(OR('別紙様式3-2（４・５月）'!R762="",'別紙様式3-2（４・５月）'!Z762="ベア加算"),"",
                                            X760*VLOOKUP(N760,【参考】数式用!$AD$2:$AH$27,MATCH(W760,【参考】数式用!$K$4:$N$4,0)+1,0)
      ),"")</f>
        <v/>
      </c>
      <c r="Z760" s="1081"/>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 customHeight="1">
      <c r="A761" s="502">
        <v>748</v>
      </c>
      <c r="B761" s="982" t="str">
        <f>IF(基本情報入力シート!C800="","",基本情報入力シート!C800)</f>
        <v/>
      </c>
      <c r="C761" s="983"/>
      <c r="D761" s="983"/>
      <c r="E761" s="983"/>
      <c r="F761" s="983"/>
      <c r="G761" s="983"/>
      <c r="H761" s="983"/>
      <c r="I761" s="98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077"/>
      <c r="Q761" s="1078"/>
      <c r="R761" s="524" t="str">
        <f>IFERROR(IF(OR('別紙様式3-2（４・５月）'!R763="",'別紙様式3-2（４・５月）'!Z763="ベア加算"),
"",P761*VLOOKUP(N761,【参考】数式用!$AD$2:$AH$27,MATCH(O761,【参考】数式用!$K$4:$N$4,0)+1,0)),"")</f>
        <v/>
      </c>
      <c r="S761" s="138"/>
      <c r="T761" s="1079"/>
      <c r="U761" s="1080"/>
      <c r="V761" s="522" t="str">
        <f>IFERROR(IF(AND('別紙様式3-2（４・５月）'!O763="", O761&lt;&gt;""),P761, P761*VLOOKUP(AF761,【参考】数式用4!$DC$3:$DZ$106,MATCH(N761,【参考】数式用4!$DC$2:$DZ$2,0))),"")</f>
        <v/>
      </c>
      <c r="W761" s="107"/>
      <c r="X761" s="525"/>
      <c r="Y761" s="1081" t="str">
        <f>IFERROR(
     IF(OR('別紙様式3-2（４・５月）'!R763="",'別紙様式3-2（４・５月）'!Z763="ベア加算"),"",
                                            X761*VLOOKUP(N761,【参考】数式用!$AD$2:$AH$27,MATCH(W761,【参考】数式用!$K$4:$N$4,0)+1,0)
      ),"")</f>
        <v/>
      </c>
      <c r="Z761" s="1081"/>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 customHeight="1">
      <c r="A762" s="502">
        <v>749</v>
      </c>
      <c r="B762" s="982" t="str">
        <f>IF(基本情報入力シート!C801="","",基本情報入力シート!C801)</f>
        <v/>
      </c>
      <c r="C762" s="983"/>
      <c r="D762" s="983"/>
      <c r="E762" s="983"/>
      <c r="F762" s="983"/>
      <c r="G762" s="983"/>
      <c r="H762" s="983"/>
      <c r="I762" s="98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077"/>
      <c r="Q762" s="1078"/>
      <c r="R762" s="524" t="str">
        <f>IFERROR(IF(OR('別紙様式3-2（４・５月）'!R764="",'別紙様式3-2（４・５月）'!Z764="ベア加算"),
"",P762*VLOOKUP(N762,【参考】数式用!$AD$2:$AH$27,MATCH(O762,【参考】数式用!$K$4:$N$4,0)+1,0)),"")</f>
        <v/>
      </c>
      <c r="S762" s="138"/>
      <c r="T762" s="1079"/>
      <c r="U762" s="1080"/>
      <c r="V762" s="522" t="str">
        <f>IFERROR(IF(AND('別紙様式3-2（４・５月）'!O764="", O762&lt;&gt;""),P762, P762*VLOOKUP(AF762,【参考】数式用4!$DC$3:$DZ$106,MATCH(N762,【参考】数式用4!$DC$2:$DZ$2,0))),"")</f>
        <v/>
      </c>
      <c r="W762" s="107"/>
      <c r="X762" s="525"/>
      <c r="Y762" s="1081" t="str">
        <f>IFERROR(
     IF(OR('別紙様式3-2（４・５月）'!R764="",'別紙様式3-2（４・５月）'!Z764="ベア加算"),"",
                                            X762*VLOOKUP(N762,【参考】数式用!$AD$2:$AH$27,MATCH(W762,【参考】数式用!$K$4:$N$4,0)+1,0)
      ),"")</f>
        <v/>
      </c>
      <c r="Z762" s="1081"/>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 customHeight="1">
      <c r="A763" s="502">
        <v>750</v>
      </c>
      <c r="B763" s="982" t="str">
        <f>IF(基本情報入力シート!C802="","",基本情報入力シート!C802)</f>
        <v/>
      </c>
      <c r="C763" s="983"/>
      <c r="D763" s="983"/>
      <c r="E763" s="983"/>
      <c r="F763" s="983"/>
      <c r="G763" s="983"/>
      <c r="H763" s="983"/>
      <c r="I763" s="98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077"/>
      <c r="Q763" s="1078"/>
      <c r="R763" s="524" t="str">
        <f>IFERROR(IF(OR('別紙様式3-2（４・５月）'!R765="",'別紙様式3-2（４・５月）'!Z765="ベア加算"),
"",P763*VLOOKUP(N763,【参考】数式用!$AD$2:$AH$27,MATCH(O763,【参考】数式用!$K$4:$N$4,0)+1,0)),"")</f>
        <v/>
      </c>
      <c r="S763" s="138"/>
      <c r="T763" s="1079"/>
      <c r="U763" s="1080"/>
      <c r="V763" s="522" t="str">
        <f>IFERROR(IF(AND('別紙様式3-2（４・５月）'!O765="", O763&lt;&gt;""),P763, P763*VLOOKUP(AF763,【参考】数式用4!$DC$3:$DZ$106,MATCH(N763,【参考】数式用4!$DC$2:$DZ$2,0))),"")</f>
        <v/>
      </c>
      <c r="W763" s="107"/>
      <c r="X763" s="525"/>
      <c r="Y763" s="1081" t="str">
        <f>IFERROR(
     IF(OR('別紙様式3-2（４・５月）'!R765="",'別紙様式3-2（４・５月）'!Z765="ベア加算"),"",
                                            X763*VLOOKUP(N763,【参考】数式用!$AD$2:$AH$27,MATCH(W763,【参考】数式用!$K$4:$N$4,0)+1,0)
      ),"")</f>
        <v/>
      </c>
      <c r="Z763" s="1081"/>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 customHeight="1">
      <c r="A764" s="502">
        <v>751</v>
      </c>
      <c r="B764" s="982" t="str">
        <f>IF(基本情報入力シート!C803="","",基本情報入力シート!C803)</f>
        <v/>
      </c>
      <c r="C764" s="983"/>
      <c r="D764" s="983"/>
      <c r="E764" s="983"/>
      <c r="F764" s="983"/>
      <c r="G764" s="983"/>
      <c r="H764" s="983"/>
      <c r="I764" s="98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077"/>
      <c r="Q764" s="1078"/>
      <c r="R764" s="524" t="str">
        <f>IFERROR(IF(OR('別紙様式3-2（４・５月）'!R766="",'別紙様式3-2（４・５月）'!Z766="ベア加算"),
"",P764*VLOOKUP(N764,【参考】数式用!$AD$2:$AH$27,MATCH(O764,【参考】数式用!$K$4:$N$4,0)+1,0)),"")</f>
        <v/>
      </c>
      <c r="S764" s="138"/>
      <c r="T764" s="1079"/>
      <c r="U764" s="1080"/>
      <c r="V764" s="522" t="str">
        <f>IFERROR(IF(AND('別紙様式3-2（４・５月）'!O766="", O764&lt;&gt;""),P764, P764*VLOOKUP(AF764,【参考】数式用4!$DC$3:$DZ$106,MATCH(N764,【参考】数式用4!$DC$2:$DZ$2,0))),"")</f>
        <v/>
      </c>
      <c r="W764" s="107"/>
      <c r="X764" s="525"/>
      <c r="Y764" s="1081" t="str">
        <f>IFERROR(
     IF(OR('別紙様式3-2（４・５月）'!R766="",'別紙様式3-2（４・５月）'!Z766="ベア加算"),"",
                                            X764*VLOOKUP(N764,【参考】数式用!$AD$2:$AH$27,MATCH(W764,【参考】数式用!$K$4:$N$4,0)+1,0)
      ),"")</f>
        <v/>
      </c>
      <c r="Z764" s="1081"/>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 customHeight="1">
      <c r="A765" s="502">
        <v>752</v>
      </c>
      <c r="B765" s="982" t="str">
        <f>IF(基本情報入力シート!C804="","",基本情報入力シート!C804)</f>
        <v/>
      </c>
      <c r="C765" s="983"/>
      <c r="D765" s="983"/>
      <c r="E765" s="983"/>
      <c r="F765" s="983"/>
      <c r="G765" s="983"/>
      <c r="H765" s="983"/>
      <c r="I765" s="98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077"/>
      <c r="Q765" s="1078"/>
      <c r="R765" s="524" t="str">
        <f>IFERROR(IF(OR('別紙様式3-2（４・５月）'!R767="",'別紙様式3-2（４・５月）'!Z767="ベア加算"),
"",P765*VLOOKUP(N765,【参考】数式用!$AD$2:$AH$27,MATCH(O765,【参考】数式用!$K$4:$N$4,0)+1,0)),"")</f>
        <v/>
      </c>
      <c r="S765" s="138"/>
      <c r="T765" s="1079"/>
      <c r="U765" s="1080"/>
      <c r="V765" s="522" t="str">
        <f>IFERROR(IF(AND('別紙様式3-2（４・５月）'!O767="", O765&lt;&gt;""),P765, P765*VLOOKUP(AF765,【参考】数式用4!$DC$3:$DZ$106,MATCH(N765,【参考】数式用4!$DC$2:$DZ$2,0))),"")</f>
        <v/>
      </c>
      <c r="W765" s="107"/>
      <c r="X765" s="525"/>
      <c r="Y765" s="1081" t="str">
        <f>IFERROR(
     IF(OR('別紙様式3-2（４・５月）'!R767="",'別紙様式3-2（４・５月）'!Z767="ベア加算"),"",
                                            X765*VLOOKUP(N765,【参考】数式用!$AD$2:$AH$27,MATCH(W765,【参考】数式用!$K$4:$N$4,0)+1,0)
      ),"")</f>
        <v/>
      </c>
      <c r="Z765" s="1081"/>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 customHeight="1">
      <c r="A766" s="502">
        <v>753</v>
      </c>
      <c r="B766" s="982" t="str">
        <f>IF(基本情報入力シート!C805="","",基本情報入力シート!C805)</f>
        <v/>
      </c>
      <c r="C766" s="983"/>
      <c r="D766" s="983"/>
      <c r="E766" s="983"/>
      <c r="F766" s="983"/>
      <c r="G766" s="983"/>
      <c r="H766" s="983"/>
      <c r="I766" s="98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077"/>
      <c r="Q766" s="1078"/>
      <c r="R766" s="524" t="str">
        <f>IFERROR(IF(OR('別紙様式3-2（４・５月）'!R768="",'別紙様式3-2（４・５月）'!Z768="ベア加算"),
"",P766*VLOOKUP(N766,【参考】数式用!$AD$2:$AH$27,MATCH(O766,【参考】数式用!$K$4:$N$4,0)+1,0)),"")</f>
        <v/>
      </c>
      <c r="S766" s="138"/>
      <c r="T766" s="1079"/>
      <c r="U766" s="1080"/>
      <c r="V766" s="522" t="str">
        <f>IFERROR(IF(AND('別紙様式3-2（４・５月）'!O768="", O766&lt;&gt;""),P766, P766*VLOOKUP(AF766,【参考】数式用4!$DC$3:$DZ$106,MATCH(N766,【参考】数式用4!$DC$2:$DZ$2,0))),"")</f>
        <v/>
      </c>
      <c r="W766" s="107"/>
      <c r="X766" s="525"/>
      <c r="Y766" s="1081" t="str">
        <f>IFERROR(
     IF(OR('別紙様式3-2（４・５月）'!R768="",'別紙様式3-2（４・５月）'!Z768="ベア加算"),"",
                                            X766*VLOOKUP(N766,【参考】数式用!$AD$2:$AH$27,MATCH(W766,【参考】数式用!$K$4:$N$4,0)+1,0)
      ),"")</f>
        <v/>
      </c>
      <c r="Z766" s="1081"/>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 customHeight="1">
      <c r="A767" s="502">
        <v>754</v>
      </c>
      <c r="B767" s="982" t="str">
        <f>IF(基本情報入力シート!C806="","",基本情報入力シート!C806)</f>
        <v/>
      </c>
      <c r="C767" s="983"/>
      <c r="D767" s="983"/>
      <c r="E767" s="983"/>
      <c r="F767" s="983"/>
      <c r="G767" s="983"/>
      <c r="H767" s="983"/>
      <c r="I767" s="98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077"/>
      <c r="Q767" s="1078"/>
      <c r="R767" s="524" t="str">
        <f>IFERROR(IF(OR('別紙様式3-2（４・５月）'!R769="",'別紙様式3-2（４・５月）'!Z769="ベア加算"),
"",P767*VLOOKUP(N767,【参考】数式用!$AD$2:$AH$27,MATCH(O767,【参考】数式用!$K$4:$N$4,0)+1,0)),"")</f>
        <v/>
      </c>
      <c r="S767" s="138"/>
      <c r="T767" s="1079"/>
      <c r="U767" s="1080"/>
      <c r="V767" s="522" t="str">
        <f>IFERROR(IF(AND('別紙様式3-2（４・５月）'!O769="", O767&lt;&gt;""),P767, P767*VLOOKUP(AF767,【参考】数式用4!$DC$3:$DZ$106,MATCH(N767,【参考】数式用4!$DC$2:$DZ$2,0))),"")</f>
        <v/>
      </c>
      <c r="W767" s="107"/>
      <c r="X767" s="525"/>
      <c r="Y767" s="1081" t="str">
        <f>IFERROR(
     IF(OR('別紙様式3-2（４・５月）'!R769="",'別紙様式3-2（４・５月）'!Z769="ベア加算"),"",
                                            X767*VLOOKUP(N767,【参考】数式用!$AD$2:$AH$27,MATCH(W767,【参考】数式用!$K$4:$N$4,0)+1,0)
      ),"")</f>
        <v/>
      </c>
      <c r="Z767" s="1081"/>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 customHeight="1">
      <c r="A768" s="502">
        <v>755</v>
      </c>
      <c r="B768" s="982" t="str">
        <f>IF(基本情報入力シート!C807="","",基本情報入力シート!C807)</f>
        <v/>
      </c>
      <c r="C768" s="983"/>
      <c r="D768" s="983"/>
      <c r="E768" s="983"/>
      <c r="F768" s="983"/>
      <c r="G768" s="983"/>
      <c r="H768" s="983"/>
      <c r="I768" s="98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077"/>
      <c r="Q768" s="1078"/>
      <c r="R768" s="524" t="str">
        <f>IFERROR(IF(OR('別紙様式3-2（４・５月）'!R770="",'別紙様式3-2（４・５月）'!Z770="ベア加算"),
"",P768*VLOOKUP(N768,【参考】数式用!$AD$2:$AH$27,MATCH(O768,【参考】数式用!$K$4:$N$4,0)+1,0)),"")</f>
        <v/>
      </c>
      <c r="S768" s="138"/>
      <c r="T768" s="1079"/>
      <c r="U768" s="1080"/>
      <c r="V768" s="522" t="str">
        <f>IFERROR(IF(AND('別紙様式3-2（４・５月）'!O770="", O768&lt;&gt;""),P768, P768*VLOOKUP(AF768,【参考】数式用4!$DC$3:$DZ$106,MATCH(N768,【参考】数式用4!$DC$2:$DZ$2,0))),"")</f>
        <v/>
      </c>
      <c r="W768" s="107"/>
      <c r="X768" s="525"/>
      <c r="Y768" s="1081" t="str">
        <f>IFERROR(
     IF(OR('別紙様式3-2（４・５月）'!R770="",'別紙様式3-2（４・５月）'!Z770="ベア加算"),"",
                                            X768*VLOOKUP(N768,【参考】数式用!$AD$2:$AH$27,MATCH(W768,【参考】数式用!$K$4:$N$4,0)+1,0)
      ),"")</f>
        <v/>
      </c>
      <c r="Z768" s="1081"/>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 customHeight="1">
      <c r="A769" s="502">
        <v>756</v>
      </c>
      <c r="B769" s="982" t="str">
        <f>IF(基本情報入力シート!C808="","",基本情報入力シート!C808)</f>
        <v/>
      </c>
      <c r="C769" s="983"/>
      <c r="D769" s="983"/>
      <c r="E769" s="983"/>
      <c r="F769" s="983"/>
      <c r="G769" s="983"/>
      <c r="H769" s="983"/>
      <c r="I769" s="98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077"/>
      <c r="Q769" s="1078"/>
      <c r="R769" s="524" t="str">
        <f>IFERROR(IF(OR('別紙様式3-2（４・５月）'!R771="",'別紙様式3-2（４・５月）'!Z771="ベア加算"),
"",P769*VLOOKUP(N769,【参考】数式用!$AD$2:$AH$27,MATCH(O769,【参考】数式用!$K$4:$N$4,0)+1,0)),"")</f>
        <v/>
      </c>
      <c r="S769" s="138"/>
      <c r="T769" s="1079"/>
      <c r="U769" s="1080"/>
      <c r="V769" s="522" t="str">
        <f>IFERROR(IF(AND('別紙様式3-2（４・５月）'!O771="", O769&lt;&gt;""),P769, P769*VLOOKUP(AF769,【参考】数式用4!$DC$3:$DZ$106,MATCH(N769,【参考】数式用4!$DC$2:$DZ$2,0))),"")</f>
        <v/>
      </c>
      <c r="W769" s="107"/>
      <c r="X769" s="525"/>
      <c r="Y769" s="1081" t="str">
        <f>IFERROR(
     IF(OR('別紙様式3-2（４・５月）'!R771="",'別紙様式3-2（４・５月）'!Z771="ベア加算"),"",
                                            X769*VLOOKUP(N769,【参考】数式用!$AD$2:$AH$27,MATCH(W769,【参考】数式用!$K$4:$N$4,0)+1,0)
      ),"")</f>
        <v/>
      </c>
      <c r="Z769" s="1081"/>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 customHeight="1">
      <c r="A770" s="502">
        <v>757</v>
      </c>
      <c r="B770" s="982" t="str">
        <f>IF(基本情報入力シート!C809="","",基本情報入力シート!C809)</f>
        <v/>
      </c>
      <c r="C770" s="983"/>
      <c r="D770" s="983"/>
      <c r="E770" s="983"/>
      <c r="F770" s="983"/>
      <c r="G770" s="983"/>
      <c r="H770" s="983"/>
      <c r="I770" s="98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077"/>
      <c r="Q770" s="1078"/>
      <c r="R770" s="524" t="str">
        <f>IFERROR(IF(OR('別紙様式3-2（４・５月）'!R772="",'別紙様式3-2（４・５月）'!Z772="ベア加算"),
"",P770*VLOOKUP(N770,【参考】数式用!$AD$2:$AH$27,MATCH(O770,【参考】数式用!$K$4:$N$4,0)+1,0)),"")</f>
        <v/>
      </c>
      <c r="S770" s="138"/>
      <c r="T770" s="1079"/>
      <c r="U770" s="1080"/>
      <c r="V770" s="522" t="str">
        <f>IFERROR(IF(AND('別紙様式3-2（４・５月）'!O772="", O770&lt;&gt;""),P770, P770*VLOOKUP(AF770,【参考】数式用4!$DC$3:$DZ$106,MATCH(N770,【参考】数式用4!$DC$2:$DZ$2,0))),"")</f>
        <v/>
      </c>
      <c r="W770" s="107"/>
      <c r="X770" s="525"/>
      <c r="Y770" s="1081" t="str">
        <f>IFERROR(
     IF(OR('別紙様式3-2（４・５月）'!R772="",'別紙様式3-2（４・５月）'!Z772="ベア加算"),"",
                                            X770*VLOOKUP(N770,【参考】数式用!$AD$2:$AH$27,MATCH(W770,【参考】数式用!$K$4:$N$4,0)+1,0)
      ),"")</f>
        <v/>
      </c>
      <c r="Z770" s="1081"/>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 customHeight="1">
      <c r="A771" s="502">
        <v>758</v>
      </c>
      <c r="B771" s="982" t="str">
        <f>IF(基本情報入力シート!C810="","",基本情報入力シート!C810)</f>
        <v/>
      </c>
      <c r="C771" s="983"/>
      <c r="D771" s="983"/>
      <c r="E771" s="983"/>
      <c r="F771" s="983"/>
      <c r="G771" s="983"/>
      <c r="H771" s="983"/>
      <c r="I771" s="98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077"/>
      <c r="Q771" s="1078"/>
      <c r="R771" s="524" t="str">
        <f>IFERROR(IF(OR('別紙様式3-2（４・５月）'!R773="",'別紙様式3-2（４・５月）'!Z773="ベア加算"),
"",P771*VLOOKUP(N771,【参考】数式用!$AD$2:$AH$27,MATCH(O771,【参考】数式用!$K$4:$N$4,0)+1,0)),"")</f>
        <v/>
      </c>
      <c r="S771" s="138"/>
      <c r="T771" s="1079"/>
      <c r="U771" s="1080"/>
      <c r="V771" s="522" t="str">
        <f>IFERROR(IF(AND('別紙様式3-2（４・５月）'!O773="", O771&lt;&gt;""),P771, P771*VLOOKUP(AF771,【参考】数式用4!$DC$3:$DZ$106,MATCH(N771,【参考】数式用4!$DC$2:$DZ$2,0))),"")</f>
        <v/>
      </c>
      <c r="W771" s="107"/>
      <c r="X771" s="525"/>
      <c r="Y771" s="1081" t="str">
        <f>IFERROR(
     IF(OR('別紙様式3-2（４・５月）'!R773="",'別紙様式3-2（４・５月）'!Z773="ベア加算"),"",
                                            X771*VLOOKUP(N771,【参考】数式用!$AD$2:$AH$27,MATCH(W771,【参考】数式用!$K$4:$N$4,0)+1,0)
      ),"")</f>
        <v/>
      </c>
      <c r="Z771" s="1081"/>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 customHeight="1">
      <c r="A772" s="502">
        <v>759</v>
      </c>
      <c r="B772" s="982" t="str">
        <f>IF(基本情報入力シート!C811="","",基本情報入力シート!C811)</f>
        <v/>
      </c>
      <c r="C772" s="983"/>
      <c r="D772" s="983"/>
      <c r="E772" s="983"/>
      <c r="F772" s="983"/>
      <c r="G772" s="983"/>
      <c r="H772" s="983"/>
      <c r="I772" s="98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077"/>
      <c r="Q772" s="1078"/>
      <c r="R772" s="524" t="str">
        <f>IFERROR(IF(OR('別紙様式3-2（４・５月）'!R774="",'別紙様式3-2（４・５月）'!Z774="ベア加算"),
"",P772*VLOOKUP(N772,【参考】数式用!$AD$2:$AH$27,MATCH(O772,【参考】数式用!$K$4:$N$4,0)+1,0)),"")</f>
        <v/>
      </c>
      <c r="S772" s="138"/>
      <c r="T772" s="1079"/>
      <c r="U772" s="1080"/>
      <c r="V772" s="522" t="str">
        <f>IFERROR(IF(AND('別紙様式3-2（４・５月）'!O774="", O772&lt;&gt;""),P772, P772*VLOOKUP(AF772,【参考】数式用4!$DC$3:$DZ$106,MATCH(N772,【参考】数式用4!$DC$2:$DZ$2,0))),"")</f>
        <v/>
      </c>
      <c r="W772" s="107"/>
      <c r="X772" s="525"/>
      <c r="Y772" s="1081" t="str">
        <f>IFERROR(
     IF(OR('別紙様式3-2（４・５月）'!R774="",'別紙様式3-2（４・５月）'!Z774="ベア加算"),"",
                                            X772*VLOOKUP(N772,【参考】数式用!$AD$2:$AH$27,MATCH(W772,【参考】数式用!$K$4:$N$4,0)+1,0)
      ),"")</f>
        <v/>
      </c>
      <c r="Z772" s="1081"/>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 customHeight="1">
      <c r="A773" s="502">
        <v>760</v>
      </c>
      <c r="B773" s="982" t="str">
        <f>IF(基本情報入力シート!C812="","",基本情報入力シート!C812)</f>
        <v/>
      </c>
      <c r="C773" s="983"/>
      <c r="D773" s="983"/>
      <c r="E773" s="983"/>
      <c r="F773" s="983"/>
      <c r="G773" s="983"/>
      <c r="H773" s="983"/>
      <c r="I773" s="98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077"/>
      <c r="Q773" s="1078"/>
      <c r="R773" s="524" t="str">
        <f>IFERROR(IF(OR('別紙様式3-2（４・５月）'!R775="",'別紙様式3-2（４・５月）'!Z775="ベア加算"),
"",P773*VLOOKUP(N773,【参考】数式用!$AD$2:$AH$27,MATCH(O773,【参考】数式用!$K$4:$N$4,0)+1,0)),"")</f>
        <v/>
      </c>
      <c r="S773" s="138"/>
      <c r="T773" s="1079"/>
      <c r="U773" s="1080"/>
      <c r="V773" s="522" t="str">
        <f>IFERROR(IF(AND('別紙様式3-2（４・５月）'!O775="", O773&lt;&gt;""),P773, P773*VLOOKUP(AF773,【参考】数式用4!$DC$3:$DZ$106,MATCH(N773,【参考】数式用4!$DC$2:$DZ$2,0))),"")</f>
        <v/>
      </c>
      <c r="W773" s="107"/>
      <c r="X773" s="525"/>
      <c r="Y773" s="1081" t="str">
        <f>IFERROR(
     IF(OR('別紙様式3-2（４・５月）'!R775="",'別紙様式3-2（４・５月）'!Z775="ベア加算"),"",
                                            X773*VLOOKUP(N773,【参考】数式用!$AD$2:$AH$27,MATCH(W773,【参考】数式用!$K$4:$N$4,0)+1,0)
      ),"")</f>
        <v/>
      </c>
      <c r="Z773" s="1081"/>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 customHeight="1">
      <c r="A774" s="502">
        <v>761</v>
      </c>
      <c r="B774" s="982" t="str">
        <f>IF(基本情報入力シート!C813="","",基本情報入力シート!C813)</f>
        <v/>
      </c>
      <c r="C774" s="983"/>
      <c r="D774" s="983"/>
      <c r="E774" s="983"/>
      <c r="F774" s="983"/>
      <c r="G774" s="983"/>
      <c r="H774" s="983"/>
      <c r="I774" s="98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077"/>
      <c r="Q774" s="1078"/>
      <c r="R774" s="524" t="str">
        <f>IFERROR(IF(OR('別紙様式3-2（４・５月）'!R776="",'別紙様式3-2（４・５月）'!Z776="ベア加算"),
"",P774*VLOOKUP(N774,【参考】数式用!$AD$2:$AH$27,MATCH(O774,【参考】数式用!$K$4:$N$4,0)+1,0)),"")</f>
        <v/>
      </c>
      <c r="S774" s="138"/>
      <c r="T774" s="1079"/>
      <c r="U774" s="1080"/>
      <c r="V774" s="522" t="str">
        <f>IFERROR(IF(AND('別紙様式3-2（４・５月）'!O776="", O774&lt;&gt;""),P774, P774*VLOOKUP(AF774,【参考】数式用4!$DC$3:$DZ$106,MATCH(N774,【参考】数式用4!$DC$2:$DZ$2,0))),"")</f>
        <v/>
      </c>
      <c r="W774" s="107"/>
      <c r="X774" s="525"/>
      <c r="Y774" s="1081" t="str">
        <f>IFERROR(
     IF(OR('別紙様式3-2（４・５月）'!R776="",'別紙様式3-2（４・５月）'!Z776="ベア加算"),"",
                                            X774*VLOOKUP(N774,【参考】数式用!$AD$2:$AH$27,MATCH(W774,【参考】数式用!$K$4:$N$4,0)+1,0)
      ),"")</f>
        <v/>
      </c>
      <c r="Z774" s="1081"/>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 customHeight="1">
      <c r="A775" s="502">
        <v>762</v>
      </c>
      <c r="B775" s="982" t="str">
        <f>IF(基本情報入力シート!C814="","",基本情報入力シート!C814)</f>
        <v/>
      </c>
      <c r="C775" s="983"/>
      <c r="D775" s="983"/>
      <c r="E775" s="983"/>
      <c r="F775" s="983"/>
      <c r="G775" s="983"/>
      <c r="H775" s="983"/>
      <c r="I775" s="98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077"/>
      <c r="Q775" s="1078"/>
      <c r="R775" s="524" t="str">
        <f>IFERROR(IF(OR('別紙様式3-2（４・５月）'!R777="",'別紙様式3-2（４・５月）'!Z777="ベア加算"),
"",P775*VLOOKUP(N775,【参考】数式用!$AD$2:$AH$27,MATCH(O775,【参考】数式用!$K$4:$N$4,0)+1,0)),"")</f>
        <v/>
      </c>
      <c r="S775" s="138"/>
      <c r="T775" s="1079"/>
      <c r="U775" s="1080"/>
      <c r="V775" s="522" t="str">
        <f>IFERROR(IF(AND('別紙様式3-2（４・５月）'!O777="", O775&lt;&gt;""),P775, P775*VLOOKUP(AF775,【参考】数式用4!$DC$3:$DZ$106,MATCH(N775,【参考】数式用4!$DC$2:$DZ$2,0))),"")</f>
        <v/>
      </c>
      <c r="W775" s="107"/>
      <c r="X775" s="525"/>
      <c r="Y775" s="1081" t="str">
        <f>IFERROR(
     IF(OR('別紙様式3-2（４・５月）'!R777="",'別紙様式3-2（４・５月）'!Z777="ベア加算"),"",
                                            X775*VLOOKUP(N775,【参考】数式用!$AD$2:$AH$27,MATCH(W775,【参考】数式用!$K$4:$N$4,0)+1,0)
      ),"")</f>
        <v/>
      </c>
      <c r="Z775" s="1081"/>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 customHeight="1">
      <c r="A776" s="502">
        <v>763</v>
      </c>
      <c r="B776" s="982" t="str">
        <f>IF(基本情報入力シート!C815="","",基本情報入力シート!C815)</f>
        <v/>
      </c>
      <c r="C776" s="983"/>
      <c r="D776" s="983"/>
      <c r="E776" s="983"/>
      <c r="F776" s="983"/>
      <c r="G776" s="983"/>
      <c r="H776" s="983"/>
      <c r="I776" s="98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077"/>
      <c r="Q776" s="1078"/>
      <c r="R776" s="524" t="str">
        <f>IFERROR(IF(OR('別紙様式3-2（４・５月）'!R778="",'別紙様式3-2（４・５月）'!Z778="ベア加算"),
"",P776*VLOOKUP(N776,【参考】数式用!$AD$2:$AH$27,MATCH(O776,【参考】数式用!$K$4:$N$4,0)+1,0)),"")</f>
        <v/>
      </c>
      <c r="S776" s="138"/>
      <c r="T776" s="1079"/>
      <c r="U776" s="1080"/>
      <c r="V776" s="522" t="str">
        <f>IFERROR(IF(AND('別紙様式3-2（４・５月）'!O778="", O776&lt;&gt;""),P776, P776*VLOOKUP(AF776,【参考】数式用4!$DC$3:$DZ$106,MATCH(N776,【参考】数式用4!$DC$2:$DZ$2,0))),"")</f>
        <v/>
      </c>
      <c r="W776" s="107"/>
      <c r="X776" s="525"/>
      <c r="Y776" s="1081" t="str">
        <f>IFERROR(
     IF(OR('別紙様式3-2（４・５月）'!R778="",'別紙様式3-2（４・５月）'!Z778="ベア加算"),"",
                                            X776*VLOOKUP(N776,【参考】数式用!$AD$2:$AH$27,MATCH(W776,【参考】数式用!$K$4:$N$4,0)+1,0)
      ),"")</f>
        <v/>
      </c>
      <c r="Z776" s="1081"/>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 customHeight="1">
      <c r="A777" s="502">
        <v>764</v>
      </c>
      <c r="B777" s="982" t="str">
        <f>IF(基本情報入力シート!C816="","",基本情報入力シート!C816)</f>
        <v/>
      </c>
      <c r="C777" s="983"/>
      <c r="D777" s="983"/>
      <c r="E777" s="983"/>
      <c r="F777" s="983"/>
      <c r="G777" s="983"/>
      <c r="H777" s="983"/>
      <c r="I777" s="98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077"/>
      <c r="Q777" s="1078"/>
      <c r="R777" s="524" t="str">
        <f>IFERROR(IF(OR('別紙様式3-2（４・５月）'!R779="",'別紙様式3-2（４・５月）'!Z779="ベア加算"),
"",P777*VLOOKUP(N777,【参考】数式用!$AD$2:$AH$27,MATCH(O777,【参考】数式用!$K$4:$N$4,0)+1,0)),"")</f>
        <v/>
      </c>
      <c r="S777" s="138"/>
      <c r="T777" s="1079"/>
      <c r="U777" s="1080"/>
      <c r="V777" s="522" t="str">
        <f>IFERROR(IF(AND('別紙様式3-2（４・５月）'!O779="", O777&lt;&gt;""),P777, P777*VLOOKUP(AF777,【参考】数式用4!$DC$3:$DZ$106,MATCH(N777,【参考】数式用4!$DC$2:$DZ$2,0))),"")</f>
        <v/>
      </c>
      <c r="W777" s="107"/>
      <c r="X777" s="525"/>
      <c r="Y777" s="1081" t="str">
        <f>IFERROR(
     IF(OR('別紙様式3-2（４・５月）'!R779="",'別紙様式3-2（４・５月）'!Z779="ベア加算"),"",
                                            X777*VLOOKUP(N777,【参考】数式用!$AD$2:$AH$27,MATCH(W777,【参考】数式用!$K$4:$N$4,0)+1,0)
      ),"")</f>
        <v/>
      </c>
      <c r="Z777" s="1081"/>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 customHeight="1">
      <c r="A778" s="502">
        <v>765</v>
      </c>
      <c r="B778" s="982" t="str">
        <f>IF(基本情報入力シート!C817="","",基本情報入力シート!C817)</f>
        <v/>
      </c>
      <c r="C778" s="983"/>
      <c r="D778" s="983"/>
      <c r="E778" s="983"/>
      <c r="F778" s="983"/>
      <c r="G778" s="983"/>
      <c r="H778" s="983"/>
      <c r="I778" s="98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077"/>
      <c r="Q778" s="1078"/>
      <c r="R778" s="524" t="str">
        <f>IFERROR(IF(OR('別紙様式3-2（４・５月）'!R780="",'別紙様式3-2（４・５月）'!Z780="ベア加算"),
"",P778*VLOOKUP(N778,【参考】数式用!$AD$2:$AH$27,MATCH(O778,【参考】数式用!$K$4:$N$4,0)+1,0)),"")</f>
        <v/>
      </c>
      <c r="S778" s="138"/>
      <c r="T778" s="1079"/>
      <c r="U778" s="1080"/>
      <c r="V778" s="522" t="str">
        <f>IFERROR(IF(AND('別紙様式3-2（４・５月）'!O780="", O778&lt;&gt;""),P778, P778*VLOOKUP(AF778,【参考】数式用4!$DC$3:$DZ$106,MATCH(N778,【参考】数式用4!$DC$2:$DZ$2,0))),"")</f>
        <v/>
      </c>
      <c r="W778" s="107"/>
      <c r="X778" s="525"/>
      <c r="Y778" s="1081" t="str">
        <f>IFERROR(
     IF(OR('別紙様式3-2（４・５月）'!R780="",'別紙様式3-2（４・５月）'!Z780="ベア加算"),"",
                                            X778*VLOOKUP(N778,【参考】数式用!$AD$2:$AH$27,MATCH(W778,【参考】数式用!$K$4:$N$4,0)+1,0)
      ),"")</f>
        <v/>
      </c>
      <c r="Z778" s="1081"/>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 customHeight="1">
      <c r="A779" s="502">
        <v>766</v>
      </c>
      <c r="B779" s="982" t="str">
        <f>IF(基本情報入力シート!C818="","",基本情報入力シート!C818)</f>
        <v/>
      </c>
      <c r="C779" s="983"/>
      <c r="D779" s="983"/>
      <c r="E779" s="983"/>
      <c r="F779" s="983"/>
      <c r="G779" s="983"/>
      <c r="H779" s="983"/>
      <c r="I779" s="98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077"/>
      <c r="Q779" s="1078"/>
      <c r="R779" s="524" t="str">
        <f>IFERROR(IF(OR('別紙様式3-2（４・５月）'!R781="",'別紙様式3-2（４・５月）'!Z781="ベア加算"),
"",P779*VLOOKUP(N779,【参考】数式用!$AD$2:$AH$27,MATCH(O779,【参考】数式用!$K$4:$N$4,0)+1,0)),"")</f>
        <v/>
      </c>
      <c r="S779" s="138"/>
      <c r="T779" s="1079"/>
      <c r="U779" s="1080"/>
      <c r="V779" s="522" t="str">
        <f>IFERROR(IF(AND('別紙様式3-2（４・５月）'!O781="", O779&lt;&gt;""),P779, P779*VLOOKUP(AF779,【参考】数式用4!$DC$3:$DZ$106,MATCH(N779,【参考】数式用4!$DC$2:$DZ$2,0))),"")</f>
        <v/>
      </c>
      <c r="W779" s="107"/>
      <c r="X779" s="525"/>
      <c r="Y779" s="1081" t="str">
        <f>IFERROR(
     IF(OR('別紙様式3-2（４・５月）'!R781="",'別紙様式3-2（４・５月）'!Z781="ベア加算"),"",
                                            X779*VLOOKUP(N779,【参考】数式用!$AD$2:$AH$27,MATCH(W779,【参考】数式用!$K$4:$N$4,0)+1,0)
      ),"")</f>
        <v/>
      </c>
      <c r="Z779" s="1081"/>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 customHeight="1">
      <c r="A780" s="502">
        <v>767</v>
      </c>
      <c r="B780" s="982" t="str">
        <f>IF(基本情報入力シート!C819="","",基本情報入力シート!C819)</f>
        <v/>
      </c>
      <c r="C780" s="983"/>
      <c r="D780" s="983"/>
      <c r="E780" s="983"/>
      <c r="F780" s="983"/>
      <c r="G780" s="983"/>
      <c r="H780" s="983"/>
      <c r="I780" s="98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077"/>
      <c r="Q780" s="1078"/>
      <c r="R780" s="524" t="str">
        <f>IFERROR(IF(OR('別紙様式3-2（４・５月）'!R782="",'別紙様式3-2（４・５月）'!Z782="ベア加算"),
"",P780*VLOOKUP(N780,【参考】数式用!$AD$2:$AH$27,MATCH(O780,【参考】数式用!$K$4:$N$4,0)+1,0)),"")</f>
        <v/>
      </c>
      <c r="S780" s="138"/>
      <c r="T780" s="1079"/>
      <c r="U780" s="1080"/>
      <c r="V780" s="522" t="str">
        <f>IFERROR(IF(AND('別紙様式3-2（４・５月）'!O782="", O780&lt;&gt;""),P780, P780*VLOOKUP(AF780,【参考】数式用4!$DC$3:$DZ$106,MATCH(N780,【参考】数式用4!$DC$2:$DZ$2,0))),"")</f>
        <v/>
      </c>
      <c r="W780" s="107"/>
      <c r="X780" s="525"/>
      <c r="Y780" s="1081" t="str">
        <f>IFERROR(
     IF(OR('別紙様式3-2（４・５月）'!R782="",'別紙様式3-2（４・５月）'!Z782="ベア加算"),"",
                                            X780*VLOOKUP(N780,【参考】数式用!$AD$2:$AH$27,MATCH(W780,【参考】数式用!$K$4:$N$4,0)+1,0)
      ),"")</f>
        <v/>
      </c>
      <c r="Z780" s="1081"/>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 customHeight="1">
      <c r="A781" s="502">
        <v>768</v>
      </c>
      <c r="B781" s="982" t="str">
        <f>IF(基本情報入力シート!C820="","",基本情報入力シート!C820)</f>
        <v/>
      </c>
      <c r="C781" s="983"/>
      <c r="D781" s="983"/>
      <c r="E781" s="983"/>
      <c r="F781" s="983"/>
      <c r="G781" s="983"/>
      <c r="H781" s="983"/>
      <c r="I781" s="98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077"/>
      <c r="Q781" s="1078"/>
      <c r="R781" s="524" t="str">
        <f>IFERROR(IF(OR('別紙様式3-2（４・５月）'!R783="",'別紙様式3-2（４・５月）'!Z783="ベア加算"),
"",P781*VLOOKUP(N781,【参考】数式用!$AD$2:$AH$27,MATCH(O781,【参考】数式用!$K$4:$N$4,0)+1,0)),"")</f>
        <v/>
      </c>
      <c r="S781" s="138"/>
      <c r="T781" s="1079"/>
      <c r="U781" s="1080"/>
      <c r="V781" s="522" t="str">
        <f>IFERROR(IF(AND('別紙様式3-2（４・５月）'!O783="", O781&lt;&gt;""),P781, P781*VLOOKUP(AF781,【参考】数式用4!$DC$3:$DZ$106,MATCH(N781,【参考】数式用4!$DC$2:$DZ$2,0))),"")</f>
        <v/>
      </c>
      <c r="W781" s="107"/>
      <c r="X781" s="525"/>
      <c r="Y781" s="1081" t="str">
        <f>IFERROR(
     IF(OR('別紙様式3-2（４・５月）'!R783="",'別紙様式3-2（４・５月）'!Z783="ベア加算"),"",
                                            X781*VLOOKUP(N781,【参考】数式用!$AD$2:$AH$27,MATCH(W781,【参考】数式用!$K$4:$N$4,0)+1,0)
      ),"")</f>
        <v/>
      </c>
      <c r="Z781" s="1081"/>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 customHeight="1">
      <c r="A782" s="502">
        <v>769</v>
      </c>
      <c r="B782" s="982" t="str">
        <f>IF(基本情報入力シート!C821="","",基本情報入力シート!C821)</f>
        <v/>
      </c>
      <c r="C782" s="983"/>
      <c r="D782" s="983"/>
      <c r="E782" s="983"/>
      <c r="F782" s="983"/>
      <c r="G782" s="983"/>
      <c r="H782" s="983"/>
      <c r="I782" s="98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077"/>
      <c r="Q782" s="1078"/>
      <c r="R782" s="524" t="str">
        <f>IFERROR(IF(OR('別紙様式3-2（４・５月）'!R784="",'別紙様式3-2（４・５月）'!Z784="ベア加算"),
"",P782*VLOOKUP(N782,【参考】数式用!$AD$2:$AH$27,MATCH(O782,【参考】数式用!$K$4:$N$4,0)+1,0)),"")</f>
        <v/>
      </c>
      <c r="S782" s="138"/>
      <c r="T782" s="1079"/>
      <c r="U782" s="1080"/>
      <c r="V782" s="522" t="str">
        <f>IFERROR(IF(AND('別紙様式3-2（４・５月）'!O784="", O782&lt;&gt;""),P782, P782*VLOOKUP(AF782,【参考】数式用4!$DC$3:$DZ$106,MATCH(N782,【参考】数式用4!$DC$2:$DZ$2,0))),"")</f>
        <v/>
      </c>
      <c r="W782" s="107"/>
      <c r="X782" s="525"/>
      <c r="Y782" s="1081" t="str">
        <f>IFERROR(
     IF(OR('別紙様式3-2（４・５月）'!R784="",'別紙様式3-2（４・５月）'!Z784="ベア加算"),"",
                                            X782*VLOOKUP(N782,【参考】数式用!$AD$2:$AH$27,MATCH(W782,【参考】数式用!$K$4:$N$4,0)+1,0)
      ),"")</f>
        <v/>
      </c>
      <c r="Z782" s="1081"/>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 customHeight="1">
      <c r="A783" s="502">
        <v>770</v>
      </c>
      <c r="B783" s="982" t="str">
        <f>IF(基本情報入力シート!C822="","",基本情報入力シート!C822)</f>
        <v/>
      </c>
      <c r="C783" s="983"/>
      <c r="D783" s="983"/>
      <c r="E783" s="983"/>
      <c r="F783" s="983"/>
      <c r="G783" s="983"/>
      <c r="H783" s="983"/>
      <c r="I783" s="98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077"/>
      <c r="Q783" s="1078"/>
      <c r="R783" s="524" t="str">
        <f>IFERROR(IF(OR('別紙様式3-2（４・５月）'!R785="",'別紙様式3-2（４・５月）'!Z785="ベア加算"),
"",P783*VLOOKUP(N783,【参考】数式用!$AD$2:$AH$27,MATCH(O783,【参考】数式用!$K$4:$N$4,0)+1,0)),"")</f>
        <v/>
      </c>
      <c r="S783" s="138"/>
      <c r="T783" s="1079"/>
      <c r="U783" s="1080"/>
      <c r="V783" s="522" t="str">
        <f>IFERROR(IF(AND('別紙様式3-2（４・５月）'!O785="", O783&lt;&gt;""),P783, P783*VLOOKUP(AF783,【参考】数式用4!$DC$3:$DZ$106,MATCH(N783,【参考】数式用4!$DC$2:$DZ$2,0))),"")</f>
        <v/>
      </c>
      <c r="W783" s="107"/>
      <c r="X783" s="525"/>
      <c r="Y783" s="1081" t="str">
        <f>IFERROR(
     IF(OR('別紙様式3-2（４・５月）'!R785="",'別紙様式3-2（４・５月）'!Z785="ベア加算"),"",
                                            X783*VLOOKUP(N783,【参考】数式用!$AD$2:$AH$27,MATCH(W783,【参考】数式用!$K$4:$N$4,0)+1,0)
      ),"")</f>
        <v/>
      </c>
      <c r="Z783" s="1081"/>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 customHeight="1">
      <c r="A784" s="502">
        <v>771</v>
      </c>
      <c r="B784" s="982" t="str">
        <f>IF(基本情報入力シート!C823="","",基本情報入力シート!C823)</f>
        <v/>
      </c>
      <c r="C784" s="983"/>
      <c r="D784" s="983"/>
      <c r="E784" s="983"/>
      <c r="F784" s="983"/>
      <c r="G784" s="983"/>
      <c r="H784" s="983"/>
      <c r="I784" s="98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077"/>
      <c r="Q784" s="1078"/>
      <c r="R784" s="524" t="str">
        <f>IFERROR(IF(OR('別紙様式3-2（４・５月）'!R786="",'別紙様式3-2（４・５月）'!Z786="ベア加算"),
"",P784*VLOOKUP(N784,【参考】数式用!$AD$2:$AH$27,MATCH(O784,【参考】数式用!$K$4:$N$4,0)+1,0)),"")</f>
        <v/>
      </c>
      <c r="S784" s="138"/>
      <c r="T784" s="1079"/>
      <c r="U784" s="1080"/>
      <c r="V784" s="522" t="str">
        <f>IFERROR(IF(AND('別紙様式3-2（４・５月）'!O786="", O784&lt;&gt;""),P784, P784*VLOOKUP(AF784,【参考】数式用4!$DC$3:$DZ$106,MATCH(N784,【参考】数式用4!$DC$2:$DZ$2,0))),"")</f>
        <v/>
      </c>
      <c r="W784" s="107"/>
      <c r="X784" s="525"/>
      <c r="Y784" s="1081" t="str">
        <f>IFERROR(
     IF(OR('別紙様式3-2（４・５月）'!R786="",'別紙様式3-2（４・５月）'!Z786="ベア加算"),"",
                                            X784*VLOOKUP(N784,【参考】数式用!$AD$2:$AH$27,MATCH(W784,【参考】数式用!$K$4:$N$4,0)+1,0)
      ),"")</f>
        <v/>
      </c>
      <c r="Z784" s="1081"/>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 customHeight="1">
      <c r="A785" s="502">
        <v>772</v>
      </c>
      <c r="B785" s="982" t="str">
        <f>IF(基本情報入力シート!C824="","",基本情報入力シート!C824)</f>
        <v/>
      </c>
      <c r="C785" s="983"/>
      <c r="D785" s="983"/>
      <c r="E785" s="983"/>
      <c r="F785" s="983"/>
      <c r="G785" s="983"/>
      <c r="H785" s="983"/>
      <c r="I785" s="98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077"/>
      <c r="Q785" s="1078"/>
      <c r="R785" s="524" t="str">
        <f>IFERROR(IF(OR('別紙様式3-2（４・５月）'!R787="",'別紙様式3-2（４・５月）'!Z787="ベア加算"),
"",P785*VLOOKUP(N785,【参考】数式用!$AD$2:$AH$27,MATCH(O785,【参考】数式用!$K$4:$N$4,0)+1,0)),"")</f>
        <v/>
      </c>
      <c r="S785" s="138"/>
      <c r="T785" s="1079"/>
      <c r="U785" s="1080"/>
      <c r="V785" s="522" t="str">
        <f>IFERROR(IF(AND('別紙様式3-2（４・５月）'!O787="", O785&lt;&gt;""),P785, P785*VLOOKUP(AF785,【参考】数式用4!$DC$3:$DZ$106,MATCH(N785,【参考】数式用4!$DC$2:$DZ$2,0))),"")</f>
        <v/>
      </c>
      <c r="W785" s="107"/>
      <c r="X785" s="525"/>
      <c r="Y785" s="1081" t="str">
        <f>IFERROR(
     IF(OR('別紙様式3-2（４・５月）'!R787="",'別紙様式3-2（４・５月）'!Z787="ベア加算"),"",
                                            X785*VLOOKUP(N785,【参考】数式用!$AD$2:$AH$27,MATCH(W785,【参考】数式用!$K$4:$N$4,0)+1,0)
      ),"")</f>
        <v/>
      </c>
      <c r="Z785" s="1081"/>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 customHeight="1">
      <c r="A786" s="502">
        <v>773</v>
      </c>
      <c r="B786" s="982" t="str">
        <f>IF(基本情報入力シート!C825="","",基本情報入力シート!C825)</f>
        <v/>
      </c>
      <c r="C786" s="983"/>
      <c r="D786" s="983"/>
      <c r="E786" s="983"/>
      <c r="F786" s="983"/>
      <c r="G786" s="983"/>
      <c r="H786" s="983"/>
      <c r="I786" s="98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077"/>
      <c r="Q786" s="1078"/>
      <c r="R786" s="524" t="str">
        <f>IFERROR(IF(OR('別紙様式3-2（４・５月）'!R788="",'別紙様式3-2（４・５月）'!Z788="ベア加算"),
"",P786*VLOOKUP(N786,【参考】数式用!$AD$2:$AH$27,MATCH(O786,【参考】数式用!$K$4:$N$4,0)+1,0)),"")</f>
        <v/>
      </c>
      <c r="S786" s="138"/>
      <c r="T786" s="1079"/>
      <c r="U786" s="1080"/>
      <c r="V786" s="522" t="str">
        <f>IFERROR(IF(AND('別紙様式3-2（４・５月）'!O788="", O786&lt;&gt;""),P786, P786*VLOOKUP(AF786,【参考】数式用4!$DC$3:$DZ$106,MATCH(N786,【参考】数式用4!$DC$2:$DZ$2,0))),"")</f>
        <v/>
      </c>
      <c r="W786" s="107"/>
      <c r="X786" s="525"/>
      <c r="Y786" s="1081" t="str">
        <f>IFERROR(
     IF(OR('別紙様式3-2（４・５月）'!R788="",'別紙様式3-2（４・５月）'!Z788="ベア加算"),"",
                                            X786*VLOOKUP(N786,【参考】数式用!$AD$2:$AH$27,MATCH(W786,【参考】数式用!$K$4:$N$4,0)+1,0)
      ),"")</f>
        <v/>
      </c>
      <c r="Z786" s="1081"/>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 customHeight="1">
      <c r="A787" s="502">
        <v>774</v>
      </c>
      <c r="B787" s="982" t="str">
        <f>IF(基本情報入力シート!C826="","",基本情報入力シート!C826)</f>
        <v/>
      </c>
      <c r="C787" s="983"/>
      <c r="D787" s="983"/>
      <c r="E787" s="983"/>
      <c r="F787" s="983"/>
      <c r="G787" s="983"/>
      <c r="H787" s="983"/>
      <c r="I787" s="98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077"/>
      <c r="Q787" s="1078"/>
      <c r="R787" s="524" t="str">
        <f>IFERROR(IF(OR('別紙様式3-2（４・５月）'!R789="",'別紙様式3-2（４・５月）'!Z789="ベア加算"),
"",P787*VLOOKUP(N787,【参考】数式用!$AD$2:$AH$27,MATCH(O787,【参考】数式用!$K$4:$N$4,0)+1,0)),"")</f>
        <v/>
      </c>
      <c r="S787" s="138"/>
      <c r="T787" s="1079"/>
      <c r="U787" s="1080"/>
      <c r="V787" s="522" t="str">
        <f>IFERROR(IF(AND('別紙様式3-2（４・５月）'!O789="", O787&lt;&gt;""),P787, P787*VLOOKUP(AF787,【参考】数式用4!$DC$3:$DZ$106,MATCH(N787,【参考】数式用4!$DC$2:$DZ$2,0))),"")</f>
        <v/>
      </c>
      <c r="W787" s="107"/>
      <c r="X787" s="525"/>
      <c r="Y787" s="1081" t="str">
        <f>IFERROR(
     IF(OR('別紙様式3-2（４・５月）'!R789="",'別紙様式3-2（４・５月）'!Z789="ベア加算"),"",
                                            X787*VLOOKUP(N787,【参考】数式用!$AD$2:$AH$27,MATCH(W787,【参考】数式用!$K$4:$N$4,0)+1,0)
      ),"")</f>
        <v/>
      </c>
      <c r="Z787" s="1081"/>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 customHeight="1">
      <c r="A788" s="502">
        <v>775</v>
      </c>
      <c r="B788" s="982" t="str">
        <f>IF(基本情報入力シート!C827="","",基本情報入力シート!C827)</f>
        <v/>
      </c>
      <c r="C788" s="983"/>
      <c r="D788" s="983"/>
      <c r="E788" s="983"/>
      <c r="F788" s="983"/>
      <c r="G788" s="983"/>
      <c r="H788" s="983"/>
      <c r="I788" s="98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077"/>
      <c r="Q788" s="1078"/>
      <c r="R788" s="524" t="str">
        <f>IFERROR(IF(OR('別紙様式3-2（４・５月）'!R790="",'別紙様式3-2（４・５月）'!Z790="ベア加算"),
"",P788*VLOOKUP(N788,【参考】数式用!$AD$2:$AH$27,MATCH(O788,【参考】数式用!$K$4:$N$4,0)+1,0)),"")</f>
        <v/>
      </c>
      <c r="S788" s="138"/>
      <c r="T788" s="1079"/>
      <c r="U788" s="1080"/>
      <c r="V788" s="522" t="str">
        <f>IFERROR(IF(AND('別紙様式3-2（４・５月）'!O790="", O788&lt;&gt;""),P788, P788*VLOOKUP(AF788,【参考】数式用4!$DC$3:$DZ$106,MATCH(N788,【参考】数式用4!$DC$2:$DZ$2,0))),"")</f>
        <v/>
      </c>
      <c r="W788" s="107"/>
      <c r="X788" s="525"/>
      <c r="Y788" s="1081" t="str">
        <f>IFERROR(
     IF(OR('別紙様式3-2（４・５月）'!R790="",'別紙様式3-2（４・５月）'!Z790="ベア加算"),"",
                                            X788*VLOOKUP(N788,【参考】数式用!$AD$2:$AH$27,MATCH(W788,【参考】数式用!$K$4:$N$4,0)+1,0)
      ),"")</f>
        <v/>
      </c>
      <c r="Z788" s="1081"/>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 customHeight="1">
      <c r="A789" s="502">
        <v>776</v>
      </c>
      <c r="B789" s="982" t="str">
        <f>IF(基本情報入力シート!C828="","",基本情報入力シート!C828)</f>
        <v/>
      </c>
      <c r="C789" s="983"/>
      <c r="D789" s="983"/>
      <c r="E789" s="983"/>
      <c r="F789" s="983"/>
      <c r="G789" s="983"/>
      <c r="H789" s="983"/>
      <c r="I789" s="98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077"/>
      <c r="Q789" s="1078"/>
      <c r="R789" s="524" t="str">
        <f>IFERROR(IF(OR('別紙様式3-2（４・５月）'!R791="",'別紙様式3-2（４・５月）'!Z791="ベア加算"),
"",P789*VLOOKUP(N789,【参考】数式用!$AD$2:$AH$27,MATCH(O789,【参考】数式用!$K$4:$N$4,0)+1,0)),"")</f>
        <v/>
      </c>
      <c r="S789" s="138"/>
      <c r="T789" s="1079"/>
      <c r="U789" s="1080"/>
      <c r="V789" s="522" t="str">
        <f>IFERROR(IF(AND('別紙様式3-2（４・５月）'!O791="", O789&lt;&gt;""),P789, P789*VLOOKUP(AF789,【参考】数式用4!$DC$3:$DZ$106,MATCH(N789,【参考】数式用4!$DC$2:$DZ$2,0))),"")</f>
        <v/>
      </c>
      <c r="W789" s="107"/>
      <c r="X789" s="525"/>
      <c r="Y789" s="1081" t="str">
        <f>IFERROR(
     IF(OR('別紙様式3-2（４・５月）'!R791="",'別紙様式3-2（４・５月）'!Z791="ベア加算"),"",
                                            X789*VLOOKUP(N789,【参考】数式用!$AD$2:$AH$27,MATCH(W789,【参考】数式用!$K$4:$N$4,0)+1,0)
      ),"")</f>
        <v/>
      </c>
      <c r="Z789" s="1081"/>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 customHeight="1">
      <c r="A790" s="502">
        <v>777</v>
      </c>
      <c r="B790" s="982" t="str">
        <f>IF(基本情報入力シート!C829="","",基本情報入力シート!C829)</f>
        <v/>
      </c>
      <c r="C790" s="983"/>
      <c r="D790" s="983"/>
      <c r="E790" s="983"/>
      <c r="F790" s="983"/>
      <c r="G790" s="983"/>
      <c r="H790" s="983"/>
      <c r="I790" s="98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077"/>
      <c r="Q790" s="1078"/>
      <c r="R790" s="524" t="str">
        <f>IFERROR(IF(OR('別紙様式3-2（４・５月）'!R792="",'別紙様式3-2（４・５月）'!Z792="ベア加算"),
"",P790*VLOOKUP(N790,【参考】数式用!$AD$2:$AH$27,MATCH(O790,【参考】数式用!$K$4:$N$4,0)+1,0)),"")</f>
        <v/>
      </c>
      <c r="S790" s="138"/>
      <c r="T790" s="1079"/>
      <c r="U790" s="1080"/>
      <c r="V790" s="522" t="str">
        <f>IFERROR(IF(AND('別紙様式3-2（４・５月）'!O792="", O790&lt;&gt;""),P790, P790*VLOOKUP(AF790,【参考】数式用4!$DC$3:$DZ$106,MATCH(N790,【参考】数式用4!$DC$2:$DZ$2,0))),"")</f>
        <v/>
      </c>
      <c r="W790" s="107"/>
      <c r="X790" s="525"/>
      <c r="Y790" s="1081" t="str">
        <f>IFERROR(
     IF(OR('別紙様式3-2（４・５月）'!R792="",'別紙様式3-2（４・５月）'!Z792="ベア加算"),"",
                                            X790*VLOOKUP(N790,【参考】数式用!$AD$2:$AH$27,MATCH(W790,【参考】数式用!$K$4:$N$4,0)+1,0)
      ),"")</f>
        <v/>
      </c>
      <c r="Z790" s="1081"/>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 customHeight="1">
      <c r="A791" s="502">
        <v>778</v>
      </c>
      <c r="B791" s="982" t="str">
        <f>IF(基本情報入力シート!C830="","",基本情報入力シート!C830)</f>
        <v/>
      </c>
      <c r="C791" s="983"/>
      <c r="D791" s="983"/>
      <c r="E791" s="983"/>
      <c r="F791" s="983"/>
      <c r="G791" s="983"/>
      <c r="H791" s="983"/>
      <c r="I791" s="98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077"/>
      <c r="Q791" s="1078"/>
      <c r="R791" s="524" t="str">
        <f>IFERROR(IF(OR('別紙様式3-2（４・５月）'!R793="",'別紙様式3-2（４・５月）'!Z793="ベア加算"),
"",P791*VLOOKUP(N791,【参考】数式用!$AD$2:$AH$27,MATCH(O791,【参考】数式用!$K$4:$N$4,0)+1,0)),"")</f>
        <v/>
      </c>
      <c r="S791" s="138"/>
      <c r="T791" s="1079"/>
      <c r="U791" s="1080"/>
      <c r="V791" s="522" t="str">
        <f>IFERROR(IF(AND('別紙様式3-2（４・５月）'!O793="", O791&lt;&gt;""),P791, P791*VLOOKUP(AF791,【参考】数式用4!$DC$3:$DZ$106,MATCH(N791,【参考】数式用4!$DC$2:$DZ$2,0))),"")</f>
        <v/>
      </c>
      <c r="W791" s="107"/>
      <c r="X791" s="525"/>
      <c r="Y791" s="1081" t="str">
        <f>IFERROR(
     IF(OR('別紙様式3-2（４・５月）'!R793="",'別紙様式3-2（４・５月）'!Z793="ベア加算"),"",
                                            X791*VLOOKUP(N791,【参考】数式用!$AD$2:$AH$27,MATCH(W791,【参考】数式用!$K$4:$N$4,0)+1,0)
      ),"")</f>
        <v/>
      </c>
      <c r="Z791" s="1081"/>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 customHeight="1">
      <c r="A792" s="502">
        <v>779</v>
      </c>
      <c r="B792" s="982" t="str">
        <f>IF(基本情報入力シート!C831="","",基本情報入力シート!C831)</f>
        <v/>
      </c>
      <c r="C792" s="983"/>
      <c r="D792" s="983"/>
      <c r="E792" s="983"/>
      <c r="F792" s="983"/>
      <c r="G792" s="983"/>
      <c r="H792" s="983"/>
      <c r="I792" s="98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077"/>
      <c r="Q792" s="1078"/>
      <c r="R792" s="524" t="str">
        <f>IFERROR(IF(OR('別紙様式3-2（４・５月）'!R794="",'別紙様式3-2（４・５月）'!Z794="ベア加算"),
"",P792*VLOOKUP(N792,【参考】数式用!$AD$2:$AH$27,MATCH(O792,【参考】数式用!$K$4:$N$4,0)+1,0)),"")</f>
        <v/>
      </c>
      <c r="S792" s="138"/>
      <c r="T792" s="1079"/>
      <c r="U792" s="1080"/>
      <c r="V792" s="522" t="str">
        <f>IFERROR(IF(AND('別紙様式3-2（４・５月）'!O794="", O792&lt;&gt;""),P792, P792*VLOOKUP(AF792,【参考】数式用4!$DC$3:$DZ$106,MATCH(N792,【参考】数式用4!$DC$2:$DZ$2,0))),"")</f>
        <v/>
      </c>
      <c r="W792" s="107"/>
      <c r="X792" s="525"/>
      <c r="Y792" s="1081" t="str">
        <f>IFERROR(
     IF(OR('別紙様式3-2（４・５月）'!R794="",'別紙様式3-2（４・５月）'!Z794="ベア加算"),"",
                                            X792*VLOOKUP(N792,【参考】数式用!$AD$2:$AH$27,MATCH(W792,【参考】数式用!$K$4:$N$4,0)+1,0)
      ),"")</f>
        <v/>
      </c>
      <c r="Z792" s="1081"/>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 customHeight="1">
      <c r="A793" s="502">
        <v>780</v>
      </c>
      <c r="B793" s="982" t="str">
        <f>IF(基本情報入力シート!C832="","",基本情報入力シート!C832)</f>
        <v/>
      </c>
      <c r="C793" s="983"/>
      <c r="D793" s="983"/>
      <c r="E793" s="983"/>
      <c r="F793" s="983"/>
      <c r="G793" s="983"/>
      <c r="H793" s="983"/>
      <c r="I793" s="98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077"/>
      <c r="Q793" s="1078"/>
      <c r="R793" s="524" t="str">
        <f>IFERROR(IF(OR('別紙様式3-2（４・５月）'!R795="",'別紙様式3-2（４・５月）'!Z795="ベア加算"),
"",P793*VLOOKUP(N793,【参考】数式用!$AD$2:$AH$27,MATCH(O793,【参考】数式用!$K$4:$N$4,0)+1,0)),"")</f>
        <v/>
      </c>
      <c r="S793" s="138"/>
      <c r="T793" s="1079"/>
      <c r="U793" s="1080"/>
      <c r="V793" s="522" t="str">
        <f>IFERROR(IF(AND('別紙様式3-2（４・５月）'!O795="", O793&lt;&gt;""),P793, P793*VLOOKUP(AF793,【参考】数式用4!$DC$3:$DZ$106,MATCH(N793,【参考】数式用4!$DC$2:$DZ$2,0))),"")</f>
        <v/>
      </c>
      <c r="W793" s="107"/>
      <c r="X793" s="525"/>
      <c r="Y793" s="1081" t="str">
        <f>IFERROR(
     IF(OR('別紙様式3-2（４・５月）'!R795="",'別紙様式3-2（４・５月）'!Z795="ベア加算"),"",
                                            X793*VLOOKUP(N793,【参考】数式用!$AD$2:$AH$27,MATCH(W793,【参考】数式用!$K$4:$N$4,0)+1,0)
      ),"")</f>
        <v/>
      </c>
      <c r="Z793" s="1081"/>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 customHeight="1">
      <c r="A794" s="502">
        <v>781</v>
      </c>
      <c r="B794" s="982" t="str">
        <f>IF(基本情報入力シート!C833="","",基本情報入力シート!C833)</f>
        <v/>
      </c>
      <c r="C794" s="983"/>
      <c r="D794" s="983"/>
      <c r="E794" s="983"/>
      <c r="F794" s="983"/>
      <c r="G794" s="983"/>
      <c r="H794" s="983"/>
      <c r="I794" s="98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077"/>
      <c r="Q794" s="1078"/>
      <c r="R794" s="524" t="str">
        <f>IFERROR(IF(OR('別紙様式3-2（４・５月）'!R796="",'別紙様式3-2（４・５月）'!Z796="ベア加算"),
"",P794*VLOOKUP(N794,【参考】数式用!$AD$2:$AH$27,MATCH(O794,【参考】数式用!$K$4:$N$4,0)+1,0)),"")</f>
        <v/>
      </c>
      <c r="S794" s="138"/>
      <c r="T794" s="1079"/>
      <c r="U794" s="1080"/>
      <c r="V794" s="522" t="str">
        <f>IFERROR(IF(AND('別紙様式3-2（４・５月）'!O796="", O794&lt;&gt;""),P794, P794*VLOOKUP(AF794,【参考】数式用4!$DC$3:$DZ$106,MATCH(N794,【参考】数式用4!$DC$2:$DZ$2,0))),"")</f>
        <v/>
      </c>
      <c r="W794" s="107"/>
      <c r="X794" s="525"/>
      <c r="Y794" s="1081" t="str">
        <f>IFERROR(
     IF(OR('別紙様式3-2（４・５月）'!R796="",'別紙様式3-2（４・５月）'!Z796="ベア加算"),"",
                                            X794*VLOOKUP(N794,【参考】数式用!$AD$2:$AH$27,MATCH(W794,【参考】数式用!$K$4:$N$4,0)+1,0)
      ),"")</f>
        <v/>
      </c>
      <c r="Z794" s="1081"/>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 customHeight="1">
      <c r="A795" s="502">
        <v>782</v>
      </c>
      <c r="B795" s="982" t="str">
        <f>IF(基本情報入力シート!C834="","",基本情報入力シート!C834)</f>
        <v/>
      </c>
      <c r="C795" s="983"/>
      <c r="D795" s="983"/>
      <c r="E795" s="983"/>
      <c r="F795" s="983"/>
      <c r="G795" s="983"/>
      <c r="H795" s="983"/>
      <c r="I795" s="98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077"/>
      <c r="Q795" s="1078"/>
      <c r="R795" s="524" t="str">
        <f>IFERROR(IF(OR('別紙様式3-2（４・５月）'!R797="",'別紙様式3-2（４・５月）'!Z797="ベア加算"),
"",P795*VLOOKUP(N795,【参考】数式用!$AD$2:$AH$27,MATCH(O795,【参考】数式用!$K$4:$N$4,0)+1,0)),"")</f>
        <v/>
      </c>
      <c r="S795" s="138"/>
      <c r="T795" s="1079"/>
      <c r="U795" s="1080"/>
      <c r="V795" s="522" t="str">
        <f>IFERROR(IF(AND('別紙様式3-2（４・５月）'!O797="", O795&lt;&gt;""),P795, P795*VLOOKUP(AF795,【参考】数式用4!$DC$3:$DZ$106,MATCH(N795,【参考】数式用4!$DC$2:$DZ$2,0))),"")</f>
        <v/>
      </c>
      <c r="W795" s="107"/>
      <c r="X795" s="525"/>
      <c r="Y795" s="1081" t="str">
        <f>IFERROR(
     IF(OR('別紙様式3-2（４・５月）'!R797="",'別紙様式3-2（４・５月）'!Z797="ベア加算"),"",
                                            X795*VLOOKUP(N795,【参考】数式用!$AD$2:$AH$27,MATCH(W795,【参考】数式用!$K$4:$N$4,0)+1,0)
      ),"")</f>
        <v/>
      </c>
      <c r="Z795" s="1081"/>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 customHeight="1">
      <c r="A796" s="502">
        <v>783</v>
      </c>
      <c r="B796" s="982" t="str">
        <f>IF(基本情報入力シート!C835="","",基本情報入力シート!C835)</f>
        <v/>
      </c>
      <c r="C796" s="983"/>
      <c r="D796" s="983"/>
      <c r="E796" s="983"/>
      <c r="F796" s="983"/>
      <c r="G796" s="983"/>
      <c r="H796" s="983"/>
      <c r="I796" s="98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077"/>
      <c r="Q796" s="1078"/>
      <c r="R796" s="524" t="str">
        <f>IFERROR(IF(OR('別紙様式3-2（４・５月）'!R798="",'別紙様式3-2（４・５月）'!Z798="ベア加算"),
"",P796*VLOOKUP(N796,【参考】数式用!$AD$2:$AH$27,MATCH(O796,【参考】数式用!$K$4:$N$4,0)+1,0)),"")</f>
        <v/>
      </c>
      <c r="S796" s="138"/>
      <c r="T796" s="1079"/>
      <c r="U796" s="1080"/>
      <c r="V796" s="522" t="str">
        <f>IFERROR(IF(AND('別紙様式3-2（４・５月）'!O798="", O796&lt;&gt;""),P796, P796*VLOOKUP(AF796,【参考】数式用4!$DC$3:$DZ$106,MATCH(N796,【参考】数式用4!$DC$2:$DZ$2,0))),"")</f>
        <v/>
      </c>
      <c r="W796" s="107"/>
      <c r="X796" s="525"/>
      <c r="Y796" s="1081" t="str">
        <f>IFERROR(
     IF(OR('別紙様式3-2（４・５月）'!R798="",'別紙様式3-2（４・５月）'!Z798="ベア加算"),"",
                                            X796*VLOOKUP(N796,【参考】数式用!$AD$2:$AH$27,MATCH(W796,【参考】数式用!$K$4:$N$4,0)+1,0)
      ),"")</f>
        <v/>
      </c>
      <c r="Z796" s="1081"/>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 customHeight="1">
      <c r="A797" s="502">
        <v>784</v>
      </c>
      <c r="B797" s="982" t="str">
        <f>IF(基本情報入力シート!C836="","",基本情報入力シート!C836)</f>
        <v/>
      </c>
      <c r="C797" s="983"/>
      <c r="D797" s="983"/>
      <c r="E797" s="983"/>
      <c r="F797" s="983"/>
      <c r="G797" s="983"/>
      <c r="H797" s="983"/>
      <c r="I797" s="98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077"/>
      <c r="Q797" s="1078"/>
      <c r="R797" s="524" t="str">
        <f>IFERROR(IF(OR('別紙様式3-2（４・５月）'!R799="",'別紙様式3-2（４・５月）'!Z799="ベア加算"),
"",P797*VLOOKUP(N797,【参考】数式用!$AD$2:$AH$27,MATCH(O797,【参考】数式用!$K$4:$N$4,0)+1,0)),"")</f>
        <v/>
      </c>
      <c r="S797" s="138"/>
      <c r="T797" s="1079"/>
      <c r="U797" s="1080"/>
      <c r="V797" s="522" t="str">
        <f>IFERROR(IF(AND('別紙様式3-2（４・５月）'!O799="", O797&lt;&gt;""),P797, P797*VLOOKUP(AF797,【参考】数式用4!$DC$3:$DZ$106,MATCH(N797,【参考】数式用4!$DC$2:$DZ$2,0))),"")</f>
        <v/>
      </c>
      <c r="W797" s="107"/>
      <c r="X797" s="525"/>
      <c r="Y797" s="1081" t="str">
        <f>IFERROR(
     IF(OR('別紙様式3-2（４・５月）'!R799="",'別紙様式3-2（４・５月）'!Z799="ベア加算"),"",
                                            X797*VLOOKUP(N797,【参考】数式用!$AD$2:$AH$27,MATCH(W797,【参考】数式用!$K$4:$N$4,0)+1,0)
      ),"")</f>
        <v/>
      </c>
      <c r="Z797" s="1081"/>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 customHeight="1">
      <c r="A798" s="502">
        <v>785</v>
      </c>
      <c r="B798" s="982" t="str">
        <f>IF(基本情報入力シート!C837="","",基本情報入力シート!C837)</f>
        <v/>
      </c>
      <c r="C798" s="983"/>
      <c r="D798" s="983"/>
      <c r="E798" s="983"/>
      <c r="F798" s="983"/>
      <c r="G798" s="983"/>
      <c r="H798" s="983"/>
      <c r="I798" s="98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077"/>
      <c r="Q798" s="1078"/>
      <c r="R798" s="524" t="str">
        <f>IFERROR(IF(OR('別紙様式3-2（４・５月）'!R800="",'別紙様式3-2（４・５月）'!Z800="ベア加算"),
"",P798*VLOOKUP(N798,【参考】数式用!$AD$2:$AH$27,MATCH(O798,【参考】数式用!$K$4:$N$4,0)+1,0)),"")</f>
        <v/>
      </c>
      <c r="S798" s="138"/>
      <c r="T798" s="1079"/>
      <c r="U798" s="1080"/>
      <c r="V798" s="522" t="str">
        <f>IFERROR(IF(AND('別紙様式3-2（４・５月）'!O800="", O798&lt;&gt;""),P798, P798*VLOOKUP(AF798,【参考】数式用4!$DC$3:$DZ$106,MATCH(N798,【参考】数式用4!$DC$2:$DZ$2,0))),"")</f>
        <v/>
      </c>
      <c r="W798" s="107"/>
      <c r="X798" s="525"/>
      <c r="Y798" s="1081" t="str">
        <f>IFERROR(
     IF(OR('別紙様式3-2（４・５月）'!R800="",'別紙様式3-2（４・５月）'!Z800="ベア加算"),"",
                                            X798*VLOOKUP(N798,【参考】数式用!$AD$2:$AH$27,MATCH(W798,【参考】数式用!$K$4:$N$4,0)+1,0)
      ),"")</f>
        <v/>
      </c>
      <c r="Z798" s="1081"/>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 customHeight="1">
      <c r="A799" s="502">
        <v>786</v>
      </c>
      <c r="B799" s="982" t="str">
        <f>IF(基本情報入力シート!C838="","",基本情報入力シート!C838)</f>
        <v/>
      </c>
      <c r="C799" s="983"/>
      <c r="D799" s="983"/>
      <c r="E799" s="983"/>
      <c r="F799" s="983"/>
      <c r="G799" s="983"/>
      <c r="H799" s="983"/>
      <c r="I799" s="98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077"/>
      <c r="Q799" s="1078"/>
      <c r="R799" s="524" t="str">
        <f>IFERROR(IF(OR('別紙様式3-2（４・５月）'!R801="",'別紙様式3-2（４・５月）'!Z801="ベア加算"),
"",P799*VLOOKUP(N799,【参考】数式用!$AD$2:$AH$27,MATCH(O799,【参考】数式用!$K$4:$N$4,0)+1,0)),"")</f>
        <v/>
      </c>
      <c r="S799" s="138"/>
      <c r="T799" s="1079"/>
      <c r="U799" s="1080"/>
      <c r="V799" s="522" t="str">
        <f>IFERROR(IF(AND('別紙様式3-2（４・５月）'!O801="", O799&lt;&gt;""),P799, P799*VLOOKUP(AF799,【参考】数式用4!$DC$3:$DZ$106,MATCH(N799,【参考】数式用4!$DC$2:$DZ$2,0))),"")</f>
        <v/>
      </c>
      <c r="W799" s="107"/>
      <c r="X799" s="525"/>
      <c r="Y799" s="1081" t="str">
        <f>IFERROR(
     IF(OR('別紙様式3-2（４・５月）'!R801="",'別紙様式3-2（４・５月）'!Z801="ベア加算"),"",
                                            X799*VLOOKUP(N799,【参考】数式用!$AD$2:$AH$27,MATCH(W799,【参考】数式用!$K$4:$N$4,0)+1,0)
      ),"")</f>
        <v/>
      </c>
      <c r="Z799" s="1081"/>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 customHeight="1">
      <c r="A800" s="502">
        <v>787</v>
      </c>
      <c r="B800" s="982" t="str">
        <f>IF(基本情報入力シート!C839="","",基本情報入力シート!C839)</f>
        <v/>
      </c>
      <c r="C800" s="983"/>
      <c r="D800" s="983"/>
      <c r="E800" s="983"/>
      <c r="F800" s="983"/>
      <c r="G800" s="983"/>
      <c r="H800" s="983"/>
      <c r="I800" s="98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077"/>
      <c r="Q800" s="1078"/>
      <c r="R800" s="524" t="str">
        <f>IFERROR(IF(OR('別紙様式3-2（４・５月）'!R802="",'別紙様式3-2（４・５月）'!Z802="ベア加算"),
"",P800*VLOOKUP(N800,【参考】数式用!$AD$2:$AH$27,MATCH(O800,【参考】数式用!$K$4:$N$4,0)+1,0)),"")</f>
        <v/>
      </c>
      <c r="S800" s="138"/>
      <c r="T800" s="1079"/>
      <c r="U800" s="1080"/>
      <c r="V800" s="522" t="str">
        <f>IFERROR(IF(AND('別紙様式3-2（４・５月）'!O802="", O800&lt;&gt;""),P800, P800*VLOOKUP(AF800,【参考】数式用4!$DC$3:$DZ$106,MATCH(N800,【参考】数式用4!$DC$2:$DZ$2,0))),"")</f>
        <v/>
      </c>
      <c r="W800" s="107"/>
      <c r="X800" s="525"/>
      <c r="Y800" s="1081" t="str">
        <f>IFERROR(
     IF(OR('別紙様式3-2（４・５月）'!R802="",'別紙様式3-2（４・５月）'!Z802="ベア加算"),"",
                                            X800*VLOOKUP(N800,【参考】数式用!$AD$2:$AH$27,MATCH(W800,【参考】数式用!$K$4:$N$4,0)+1,0)
      ),"")</f>
        <v/>
      </c>
      <c r="Z800" s="1081"/>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 customHeight="1">
      <c r="A801" s="502">
        <v>788</v>
      </c>
      <c r="B801" s="982" t="str">
        <f>IF(基本情報入力シート!C840="","",基本情報入力シート!C840)</f>
        <v/>
      </c>
      <c r="C801" s="983"/>
      <c r="D801" s="983"/>
      <c r="E801" s="983"/>
      <c r="F801" s="983"/>
      <c r="G801" s="983"/>
      <c r="H801" s="983"/>
      <c r="I801" s="98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077"/>
      <c r="Q801" s="1078"/>
      <c r="R801" s="524" t="str">
        <f>IFERROR(IF(OR('別紙様式3-2（４・５月）'!R803="",'別紙様式3-2（４・５月）'!Z803="ベア加算"),
"",P801*VLOOKUP(N801,【参考】数式用!$AD$2:$AH$27,MATCH(O801,【参考】数式用!$K$4:$N$4,0)+1,0)),"")</f>
        <v/>
      </c>
      <c r="S801" s="138"/>
      <c r="T801" s="1079"/>
      <c r="U801" s="1080"/>
      <c r="V801" s="522" t="str">
        <f>IFERROR(IF(AND('別紙様式3-2（４・５月）'!O803="", O801&lt;&gt;""),P801, P801*VLOOKUP(AF801,【参考】数式用4!$DC$3:$DZ$106,MATCH(N801,【参考】数式用4!$DC$2:$DZ$2,0))),"")</f>
        <v/>
      </c>
      <c r="W801" s="107"/>
      <c r="X801" s="525"/>
      <c r="Y801" s="1081" t="str">
        <f>IFERROR(
     IF(OR('別紙様式3-2（４・５月）'!R803="",'別紙様式3-2（４・５月）'!Z803="ベア加算"),"",
                                            X801*VLOOKUP(N801,【参考】数式用!$AD$2:$AH$27,MATCH(W801,【参考】数式用!$K$4:$N$4,0)+1,0)
      ),"")</f>
        <v/>
      </c>
      <c r="Z801" s="1081"/>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 customHeight="1">
      <c r="A802" s="502">
        <v>789</v>
      </c>
      <c r="B802" s="982" t="str">
        <f>IF(基本情報入力シート!C841="","",基本情報入力シート!C841)</f>
        <v/>
      </c>
      <c r="C802" s="983"/>
      <c r="D802" s="983"/>
      <c r="E802" s="983"/>
      <c r="F802" s="983"/>
      <c r="G802" s="983"/>
      <c r="H802" s="983"/>
      <c r="I802" s="98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077"/>
      <c r="Q802" s="1078"/>
      <c r="R802" s="524" t="str">
        <f>IFERROR(IF(OR('別紙様式3-2（４・５月）'!R804="",'別紙様式3-2（４・５月）'!Z804="ベア加算"),
"",P802*VLOOKUP(N802,【参考】数式用!$AD$2:$AH$27,MATCH(O802,【参考】数式用!$K$4:$N$4,0)+1,0)),"")</f>
        <v/>
      </c>
      <c r="S802" s="138"/>
      <c r="T802" s="1079"/>
      <c r="U802" s="1080"/>
      <c r="V802" s="522" t="str">
        <f>IFERROR(IF(AND('別紙様式3-2（４・５月）'!O804="", O802&lt;&gt;""),P802, P802*VLOOKUP(AF802,【参考】数式用4!$DC$3:$DZ$106,MATCH(N802,【参考】数式用4!$DC$2:$DZ$2,0))),"")</f>
        <v/>
      </c>
      <c r="W802" s="107"/>
      <c r="X802" s="525"/>
      <c r="Y802" s="1081" t="str">
        <f>IFERROR(
     IF(OR('別紙様式3-2（４・５月）'!R804="",'別紙様式3-2（４・５月）'!Z804="ベア加算"),"",
                                            X802*VLOOKUP(N802,【参考】数式用!$AD$2:$AH$27,MATCH(W802,【参考】数式用!$K$4:$N$4,0)+1,0)
      ),"")</f>
        <v/>
      </c>
      <c r="Z802" s="1081"/>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 customHeight="1">
      <c r="A803" s="502">
        <v>790</v>
      </c>
      <c r="B803" s="982" t="str">
        <f>IF(基本情報入力シート!C842="","",基本情報入力シート!C842)</f>
        <v/>
      </c>
      <c r="C803" s="983"/>
      <c r="D803" s="983"/>
      <c r="E803" s="983"/>
      <c r="F803" s="983"/>
      <c r="G803" s="983"/>
      <c r="H803" s="983"/>
      <c r="I803" s="98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077"/>
      <c r="Q803" s="1078"/>
      <c r="R803" s="524" t="str">
        <f>IFERROR(IF(OR('別紙様式3-2（４・５月）'!R805="",'別紙様式3-2（４・５月）'!Z805="ベア加算"),
"",P803*VLOOKUP(N803,【参考】数式用!$AD$2:$AH$27,MATCH(O803,【参考】数式用!$K$4:$N$4,0)+1,0)),"")</f>
        <v/>
      </c>
      <c r="S803" s="138"/>
      <c r="T803" s="1079"/>
      <c r="U803" s="1080"/>
      <c r="V803" s="522" t="str">
        <f>IFERROR(IF(AND('別紙様式3-2（４・５月）'!O805="", O803&lt;&gt;""),P803, P803*VLOOKUP(AF803,【参考】数式用4!$DC$3:$DZ$106,MATCH(N803,【参考】数式用4!$DC$2:$DZ$2,0))),"")</f>
        <v/>
      </c>
      <c r="W803" s="107"/>
      <c r="X803" s="525"/>
      <c r="Y803" s="1081" t="str">
        <f>IFERROR(
     IF(OR('別紙様式3-2（４・５月）'!R805="",'別紙様式3-2（４・５月）'!Z805="ベア加算"),"",
                                            X803*VLOOKUP(N803,【参考】数式用!$AD$2:$AH$27,MATCH(W803,【参考】数式用!$K$4:$N$4,0)+1,0)
      ),"")</f>
        <v/>
      </c>
      <c r="Z803" s="1081"/>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 customHeight="1">
      <c r="A804" s="502">
        <v>791</v>
      </c>
      <c r="B804" s="982" t="str">
        <f>IF(基本情報入力シート!C843="","",基本情報入力シート!C843)</f>
        <v/>
      </c>
      <c r="C804" s="983"/>
      <c r="D804" s="983"/>
      <c r="E804" s="983"/>
      <c r="F804" s="983"/>
      <c r="G804" s="983"/>
      <c r="H804" s="983"/>
      <c r="I804" s="98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077"/>
      <c r="Q804" s="1078"/>
      <c r="R804" s="524" t="str">
        <f>IFERROR(IF(OR('別紙様式3-2（４・５月）'!R806="",'別紙様式3-2（４・５月）'!Z806="ベア加算"),
"",P804*VLOOKUP(N804,【参考】数式用!$AD$2:$AH$27,MATCH(O804,【参考】数式用!$K$4:$N$4,0)+1,0)),"")</f>
        <v/>
      </c>
      <c r="S804" s="138"/>
      <c r="T804" s="1079"/>
      <c r="U804" s="1080"/>
      <c r="V804" s="522" t="str">
        <f>IFERROR(IF(AND('別紙様式3-2（４・５月）'!O806="", O804&lt;&gt;""),P804, P804*VLOOKUP(AF804,【参考】数式用4!$DC$3:$DZ$106,MATCH(N804,【参考】数式用4!$DC$2:$DZ$2,0))),"")</f>
        <v/>
      </c>
      <c r="W804" s="107"/>
      <c r="X804" s="525"/>
      <c r="Y804" s="1081" t="str">
        <f>IFERROR(
     IF(OR('別紙様式3-2（４・５月）'!R806="",'別紙様式3-2（４・５月）'!Z806="ベア加算"),"",
                                            X804*VLOOKUP(N804,【参考】数式用!$AD$2:$AH$27,MATCH(W804,【参考】数式用!$K$4:$N$4,0)+1,0)
      ),"")</f>
        <v/>
      </c>
      <c r="Z804" s="1081"/>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 customHeight="1">
      <c r="A805" s="502">
        <v>792</v>
      </c>
      <c r="B805" s="982" t="str">
        <f>IF(基本情報入力シート!C844="","",基本情報入力シート!C844)</f>
        <v/>
      </c>
      <c r="C805" s="983"/>
      <c r="D805" s="983"/>
      <c r="E805" s="983"/>
      <c r="F805" s="983"/>
      <c r="G805" s="983"/>
      <c r="H805" s="983"/>
      <c r="I805" s="98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077"/>
      <c r="Q805" s="1078"/>
      <c r="R805" s="524" t="str">
        <f>IFERROR(IF(OR('別紙様式3-2（４・５月）'!R807="",'別紙様式3-2（４・５月）'!Z807="ベア加算"),
"",P805*VLOOKUP(N805,【参考】数式用!$AD$2:$AH$27,MATCH(O805,【参考】数式用!$K$4:$N$4,0)+1,0)),"")</f>
        <v/>
      </c>
      <c r="S805" s="138"/>
      <c r="T805" s="1079"/>
      <c r="U805" s="1080"/>
      <c r="V805" s="522" t="str">
        <f>IFERROR(IF(AND('別紙様式3-2（４・５月）'!O807="", O805&lt;&gt;""),P805, P805*VLOOKUP(AF805,【参考】数式用4!$DC$3:$DZ$106,MATCH(N805,【参考】数式用4!$DC$2:$DZ$2,0))),"")</f>
        <v/>
      </c>
      <c r="W805" s="107"/>
      <c r="X805" s="525"/>
      <c r="Y805" s="1081" t="str">
        <f>IFERROR(
     IF(OR('別紙様式3-2（４・５月）'!R807="",'別紙様式3-2（４・５月）'!Z807="ベア加算"),"",
                                            X805*VLOOKUP(N805,【参考】数式用!$AD$2:$AH$27,MATCH(W805,【参考】数式用!$K$4:$N$4,0)+1,0)
      ),"")</f>
        <v/>
      </c>
      <c r="Z805" s="1081"/>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 customHeight="1">
      <c r="A806" s="502">
        <v>793</v>
      </c>
      <c r="B806" s="982" t="str">
        <f>IF(基本情報入力シート!C845="","",基本情報入力シート!C845)</f>
        <v/>
      </c>
      <c r="C806" s="983"/>
      <c r="D806" s="983"/>
      <c r="E806" s="983"/>
      <c r="F806" s="983"/>
      <c r="G806" s="983"/>
      <c r="H806" s="983"/>
      <c r="I806" s="98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077"/>
      <c r="Q806" s="1078"/>
      <c r="R806" s="524" t="str">
        <f>IFERROR(IF(OR('別紙様式3-2（４・５月）'!R808="",'別紙様式3-2（４・５月）'!Z808="ベア加算"),
"",P806*VLOOKUP(N806,【参考】数式用!$AD$2:$AH$27,MATCH(O806,【参考】数式用!$K$4:$N$4,0)+1,0)),"")</f>
        <v/>
      </c>
      <c r="S806" s="138"/>
      <c r="T806" s="1079"/>
      <c r="U806" s="1080"/>
      <c r="V806" s="522" t="str">
        <f>IFERROR(IF(AND('別紙様式3-2（４・５月）'!O808="", O806&lt;&gt;""),P806, P806*VLOOKUP(AF806,【参考】数式用4!$DC$3:$DZ$106,MATCH(N806,【参考】数式用4!$DC$2:$DZ$2,0))),"")</f>
        <v/>
      </c>
      <c r="W806" s="107"/>
      <c r="X806" s="525"/>
      <c r="Y806" s="1081" t="str">
        <f>IFERROR(
     IF(OR('別紙様式3-2（４・５月）'!R808="",'別紙様式3-2（４・５月）'!Z808="ベア加算"),"",
                                            X806*VLOOKUP(N806,【参考】数式用!$AD$2:$AH$27,MATCH(W806,【参考】数式用!$K$4:$N$4,0)+1,0)
      ),"")</f>
        <v/>
      </c>
      <c r="Z806" s="1081"/>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 customHeight="1">
      <c r="A807" s="502">
        <v>794</v>
      </c>
      <c r="B807" s="982" t="str">
        <f>IF(基本情報入力シート!C846="","",基本情報入力シート!C846)</f>
        <v/>
      </c>
      <c r="C807" s="983"/>
      <c r="D807" s="983"/>
      <c r="E807" s="983"/>
      <c r="F807" s="983"/>
      <c r="G807" s="983"/>
      <c r="H807" s="983"/>
      <c r="I807" s="98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077"/>
      <c r="Q807" s="1078"/>
      <c r="R807" s="524" t="str">
        <f>IFERROR(IF(OR('別紙様式3-2（４・５月）'!R809="",'別紙様式3-2（４・５月）'!Z809="ベア加算"),
"",P807*VLOOKUP(N807,【参考】数式用!$AD$2:$AH$27,MATCH(O807,【参考】数式用!$K$4:$N$4,0)+1,0)),"")</f>
        <v/>
      </c>
      <c r="S807" s="138"/>
      <c r="T807" s="1079"/>
      <c r="U807" s="1080"/>
      <c r="V807" s="522" t="str">
        <f>IFERROR(IF(AND('別紙様式3-2（４・５月）'!O809="", O807&lt;&gt;""),P807, P807*VLOOKUP(AF807,【参考】数式用4!$DC$3:$DZ$106,MATCH(N807,【参考】数式用4!$DC$2:$DZ$2,0))),"")</f>
        <v/>
      </c>
      <c r="W807" s="107"/>
      <c r="X807" s="525"/>
      <c r="Y807" s="1081" t="str">
        <f>IFERROR(
     IF(OR('別紙様式3-2（４・５月）'!R809="",'別紙様式3-2（４・５月）'!Z809="ベア加算"),"",
                                            X807*VLOOKUP(N807,【参考】数式用!$AD$2:$AH$27,MATCH(W807,【参考】数式用!$K$4:$N$4,0)+1,0)
      ),"")</f>
        <v/>
      </c>
      <c r="Z807" s="1081"/>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 customHeight="1">
      <c r="A808" s="502">
        <v>795</v>
      </c>
      <c r="B808" s="982" t="str">
        <f>IF(基本情報入力シート!C847="","",基本情報入力シート!C847)</f>
        <v/>
      </c>
      <c r="C808" s="983"/>
      <c r="D808" s="983"/>
      <c r="E808" s="983"/>
      <c r="F808" s="983"/>
      <c r="G808" s="983"/>
      <c r="H808" s="983"/>
      <c r="I808" s="98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077"/>
      <c r="Q808" s="1078"/>
      <c r="R808" s="524" t="str">
        <f>IFERROR(IF(OR('別紙様式3-2（４・５月）'!R810="",'別紙様式3-2（４・５月）'!Z810="ベア加算"),
"",P808*VLOOKUP(N808,【参考】数式用!$AD$2:$AH$27,MATCH(O808,【参考】数式用!$K$4:$N$4,0)+1,0)),"")</f>
        <v/>
      </c>
      <c r="S808" s="138"/>
      <c r="T808" s="1079"/>
      <c r="U808" s="1080"/>
      <c r="V808" s="522" t="str">
        <f>IFERROR(IF(AND('別紙様式3-2（４・５月）'!O810="", O808&lt;&gt;""),P808, P808*VLOOKUP(AF808,【参考】数式用4!$DC$3:$DZ$106,MATCH(N808,【参考】数式用4!$DC$2:$DZ$2,0))),"")</f>
        <v/>
      </c>
      <c r="W808" s="107"/>
      <c r="X808" s="525"/>
      <c r="Y808" s="1081" t="str">
        <f>IFERROR(
     IF(OR('別紙様式3-2（４・５月）'!R810="",'別紙様式3-2（４・５月）'!Z810="ベア加算"),"",
                                            X808*VLOOKUP(N808,【参考】数式用!$AD$2:$AH$27,MATCH(W808,【参考】数式用!$K$4:$N$4,0)+1,0)
      ),"")</f>
        <v/>
      </c>
      <c r="Z808" s="1081"/>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 customHeight="1">
      <c r="A809" s="502">
        <v>796</v>
      </c>
      <c r="B809" s="982" t="str">
        <f>IF(基本情報入力シート!C848="","",基本情報入力シート!C848)</f>
        <v/>
      </c>
      <c r="C809" s="983"/>
      <c r="D809" s="983"/>
      <c r="E809" s="983"/>
      <c r="F809" s="983"/>
      <c r="G809" s="983"/>
      <c r="H809" s="983"/>
      <c r="I809" s="98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077"/>
      <c r="Q809" s="1078"/>
      <c r="R809" s="524" t="str">
        <f>IFERROR(IF(OR('別紙様式3-2（４・５月）'!R811="",'別紙様式3-2（４・５月）'!Z811="ベア加算"),
"",P809*VLOOKUP(N809,【参考】数式用!$AD$2:$AH$27,MATCH(O809,【参考】数式用!$K$4:$N$4,0)+1,0)),"")</f>
        <v/>
      </c>
      <c r="S809" s="138"/>
      <c r="T809" s="1079"/>
      <c r="U809" s="1080"/>
      <c r="V809" s="522" t="str">
        <f>IFERROR(IF(AND('別紙様式3-2（４・５月）'!O811="", O809&lt;&gt;""),P809, P809*VLOOKUP(AF809,【参考】数式用4!$DC$3:$DZ$106,MATCH(N809,【参考】数式用4!$DC$2:$DZ$2,0))),"")</f>
        <v/>
      </c>
      <c r="W809" s="107"/>
      <c r="X809" s="525"/>
      <c r="Y809" s="1081" t="str">
        <f>IFERROR(
     IF(OR('別紙様式3-2（４・５月）'!R811="",'別紙様式3-2（４・５月）'!Z811="ベア加算"),"",
                                            X809*VLOOKUP(N809,【参考】数式用!$AD$2:$AH$27,MATCH(W809,【参考】数式用!$K$4:$N$4,0)+1,0)
      ),"")</f>
        <v/>
      </c>
      <c r="Z809" s="1081"/>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 customHeight="1">
      <c r="A810" s="502">
        <v>797</v>
      </c>
      <c r="B810" s="982" t="str">
        <f>IF(基本情報入力シート!C849="","",基本情報入力シート!C849)</f>
        <v/>
      </c>
      <c r="C810" s="983"/>
      <c r="D810" s="983"/>
      <c r="E810" s="983"/>
      <c r="F810" s="983"/>
      <c r="G810" s="983"/>
      <c r="H810" s="983"/>
      <c r="I810" s="98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077"/>
      <c r="Q810" s="1078"/>
      <c r="R810" s="524" t="str">
        <f>IFERROR(IF(OR('別紙様式3-2（４・５月）'!R812="",'別紙様式3-2（４・５月）'!Z812="ベア加算"),
"",P810*VLOOKUP(N810,【参考】数式用!$AD$2:$AH$27,MATCH(O810,【参考】数式用!$K$4:$N$4,0)+1,0)),"")</f>
        <v/>
      </c>
      <c r="S810" s="138"/>
      <c r="T810" s="1079"/>
      <c r="U810" s="1080"/>
      <c r="V810" s="522" t="str">
        <f>IFERROR(IF(AND('別紙様式3-2（４・５月）'!O812="", O810&lt;&gt;""),P810, P810*VLOOKUP(AF810,【参考】数式用4!$DC$3:$DZ$106,MATCH(N810,【参考】数式用4!$DC$2:$DZ$2,0))),"")</f>
        <v/>
      </c>
      <c r="W810" s="107"/>
      <c r="X810" s="525"/>
      <c r="Y810" s="1081" t="str">
        <f>IFERROR(
     IF(OR('別紙様式3-2（４・５月）'!R812="",'別紙様式3-2（４・５月）'!Z812="ベア加算"),"",
                                            X810*VLOOKUP(N810,【参考】数式用!$AD$2:$AH$27,MATCH(W810,【参考】数式用!$K$4:$N$4,0)+1,0)
      ),"")</f>
        <v/>
      </c>
      <c r="Z810" s="1081"/>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 customHeight="1">
      <c r="A811" s="502">
        <v>798</v>
      </c>
      <c r="B811" s="982" t="str">
        <f>IF(基本情報入力シート!C850="","",基本情報入力シート!C850)</f>
        <v/>
      </c>
      <c r="C811" s="983"/>
      <c r="D811" s="983"/>
      <c r="E811" s="983"/>
      <c r="F811" s="983"/>
      <c r="G811" s="983"/>
      <c r="H811" s="983"/>
      <c r="I811" s="98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077"/>
      <c r="Q811" s="1078"/>
      <c r="R811" s="524" t="str">
        <f>IFERROR(IF(OR('別紙様式3-2（４・５月）'!R813="",'別紙様式3-2（４・５月）'!Z813="ベア加算"),
"",P811*VLOOKUP(N811,【参考】数式用!$AD$2:$AH$27,MATCH(O811,【参考】数式用!$K$4:$N$4,0)+1,0)),"")</f>
        <v/>
      </c>
      <c r="S811" s="138"/>
      <c r="T811" s="1079"/>
      <c r="U811" s="1080"/>
      <c r="V811" s="522" t="str">
        <f>IFERROR(IF(AND('別紙様式3-2（４・５月）'!O813="", O811&lt;&gt;""),P811, P811*VLOOKUP(AF811,【参考】数式用4!$DC$3:$DZ$106,MATCH(N811,【参考】数式用4!$DC$2:$DZ$2,0))),"")</f>
        <v/>
      </c>
      <c r="W811" s="107"/>
      <c r="X811" s="525"/>
      <c r="Y811" s="1081" t="str">
        <f>IFERROR(
     IF(OR('別紙様式3-2（４・５月）'!R813="",'別紙様式3-2（４・５月）'!Z813="ベア加算"),"",
                                            X811*VLOOKUP(N811,【参考】数式用!$AD$2:$AH$27,MATCH(W811,【参考】数式用!$K$4:$N$4,0)+1,0)
      ),"")</f>
        <v/>
      </c>
      <c r="Z811" s="1081"/>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 customHeight="1">
      <c r="A812" s="502">
        <v>799</v>
      </c>
      <c r="B812" s="982" t="str">
        <f>IF(基本情報入力シート!C851="","",基本情報入力シート!C851)</f>
        <v/>
      </c>
      <c r="C812" s="983"/>
      <c r="D812" s="983"/>
      <c r="E812" s="983"/>
      <c r="F812" s="983"/>
      <c r="G812" s="983"/>
      <c r="H812" s="983"/>
      <c r="I812" s="98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077"/>
      <c r="Q812" s="1078"/>
      <c r="R812" s="524" t="str">
        <f>IFERROR(IF(OR('別紙様式3-2（４・５月）'!R814="",'別紙様式3-2（４・５月）'!Z814="ベア加算"),
"",P812*VLOOKUP(N812,【参考】数式用!$AD$2:$AH$27,MATCH(O812,【参考】数式用!$K$4:$N$4,0)+1,0)),"")</f>
        <v/>
      </c>
      <c r="S812" s="138"/>
      <c r="T812" s="1079"/>
      <c r="U812" s="1080"/>
      <c r="V812" s="522" t="str">
        <f>IFERROR(IF(AND('別紙様式3-2（４・５月）'!O814="", O812&lt;&gt;""),P812, P812*VLOOKUP(AF812,【参考】数式用4!$DC$3:$DZ$106,MATCH(N812,【参考】数式用4!$DC$2:$DZ$2,0))),"")</f>
        <v/>
      </c>
      <c r="W812" s="107"/>
      <c r="X812" s="525"/>
      <c r="Y812" s="1081" t="str">
        <f>IFERROR(
     IF(OR('別紙様式3-2（４・５月）'!R814="",'別紙様式3-2（４・５月）'!Z814="ベア加算"),"",
                                            X812*VLOOKUP(N812,【参考】数式用!$AD$2:$AH$27,MATCH(W812,【参考】数式用!$K$4:$N$4,0)+1,0)
      ),"")</f>
        <v/>
      </c>
      <c r="Z812" s="1081"/>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 customHeight="1">
      <c r="A813" s="502">
        <v>800</v>
      </c>
      <c r="B813" s="982" t="str">
        <f>IF(基本情報入力シート!C852="","",基本情報入力シート!C852)</f>
        <v/>
      </c>
      <c r="C813" s="983"/>
      <c r="D813" s="983"/>
      <c r="E813" s="983"/>
      <c r="F813" s="983"/>
      <c r="G813" s="983"/>
      <c r="H813" s="983"/>
      <c r="I813" s="98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077"/>
      <c r="Q813" s="1078"/>
      <c r="R813" s="524" t="str">
        <f>IFERROR(IF(OR('別紙様式3-2（４・５月）'!R815="",'別紙様式3-2（４・５月）'!Z815="ベア加算"),
"",P813*VLOOKUP(N813,【参考】数式用!$AD$2:$AH$27,MATCH(O813,【参考】数式用!$K$4:$N$4,0)+1,0)),"")</f>
        <v/>
      </c>
      <c r="S813" s="138"/>
      <c r="T813" s="1079"/>
      <c r="U813" s="1080"/>
      <c r="V813" s="522" t="str">
        <f>IFERROR(IF(AND('別紙様式3-2（４・５月）'!O815="", O813&lt;&gt;""),P813, P813*VLOOKUP(AF813,【参考】数式用4!$DC$3:$DZ$106,MATCH(N813,【参考】数式用4!$DC$2:$DZ$2,0))),"")</f>
        <v/>
      </c>
      <c r="W813" s="107"/>
      <c r="X813" s="525"/>
      <c r="Y813" s="1081" t="str">
        <f>IFERROR(
     IF(OR('別紙様式3-2（４・５月）'!R815="",'別紙様式3-2（４・５月）'!Z815="ベア加算"),"",
                                            X813*VLOOKUP(N813,【参考】数式用!$AD$2:$AH$27,MATCH(W813,【参考】数式用!$K$4:$N$4,0)+1,0)
      ),"")</f>
        <v/>
      </c>
      <c r="Z813" s="1081"/>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 customHeight="1">
      <c r="A814" s="502">
        <v>801</v>
      </c>
      <c r="B814" s="982" t="str">
        <f>IF(基本情報入力シート!C853="","",基本情報入力シート!C853)</f>
        <v/>
      </c>
      <c r="C814" s="983"/>
      <c r="D814" s="983"/>
      <c r="E814" s="983"/>
      <c r="F814" s="983"/>
      <c r="G814" s="983"/>
      <c r="H814" s="983"/>
      <c r="I814" s="98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077"/>
      <c r="Q814" s="1078"/>
      <c r="R814" s="524" t="str">
        <f>IFERROR(IF(OR('別紙様式3-2（４・５月）'!R816="",'別紙様式3-2（４・５月）'!Z816="ベア加算"),
"",P814*VLOOKUP(N814,【参考】数式用!$AD$2:$AH$27,MATCH(O814,【参考】数式用!$K$4:$N$4,0)+1,0)),"")</f>
        <v/>
      </c>
      <c r="S814" s="138"/>
      <c r="T814" s="1079"/>
      <c r="U814" s="1080"/>
      <c r="V814" s="522" t="str">
        <f>IFERROR(IF(AND('別紙様式3-2（４・５月）'!O816="", O814&lt;&gt;""),P814, P814*VLOOKUP(AF814,【参考】数式用4!$DC$3:$DZ$106,MATCH(N814,【参考】数式用4!$DC$2:$DZ$2,0))),"")</f>
        <v/>
      </c>
      <c r="W814" s="107"/>
      <c r="X814" s="525"/>
      <c r="Y814" s="1081" t="str">
        <f>IFERROR(
     IF(OR('別紙様式3-2（４・５月）'!R816="",'別紙様式3-2（４・５月）'!Z816="ベア加算"),"",
                                            X814*VLOOKUP(N814,【参考】数式用!$AD$2:$AH$27,MATCH(W814,【参考】数式用!$K$4:$N$4,0)+1,0)
      ),"")</f>
        <v/>
      </c>
      <c r="Z814" s="1081"/>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 customHeight="1">
      <c r="A815" s="502">
        <v>802</v>
      </c>
      <c r="B815" s="982" t="str">
        <f>IF(基本情報入力シート!C854="","",基本情報入力シート!C854)</f>
        <v/>
      </c>
      <c r="C815" s="983"/>
      <c r="D815" s="983"/>
      <c r="E815" s="983"/>
      <c r="F815" s="983"/>
      <c r="G815" s="983"/>
      <c r="H815" s="983"/>
      <c r="I815" s="98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077"/>
      <c r="Q815" s="1078"/>
      <c r="R815" s="524" t="str">
        <f>IFERROR(IF(OR('別紙様式3-2（４・５月）'!R817="",'別紙様式3-2（４・５月）'!Z817="ベア加算"),
"",P815*VLOOKUP(N815,【参考】数式用!$AD$2:$AH$27,MATCH(O815,【参考】数式用!$K$4:$N$4,0)+1,0)),"")</f>
        <v/>
      </c>
      <c r="S815" s="138"/>
      <c r="T815" s="1079"/>
      <c r="U815" s="1080"/>
      <c r="V815" s="522" t="str">
        <f>IFERROR(IF(AND('別紙様式3-2（４・５月）'!O817="", O815&lt;&gt;""),P815, P815*VLOOKUP(AF815,【参考】数式用4!$DC$3:$DZ$106,MATCH(N815,【参考】数式用4!$DC$2:$DZ$2,0))),"")</f>
        <v/>
      </c>
      <c r="W815" s="107"/>
      <c r="X815" s="525"/>
      <c r="Y815" s="1081" t="str">
        <f>IFERROR(
     IF(OR('別紙様式3-2（４・５月）'!R817="",'別紙様式3-2（４・５月）'!Z817="ベア加算"),"",
                                            X815*VLOOKUP(N815,【参考】数式用!$AD$2:$AH$27,MATCH(W815,【参考】数式用!$K$4:$N$4,0)+1,0)
      ),"")</f>
        <v/>
      </c>
      <c r="Z815" s="1081"/>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 customHeight="1">
      <c r="A816" s="502">
        <v>803</v>
      </c>
      <c r="B816" s="982" t="str">
        <f>IF(基本情報入力シート!C855="","",基本情報入力シート!C855)</f>
        <v/>
      </c>
      <c r="C816" s="983"/>
      <c r="D816" s="983"/>
      <c r="E816" s="983"/>
      <c r="F816" s="983"/>
      <c r="G816" s="983"/>
      <c r="H816" s="983"/>
      <c r="I816" s="98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077"/>
      <c r="Q816" s="1078"/>
      <c r="R816" s="524" t="str">
        <f>IFERROR(IF(OR('別紙様式3-2（４・５月）'!R818="",'別紙様式3-2（４・５月）'!Z818="ベア加算"),
"",P816*VLOOKUP(N816,【参考】数式用!$AD$2:$AH$27,MATCH(O816,【参考】数式用!$K$4:$N$4,0)+1,0)),"")</f>
        <v/>
      </c>
      <c r="S816" s="138"/>
      <c r="T816" s="1079"/>
      <c r="U816" s="1080"/>
      <c r="V816" s="522" t="str">
        <f>IFERROR(IF(AND('別紙様式3-2（４・５月）'!O818="", O816&lt;&gt;""),P816, P816*VLOOKUP(AF816,【参考】数式用4!$DC$3:$DZ$106,MATCH(N816,【参考】数式用4!$DC$2:$DZ$2,0))),"")</f>
        <v/>
      </c>
      <c r="W816" s="107"/>
      <c r="X816" s="525"/>
      <c r="Y816" s="1081" t="str">
        <f>IFERROR(
     IF(OR('別紙様式3-2（４・５月）'!R818="",'別紙様式3-2（４・５月）'!Z818="ベア加算"),"",
                                            X816*VLOOKUP(N816,【参考】数式用!$AD$2:$AH$27,MATCH(W816,【参考】数式用!$K$4:$N$4,0)+1,0)
      ),"")</f>
        <v/>
      </c>
      <c r="Z816" s="1081"/>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 customHeight="1">
      <c r="A817" s="502">
        <v>804</v>
      </c>
      <c r="B817" s="982" t="str">
        <f>IF(基本情報入力シート!C856="","",基本情報入力シート!C856)</f>
        <v/>
      </c>
      <c r="C817" s="983"/>
      <c r="D817" s="983"/>
      <c r="E817" s="983"/>
      <c r="F817" s="983"/>
      <c r="G817" s="983"/>
      <c r="H817" s="983"/>
      <c r="I817" s="98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077"/>
      <c r="Q817" s="1078"/>
      <c r="R817" s="524" t="str">
        <f>IFERROR(IF(OR('別紙様式3-2（４・５月）'!R819="",'別紙様式3-2（４・５月）'!Z819="ベア加算"),
"",P817*VLOOKUP(N817,【参考】数式用!$AD$2:$AH$27,MATCH(O817,【参考】数式用!$K$4:$N$4,0)+1,0)),"")</f>
        <v/>
      </c>
      <c r="S817" s="138"/>
      <c r="T817" s="1079"/>
      <c r="U817" s="1080"/>
      <c r="V817" s="522" t="str">
        <f>IFERROR(IF(AND('別紙様式3-2（４・５月）'!O819="", O817&lt;&gt;""),P817, P817*VLOOKUP(AF817,【参考】数式用4!$DC$3:$DZ$106,MATCH(N817,【参考】数式用4!$DC$2:$DZ$2,0))),"")</f>
        <v/>
      </c>
      <c r="W817" s="107"/>
      <c r="X817" s="525"/>
      <c r="Y817" s="1081" t="str">
        <f>IFERROR(
     IF(OR('別紙様式3-2（４・５月）'!R819="",'別紙様式3-2（４・５月）'!Z819="ベア加算"),"",
                                            X817*VLOOKUP(N817,【参考】数式用!$AD$2:$AH$27,MATCH(W817,【参考】数式用!$K$4:$N$4,0)+1,0)
      ),"")</f>
        <v/>
      </c>
      <c r="Z817" s="1081"/>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 customHeight="1">
      <c r="A818" s="502">
        <v>805</v>
      </c>
      <c r="B818" s="982" t="str">
        <f>IF(基本情報入力シート!C857="","",基本情報入力シート!C857)</f>
        <v/>
      </c>
      <c r="C818" s="983"/>
      <c r="D818" s="983"/>
      <c r="E818" s="983"/>
      <c r="F818" s="983"/>
      <c r="G818" s="983"/>
      <c r="H818" s="983"/>
      <c r="I818" s="98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077"/>
      <c r="Q818" s="1078"/>
      <c r="R818" s="524" t="str">
        <f>IFERROR(IF(OR('別紙様式3-2（４・５月）'!R820="",'別紙様式3-2（４・５月）'!Z820="ベア加算"),
"",P818*VLOOKUP(N818,【参考】数式用!$AD$2:$AH$27,MATCH(O818,【参考】数式用!$K$4:$N$4,0)+1,0)),"")</f>
        <v/>
      </c>
      <c r="S818" s="138"/>
      <c r="T818" s="1079"/>
      <c r="U818" s="1080"/>
      <c r="V818" s="522" t="str">
        <f>IFERROR(IF(AND('別紙様式3-2（４・５月）'!O820="", O818&lt;&gt;""),P818, P818*VLOOKUP(AF818,【参考】数式用4!$DC$3:$DZ$106,MATCH(N818,【参考】数式用4!$DC$2:$DZ$2,0))),"")</f>
        <v/>
      </c>
      <c r="W818" s="107"/>
      <c r="X818" s="525"/>
      <c r="Y818" s="1081" t="str">
        <f>IFERROR(
     IF(OR('別紙様式3-2（４・５月）'!R820="",'別紙様式3-2（４・５月）'!Z820="ベア加算"),"",
                                            X818*VLOOKUP(N818,【参考】数式用!$AD$2:$AH$27,MATCH(W818,【参考】数式用!$K$4:$N$4,0)+1,0)
      ),"")</f>
        <v/>
      </c>
      <c r="Z818" s="1081"/>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 customHeight="1">
      <c r="A819" s="502">
        <v>806</v>
      </c>
      <c r="B819" s="982" t="str">
        <f>IF(基本情報入力シート!C858="","",基本情報入力シート!C858)</f>
        <v/>
      </c>
      <c r="C819" s="983"/>
      <c r="D819" s="983"/>
      <c r="E819" s="983"/>
      <c r="F819" s="983"/>
      <c r="G819" s="983"/>
      <c r="H819" s="983"/>
      <c r="I819" s="98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077"/>
      <c r="Q819" s="1078"/>
      <c r="R819" s="524" t="str">
        <f>IFERROR(IF(OR('別紙様式3-2（４・５月）'!R821="",'別紙様式3-2（４・５月）'!Z821="ベア加算"),
"",P819*VLOOKUP(N819,【参考】数式用!$AD$2:$AH$27,MATCH(O819,【参考】数式用!$K$4:$N$4,0)+1,0)),"")</f>
        <v/>
      </c>
      <c r="S819" s="138"/>
      <c r="T819" s="1079"/>
      <c r="U819" s="1080"/>
      <c r="V819" s="522" t="str">
        <f>IFERROR(IF(AND('別紙様式3-2（４・５月）'!O821="", O819&lt;&gt;""),P819, P819*VLOOKUP(AF819,【参考】数式用4!$DC$3:$DZ$106,MATCH(N819,【参考】数式用4!$DC$2:$DZ$2,0))),"")</f>
        <v/>
      </c>
      <c r="W819" s="107"/>
      <c r="X819" s="525"/>
      <c r="Y819" s="1081" t="str">
        <f>IFERROR(
     IF(OR('別紙様式3-2（４・５月）'!R821="",'別紙様式3-2（４・５月）'!Z821="ベア加算"),"",
                                            X819*VLOOKUP(N819,【参考】数式用!$AD$2:$AH$27,MATCH(W819,【参考】数式用!$K$4:$N$4,0)+1,0)
      ),"")</f>
        <v/>
      </c>
      <c r="Z819" s="1081"/>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 customHeight="1">
      <c r="A820" s="502">
        <v>807</v>
      </c>
      <c r="B820" s="982" t="str">
        <f>IF(基本情報入力シート!C859="","",基本情報入力シート!C859)</f>
        <v/>
      </c>
      <c r="C820" s="983"/>
      <c r="D820" s="983"/>
      <c r="E820" s="983"/>
      <c r="F820" s="983"/>
      <c r="G820" s="983"/>
      <c r="H820" s="983"/>
      <c r="I820" s="98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077"/>
      <c r="Q820" s="1078"/>
      <c r="R820" s="524" t="str">
        <f>IFERROR(IF(OR('別紙様式3-2（４・５月）'!R822="",'別紙様式3-2（４・５月）'!Z822="ベア加算"),
"",P820*VLOOKUP(N820,【参考】数式用!$AD$2:$AH$27,MATCH(O820,【参考】数式用!$K$4:$N$4,0)+1,0)),"")</f>
        <v/>
      </c>
      <c r="S820" s="138"/>
      <c r="T820" s="1079"/>
      <c r="U820" s="1080"/>
      <c r="V820" s="522" t="str">
        <f>IFERROR(IF(AND('別紙様式3-2（４・５月）'!O822="", O820&lt;&gt;""),P820, P820*VLOOKUP(AF820,【参考】数式用4!$DC$3:$DZ$106,MATCH(N820,【参考】数式用4!$DC$2:$DZ$2,0))),"")</f>
        <v/>
      </c>
      <c r="W820" s="107"/>
      <c r="X820" s="525"/>
      <c r="Y820" s="1081" t="str">
        <f>IFERROR(
     IF(OR('別紙様式3-2（４・５月）'!R822="",'別紙様式3-2（４・５月）'!Z822="ベア加算"),"",
                                            X820*VLOOKUP(N820,【参考】数式用!$AD$2:$AH$27,MATCH(W820,【参考】数式用!$K$4:$N$4,0)+1,0)
      ),"")</f>
        <v/>
      </c>
      <c r="Z820" s="1081"/>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 customHeight="1">
      <c r="A821" s="502">
        <v>808</v>
      </c>
      <c r="B821" s="982" t="str">
        <f>IF(基本情報入力シート!C860="","",基本情報入力シート!C860)</f>
        <v/>
      </c>
      <c r="C821" s="983"/>
      <c r="D821" s="983"/>
      <c r="E821" s="983"/>
      <c r="F821" s="983"/>
      <c r="G821" s="983"/>
      <c r="H821" s="983"/>
      <c r="I821" s="98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077"/>
      <c r="Q821" s="1078"/>
      <c r="R821" s="524" t="str">
        <f>IFERROR(IF(OR('別紙様式3-2（４・５月）'!R823="",'別紙様式3-2（４・５月）'!Z823="ベア加算"),
"",P821*VLOOKUP(N821,【参考】数式用!$AD$2:$AH$27,MATCH(O821,【参考】数式用!$K$4:$N$4,0)+1,0)),"")</f>
        <v/>
      </c>
      <c r="S821" s="138"/>
      <c r="T821" s="1079"/>
      <c r="U821" s="1080"/>
      <c r="V821" s="522" t="str">
        <f>IFERROR(IF(AND('別紙様式3-2（４・５月）'!O823="", O821&lt;&gt;""),P821, P821*VLOOKUP(AF821,【参考】数式用4!$DC$3:$DZ$106,MATCH(N821,【参考】数式用4!$DC$2:$DZ$2,0))),"")</f>
        <v/>
      </c>
      <c r="W821" s="107"/>
      <c r="X821" s="525"/>
      <c r="Y821" s="1081" t="str">
        <f>IFERROR(
     IF(OR('別紙様式3-2（４・５月）'!R823="",'別紙様式3-2（４・５月）'!Z823="ベア加算"),"",
                                            X821*VLOOKUP(N821,【参考】数式用!$AD$2:$AH$27,MATCH(W821,【参考】数式用!$K$4:$N$4,0)+1,0)
      ),"")</f>
        <v/>
      </c>
      <c r="Z821" s="1081"/>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 customHeight="1">
      <c r="A822" s="502">
        <v>809</v>
      </c>
      <c r="B822" s="982" t="str">
        <f>IF(基本情報入力シート!C861="","",基本情報入力シート!C861)</f>
        <v/>
      </c>
      <c r="C822" s="983"/>
      <c r="D822" s="983"/>
      <c r="E822" s="983"/>
      <c r="F822" s="983"/>
      <c r="G822" s="983"/>
      <c r="H822" s="983"/>
      <c r="I822" s="98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077"/>
      <c r="Q822" s="1078"/>
      <c r="R822" s="524" t="str">
        <f>IFERROR(IF(OR('別紙様式3-2（４・５月）'!R824="",'別紙様式3-2（４・５月）'!Z824="ベア加算"),
"",P822*VLOOKUP(N822,【参考】数式用!$AD$2:$AH$27,MATCH(O822,【参考】数式用!$K$4:$N$4,0)+1,0)),"")</f>
        <v/>
      </c>
      <c r="S822" s="138"/>
      <c r="T822" s="1079"/>
      <c r="U822" s="1080"/>
      <c r="V822" s="522" t="str">
        <f>IFERROR(IF(AND('別紙様式3-2（４・５月）'!O824="", O822&lt;&gt;""),P822, P822*VLOOKUP(AF822,【参考】数式用4!$DC$3:$DZ$106,MATCH(N822,【参考】数式用4!$DC$2:$DZ$2,0))),"")</f>
        <v/>
      </c>
      <c r="W822" s="107"/>
      <c r="X822" s="525"/>
      <c r="Y822" s="1081" t="str">
        <f>IFERROR(
     IF(OR('別紙様式3-2（４・５月）'!R824="",'別紙様式3-2（４・５月）'!Z824="ベア加算"),"",
                                            X822*VLOOKUP(N822,【参考】数式用!$AD$2:$AH$27,MATCH(W822,【参考】数式用!$K$4:$N$4,0)+1,0)
      ),"")</f>
        <v/>
      </c>
      <c r="Z822" s="1081"/>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 customHeight="1">
      <c r="A823" s="502">
        <v>810</v>
      </c>
      <c r="B823" s="982" t="str">
        <f>IF(基本情報入力シート!C862="","",基本情報入力シート!C862)</f>
        <v/>
      </c>
      <c r="C823" s="983"/>
      <c r="D823" s="983"/>
      <c r="E823" s="983"/>
      <c r="F823" s="983"/>
      <c r="G823" s="983"/>
      <c r="H823" s="983"/>
      <c r="I823" s="98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077"/>
      <c r="Q823" s="1078"/>
      <c r="R823" s="524" t="str">
        <f>IFERROR(IF(OR('別紙様式3-2（４・５月）'!R825="",'別紙様式3-2（４・５月）'!Z825="ベア加算"),
"",P823*VLOOKUP(N823,【参考】数式用!$AD$2:$AH$27,MATCH(O823,【参考】数式用!$K$4:$N$4,0)+1,0)),"")</f>
        <v/>
      </c>
      <c r="S823" s="138"/>
      <c r="T823" s="1079"/>
      <c r="U823" s="1080"/>
      <c r="V823" s="522" t="str">
        <f>IFERROR(IF(AND('別紙様式3-2（４・５月）'!O825="", O823&lt;&gt;""),P823, P823*VLOOKUP(AF823,【参考】数式用4!$DC$3:$DZ$106,MATCH(N823,【参考】数式用4!$DC$2:$DZ$2,0))),"")</f>
        <v/>
      </c>
      <c r="W823" s="107"/>
      <c r="X823" s="525"/>
      <c r="Y823" s="1081" t="str">
        <f>IFERROR(
     IF(OR('別紙様式3-2（４・５月）'!R825="",'別紙様式3-2（４・５月）'!Z825="ベア加算"),"",
                                            X823*VLOOKUP(N823,【参考】数式用!$AD$2:$AH$27,MATCH(W823,【参考】数式用!$K$4:$N$4,0)+1,0)
      ),"")</f>
        <v/>
      </c>
      <c r="Z823" s="1081"/>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 customHeight="1">
      <c r="A824" s="502">
        <v>811</v>
      </c>
      <c r="B824" s="982" t="str">
        <f>IF(基本情報入力シート!C863="","",基本情報入力シート!C863)</f>
        <v/>
      </c>
      <c r="C824" s="983"/>
      <c r="D824" s="983"/>
      <c r="E824" s="983"/>
      <c r="F824" s="983"/>
      <c r="G824" s="983"/>
      <c r="H824" s="983"/>
      <c r="I824" s="98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077"/>
      <c r="Q824" s="1078"/>
      <c r="R824" s="524" t="str">
        <f>IFERROR(IF(OR('別紙様式3-2（４・５月）'!R826="",'別紙様式3-2（４・５月）'!Z826="ベア加算"),
"",P824*VLOOKUP(N824,【参考】数式用!$AD$2:$AH$27,MATCH(O824,【参考】数式用!$K$4:$N$4,0)+1,0)),"")</f>
        <v/>
      </c>
      <c r="S824" s="138"/>
      <c r="T824" s="1079"/>
      <c r="U824" s="1080"/>
      <c r="V824" s="522" t="str">
        <f>IFERROR(IF(AND('別紙様式3-2（４・５月）'!O826="", O824&lt;&gt;""),P824, P824*VLOOKUP(AF824,【参考】数式用4!$DC$3:$DZ$106,MATCH(N824,【参考】数式用4!$DC$2:$DZ$2,0))),"")</f>
        <v/>
      </c>
      <c r="W824" s="107"/>
      <c r="X824" s="525"/>
      <c r="Y824" s="1081" t="str">
        <f>IFERROR(
     IF(OR('別紙様式3-2（４・５月）'!R826="",'別紙様式3-2（４・５月）'!Z826="ベア加算"),"",
                                            X824*VLOOKUP(N824,【参考】数式用!$AD$2:$AH$27,MATCH(W824,【参考】数式用!$K$4:$N$4,0)+1,0)
      ),"")</f>
        <v/>
      </c>
      <c r="Z824" s="1081"/>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 customHeight="1">
      <c r="A825" s="502">
        <v>812</v>
      </c>
      <c r="B825" s="982" t="str">
        <f>IF(基本情報入力シート!C864="","",基本情報入力シート!C864)</f>
        <v/>
      </c>
      <c r="C825" s="983"/>
      <c r="D825" s="983"/>
      <c r="E825" s="983"/>
      <c r="F825" s="983"/>
      <c r="G825" s="983"/>
      <c r="H825" s="983"/>
      <c r="I825" s="98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077"/>
      <c r="Q825" s="1078"/>
      <c r="R825" s="524" t="str">
        <f>IFERROR(IF(OR('別紙様式3-2（４・５月）'!R827="",'別紙様式3-2（４・５月）'!Z827="ベア加算"),
"",P825*VLOOKUP(N825,【参考】数式用!$AD$2:$AH$27,MATCH(O825,【参考】数式用!$K$4:$N$4,0)+1,0)),"")</f>
        <v/>
      </c>
      <c r="S825" s="138"/>
      <c r="T825" s="1079"/>
      <c r="U825" s="1080"/>
      <c r="V825" s="522" t="str">
        <f>IFERROR(IF(AND('別紙様式3-2（４・５月）'!O827="", O825&lt;&gt;""),P825, P825*VLOOKUP(AF825,【参考】数式用4!$DC$3:$DZ$106,MATCH(N825,【参考】数式用4!$DC$2:$DZ$2,0))),"")</f>
        <v/>
      </c>
      <c r="W825" s="107"/>
      <c r="X825" s="525"/>
      <c r="Y825" s="1081" t="str">
        <f>IFERROR(
     IF(OR('別紙様式3-2（４・５月）'!R827="",'別紙様式3-2（４・５月）'!Z827="ベア加算"),"",
                                            X825*VLOOKUP(N825,【参考】数式用!$AD$2:$AH$27,MATCH(W825,【参考】数式用!$K$4:$N$4,0)+1,0)
      ),"")</f>
        <v/>
      </c>
      <c r="Z825" s="1081"/>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 customHeight="1">
      <c r="A826" s="502">
        <v>813</v>
      </c>
      <c r="B826" s="982" t="str">
        <f>IF(基本情報入力シート!C865="","",基本情報入力シート!C865)</f>
        <v/>
      </c>
      <c r="C826" s="983"/>
      <c r="D826" s="983"/>
      <c r="E826" s="983"/>
      <c r="F826" s="983"/>
      <c r="G826" s="983"/>
      <c r="H826" s="983"/>
      <c r="I826" s="98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077"/>
      <c r="Q826" s="1078"/>
      <c r="R826" s="524" t="str">
        <f>IFERROR(IF(OR('別紙様式3-2（４・５月）'!R828="",'別紙様式3-2（４・５月）'!Z828="ベア加算"),
"",P826*VLOOKUP(N826,【参考】数式用!$AD$2:$AH$27,MATCH(O826,【参考】数式用!$K$4:$N$4,0)+1,0)),"")</f>
        <v/>
      </c>
      <c r="S826" s="138"/>
      <c r="T826" s="1079"/>
      <c r="U826" s="1080"/>
      <c r="V826" s="522" t="str">
        <f>IFERROR(IF(AND('別紙様式3-2（４・５月）'!O828="", O826&lt;&gt;""),P826, P826*VLOOKUP(AF826,【参考】数式用4!$DC$3:$DZ$106,MATCH(N826,【参考】数式用4!$DC$2:$DZ$2,0))),"")</f>
        <v/>
      </c>
      <c r="W826" s="107"/>
      <c r="X826" s="525"/>
      <c r="Y826" s="1081" t="str">
        <f>IFERROR(
     IF(OR('別紙様式3-2（４・５月）'!R828="",'別紙様式3-2（４・５月）'!Z828="ベア加算"),"",
                                            X826*VLOOKUP(N826,【参考】数式用!$AD$2:$AH$27,MATCH(W826,【参考】数式用!$K$4:$N$4,0)+1,0)
      ),"")</f>
        <v/>
      </c>
      <c r="Z826" s="1081"/>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 customHeight="1">
      <c r="A827" s="502">
        <v>814</v>
      </c>
      <c r="B827" s="982" t="str">
        <f>IF(基本情報入力シート!C866="","",基本情報入力シート!C866)</f>
        <v/>
      </c>
      <c r="C827" s="983"/>
      <c r="D827" s="983"/>
      <c r="E827" s="983"/>
      <c r="F827" s="983"/>
      <c r="G827" s="983"/>
      <c r="H827" s="983"/>
      <c r="I827" s="98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077"/>
      <c r="Q827" s="1078"/>
      <c r="R827" s="524" t="str">
        <f>IFERROR(IF(OR('別紙様式3-2（４・５月）'!R829="",'別紙様式3-2（４・５月）'!Z829="ベア加算"),
"",P827*VLOOKUP(N827,【参考】数式用!$AD$2:$AH$27,MATCH(O827,【参考】数式用!$K$4:$N$4,0)+1,0)),"")</f>
        <v/>
      </c>
      <c r="S827" s="138"/>
      <c r="T827" s="1079"/>
      <c r="U827" s="1080"/>
      <c r="V827" s="522" t="str">
        <f>IFERROR(IF(AND('別紙様式3-2（４・５月）'!O829="", O827&lt;&gt;""),P827, P827*VLOOKUP(AF827,【参考】数式用4!$DC$3:$DZ$106,MATCH(N827,【参考】数式用4!$DC$2:$DZ$2,0))),"")</f>
        <v/>
      </c>
      <c r="W827" s="107"/>
      <c r="X827" s="525"/>
      <c r="Y827" s="1081" t="str">
        <f>IFERROR(
     IF(OR('別紙様式3-2（４・５月）'!R829="",'別紙様式3-2（４・５月）'!Z829="ベア加算"),"",
                                            X827*VLOOKUP(N827,【参考】数式用!$AD$2:$AH$27,MATCH(W827,【参考】数式用!$K$4:$N$4,0)+1,0)
      ),"")</f>
        <v/>
      </c>
      <c r="Z827" s="1081"/>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 customHeight="1">
      <c r="A828" s="502">
        <v>815</v>
      </c>
      <c r="B828" s="982" t="str">
        <f>IF(基本情報入力シート!C867="","",基本情報入力シート!C867)</f>
        <v/>
      </c>
      <c r="C828" s="983"/>
      <c r="D828" s="983"/>
      <c r="E828" s="983"/>
      <c r="F828" s="983"/>
      <c r="G828" s="983"/>
      <c r="H828" s="983"/>
      <c r="I828" s="98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077"/>
      <c r="Q828" s="1078"/>
      <c r="R828" s="524" t="str">
        <f>IFERROR(IF(OR('別紙様式3-2（４・５月）'!R830="",'別紙様式3-2（４・５月）'!Z830="ベア加算"),
"",P828*VLOOKUP(N828,【参考】数式用!$AD$2:$AH$27,MATCH(O828,【参考】数式用!$K$4:$N$4,0)+1,0)),"")</f>
        <v/>
      </c>
      <c r="S828" s="138"/>
      <c r="T828" s="1079"/>
      <c r="U828" s="1080"/>
      <c r="V828" s="522" t="str">
        <f>IFERROR(IF(AND('別紙様式3-2（４・５月）'!O830="", O828&lt;&gt;""),P828, P828*VLOOKUP(AF828,【参考】数式用4!$DC$3:$DZ$106,MATCH(N828,【参考】数式用4!$DC$2:$DZ$2,0))),"")</f>
        <v/>
      </c>
      <c r="W828" s="107"/>
      <c r="X828" s="525"/>
      <c r="Y828" s="1081" t="str">
        <f>IFERROR(
     IF(OR('別紙様式3-2（４・５月）'!R830="",'別紙様式3-2（４・５月）'!Z830="ベア加算"),"",
                                            X828*VLOOKUP(N828,【参考】数式用!$AD$2:$AH$27,MATCH(W828,【参考】数式用!$K$4:$N$4,0)+1,0)
      ),"")</f>
        <v/>
      </c>
      <c r="Z828" s="1081"/>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 customHeight="1">
      <c r="A829" s="502">
        <v>816</v>
      </c>
      <c r="B829" s="982" t="str">
        <f>IF(基本情報入力シート!C868="","",基本情報入力シート!C868)</f>
        <v/>
      </c>
      <c r="C829" s="983"/>
      <c r="D829" s="983"/>
      <c r="E829" s="983"/>
      <c r="F829" s="983"/>
      <c r="G829" s="983"/>
      <c r="H829" s="983"/>
      <c r="I829" s="98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077"/>
      <c r="Q829" s="1078"/>
      <c r="R829" s="524" t="str">
        <f>IFERROR(IF(OR('別紙様式3-2（４・５月）'!R831="",'別紙様式3-2（４・５月）'!Z831="ベア加算"),
"",P829*VLOOKUP(N829,【参考】数式用!$AD$2:$AH$27,MATCH(O829,【参考】数式用!$K$4:$N$4,0)+1,0)),"")</f>
        <v/>
      </c>
      <c r="S829" s="138"/>
      <c r="T829" s="1079"/>
      <c r="U829" s="1080"/>
      <c r="V829" s="522" t="str">
        <f>IFERROR(IF(AND('別紙様式3-2（４・５月）'!O831="", O829&lt;&gt;""),P829, P829*VLOOKUP(AF829,【参考】数式用4!$DC$3:$DZ$106,MATCH(N829,【参考】数式用4!$DC$2:$DZ$2,0))),"")</f>
        <v/>
      </c>
      <c r="W829" s="107"/>
      <c r="X829" s="525"/>
      <c r="Y829" s="1081" t="str">
        <f>IFERROR(
     IF(OR('別紙様式3-2（４・５月）'!R831="",'別紙様式3-2（４・５月）'!Z831="ベア加算"),"",
                                            X829*VLOOKUP(N829,【参考】数式用!$AD$2:$AH$27,MATCH(W829,【参考】数式用!$K$4:$N$4,0)+1,0)
      ),"")</f>
        <v/>
      </c>
      <c r="Z829" s="1081"/>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 customHeight="1">
      <c r="A830" s="502">
        <v>817</v>
      </c>
      <c r="B830" s="982" t="str">
        <f>IF(基本情報入力シート!C869="","",基本情報入力シート!C869)</f>
        <v/>
      </c>
      <c r="C830" s="983"/>
      <c r="D830" s="983"/>
      <c r="E830" s="983"/>
      <c r="F830" s="983"/>
      <c r="G830" s="983"/>
      <c r="H830" s="983"/>
      <c r="I830" s="98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077"/>
      <c r="Q830" s="1078"/>
      <c r="R830" s="524" t="str">
        <f>IFERROR(IF(OR('別紙様式3-2（４・５月）'!R832="",'別紙様式3-2（４・５月）'!Z832="ベア加算"),
"",P830*VLOOKUP(N830,【参考】数式用!$AD$2:$AH$27,MATCH(O830,【参考】数式用!$K$4:$N$4,0)+1,0)),"")</f>
        <v/>
      </c>
      <c r="S830" s="138"/>
      <c r="T830" s="1079"/>
      <c r="U830" s="1080"/>
      <c r="V830" s="522" t="str">
        <f>IFERROR(IF(AND('別紙様式3-2（４・５月）'!O832="", O830&lt;&gt;""),P830, P830*VLOOKUP(AF830,【参考】数式用4!$DC$3:$DZ$106,MATCH(N830,【参考】数式用4!$DC$2:$DZ$2,0))),"")</f>
        <v/>
      </c>
      <c r="W830" s="107"/>
      <c r="X830" s="525"/>
      <c r="Y830" s="1081" t="str">
        <f>IFERROR(
     IF(OR('別紙様式3-2（４・５月）'!R832="",'別紙様式3-2（４・５月）'!Z832="ベア加算"),"",
                                            X830*VLOOKUP(N830,【参考】数式用!$AD$2:$AH$27,MATCH(W830,【参考】数式用!$K$4:$N$4,0)+1,0)
      ),"")</f>
        <v/>
      </c>
      <c r="Z830" s="1081"/>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 customHeight="1">
      <c r="A831" s="502">
        <v>818</v>
      </c>
      <c r="B831" s="982" t="str">
        <f>IF(基本情報入力シート!C870="","",基本情報入力シート!C870)</f>
        <v/>
      </c>
      <c r="C831" s="983"/>
      <c r="D831" s="983"/>
      <c r="E831" s="983"/>
      <c r="F831" s="983"/>
      <c r="G831" s="983"/>
      <c r="H831" s="983"/>
      <c r="I831" s="98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077"/>
      <c r="Q831" s="1078"/>
      <c r="R831" s="524" t="str">
        <f>IFERROR(IF(OR('別紙様式3-2（４・５月）'!R833="",'別紙様式3-2（４・５月）'!Z833="ベア加算"),
"",P831*VLOOKUP(N831,【参考】数式用!$AD$2:$AH$27,MATCH(O831,【参考】数式用!$K$4:$N$4,0)+1,0)),"")</f>
        <v/>
      </c>
      <c r="S831" s="138"/>
      <c r="T831" s="1079"/>
      <c r="U831" s="1080"/>
      <c r="V831" s="522" t="str">
        <f>IFERROR(IF(AND('別紙様式3-2（４・５月）'!O833="", O831&lt;&gt;""),P831, P831*VLOOKUP(AF831,【参考】数式用4!$DC$3:$DZ$106,MATCH(N831,【参考】数式用4!$DC$2:$DZ$2,0))),"")</f>
        <v/>
      </c>
      <c r="W831" s="107"/>
      <c r="X831" s="525"/>
      <c r="Y831" s="1081" t="str">
        <f>IFERROR(
     IF(OR('別紙様式3-2（４・５月）'!R833="",'別紙様式3-2（４・５月）'!Z833="ベア加算"),"",
                                            X831*VLOOKUP(N831,【参考】数式用!$AD$2:$AH$27,MATCH(W831,【参考】数式用!$K$4:$N$4,0)+1,0)
      ),"")</f>
        <v/>
      </c>
      <c r="Z831" s="1081"/>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 customHeight="1">
      <c r="A832" s="502">
        <v>819</v>
      </c>
      <c r="B832" s="982" t="str">
        <f>IF(基本情報入力シート!C871="","",基本情報入力シート!C871)</f>
        <v/>
      </c>
      <c r="C832" s="983"/>
      <c r="D832" s="983"/>
      <c r="E832" s="983"/>
      <c r="F832" s="983"/>
      <c r="G832" s="983"/>
      <c r="H832" s="983"/>
      <c r="I832" s="98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077"/>
      <c r="Q832" s="1078"/>
      <c r="R832" s="524" t="str">
        <f>IFERROR(IF(OR('別紙様式3-2（４・５月）'!R834="",'別紙様式3-2（４・５月）'!Z834="ベア加算"),
"",P832*VLOOKUP(N832,【参考】数式用!$AD$2:$AH$27,MATCH(O832,【参考】数式用!$K$4:$N$4,0)+1,0)),"")</f>
        <v/>
      </c>
      <c r="S832" s="138"/>
      <c r="T832" s="1079"/>
      <c r="U832" s="1080"/>
      <c r="V832" s="522" t="str">
        <f>IFERROR(IF(AND('別紙様式3-2（４・５月）'!O834="", O832&lt;&gt;""),P832, P832*VLOOKUP(AF832,【参考】数式用4!$DC$3:$DZ$106,MATCH(N832,【参考】数式用4!$DC$2:$DZ$2,0))),"")</f>
        <v/>
      </c>
      <c r="W832" s="107"/>
      <c r="X832" s="525"/>
      <c r="Y832" s="1081" t="str">
        <f>IFERROR(
     IF(OR('別紙様式3-2（４・５月）'!R834="",'別紙様式3-2（４・５月）'!Z834="ベア加算"),"",
                                            X832*VLOOKUP(N832,【参考】数式用!$AD$2:$AH$27,MATCH(W832,【参考】数式用!$K$4:$N$4,0)+1,0)
      ),"")</f>
        <v/>
      </c>
      <c r="Z832" s="1081"/>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 customHeight="1">
      <c r="A833" s="502">
        <v>820</v>
      </c>
      <c r="B833" s="982" t="str">
        <f>IF(基本情報入力シート!C872="","",基本情報入力シート!C872)</f>
        <v/>
      </c>
      <c r="C833" s="983"/>
      <c r="D833" s="983"/>
      <c r="E833" s="983"/>
      <c r="F833" s="983"/>
      <c r="G833" s="983"/>
      <c r="H833" s="983"/>
      <c r="I833" s="98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077"/>
      <c r="Q833" s="1078"/>
      <c r="R833" s="524" t="str">
        <f>IFERROR(IF(OR('別紙様式3-2（４・５月）'!R835="",'別紙様式3-2（４・５月）'!Z835="ベア加算"),
"",P833*VLOOKUP(N833,【参考】数式用!$AD$2:$AH$27,MATCH(O833,【参考】数式用!$K$4:$N$4,0)+1,0)),"")</f>
        <v/>
      </c>
      <c r="S833" s="138"/>
      <c r="T833" s="1079"/>
      <c r="U833" s="1080"/>
      <c r="V833" s="522" t="str">
        <f>IFERROR(IF(AND('別紙様式3-2（４・５月）'!O835="", O833&lt;&gt;""),P833, P833*VLOOKUP(AF833,【参考】数式用4!$DC$3:$DZ$106,MATCH(N833,【参考】数式用4!$DC$2:$DZ$2,0))),"")</f>
        <v/>
      </c>
      <c r="W833" s="107"/>
      <c r="X833" s="525"/>
      <c r="Y833" s="1081" t="str">
        <f>IFERROR(
     IF(OR('別紙様式3-2（４・５月）'!R835="",'別紙様式3-2（４・５月）'!Z835="ベア加算"),"",
                                            X833*VLOOKUP(N833,【参考】数式用!$AD$2:$AH$27,MATCH(W833,【参考】数式用!$K$4:$N$4,0)+1,0)
      ),"")</f>
        <v/>
      </c>
      <c r="Z833" s="1081"/>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 customHeight="1">
      <c r="A834" s="502">
        <v>821</v>
      </c>
      <c r="B834" s="982" t="str">
        <f>IF(基本情報入力シート!C873="","",基本情報入力シート!C873)</f>
        <v/>
      </c>
      <c r="C834" s="983"/>
      <c r="D834" s="983"/>
      <c r="E834" s="983"/>
      <c r="F834" s="983"/>
      <c r="G834" s="983"/>
      <c r="H834" s="983"/>
      <c r="I834" s="98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077"/>
      <c r="Q834" s="1078"/>
      <c r="R834" s="524" t="str">
        <f>IFERROR(IF(OR('別紙様式3-2（４・５月）'!R836="",'別紙様式3-2（４・５月）'!Z836="ベア加算"),
"",P834*VLOOKUP(N834,【参考】数式用!$AD$2:$AH$27,MATCH(O834,【参考】数式用!$K$4:$N$4,0)+1,0)),"")</f>
        <v/>
      </c>
      <c r="S834" s="138"/>
      <c r="T834" s="1079"/>
      <c r="U834" s="1080"/>
      <c r="V834" s="522" t="str">
        <f>IFERROR(IF(AND('別紙様式3-2（４・５月）'!O836="", O834&lt;&gt;""),P834, P834*VLOOKUP(AF834,【参考】数式用4!$DC$3:$DZ$106,MATCH(N834,【参考】数式用4!$DC$2:$DZ$2,0))),"")</f>
        <v/>
      </c>
      <c r="W834" s="107"/>
      <c r="X834" s="525"/>
      <c r="Y834" s="1081" t="str">
        <f>IFERROR(
     IF(OR('別紙様式3-2（４・５月）'!R836="",'別紙様式3-2（４・５月）'!Z836="ベア加算"),"",
                                            X834*VLOOKUP(N834,【参考】数式用!$AD$2:$AH$27,MATCH(W834,【参考】数式用!$K$4:$N$4,0)+1,0)
      ),"")</f>
        <v/>
      </c>
      <c r="Z834" s="1081"/>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 customHeight="1">
      <c r="A835" s="502">
        <v>822</v>
      </c>
      <c r="B835" s="982" t="str">
        <f>IF(基本情報入力シート!C874="","",基本情報入力シート!C874)</f>
        <v/>
      </c>
      <c r="C835" s="983"/>
      <c r="D835" s="983"/>
      <c r="E835" s="983"/>
      <c r="F835" s="983"/>
      <c r="G835" s="983"/>
      <c r="H835" s="983"/>
      <c r="I835" s="98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077"/>
      <c r="Q835" s="1078"/>
      <c r="R835" s="524" t="str">
        <f>IFERROR(IF(OR('別紙様式3-2（４・５月）'!R837="",'別紙様式3-2（４・５月）'!Z837="ベア加算"),
"",P835*VLOOKUP(N835,【参考】数式用!$AD$2:$AH$27,MATCH(O835,【参考】数式用!$K$4:$N$4,0)+1,0)),"")</f>
        <v/>
      </c>
      <c r="S835" s="138"/>
      <c r="T835" s="1079"/>
      <c r="U835" s="1080"/>
      <c r="V835" s="522" t="str">
        <f>IFERROR(IF(AND('別紙様式3-2（４・５月）'!O837="", O835&lt;&gt;""),P835, P835*VLOOKUP(AF835,【参考】数式用4!$DC$3:$DZ$106,MATCH(N835,【参考】数式用4!$DC$2:$DZ$2,0))),"")</f>
        <v/>
      </c>
      <c r="W835" s="107"/>
      <c r="X835" s="525"/>
      <c r="Y835" s="1081" t="str">
        <f>IFERROR(
     IF(OR('別紙様式3-2（４・５月）'!R837="",'別紙様式3-2（４・５月）'!Z837="ベア加算"),"",
                                            X835*VLOOKUP(N835,【参考】数式用!$AD$2:$AH$27,MATCH(W835,【参考】数式用!$K$4:$N$4,0)+1,0)
      ),"")</f>
        <v/>
      </c>
      <c r="Z835" s="1081"/>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 customHeight="1">
      <c r="A836" s="502">
        <v>823</v>
      </c>
      <c r="B836" s="982" t="str">
        <f>IF(基本情報入力シート!C875="","",基本情報入力シート!C875)</f>
        <v/>
      </c>
      <c r="C836" s="983"/>
      <c r="D836" s="983"/>
      <c r="E836" s="983"/>
      <c r="F836" s="983"/>
      <c r="G836" s="983"/>
      <c r="H836" s="983"/>
      <c r="I836" s="98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077"/>
      <c r="Q836" s="1078"/>
      <c r="R836" s="524" t="str">
        <f>IFERROR(IF(OR('別紙様式3-2（４・５月）'!R838="",'別紙様式3-2（４・５月）'!Z838="ベア加算"),
"",P836*VLOOKUP(N836,【参考】数式用!$AD$2:$AH$27,MATCH(O836,【参考】数式用!$K$4:$N$4,0)+1,0)),"")</f>
        <v/>
      </c>
      <c r="S836" s="138"/>
      <c r="T836" s="1079"/>
      <c r="U836" s="1080"/>
      <c r="V836" s="522" t="str">
        <f>IFERROR(IF(AND('別紙様式3-2（４・５月）'!O838="", O836&lt;&gt;""),P836, P836*VLOOKUP(AF836,【参考】数式用4!$DC$3:$DZ$106,MATCH(N836,【参考】数式用4!$DC$2:$DZ$2,0))),"")</f>
        <v/>
      </c>
      <c r="W836" s="107"/>
      <c r="X836" s="525"/>
      <c r="Y836" s="1081" t="str">
        <f>IFERROR(
     IF(OR('別紙様式3-2（４・５月）'!R838="",'別紙様式3-2（４・５月）'!Z838="ベア加算"),"",
                                            X836*VLOOKUP(N836,【参考】数式用!$AD$2:$AH$27,MATCH(W836,【参考】数式用!$K$4:$N$4,0)+1,0)
      ),"")</f>
        <v/>
      </c>
      <c r="Z836" s="1081"/>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 customHeight="1">
      <c r="A837" s="502">
        <v>824</v>
      </c>
      <c r="B837" s="982" t="str">
        <f>IF(基本情報入力シート!C876="","",基本情報入力シート!C876)</f>
        <v/>
      </c>
      <c r="C837" s="983"/>
      <c r="D837" s="983"/>
      <c r="E837" s="983"/>
      <c r="F837" s="983"/>
      <c r="G837" s="983"/>
      <c r="H837" s="983"/>
      <c r="I837" s="98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077"/>
      <c r="Q837" s="1078"/>
      <c r="R837" s="524" t="str">
        <f>IFERROR(IF(OR('別紙様式3-2（４・５月）'!R839="",'別紙様式3-2（４・５月）'!Z839="ベア加算"),
"",P837*VLOOKUP(N837,【参考】数式用!$AD$2:$AH$27,MATCH(O837,【参考】数式用!$K$4:$N$4,0)+1,0)),"")</f>
        <v/>
      </c>
      <c r="S837" s="138"/>
      <c r="T837" s="1079"/>
      <c r="U837" s="1080"/>
      <c r="V837" s="522" t="str">
        <f>IFERROR(IF(AND('別紙様式3-2（４・５月）'!O839="", O837&lt;&gt;""),P837, P837*VLOOKUP(AF837,【参考】数式用4!$DC$3:$DZ$106,MATCH(N837,【参考】数式用4!$DC$2:$DZ$2,0))),"")</f>
        <v/>
      </c>
      <c r="W837" s="107"/>
      <c r="X837" s="525"/>
      <c r="Y837" s="1081" t="str">
        <f>IFERROR(
     IF(OR('別紙様式3-2（４・５月）'!R839="",'別紙様式3-2（４・５月）'!Z839="ベア加算"),"",
                                            X837*VLOOKUP(N837,【参考】数式用!$AD$2:$AH$27,MATCH(W837,【参考】数式用!$K$4:$N$4,0)+1,0)
      ),"")</f>
        <v/>
      </c>
      <c r="Z837" s="1081"/>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 customHeight="1">
      <c r="A838" s="502">
        <v>825</v>
      </c>
      <c r="B838" s="982" t="str">
        <f>IF(基本情報入力シート!C877="","",基本情報入力シート!C877)</f>
        <v/>
      </c>
      <c r="C838" s="983"/>
      <c r="D838" s="983"/>
      <c r="E838" s="983"/>
      <c r="F838" s="983"/>
      <c r="G838" s="983"/>
      <c r="H838" s="983"/>
      <c r="I838" s="98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077"/>
      <c r="Q838" s="1078"/>
      <c r="R838" s="524" t="str">
        <f>IFERROR(IF(OR('別紙様式3-2（４・５月）'!R840="",'別紙様式3-2（４・５月）'!Z840="ベア加算"),
"",P838*VLOOKUP(N838,【参考】数式用!$AD$2:$AH$27,MATCH(O838,【参考】数式用!$K$4:$N$4,0)+1,0)),"")</f>
        <v/>
      </c>
      <c r="S838" s="138"/>
      <c r="T838" s="1079"/>
      <c r="U838" s="1080"/>
      <c r="V838" s="522" t="str">
        <f>IFERROR(IF(AND('別紙様式3-2（４・５月）'!O840="", O838&lt;&gt;""),P838, P838*VLOOKUP(AF838,【参考】数式用4!$DC$3:$DZ$106,MATCH(N838,【参考】数式用4!$DC$2:$DZ$2,0))),"")</f>
        <v/>
      </c>
      <c r="W838" s="107"/>
      <c r="X838" s="525"/>
      <c r="Y838" s="1081" t="str">
        <f>IFERROR(
     IF(OR('別紙様式3-2（４・５月）'!R840="",'別紙様式3-2（４・５月）'!Z840="ベア加算"),"",
                                            X838*VLOOKUP(N838,【参考】数式用!$AD$2:$AH$27,MATCH(W838,【参考】数式用!$K$4:$N$4,0)+1,0)
      ),"")</f>
        <v/>
      </c>
      <c r="Z838" s="1081"/>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 customHeight="1">
      <c r="A839" s="502">
        <v>826</v>
      </c>
      <c r="B839" s="982" t="str">
        <f>IF(基本情報入力シート!C878="","",基本情報入力シート!C878)</f>
        <v/>
      </c>
      <c r="C839" s="983"/>
      <c r="D839" s="983"/>
      <c r="E839" s="983"/>
      <c r="F839" s="983"/>
      <c r="G839" s="983"/>
      <c r="H839" s="983"/>
      <c r="I839" s="98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077"/>
      <c r="Q839" s="1078"/>
      <c r="R839" s="524" t="str">
        <f>IFERROR(IF(OR('別紙様式3-2（４・５月）'!R841="",'別紙様式3-2（４・５月）'!Z841="ベア加算"),
"",P839*VLOOKUP(N839,【参考】数式用!$AD$2:$AH$27,MATCH(O839,【参考】数式用!$K$4:$N$4,0)+1,0)),"")</f>
        <v/>
      </c>
      <c r="S839" s="138"/>
      <c r="T839" s="1079"/>
      <c r="U839" s="1080"/>
      <c r="V839" s="522" t="str">
        <f>IFERROR(IF(AND('別紙様式3-2（４・５月）'!O841="", O839&lt;&gt;""),P839, P839*VLOOKUP(AF839,【参考】数式用4!$DC$3:$DZ$106,MATCH(N839,【参考】数式用4!$DC$2:$DZ$2,0))),"")</f>
        <v/>
      </c>
      <c r="W839" s="107"/>
      <c r="X839" s="525"/>
      <c r="Y839" s="1081" t="str">
        <f>IFERROR(
     IF(OR('別紙様式3-2（４・５月）'!R841="",'別紙様式3-2（４・５月）'!Z841="ベア加算"),"",
                                            X839*VLOOKUP(N839,【参考】数式用!$AD$2:$AH$27,MATCH(W839,【参考】数式用!$K$4:$N$4,0)+1,0)
      ),"")</f>
        <v/>
      </c>
      <c r="Z839" s="1081"/>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 customHeight="1">
      <c r="A840" s="502">
        <v>827</v>
      </c>
      <c r="B840" s="982" t="str">
        <f>IF(基本情報入力シート!C879="","",基本情報入力シート!C879)</f>
        <v/>
      </c>
      <c r="C840" s="983"/>
      <c r="D840" s="983"/>
      <c r="E840" s="983"/>
      <c r="F840" s="983"/>
      <c r="G840" s="983"/>
      <c r="H840" s="983"/>
      <c r="I840" s="98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077"/>
      <c r="Q840" s="1078"/>
      <c r="R840" s="524" t="str">
        <f>IFERROR(IF(OR('別紙様式3-2（４・５月）'!R842="",'別紙様式3-2（４・５月）'!Z842="ベア加算"),
"",P840*VLOOKUP(N840,【参考】数式用!$AD$2:$AH$27,MATCH(O840,【参考】数式用!$K$4:$N$4,0)+1,0)),"")</f>
        <v/>
      </c>
      <c r="S840" s="138"/>
      <c r="T840" s="1079"/>
      <c r="U840" s="1080"/>
      <c r="V840" s="522" t="str">
        <f>IFERROR(IF(AND('別紙様式3-2（４・５月）'!O842="", O840&lt;&gt;""),P840, P840*VLOOKUP(AF840,【参考】数式用4!$DC$3:$DZ$106,MATCH(N840,【参考】数式用4!$DC$2:$DZ$2,0))),"")</f>
        <v/>
      </c>
      <c r="W840" s="107"/>
      <c r="X840" s="525"/>
      <c r="Y840" s="1081" t="str">
        <f>IFERROR(
     IF(OR('別紙様式3-2（４・５月）'!R842="",'別紙様式3-2（４・５月）'!Z842="ベア加算"),"",
                                            X840*VLOOKUP(N840,【参考】数式用!$AD$2:$AH$27,MATCH(W840,【参考】数式用!$K$4:$N$4,0)+1,0)
      ),"")</f>
        <v/>
      </c>
      <c r="Z840" s="1081"/>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 customHeight="1">
      <c r="A841" s="502">
        <v>828</v>
      </c>
      <c r="B841" s="982" t="str">
        <f>IF(基本情報入力シート!C880="","",基本情報入力シート!C880)</f>
        <v/>
      </c>
      <c r="C841" s="983"/>
      <c r="D841" s="983"/>
      <c r="E841" s="983"/>
      <c r="F841" s="983"/>
      <c r="G841" s="983"/>
      <c r="H841" s="983"/>
      <c r="I841" s="98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077"/>
      <c r="Q841" s="1078"/>
      <c r="R841" s="524" t="str">
        <f>IFERROR(IF(OR('別紙様式3-2（４・５月）'!R843="",'別紙様式3-2（４・５月）'!Z843="ベア加算"),
"",P841*VLOOKUP(N841,【参考】数式用!$AD$2:$AH$27,MATCH(O841,【参考】数式用!$K$4:$N$4,0)+1,0)),"")</f>
        <v/>
      </c>
      <c r="S841" s="138"/>
      <c r="T841" s="1079"/>
      <c r="U841" s="1080"/>
      <c r="V841" s="522" t="str">
        <f>IFERROR(IF(AND('別紙様式3-2（４・５月）'!O843="", O841&lt;&gt;""),P841, P841*VLOOKUP(AF841,【参考】数式用4!$DC$3:$DZ$106,MATCH(N841,【参考】数式用4!$DC$2:$DZ$2,0))),"")</f>
        <v/>
      </c>
      <c r="W841" s="107"/>
      <c r="X841" s="525"/>
      <c r="Y841" s="1081" t="str">
        <f>IFERROR(
     IF(OR('別紙様式3-2（４・５月）'!R843="",'別紙様式3-2（４・５月）'!Z843="ベア加算"),"",
                                            X841*VLOOKUP(N841,【参考】数式用!$AD$2:$AH$27,MATCH(W841,【参考】数式用!$K$4:$N$4,0)+1,0)
      ),"")</f>
        <v/>
      </c>
      <c r="Z841" s="1081"/>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 customHeight="1">
      <c r="A842" s="502">
        <v>829</v>
      </c>
      <c r="B842" s="982" t="str">
        <f>IF(基本情報入力シート!C881="","",基本情報入力シート!C881)</f>
        <v/>
      </c>
      <c r="C842" s="983"/>
      <c r="D842" s="983"/>
      <c r="E842" s="983"/>
      <c r="F842" s="983"/>
      <c r="G842" s="983"/>
      <c r="H842" s="983"/>
      <c r="I842" s="98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077"/>
      <c r="Q842" s="1078"/>
      <c r="R842" s="524" t="str">
        <f>IFERROR(IF(OR('別紙様式3-2（４・５月）'!R844="",'別紙様式3-2（４・５月）'!Z844="ベア加算"),
"",P842*VLOOKUP(N842,【参考】数式用!$AD$2:$AH$27,MATCH(O842,【参考】数式用!$K$4:$N$4,0)+1,0)),"")</f>
        <v/>
      </c>
      <c r="S842" s="138"/>
      <c r="T842" s="1079"/>
      <c r="U842" s="1080"/>
      <c r="V842" s="522" t="str">
        <f>IFERROR(IF(AND('別紙様式3-2（４・５月）'!O844="", O842&lt;&gt;""),P842, P842*VLOOKUP(AF842,【参考】数式用4!$DC$3:$DZ$106,MATCH(N842,【参考】数式用4!$DC$2:$DZ$2,0))),"")</f>
        <v/>
      </c>
      <c r="W842" s="107"/>
      <c r="X842" s="525"/>
      <c r="Y842" s="1081" t="str">
        <f>IFERROR(
     IF(OR('別紙様式3-2（４・５月）'!R844="",'別紙様式3-2（４・５月）'!Z844="ベア加算"),"",
                                            X842*VLOOKUP(N842,【参考】数式用!$AD$2:$AH$27,MATCH(W842,【参考】数式用!$K$4:$N$4,0)+1,0)
      ),"")</f>
        <v/>
      </c>
      <c r="Z842" s="1081"/>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 customHeight="1">
      <c r="A843" s="502">
        <v>830</v>
      </c>
      <c r="B843" s="982" t="str">
        <f>IF(基本情報入力シート!C882="","",基本情報入力シート!C882)</f>
        <v/>
      </c>
      <c r="C843" s="983"/>
      <c r="D843" s="983"/>
      <c r="E843" s="983"/>
      <c r="F843" s="983"/>
      <c r="G843" s="983"/>
      <c r="H843" s="983"/>
      <c r="I843" s="98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077"/>
      <c r="Q843" s="1078"/>
      <c r="R843" s="524" t="str">
        <f>IFERROR(IF(OR('別紙様式3-2（４・５月）'!R845="",'別紙様式3-2（４・５月）'!Z845="ベア加算"),
"",P843*VLOOKUP(N843,【参考】数式用!$AD$2:$AH$27,MATCH(O843,【参考】数式用!$K$4:$N$4,0)+1,0)),"")</f>
        <v/>
      </c>
      <c r="S843" s="138"/>
      <c r="T843" s="1079"/>
      <c r="U843" s="1080"/>
      <c r="V843" s="522" t="str">
        <f>IFERROR(IF(AND('別紙様式3-2（４・５月）'!O845="", O843&lt;&gt;""),P843, P843*VLOOKUP(AF843,【参考】数式用4!$DC$3:$DZ$106,MATCH(N843,【参考】数式用4!$DC$2:$DZ$2,0))),"")</f>
        <v/>
      </c>
      <c r="W843" s="107"/>
      <c r="X843" s="525"/>
      <c r="Y843" s="1081" t="str">
        <f>IFERROR(
     IF(OR('別紙様式3-2（４・５月）'!R845="",'別紙様式3-2（４・５月）'!Z845="ベア加算"),"",
                                            X843*VLOOKUP(N843,【参考】数式用!$AD$2:$AH$27,MATCH(W843,【参考】数式用!$K$4:$N$4,0)+1,0)
      ),"")</f>
        <v/>
      </c>
      <c r="Z843" s="1081"/>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 customHeight="1">
      <c r="A844" s="502">
        <v>831</v>
      </c>
      <c r="B844" s="982" t="str">
        <f>IF(基本情報入力シート!C883="","",基本情報入力シート!C883)</f>
        <v/>
      </c>
      <c r="C844" s="983"/>
      <c r="D844" s="983"/>
      <c r="E844" s="983"/>
      <c r="F844" s="983"/>
      <c r="G844" s="983"/>
      <c r="H844" s="983"/>
      <c r="I844" s="98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077"/>
      <c r="Q844" s="1078"/>
      <c r="R844" s="524" t="str">
        <f>IFERROR(IF(OR('別紙様式3-2（４・５月）'!R846="",'別紙様式3-2（４・５月）'!Z846="ベア加算"),
"",P844*VLOOKUP(N844,【参考】数式用!$AD$2:$AH$27,MATCH(O844,【参考】数式用!$K$4:$N$4,0)+1,0)),"")</f>
        <v/>
      </c>
      <c r="S844" s="138"/>
      <c r="T844" s="1079"/>
      <c r="U844" s="1080"/>
      <c r="V844" s="522" t="str">
        <f>IFERROR(IF(AND('別紙様式3-2（４・５月）'!O846="", O844&lt;&gt;""),P844, P844*VLOOKUP(AF844,【参考】数式用4!$DC$3:$DZ$106,MATCH(N844,【参考】数式用4!$DC$2:$DZ$2,0))),"")</f>
        <v/>
      </c>
      <c r="W844" s="107"/>
      <c r="X844" s="525"/>
      <c r="Y844" s="1081" t="str">
        <f>IFERROR(
     IF(OR('別紙様式3-2（４・５月）'!R846="",'別紙様式3-2（４・５月）'!Z846="ベア加算"),"",
                                            X844*VLOOKUP(N844,【参考】数式用!$AD$2:$AH$27,MATCH(W844,【参考】数式用!$K$4:$N$4,0)+1,0)
      ),"")</f>
        <v/>
      </c>
      <c r="Z844" s="1081"/>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 customHeight="1">
      <c r="A845" s="502">
        <v>832</v>
      </c>
      <c r="B845" s="982" t="str">
        <f>IF(基本情報入力シート!C884="","",基本情報入力シート!C884)</f>
        <v/>
      </c>
      <c r="C845" s="983"/>
      <c r="D845" s="983"/>
      <c r="E845" s="983"/>
      <c r="F845" s="983"/>
      <c r="G845" s="983"/>
      <c r="H845" s="983"/>
      <c r="I845" s="98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077"/>
      <c r="Q845" s="1078"/>
      <c r="R845" s="524" t="str">
        <f>IFERROR(IF(OR('別紙様式3-2（４・５月）'!R847="",'別紙様式3-2（４・５月）'!Z847="ベア加算"),
"",P845*VLOOKUP(N845,【参考】数式用!$AD$2:$AH$27,MATCH(O845,【参考】数式用!$K$4:$N$4,0)+1,0)),"")</f>
        <v/>
      </c>
      <c r="S845" s="138"/>
      <c r="T845" s="1079"/>
      <c r="U845" s="1080"/>
      <c r="V845" s="522" t="str">
        <f>IFERROR(IF(AND('別紙様式3-2（４・５月）'!O847="", O845&lt;&gt;""),P845, P845*VLOOKUP(AF845,【参考】数式用4!$DC$3:$DZ$106,MATCH(N845,【参考】数式用4!$DC$2:$DZ$2,0))),"")</f>
        <v/>
      </c>
      <c r="W845" s="107"/>
      <c r="X845" s="525"/>
      <c r="Y845" s="1081" t="str">
        <f>IFERROR(
     IF(OR('別紙様式3-2（４・５月）'!R847="",'別紙様式3-2（４・５月）'!Z847="ベア加算"),"",
                                            X845*VLOOKUP(N845,【参考】数式用!$AD$2:$AH$27,MATCH(W845,【参考】数式用!$K$4:$N$4,0)+1,0)
      ),"")</f>
        <v/>
      </c>
      <c r="Z845" s="1081"/>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 customHeight="1">
      <c r="A846" s="502">
        <v>833</v>
      </c>
      <c r="B846" s="982" t="str">
        <f>IF(基本情報入力シート!C885="","",基本情報入力シート!C885)</f>
        <v/>
      </c>
      <c r="C846" s="983"/>
      <c r="D846" s="983"/>
      <c r="E846" s="983"/>
      <c r="F846" s="983"/>
      <c r="G846" s="983"/>
      <c r="H846" s="983"/>
      <c r="I846" s="98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077"/>
      <c r="Q846" s="1078"/>
      <c r="R846" s="524" t="str">
        <f>IFERROR(IF(OR('別紙様式3-2（４・５月）'!R848="",'別紙様式3-2（４・５月）'!Z848="ベア加算"),
"",P846*VLOOKUP(N846,【参考】数式用!$AD$2:$AH$27,MATCH(O846,【参考】数式用!$K$4:$N$4,0)+1,0)),"")</f>
        <v/>
      </c>
      <c r="S846" s="138"/>
      <c r="T846" s="1079"/>
      <c r="U846" s="1080"/>
      <c r="V846" s="522" t="str">
        <f>IFERROR(IF(AND('別紙様式3-2（４・５月）'!O848="", O846&lt;&gt;""),P846, P846*VLOOKUP(AF846,【参考】数式用4!$DC$3:$DZ$106,MATCH(N846,【参考】数式用4!$DC$2:$DZ$2,0))),"")</f>
        <v/>
      </c>
      <c r="W846" s="107"/>
      <c r="X846" s="525"/>
      <c r="Y846" s="1081" t="str">
        <f>IFERROR(
     IF(OR('別紙様式3-2（４・５月）'!R848="",'別紙様式3-2（４・５月）'!Z848="ベア加算"),"",
                                            X846*VLOOKUP(N846,【参考】数式用!$AD$2:$AH$27,MATCH(W846,【参考】数式用!$K$4:$N$4,0)+1,0)
      ),"")</f>
        <v/>
      </c>
      <c r="Z846" s="1081"/>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 customHeight="1">
      <c r="A847" s="502">
        <v>834</v>
      </c>
      <c r="B847" s="982" t="str">
        <f>IF(基本情報入力シート!C886="","",基本情報入力シート!C886)</f>
        <v/>
      </c>
      <c r="C847" s="983"/>
      <c r="D847" s="983"/>
      <c r="E847" s="983"/>
      <c r="F847" s="983"/>
      <c r="G847" s="983"/>
      <c r="H847" s="983"/>
      <c r="I847" s="98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077"/>
      <c r="Q847" s="1078"/>
      <c r="R847" s="524" t="str">
        <f>IFERROR(IF(OR('別紙様式3-2（４・５月）'!R849="",'別紙様式3-2（４・５月）'!Z849="ベア加算"),
"",P847*VLOOKUP(N847,【参考】数式用!$AD$2:$AH$27,MATCH(O847,【参考】数式用!$K$4:$N$4,0)+1,0)),"")</f>
        <v/>
      </c>
      <c r="S847" s="138"/>
      <c r="T847" s="1079"/>
      <c r="U847" s="1080"/>
      <c r="V847" s="522" t="str">
        <f>IFERROR(IF(AND('別紙様式3-2（４・５月）'!O849="", O847&lt;&gt;""),P847, P847*VLOOKUP(AF847,【参考】数式用4!$DC$3:$DZ$106,MATCH(N847,【参考】数式用4!$DC$2:$DZ$2,0))),"")</f>
        <v/>
      </c>
      <c r="W847" s="107"/>
      <c r="X847" s="525"/>
      <c r="Y847" s="1081" t="str">
        <f>IFERROR(
     IF(OR('別紙様式3-2（４・５月）'!R849="",'別紙様式3-2（４・５月）'!Z849="ベア加算"),"",
                                            X847*VLOOKUP(N847,【参考】数式用!$AD$2:$AH$27,MATCH(W847,【参考】数式用!$K$4:$N$4,0)+1,0)
      ),"")</f>
        <v/>
      </c>
      <c r="Z847" s="1081"/>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 customHeight="1">
      <c r="A848" s="502">
        <v>835</v>
      </c>
      <c r="B848" s="982" t="str">
        <f>IF(基本情報入力シート!C887="","",基本情報入力シート!C887)</f>
        <v/>
      </c>
      <c r="C848" s="983"/>
      <c r="D848" s="983"/>
      <c r="E848" s="983"/>
      <c r="F848" s="983"/>
      <c r="G848" s="983"/>
      <c r="H848" s="983"/>
      <c r="I848" s="98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077"/>
      <c r="Q848" s="1078"/>
      <c r="R848" s="524" t="str">
        <f>IFERROR(IF(OR('別紙様式3-2（４・５月）'!R850="",'別紙様式3-2（４・５月）'!Z850="ベア加算"),
"",P848*VLOOKUP(N848,【参考】数式用!$AD$2:$AH$27,MATCH(O848,【参考】数式用!$K$4:$N$4,0)+1,0)),"")</f>
        <v/>
      </c>
      <c r="S848" s="138"/>
      <c r="T848" s="1079"/>
      <c r="U848" s="1080"/>
      <c r="V848" s="522" t="str">
        <f>IFERROR(IF(AND('別紙様式3-2（４・５月）'!O850="", O848&lt;&gt;""),P848, P848*VLOOKUP(AF848,【参考】数式用4!$DC$3:$DZ$106,MATCH(N848,【参考】数式用4!$DC$2:$DZ$2,0))),"")</f>
        <v/>
      </c>
      <c r="W848" s="107"/>
      <c r="X848" s="525"/>
      <c r="Y848" s="1081" t="str">
        <f>IFERROR(
     IF(OR('別紙様式3-2（４・５月）'!R850="",'別紙様式3-2（４・５月）'!Z850="ベア加算"),"",
                                            X848*VLOOKUP(N848,【参考】数式用!$AD$2:$AH$27,MATCH(W848,【参考】数式用!$K$4:$N$4,0)+1,0)
      ),"")</f>
        <v/>
      </c>
      <c r="Z848" s="1081"/>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 customHeight="1">
      <c r="A849" s="502">
        <v>836</v>
      </c>
      <c r="B849" s="982" t="str">
        <f>IF(基本情報入力シート!C888="","",基本情報入力シート!C888)</f>
        <v/>
      </c>
      <c r="C849" s="983"/>
      <c r="D849" s="983"/>
      <c r="E849" s="983"/>
      <c r="F849" s="983"/>
      <c r="G849" s="983"/>
      <c r="H849" s="983"/>
      <c r="I849" s="98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077"/>
      <c r="Q849" s="1078"/>
      <c r="R849" s="524" t="str">
        <f>IFERROR(IF(OR('別紙様式3-2（４・５月）'!R851="",'別紙様式3-2（４・５月）'!Z851="ベア加算"),
"",P849*VLOOKUP(N849,【参考】数式用!$AD$2:$AH$27,MATCH(O849,【参考】数式用!$K$4:$N$4,0)+1,0)),"")</f>
        <v/>
      </c>
      <c r="S849" s="138"/>
      <c r="T849" s="1079"/>
      <c r="U849" s="1080"/>
      <c r="V849" s="522" t="str">
        <f>IFERROR(IF(AND('別紙様式3-2（４・５月）'!O851="", O849&lt;&gt;""),P849, P849*VLOOKUP(AF849,【参考】数式用4!$DC$3:$DZ$106,MATCH(N849,【参考】数式用4!$DC$2:$DZ$2,0))),"")</f>
        <v/>
      </c>
      <c r="W849" s="107"/>
      <c r="X849" s="525"/>
      <c r="Y849" s="1081" t="str">
        <f>IFERROR(
     IF(OR('別紙様式3-2（４・５月）'!R851="",'別紙様式3-2（４・５月）'!Z851="ベア加算"),"",
                                            X849*VLOOKUP(N849,【参考】数式用!$AD$2:$AH$27,MATCH(W849,【参考】数式用!$K$4:$N$4,0)+1,0)
      ),"")</f>
        <v/>
      </c>
      <c r="Z849" s="1081"/>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 customHeight="1">
      <c r="A850" s="502">
        <v>837</v>
      </c>
      <c r="B850" s="982" t="str">
        <f>IF(基本情報入力シート!C889="","",基本情報入力シート!C889)</f>
        <v/>
      </c>
      <c r="C850" s="983"/>
      <c r="D850" s="983"/>
      <c r="E850" s="983"/>
      <c r="F850" s="983"/>
      <c r="G850" s="983"/>
      <c r="H850" s="983"/>
      <c r="I850" s="98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077"/>
      <c r="Q850" s="1078"/>
      <c r="R850" s="524" t="str">
        <f>IFERROR(IF(OR('別紙様式3-2（４・５月）'!R852="",'別紙様式3-2（４・５月）'!Z852="ベア加算"),
"",P850*VLOOKUP(N850,【参考】数式用!$AD$2:$AH$27,MATCH(O850,【参考】数式用!$K$4:$N$4,0)+1,0)),"")</f>
        <v/>
      </c>
      <c r="S850" s="138"/>
      <c r="T850" s="1079"/>
      <c r="U850" s="1080"/>
      <c r="V850" s="522" t="str">
        <f>IFERROR(IF(AND('別紙様式3-2（４・５月）'!O852="", O850&lt;&gt;""),P850, P850*VLOOKUP(AF850,【参考】数式用4!$DC$3:$DZ$106,MATCH(N850,【参考】数式用4!$DC$2:$DZ$2,0))),"")</f>
        <v/>
      </c>
      <c r="W850" s="107"/>
      <c r="X850" s="525"/>
      <c r="Y850" s="1081" t="str">
        <f>IFERROR(
     IF(OR('別紙様式3-2（４・５月）'!R852="",'別紙様式3-2（４・５月）'!Z852="ベア加算"),"",
                                            X850*VLOOKUP(N850,【参考】数式用!$AD$2:$AH$27,MATCH(W850,【参考】数式用!$K$4:$N$4,0)+1,0)
      ),"")</f>
        <v/>
      </c>
      <c r="Z850" s="1081"/>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 customHeight="1">
      <c r="A851" s="502">
        <v>838</v>
      </c>
      <c r="B851" s="982" t="str">
        <f>IF(基本情報入力シート!C890="","",基本情報入力シート!C890)</f>
        <v/>
      </c>
      <c r="C851" s="983"/>
      <c r="D851" s="983"/>
      <c r="E851" s="983"/>
      <c r="F851" s="983"/>
      <c r="G851" s="983"/>
      <c r="H851" s="983"/>
      <c r="I851" s="98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077"/>
      <c r="Q851" s="1078"/>
      <c r="R851" s="524" t="str">
        <f>IFERROR(IF(OR('別紙様式3-2（４・５月）'!R853="",'別紙様式3-2（４・５月）'!Z853="ベア加算"),
"",P851*VLOOKUP(N851,【参考】数式用!$AD$2:$AH$27,MATCH(O851,【参考】数式用!$K$4:$N$4,0)+1,0)),"")</f>
        <v/>
      </c>
      <c r="S851" s="138"/>
      <c r="T851" s="1079"/>
      <c r="U851" s="1080"/>
      <c r="V851" s="522" t="str">
        <f>IFERROR(IF(AND('別紙様式3-2（４・５月）'!O853="", O851&lt;&gt;""),P851, P851*VLOOKUP(AF851,【参考】数式用4!$DC$3:$DZ$106,MATCH(N851,【参考】数式用4!$DC$2:$DZ$2,0))),"")</f>
        <v/>
      </c>
      <c r="W851" s="107"/>
      <c r="X851" s="525"/>
      <c r="Y851" s="1081" t="str">
        <f>IFERROR(
     IF(OR('別紙様式3-2（４・５月）'!R853="",'別紙様式3-2（４・５月）'!Z853="ベア加算"),"",
                                            X851*VLOOKUP(N851,【参考】数式用!$AD$2:$AH$27,MATCH(W851,【参考】数式用!$K$4:$N$4,0)+1,0)
      ),"")</f>
        <v/>
      </c>
      <c r="Z851" s="1081"/>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 customHeight="1">
      <c r="A852" s="502">
        <v>839</v>
      </c>
      <c r="B852" s="982" t="str">
        <f>IF(基本情報入力シート!C891="","",基本情報入力シート!C891)</f>
        <v/>
      </c>
      <c r="C852" s="983"/>
      <c r="D852" s="983"/>
      <c r="E852" s="983"/>
      <c r="F852" s="983"/>
      <c r="G852" s="983"/>
      <c r="H852" s="983"/>
      <c r="I852" s="98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077"/>
      <c r="Q852" s="1078"/>
      <c r="R852" s="524" t="str">
        <f>IFERROR(IF(OR('別紙様式3-2（４・５月）'!R854="",'別紙様式3-2（４・５月）'!Z854="ベア加算"),
"",P852*VLOOKUP(N852,【参考】数式用!$AD$2:$AH$27,MATCH(O852,【参考】数式用!$K$4:$N$4,0)+1,0)),"")</f>
        <v/>
      </c>
      <c r="S852" s="138"/>
      <c r="T852" s="1079"/>
      <c r="U852" s="1080"/>
      <c r="V852" s="522" t="str">
        <f>IFERROR(IF(AND('別紙様式3-2（４・５月）'!O854="", O852&lt;&gt;""),P852, P852*VLOOKUP(AF852,【参考】数式用4!$DC$3:$DZ$106,MATCH(N852,【参考】数式用4!$DC$2:$DZ$2,0))),"")</f>
        <v/>
      </c>
      <c r="W852" s="107"/>
      <c r="X852" s="525"/>
      <c r="Y852" s="1081" t="str">
        <f>IFERROR(
     IF(OR('別紙様式3-2（４・５月）'!R854="",'別紙様式3-2（４・５月）'!Z854="ベア加算"),"",
                                            X852*VLOOKUP(N852,【参考】数式用!$AD$2:$AH$27,MATCH(W852,【参考】数式用!$K$4:$N$4,0)+1,0)
      ),"")</f>
        <v/>
      </c>
      <c r="Z852" s="1081"/>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 customHeight="1">
      <c r="A853" s="502">
        <v>840</v>
      </c>
      <c r="B853" s="982" t="str">
        <f>IF(基本情報入力シート!C892="","",基本情報入力シート!C892)</f>
        <v/>
      </c>
      <c r="C853" s="983"/>
      <c r="D853" s="983"/>
      <c r="E853" s="983"/>
      <c r="F853" s="983"/>
      <c r="G853" s="983"/>
      <c r="H853" s="983"/>
      <c r="I853" s="98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077"/>
      <c r="Q853" s="1078"/>
      <c r="R853" s="524" t="str">
        <f>IFERROR(IF(OR('別紙様式3-2（４・５月）'!R855="",'別紙様式3-2（４・５月）'!Z855="ベア加算"),
"",P853*VLOOKUP(N853,【参考】数式用!$AD$2:$AH$27,MATCH(O853,【参考】数式用!$K$4:$N$4,0)+1,0)),"")</f>
        <v/>
      </c>
      <c r="S853" s="138"/>
      <c r="T853" s="1079"/>
      <c r="U853" s="1080"/>
      <c r="V853" s="522" t="str">
        <f>IFERROR(IF(AND('別紙様式3-2（４・５月）'!O855="", O853&lt;&gt;""),P853, P853*VLOOKUP(AF853,【参考】数式用4!$DC$3:$DZ$106,MATCH(N853,【参考】数式用4!$DC$2:$DZ$2,0))),"")</f>
        <v/>
      </c>
      <c r="W853" s="107"/>
      <c r="X853" s="525"/>
      <c r="Y853" s="1081" t="str">
        <f>IFERROR(
     IF(OR('別紙様式3-2（４・５月）'!R855="",'別紙様式3-2（４・５月）'!Z855="ベア加算"),"",
                                            X853*VLOOKUP(N853,【参考】数式用!$AD$2:$AH$27,MATCH(W853,【参考】数式用!$K$4:$N$4,0)+1,0)
      ),"")</f>
        <v/>
      </c>
      <c r="Z853" s="1081"/>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 customHeight="1">
      <c r="A854" s="502">
        <v>841</v>
      </c>
      <c r="B854" s="982" t="str">
        <f>IF(基本情報入力シート!C893="","",基本情報入力シート!C893)</f>
        <v/>
      </c>
      <c r="C854" s="983"/>
      <c r="D854" s="983"/>
      <c r="E854" s="983"/>
      <c r="F854" s="983"/>
      <c r="G854" s="983"/>
      <c r="H854" s="983"/>
      <c r="I854" s="98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077"/>
      <c r="Q854" s="1078"/>
      <c r="R854" s="524" t="str">
        <f>IFERROR(IF(OR('別紙様式3-2（４・５月）'!R856="",'別紙様式3-2（４・５月）'!Z856="ベア加算"),
"",P854*VLOOKUP(N854,【参考】数式用!$AD$2:$AH$27,MATCH(O854,【参考】数式用!$K$4:$N$4,0)+1,0)),"")</f>
        <v/>
      </c>
      <c r="S854" s="138"/>
      <c r="T854" s="1079"/>
      <c r="U854" s="1080"/>
      <c r="V854" s="522" t="str">
        <f>IFERROR(IF(AND('別紙様式3-2（４・５月）'!O856="", O854&lt;&gt;""),P854, P854*VLOOKUP(AF854,【参考】数式用4!$DC$3:$DZ$106,MATCH(N854,【参考】数式用4!$DC$2:$DZ$2,0))),"")</f>
        <v/>
      </c>
      <c r="W854" s="107"/>
      <c r="X854" s="525"/>
      <c r="Y854" s="1081" t="str">
        <f>IFERROR(
     IF(OR('別紙様式3-2（４・５月）'!R856="",'別紙様式3-2（４・５月）'!Z856="ベア加算"),"",
                                            X854*VLOOKUP(N854,【参考】数式用!$AD$2:$AH$27,MATCH(W854,【参考】数式用!$K$4:$N$4,0)+1,0)
      ),"")</f>
        <v/>
      </c>
      <c r="Z854" s="1081"/>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 customHeight="1">
      <c r="A855" s="502">
        <v>842</v>
      </c>
      <c r="B855" s="982" t="str">
        <f>IF(基本情報入力シート!C894="","",基本情報入力シート!C894)</f>
        <v/>
      </c>
      <c r="C855" s="983"/>
      <c r="D855" s="983"/>
      <c r="E855" s="983"/>
      <c r="F855" s="983"/>
      <c r="G855" s="983"/>
      <c r="H855" s="983"/>
      <c r="I855" s="98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077"/>
      <c r="Q855" s="1078"/>
      <c r="R855" s="524" t="str">
        <f>IFERROR(IF(OR('別紙様式3-2（４・５月）'!R857="",'別紙様式3-2（４・５月）'!Z857="ベア加算"),
"",P855*VLOOKUP(N855,【参考】数式用!$AD$2:$AH$27,MATCH(O855,【参考】数式用!$K$4:$N$4,0)+1,0)),"")</f>
        <v/>
      </c>
      <c r="S855" s="138"/>
      <c r="T855" s="1079"/>
      <c r="U855" s="1080"/>
      <c r="V855" s="522" t="str">
        <f>IFERROR(IF(AND('別紙様式3-2（４・５月）'!O857="", O855&lt;&gt;""),P855, P855*VLOOKUP(AF855,【参考】数式用4!$DC$3:$DZ$106,MATCH(N855,【参考】数式用4!$DC$2:$DZ$2,0))),"")</f>
        <v/>
      </c>
      <c r="W855" s="107"/>
      <c r="X855" s="525"/>
      <c r="Y855" s="1081" t="str">
        <f>IFERROR(
     IF(OR('別紙様式3-2（４・５月）'!R857="",'別紙様式3-2（４・５月）'!Z857="ベア加算"),"",
                                            X855*VLOOKUP(N855,【参考】数式用!$AD$2:$AH$27,MATCH(W855,【参考】数式用!$K$4:$N$4,0)+1,0)
      ),"")</f>
        <v/>
      </c>
      <c r="Z855" s="1081"/>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 customHeight="1">
      <c r="A856" s="502">
        <v>843</v>
      </c>
      <c r="B856" s="982" t="str">
        <f>IF(基本情報入力シート!C895="","",基本情報入力シート!C895)</f>
        <v/>
      </c>
      <c r="C856" s="983"/>
      <c r="D856" s="983"/>
      <c r="E856" s="983"/>
      <c r="F856" s="983"/>
      <c r="G856" s="983"/>
      <c r="H856" s="983"/>
      <c r="I856" s="98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077"/>
      <c r="Q856" s="1078"/>
      <c r="R856" s="524" t="str">
        <f>IFERROR(IF(OR('別紙様式3-2（４・５月）'!R858="",'別紙様式3-2（４・５月）'!Z858="ベア加算"),
"",P856*VLOOKUP(N856,【参考】数式用!$AD$2:$AH$27,MATCH(O856,【参考】数式用!$K$4:$N$4,0)+1,0)),"")</f>
        <v/>
      </c>
      <c r="S856" s="138"/>
      <c r="T856" s="1079"/>
      <c r="U856" s="1080"/>
      <c r="V856" s="522" t="str">
        <f>IFERROR(IF(AND('別紙様式3-2（４・５月）'!O858="", O856&lt;&gt;""),P856, P856*VLOOKUP(AF856,【参考】数式用4!$DC$3:$DZ$106,MATCH(N856,【参考】数式用4!$DC$2:$DZ$2,0))),"")</f>
        <v/>
      </c>
      <c r="W856" s="107"/>
      <c r="X856" s="525"/>
      <c r="Y856" s="1081" t="str">
        <f>IFERROR(
     IF(OR('別紙様式3-2（４・５月）'!R858="",'別紙様式3-2（４・５月）'!Z858="ベア加算"),"",
                                            X856*VLOOKUP(N856,【参考】数式用!$AD$2:$AH$27,MATCH(W856,【参考】数式用!$K$4:$N$4,0)+1,0)
      ),"")</f>
        <v/>
      </c>
      <c r="Z856" s="1081"/>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 customHeight="1">
      <c r="A857" s="502">
        <v>844</v>
      </c>
      <c r="B857" s="982" t="str">
        <f>IF(基本情報入力シート!C896="","",基本情報入力シート!C896)</f>
        <v/>
      </c>
      <c r="C857" s="983"/>
      <c r="D857" s="983"/>
      <c r="E857" s="983"/>
      <c r="F857" s="983"/>
      <c r="G857" s="983"/>
      <c r="H857" s="983"/>
      <c r="I857" s="98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077"/>
      <c r="Q857" s="1078"/>
      <c r="R857" s="524" t="str">
        <f>IFERROR(IF(OR('別紙様式3-2（４・５月）'!R859="",'別紙様式3-2（４・５月）'!Z859="ベア加算"),
"",P857*VLOOKUP(N857,【参考】数式用!$AD$2:$AH$27,MATCH(O857,【参考】数式用!$K$4:$N$4,0)+1,0)),"")</f>
        <v/>
      </c>
      <c r="S857" s="138"/>
      <c r="T857" s="1079"/>
      <c r="U857" s="1080"/>
      <c r="V857" s="522" t="str">
        <f>IFERROR(IF(AND('別紙様式3-2（４・５月）'!O859="", O857&lt;&gt;""),P857, P857*VLOOKUP(AF857,【参考】数式用4!$DC$3:$DZ$106,MATCH(N857,【参考】数式用4!$DC$2:$DZ$2,0))),"")</f>
        <v/>
      </c>
      <c r="W857" s="107"/>
      <c r="X857" s="525"/>
      <c r="Y857" s="1081" t="str">
        <f>IFERROR(
     IF(OR('別紙様式3-2（４・５月）'!R859="",'別紙様式3-2（４・５月）'!Z859="ベア加算"),"",
                                            X857*VLOOKUP(N857,【参考】数式用!$AD$2:$AH$27,MATCH(W857,【参考】数式用!$K$4:$N$4,0)+1,0)
      ),"")</f>
        <v/>
      </c>
      <c r="Z857" s="1081"/>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 customHeight="1">
      <c r="A858" s="502">
        <v>845</v>
      </c>
      <c r="B858" s="982" t="str">
        <f>IF(基本情報入力シート!C897="","",基本情報入力シート!C897)</f>
        <v/>
      </c>
      <c r="C858" s="983"/>
      <c r="D858" s="983"/>
      <c r="E858" s="983"/>
      <c r="F858" s="983"/>
      <c r="G858" s="983"/>
      <c r="H858" s="983"/>
      <c r="I858" s="98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077"/>
      <c r="Q858" s="1078"/>
      <c r="R858" s="524" t="str">
        <f>IFERROR(IF(OR('別紙様式3-2（４・５月）'!R860="",'別紙様式3-2（４・５月）'!Z860="ベア加算"),
"",P858*VLOOKUP(N858,【参考】数式用!$AD$2:$AH$27,MATCH(O858,【参考】数式用!$K$4:$N$4,0)+1,0)),"")</f>
        <v/>
      </c>
      <c r="S858" s="138"/>
      <c r="T858" s="1079"/>
      <c r="U858" s="1080"/>
      <c r="V858" s="522" t="str">
        <f>IFERROR(IF(AND('別紙様式3-2（４・５月）'!O860="", O858&lt;&gt;""),P858, P858*VLOOKUP(AF858,【参考】数式用4!$DC$3:$DZ$106,MATCH(N858,【参考】数式用4!$DC$2:$DZ$2,0))),"")</f>
        <v/>
      </c>
      <c r="W858" s="107"/>
      <c r="X858" s="525"/>
      <c r="Y858" s="1081" t="str">
        <f>IFERROR(
     IF(OR('別紙様式3-2（４・５月）'!R860="",'別紙様式3-2（４・５月）'!Z860="ベア加算"),"",
                                            X858*VLOOKUP(N858,【参考】数式用!$AD$2:$AH$27,MATCH(W858,【参考】数式用!$K$4:$N$4,0)+1,0)
      ),"")</f>
        <v/>
      </c>
      <c r="Z858" s="1081"/>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 customHeight="1">
      <c r="A859" s="502">
        <v>846</v>
      </c>
      <c r="B859" s="982" t="str">
        <f>IF(基本情報入力シート!C898="","",基本情報入力シート!C898)</f>
        <v/>
      </c>
      <c r="C859" s="983"/>
      <c r="D859" s="983"/>
      <c r="E859" s="983"/>
      <c r="F859" s="983"/>
      <c r="G859" s="983"/>
      <c r="H859" s="983"/>
      <c r="I859" s="98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077"/>
      <c r="Q859" s="1078"/>
      <c r="R859" s="524" t="str">
        <f>IFERROR(IF(OR('別紙様式3-2（４・５月）'!R861="",'別紙様式3-2（４・５月）'!Z861="ベア加算"),
"",P859*VLOOKUP(N859,【参考】数式用!$AD$2:$AH$27,MATCH(O859,【参考】数式用!$K$4:$N$4,0)+1,0)),"")</f>
        <v/>
      </c>
      <c r="S859" s="138"/>
      <c r="T859" s="1079"/>
      <c r="U859" s="1080"/>
      <c r="V859" s="522" t="str">
        <f>IFERROR(IF(AND('別紙様式3-2（４・５月）'!O861="", O859&lt;&gt;""),P859, P859*VLOOKUP(AF859,【参考】数式用4!$DC$3:$DZ$106,MATCH(N859,【参考】数式用4!$DC$2:$DZ$2,0))),"")</f>
        <v/>
      </c>
      <c r="W859" s="107"/>
      <c r="X859" s="525"/>
      <c r="Y859" s="1081" t="str">
        <f>IFERROR(
     IF(OR('別紙様式3-2（４・５月）'!R861="",'別紙様式3-2（４・５月）'!Z861="ベア加算"),"",
                                            X859*VLOOKUP(N859,【参考】数式用!$AD$2:$AH$27,MATCH(W859,【参考】数式用!$K$4:$N$4,0)+1,0)
      ),"")</f>
        <v/>
      </c>
      <c r="Z859" s="1081"/>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 customHeight="1">
      <c r="A860" s="502">
        <v>847</v>
      </c>
      <c r="B860" s="982" t="str">
        <f>IF(基本情報入力シート!C899="","",基本情報入力シート!C899)</f>
        <v/>
      </c>
      <c r="C860" s="983"/>
      <c r="D860" s="983"/>
      <c r="E860" s="983"/>
      <c r="F860" s="983"/>
      <c r="G860" s="983"/>
      <c r="H860" s="983"/>
      <c r="I860" s="98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077"/>
      <c r="Q860" s="1078"/>
      <c r="R860" s="524" t="str">
        <f>IFERROR(IF(OR('別紙様式3-2（４・５月）'!R862="",'別紙様式3-2（４・５月）'!Z862="ベア加算"),
"",P860*VLOOKUP(N860,【参考】数式用!$AD$2:$AH$27,MATCH(O860,【参考】数式用!$K$4:$N$4,0)+1,0)),"")</f>
        <v/>
      </c>
      <c r="S860" s="138"/>
      <c r="T860" s="1079"/>
      <c r="U860" s="1080"/>
      <c r="V860" s="522" t="str">
        <f>IFERROR(IF(AND('別紙様式3-2（４・５月）'!O862="", O860&lt;&gt;""),P860, P860*VLOOKUP(AF860,【参考】数式用4!$DC$3:$DZ$106,MATCH(N860,【参考】数式用4!$DC$2:$DZ$2,0))),"")</f>
        <v/>
      </c>
      <c r="W860" s="107"/>
      <c r="X860" s="525"/>
      <c r="Y860" s="1081" t="str">
        <f>IFERROR(
     IF(OR('別紙様式3-2（４・５月）'!R862="",'別紙様式3-2（４・５月）'!Z862="ベア加算"),"",
                                            X860*VLOOKUP(N860,【参考】数式用!$AD$2:$AH$27,MATCH(W860,【参考】数式用!$K$4:$N$4,0)+1,0)
      ),"")</f>
        <v/>
      </c>
      <c r="Z860" s="1081"/>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 customHeight="1">
      <c r="A861" s="502">
        <v>848</v>
      </c>
      <c r="B861" s="982" t="str">
        <f>IF(基本情報入力シート!C900="","",基本情報入力シート!C900)</f>
        <v/>
      </c>
      <c r="C861" s="983"/>
      <c r="D861" s="983"/>
      <c r="E861" s="983"/>
      <c r="F861" s="983"/>
      <c r="G861" s="983"/>
      <c r="H861" s="983"/>
      <c r="I861" s="98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077"/>
      <c r="Q861" s="1078"/>
      <c r="R861" s="524" t="str">
        <f>IFERROR(IF(OR('別紙様式3-2（４・５月）'!R863="",'別紙様式3-2（４・５月）'!Z863="ベア加算"),
"",P861*VLOOKUP(N861,【参考】数式用!$AD$2:$AH$27,MATCH(O861,【参考】数式用!$K$4:$N$4,0)+1,0)),"")</f>
        <v/>
      </c>
      <c r="S861" s="138"/>
      <c r="T861" s="1079"/>
      <c r="U861" s="1080"/>
      <c r="V861" s="522" t="str">
        <f>IFERROR(IF(AND('別紙様式3-2（４・５月）'!O863="", O861&lt;&gt;""),P861, P861*VLOOKUP(AF861,【参考】数式用4!$DC$3:$DZ$106,MATCH(N861,【参考】数式用4!$DC$2:$DZ$2,0))),"")</f>
        <v/>
      </c>
      <c r="W861" s="107"/>
      <c r="X861" s="525"/>
      <c r="Y861" s="1081" t="str">
        <f>IFERROR(
     IF(OR('別紙様式3-2（４・５月）'!R863="",'別紙様式3-2（４・５月）'!Z863="ベア加算"),"",
                                            X861*VLOOKUP(N861,【参考】数式用!$AD$2:$AH$27,MATCH(W861,【参考】数式用!$K$4:$N$4,0)+1,0)
      ),"")</f>
        <v/>
      </c>
      <c r="Z861" s="1081"/>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 customHeight="1">
      <c r="A862" s="502">
        <v>849</v>
      </c>
      <c r="B862" s="982" t="str">
        <f>IF(基本情報入力シート!C901="","",基本情報入力シート!C901)</f>
        <v/>
      </c>
      <c r="C862" s="983"/>
      <c r="D862" s="983"/>
      <c r="E862" s="983"/>
      <c r="F862" s="983"/>
      <c r="G862" s="983"/>
      <c r="H862" s="983"/>
      <c r="I862" s="98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077"/>
      <c r="Q862" s="1078"/>
      <c r="R862" s="524" t="str">
        <f>IFERROR(IF(OR('別紙様式3-2（４・５月）'!R864="",'別紙様式3-2（４・５月）'!Z864="ベア加算"),
"",P862*VLOOKUP(N862,【参考】数式用!$AD$2:$AH$27,MATCH(O862,【参考】数式用!$K$4:$N$4,0)+1,0)),"")</f>
        <v/>
      </c>
      <c r="S862" s="138"/>
      <c r="T862" s="1079"/>
      <c r="U862" s="1080"/>
      <c r="V862" s="522" t="str">
        <f>IFERROR(IF(AND('別紙様式3-2（４・５月）'!O864="", O862&lt;&gt;""),P862, P862*VLOOKUP(AF862,【参考】数式用4!$DC$3:$DZ$106,MATCH(N862,【参考】数式用4!$DC$2:$DZ$2,0))),"")</f>
        <v/>
      </c>
      <c r="W862" s="107"/>
      <c r="X862" s="525"/>
      <c r="Y862" s="1081" t="str">
        <f>IFERROR(
     IF(OR('別紙様式3-2（４・５月）'!R864="",'別紙様式3-2（４・５月）'!Z864="ベア加算"),"",
                                            X862*VLOOKUP(N862,【参考】数式用!$AD$2:$AH$27,MATCH(W862,【参考】数式用!$K$4:$N$4,0)+1,0)
      ),"")</f>
        <v/>
      </c>
      <c r="Z862" s="1081"/>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 customHeight="1">
      <c r="A863" s="502">
        <v>850</v>
      </c>
      <c r="B863" s="982" t="str">
        <f>IF(基本情報入力シート!C902="","",基本情報入力シート!C902)</f>
        <v/>
      </c>
      <c r="C863" s="983"/>
      <c r="D863" s="983"/>
      <c r="E863" s="983"/>
      <c r="F863" s="983"/>
      <c r="G863" s="983"/>
      <c r="H863" s="983"/>
      <c r="I863" s="98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077"/>
      <c r="Q863" s="1078"/>
      <c r="R863" s="524" t="str">
        <f>IFERROR(IF(OR('別紙様式3-2（４・５月）'!R865="",'別紙様式3-2（４・５月）'!Z865="ベア加算"),
"",P863*VLOOKUP(N863,【参考】数式用!$AD$2:$AH$27,MATCH(O863,【参考】数式用!$K$4:$N$4,0)+1,0)),"")</f>
        <v/>
      </c>
      <c r="S863" s="138"/>
      <c r="T863" s="1079"/>
      <c r="U863" s="1080"/>
      <c r="V863" s="522" t="str">
        <f>IFERROR(IF(AND('別紙様式3-2（４・５月）'!O865="", O863&lt;&gt;""),P863, P863*VLOOKUP(AF863,【参考】数式用4!$DC$3:$DZ$106,MATCH(N863,【参考】数式用4!$DC$2:$DZ$2,0))),"")</f>
        <v/>
      </c>
      <c r="W863" s="107"/>
      <c r="X863" s="525"/>
      <c r="Y863" s="1081" t="str">
        <f>IFERROR(
     IF(OR('別紙様式3-2（４・５月）'!R865="",'別紙様式3-2（４・５月）'!Z865="ベア加算"),"",
                                            X863*VLOOKUP(N863,【参考】数式用!$AD$2:$AH$27,MATCH(W863,【参考】数式用!$K$4:$N$4,0)+1,0)
      ),"")</f>
        <v/>
      </c>
      <c r="Z863" s="1081"/>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 customHeight="1">
      <c r="A864" s="502">
        <v>851</v>
      </c>
      <c r="B864" s="982" t="str">
        <f>IF(基本情報入力シート!C903="","",基本情報入力シート!C903)</f>
        <v/>
      </c>
      <c r="C864" s="983"/>
      <c r="D864" s="983"/>
      <c r="E864" s="983"/>
      <c r="F864" s="983"/>
      <c r="G864" s="983"/>
      <c r="H864" s="983"/>
      <c r="I864" s="98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077"/>
      <c r="Q864" s="1078"/>
      <c r="R864" s="524" t="str">
        <f>IFERROR(IF(OR('別紙様式3-2（４・５月）'!R866="",'別紙様式3-2（４・５月）'!Z866="ベア加算"),
"",P864*VLOOKUP(N864,【参考】数式用!$AD$2:$AH$27,MATCH(O864,【参考】数式用!$K$4:$N$4,0)+1,0)),"")</f>
        <v/>
      </c>
      <c r="S864" s="138"/>
      <c r="T864" s="1079"/>
      <c r="U864" s="1080"/>
      <c r="V864" s="522" t="str">
        <f>IFERROR(IF(AND('別紙様式3-2（４・５月）'!O866="", O864&lt;&gt;""),P864, P864*VLOOKUP(AF864,【参考】数式用4!$DC$3:$DZ$106,MATCH(N864,【参考】数式用4!$DC$2:$DZ$2,0))),"")</f>
        <v/>
      </c>
      <c r="W864" s="107"/>
      <c r="X864" s="525"/>
      <c r="Y864" s="1081" t="str">
        <f>IFERROR(
     IF(OR('別紙様式3-2（４・５月）'!R866="",'別紙様式3-2（４・５月）'!Z866="ベア加算"),"",
                                            X864*VLOOKUP(N864,【参考】数式用!$AD$2:$AH$27,MATCH(W864,【参考】数式用!$K$4:$N$4,0)+1,0)
      ),"")</f>
        <v/>
      </c>
      <c r="Z864" s="1081"/>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 customHeight="1">
      <c r="A865" s="502">
        <v>852</v>
      </c>
      <c r="B865" s="982" t="str">
        <f>IF(基本情報入力シート!C904="","",基本情報入力シート!C904)</f>
        <v/>
      </c>
      <c r="C865" s="983"/>
      <c r="D865" s="983"/>
      <c r="E865" s="983"/>
      <c r="F865" s="983"/>
      <c r="G865" s="983"/>
      <c r="H865" s="983"/>
      <c r="I865" s="98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077"/>
      <c r="Q865" s="1078"/>
      <c r="R865" s="524" t="str">
        <f>IFERROR(IF(OR('別紙様式3-2（４・５月）'!R867="",'別紙様式3-2（４・５月）'!Z867="ベア加算"),
"",P865*VLOOKUP(N865,【参考】数式用!$AD$2:$AH$27,MATCH(O865,【参考】数式用!$K$4:$N$4,0)+1,0)),"")</f>
        <v/>
      </c>
      <c r="S865" s="138"/>
      <c r="T865" s="1079"/>
      <c r="U865" s="1080"/>
      <c r="V865" s="522" t="str">
        <f>IFERROR(IF(AND('別紙様式3-2（４・５月）'!O867="", O865&lt;&gt;""),P865, P865*VLOOKUP(AF865,【参考】数式用4!$DC$3:$DZ$106,MATCH(N865,【参考】数式用4!$DC$2:$DZ$2,0))),"")</f>
        <v/>
      </c>
      <c r="W865" s="107"/>
      <c r="X865" s="525"/>
      <c r="Y865" s="1081" t="str">
        <f>IFERROR(
     IF(OR('別紙様式3-2（４・５月）'!R867="",'別紙様式3-2（４・５月）'!Z867="ベア加算"),"",
                                            X865*VLOOKUP(N865,【参考】数式用!$AD$2:$AH$27,MATCH(W865,【参考】数式用!$K$4:$N$4,0)+1,0)
      ),"")</f>
        <v/>
      </c>
      <c r="Z865" s="1081"/>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 customHeight="1">
      <c r="A866" s="502">
        <v>853</v>
      </c>
      <c r="B866" s="982" t="str">
        <f>IF(基本情報入力シート!C905="","",基本情報入力シート!C905)</f>
        <v/>
      </c>
      <c r="C866" s="983"/>
      <c r="D866" s="983"/>
      <c r="E866" s="983"/>
      <c r="F866" s="983"/>
      <c r="G866" s="983"/>
      <c r="H866" s="983"/>
      <c r="I866" s="98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077"/>
      <c r="Q866" s="1078"/>
      <c r="R866" s="524" t="str">
        <f>IFERROR(IF(OR('別紙様式3-2（４・５月）'!R868="",'別紙様式3-2（４・５月）'!Z868="ベア加算"),
"",P866*VLOOKUP(N866,【参考】数式用!$AD$2:$AH$27,MATCH(O866,【参考】数式用!$K$4:$N$4,0)+1,0)),"")</f>
        <v/>
      </c>
      <c r="S866" s="138"/>
      <c r="T866" s="1079"/>
      <c r="U866" s="1080"/>
      <c r="V866" s="522" t="str">
        <f>IFERROR(IF(AND('別紙様式3-2（４・５月）'!O868="", O866&lt;&gt;""),P866, P866*VLOOKUP(AF866,【参考】数式用4!$DC$3:$DZ$106,MATCH(N866,【参考】数式用4!$DC$2:$DZ$2,0))),"")</f>
        <v/>
      </c>
      <c r="W866" s="107"/>
      <c r="X866" s="525"/>
      <c r="Y866" s="1081" t="str">
        <f>IFERROR(
     IF(OR('別紙様式3-2（４・５月）'!R868="",'別紙様式3-2（４・５月）'!Z868="ベア加算"),"",
                                            X866*VLOOKUP(N866,【参考】数式用!$AD$2:$AH$27,MATCH(W866,【参考】数式用!$K$4:$N$4,0)+1,0)
      ),"")</f>
        <v/>
      </c>
      <c r="Z866" s="1081"/>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 customHeight="1">
      <c r="A867" s="502">
        <v>854</v>
      </c>
      <c r="B867" s="982" t="str">
        <f>IF(基本情報入力シート!C906="","",基本情報入力シート!C906)</f>
        <v/>
      </c>
      <c r="C867" s="983"/>
      <c r="D867" s="983"/>
      <c r="E867" s="983"/>
      <c r="F867" s="983"/>
      <c r="G867" s="983"/>
      <c r="H867" s="983"/>
      <c r="I867" s="98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077"/>
      <c r="Q867" s="1078"/>
      <c r="R867" s="524" t="str">
        <f>IFERROR(IF(OR('別紙様式3-2（４・５月）'!R869="",'別紙様式3-2（４・５月）'!Z869="ベア加算"),
"",P867*VLOOKUP(N867,【参考】数式用!$AD$2:$AH$27,MATCH(O867,【参考】数式用!$K$4:$N$4,0)+1,0)),"")</f>
        <v/>
      </c>
      <c r="S867" s="138"/>
      <c r="T867" s="1079"/>
      <c r="U867" s="1080"/>
      <c r="V867" s="522" t="str">
        <f>IFERROR(IF(AND('別紙様式3-2（４・５月）'!O869="", O867&lt;&gt;""),P867, P867*VLOOKUP(AF867,【参考】数式用4!$DC$3:$DZ$106,MATCH(N867,【参考】数式用4!$DC$2:$DZ$2,0))),"")</f>
        <v/>
      </c>
      <c r="W867" s="107"/>
      <c r="X867" s="525"/>
      <c r="Y867" s="1081" t="str">
        <f>IFERROR(
     IF(OR('別紙様式3-2（４・５月）'!R869="",'別紙様式3-2（４・５月）'!Z869="ベア加算"),"",
                                            X867*VLOOKUP(N867,【参考】数式用!$AD$2:$AH$27,MATCH(W867,【参考】数式用!$K$4:$N$4,0)+1,0)
      ),"")</f>
        <v/>
      </c>
      <c r="Z867" s="1081"/>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 customHeight="1">
      <c r="A868" s="502">
        <v>855</v>
      </c>
      <c r="B868" s="982" t="str">
        <f>IF(基本情報入力シート!C907="","",基本情報入力シート!C907)</f>
        <v/>
      </c>
      <c r="C868" s="983"/>
      <c r="D868" s="983"/>
      <c r="E868" s="983"/>
      <c r="F868" s="983"/>
      <c r="G868" s="983"/>
      <c r="H868" s="983"/>
      <c r="I868" s="98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077"/>
      <c r="Q868" s="1078"/>
      <c r="R868" s="524" t="str">
        <f>IFERROR(IF(OR('別紙様式3-2（４・５月）'!R870="",'別紙様式3-2（４・５月）'!Z870="ベア加算"),
"",P868*VLOOKUP(N868,【参考】数式用!$AD$2:$AH$27,MATCH(O868,【参考】数式用!$K$4:$N$4,0)+1,0)),"")</f>
        <v/>
      </c>
      <c r="S868" s="138"/>
      <c r="T868" s="1079"/>
      <c r="U868" s="1080"/>
      <c r="V868" s="522" t="str">
        <f>IFERROR(IF(AND('別紙様式3-2（４・５月）'!O870="", O868&lt;&gt;""),P868, P868*VLOOKUP(AF868,【参考】数式用4!$DC$3:$DZ$106,MATCH(N868,【参考】数式用4!$DC$2:$DZ$2,0))),"")</f>
        <v/>
      </c>
      <c r="W868" s="107"/>
      <c r="X868" s="525"/>
      <c r="Y868" s="1081" t="str">
        <f>IFERROR(
     IF(OR('別紙様式3-2（４・５月）'!R870="",'別紙様式3-2（４・５月）'!Z870="ベア加算"),"",
                                            X868*VLOOKUP(N868,【参考】数式用!$AD$2:$AH$27,MATCH(W868,【参考】数式用!$K$4:$N$4,0)+1,0)
      ),"")</f>
        <v/>
      </c>
      <c r="Z868" s="1081"/>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 customHeight="1">
      <c r="A869" s="502">
        <v>856</v>
      </c>
      <c r="B869" s="982" t="str">
        <f>IF(基本情報入力シート!C908="","",基本情報入力シート!C908)</f>
        <v/>
      </c>
      <c r="C869" s="983"/>
      <c r="D869" s="983"/>
      <c r="E869" s="983"/>
      <c r="F869" s="983"/>
      <c r="G869" s="983"/>
      <c r="H869" s="983"/>
      <c r="I869" s="98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077"/>
      <c r="Q869" s="1078"/>
      <c r="R869" s="524" t="str">
        <f>IFERROR(IF(OR('別紙様式3-2（４・５月）'!R871="",'別紙様式3-2（４・５月）'!Z871="ベア加算"),
"",P869*VLOOKUP(N869,【参考】数式用!$AD$2:$AH$27,MATCH(O869,【参考】数式用!$K$4:$N$4,0)+1,0)),"")</f>
        <v/>
      </c>
      <c r="S869" s="138"/>
      <c r="T869" s="1079"/>
      <c r="U869" s="1080"/>
      <c r="V869" s="522" t="str">
        <f>IFERROR(IF(AND('別紙様式3-2（４・５月）'!O871="", O869&lt;&gt;""),P869, P869*VLOOKUP(AF869,【参考】数式用4!$DC$3:$DZ$106,MATCH(N869,【参考】数式用4!$DC$2:$DZ$2,0))),"")</f>
        <v/>
      </c>
      <c r="W869" s="107"/>
      <c r="X869" s="525"/>
      <c r="Y869" s="1081" t="str">
        <f>IFERROR(
     IF(OR('別紙様式3-2（４・５月）'!R871="",'別紙様式3-2（４・５月）'!Z871="ベア加算"),"",
                                            X869*VLOOKUP(N869,【参考】数式用!$AD$2:$AH$27,MATCH(W869,【参考】数式用!$K$4:$N$4,0)+1,0)
      ),"")</f>
        <v/>
      </c>
      <c r="Z869" s="1081"/>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 customHeight="1">
      <c r="A870" s="502">
        <v>857</v>
      </c>
      <c r="B870" s="982" t="str">
        <f>IF(基本情報入力シート!C909="","",基本情報入力シート!C909)</f>
        <v/>
      </c>
      <c r="C870" s="983"/>
      <c r="D870" s="983"/>
      <c r="E870" s="983"/>
      <c r="F870" s="983"/>
      <c r="G870" s="983"/>
      <c r="H870" s="983"/>
      <c r="I870" s="98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077"/>
      <c r="Q870" s="1078"/>
      <c r="R870" s="524" t="str">
        <f>IFERROR(IF(OR('別紙様式3-2（４・５月）'!R872="",'別紙様式3-2（４・５月）'!Z872="ベア加算"),
"",P870*VLOOKUP(N870,【参考】数式用!$AD$2:$AH$27,MATCH(O870,【参考】数式用!$K$4:$N$4,0)+1,0)),"")</f>
        <v/>
      </c>
      <c r="S870" s="138"/>
      <c r="T870" s="1079"/>
      <c r="U870" s="1080"/>
      <c r="V870" s="522" t="str">
        <f>IFERROR(IF(AND('別紙様式3-2（４・５月）'!O872="", O870&lt;&gt;""),P870, P870*VLOOKUP(AF870,【参考】数式用4!$DC$3:$DZ$106,MATCH(N870,【参考】数式用4!$DC$2:$DZ$2,0))),"")</f>
        <v/>
      </c>
      <c r="W870" s="107"/>
      <c r="X870" s="525"/>
      <c r="Y870" s="1081" t="str">
        <f>IFERROR(
     IF(OR('別紙様式3-2（４・５月）'!R872="",'別紙様式3-2（４・５月）'!Z872="ベア加算"),"",
                                            X870*VLOOKUP(N870,【参考】数式用!$AD$2:$AH$27,MATCH(W870,【参考】数式用!$K$4:$N$4,0)+1,0)
      ),"")</f>
        <v/>
      </c>
      <c r="Z870" s="1081"/>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 customHeight="1">
      <c r="A871" s="502">
        <v>858</v>
      </c>
      <c r="B871" s="982" t="str">
        <f>IF(基本情報入力シート!C910="","",基本情報入力シート!C910)</f>
        <v/>
      </c>
      <c r="C871" s="983"/>
      <c r="D871" s="983"/>
      <c r="E871" s="983"/>
      <c r="F871" s="983"/>
      <c r="G871" s="983"/>
      <c r="H871" s="983"/>
      <c r="I871" s="98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077"/>
      <c r="Q871" s="1078"/>
      <c r="R871" s="524" t="str">
        <f>IFERROR(IF(OR('別紙様式3-2（４・５月）'!R873="",'別紙様式3-2（４・５月）'!Z873="ベア加算"),
"",P871*VLOOKUP(N871,【参考】数式用!$AD$2:$AH$27,MATCH(O871,【参考】数式用!$K$4:$N$4,0)+1,0)),"")</f>
        <v/>
      </c>
      <c r="S871" s="138"/>
      <c r="T871" s="1079"/>
      <c r="U871" s="1080"/>
      <c r="V871" s="522" t="str">
        <f>IFERROR(IF(AND('別紙様式3-2（４・５月）'!O873="", O871&lt;&gt;""),P871, P871*VLOOKUP(AF871,【参考】数式用4!$DC$3:$DZ$106,MATCH(N871,【参考】数式用4!$DC$2:$DZ$2,0))),"")</f>
        <v/>
      </c>
      <c r="W871" s="107"/>
      <c r="X871" s="525"/>
      <c r="Y871" s="1081" t="str">
        <f>IFERROR(
     IF(OR('別紙様式3-2（４・５月）'!R873="",'別紙様式3-2（４・５月）'!Z873="ベア加算"),"",
                                            X871*VLOOKUP(N871,【参考】数式用!$AD$2:$AH$27,MATCH(W871,【参考】数式用!$K$4:$N$4,0)+1,0)
      ),"")</f>
        <v/>
      </c>
      <c r="Z871" s="1081"/>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 customHeight="1">
      <c r="A872" s="502">
        <v>859</v>
      </c>
      <c r="B872" s="982" t="str">
        <f>IF(基本情報入力シート!C911="","",基本情報入力シート!C911)</f>
        <v/>
      </c>
      <c r="C872" s="983"/>
      <c r="D872" s="983"/>
      <c r="E872" s="983"/>
      <c r="F872" s="983"/>
      <c r="G872" s="983"/>
      <c r="H872" s="983"/>
      <c r="I872" s="98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077"/>
      <c r="Q872" s="1078"/>
      <c r="R872" s="524" t="str">
        <f>IFERROR(IF(OR('別紙様式3-2（４・５月）'!R874="",'別紙様式3-2（４・５月）'!Z874="ベア加算"),
"",P872*VLOOKUP(N872,【参考】数式用!$AD$2:$AH$27,MATCH(O872,【参考】数式用!$K$4:$N$4,0)+1,0)),"")</f>
        <v/>
      </c>
      <c r="S872" s="138"/>
      <c r="T872" s="1079"/>
      <c r="U872" s="1080"/>
      <c r="V872" s="522" t="str">
        <f>IFERROR(IF(AND('別紙様式3-2（４・５月）'!O874="", O872&lt;&gt;""),P872, P872*VLOOKUP(AF872,【参考】数式用4!$DC$3:$DZ$106,MATCH(N872,【参考】数式用4!$DC$2:$DZ$2,0))),"")</f>
        <v/>
      </c>
      <c r="W872" s="107"/>
      <c r="X872" s="525"/>
      <c r="Y872" s="1081" t="str">
        <f>IFERROR(
     IF(OR('別紙様式3-2（４・５月）'!R874="",'別紙様式3-2（４・５月）'!Z874="ベア加算"),"",
                                            X872*VLOOKUP(N872,【参考】数式用!$AD$2:$AH$27,MATCH(W872,【参考】数式用!$K$4:$N$4,0)+1,0)
      ),"")</f>
        <v/>
      </c>
      <c r="Z872" s="1081"/>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 customHeight="1">
      <c r="A873" s="502">
        <v>860</v>
      </c>
      <c r="B873" s="982" t="str">
        <f>IF(基本情報入力シート!C912="","",基本情報入力シート!C912)</f>
        <v/>
      </c>
      <c r="C873" s="983"/>
      <c r="D873" s="983"/>
      <c r="E873" s="983"/>
      <c r="F873" s="983"/>
      <c r="G873" s="983"/>
      <c r="H873" s="983"/>
      <c r="I873" s="98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077"/>
      <c r="Q873" s="1078"/>
      <c r="R873" s="524" t="str">
        <f>IFERROR(IF(OR('別紙様式3-2（４・５月）'!R875="",'別紙様式3-2（４・５月）'!Z875="ベア加算"),
"",P873*VLOOKUP(N873,【参考】数式用!$AD$2:$AH$27,MATCH(O873,【参考】数式用!$K$4:$N$4,0)+1,0)),"")</f>
        <v/>
      </c>
      <c r="S873" s="138"/>
      <c r="T873" s="1079"/>
      <c r="U873" s="1080"/>
      <c r="V873" s="522" t="str">
        <f>IFERROR(IF(AND('別紙様式3-2（４・５月）'!O875="", O873&lt;&gt;""),P873, P873*VLOOKUP(AF873,【参考】数式用4!$DC$3:$DZ$106,MATCH(N873,【参考】数式用4!$DC$2:$DZ$2,0))),"")</f>
        <v/>
      </c>
      <c r="W873" s="107"/>
      <c r="X873" s="525"/>
      <c r="Y873" s="1081" t="str">
        <f>IFERROR(
     IF(OR('別紙様式3-2（４・５月）'!R875="",'別紙様式3-2（４・５月）'!Z875="ベア加算"),"",
                                            X873*VLOOKUP(N873,【参考】数式用!$AD$2:$AH$27,MATCH(W873,【参考】数式用!$K$4:$N$4,0)+1,0)
      ),"")</f>
        <v/>
      </c>
      <c r="Z873" s="1081"/>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 customHeight="1">
      <c r="A874" s="502">
        <v>861</v>
      </c>
      <c r="B874" s="982" t="str">
        <f>IF(基本情報入力シート!C913="","",基本情報入力シート!C913)</f>
        <v/>
      </c>
      <c r="C874" s="983"/>
      <c r="D874" s="983"/>
      <c r="E874" s="983"/>
      <c r="F874" s="983"/>
      <c r="G874" s="983"/>
      <c r="H874" s="983"/>
      <c r="I874" s="98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077"/>
      <c r="Q874" s="1078"/>
      <c r="R874" s="524" t="str">
        <f>IFERROR(IF(OR('別紙様式3-2（４・５月）'!R876="",'別紙様式3-2（４・５月）'!Z876="ベア加算"),
"",P874*VLOOKUP(N874,【参考】数式用!$AD$2:$AH$27,MATCH(O874,【参考】数式用!$K$4:$N$4,0)+1,0)),"")</f>
        <v/>
      </c>
      <c r="S874" s="138"/>
      <c r="T874" s="1079"/>
      <c r="U874" s="1080"/>
      <c r="V874" s="522" t="str">
        <f>IFERROR(IF(AND('別紙様式3-2（４・５月）'!O876="", O874&lt;&gt;""),P874, P874*VLOOKUP(AF874,【参考】数式用4!$DC$3:$DZ$106,MATCH(N874,【参考】数式用4!$DC$2:$DZ$2,0))),"")</f>
        <v/>
      </c>
      <c r="W874" s="107"/>
      <c r="X874" s="525"/>
      <c r="Y874" s="1081" t="str">
        <f>IFERROR(
     IF(OR('別紙様式3-2（４・５月）'!R876="",'別紙様式3-2（４・５月）'!Z876="ベア加算"),"",
                                            X874*VLOOKUP(N874,【参考】数式用!$AD$2:$AH$27,MATCH(W874,【参考】数式用!$K$4:$N$4,0)+1,0)
      ),"")</f>
        <v/>
      </c>
      <c r="Z874" s="1081"/>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 customHeight="1">
      <c r="A875" s="502">
        <v>862</v>
      </c>
      <c r="B875" s="982" t="str">
        <f>IF(基本情報入力シート!C914="","",基本情報入力シート!C914)</f>
        <v/>
      </c>
      <c r="C875" s="983"/>
      <c r="D875" s="983"/>
      <c r="E875" s="983"/>
      <c r="F875" s="983"/>
      <c r="G875" s="983"/>
      <c r="H875" s="983"/>
      <c r="I875" s="98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077"/>
      <c r="Q875" s="1078"/>
      <c r="R875" s="524" t="str">
        <f>IFERROR(IF(OR('別紙様式3-2（４・５月）'!R877="",'別紙様式3-2（４・５月）'!Z877="ベア加算"),
"",P875*VLOOKUP(N875,【参考】数式用!$AD$2:$AH$27,MATCH(O875,【参考】数式用!$K$4:$N$4,0)+1,0)),"")</f>
        <v/>
      </c>
      <c r="S875" s="138"/>
      <c r="T875" s="1079"/>
      <c r="U875" s="1080"/>
      <c r="V875" s="522" t="str">
        <f>IFERROR(IF(AND('別紙様式3-2（４・５月）'!O877="", O875&lt;&gt;""),P875, P875*VLOOKUP(AF875,【参考】数式用4!$DC$3:$DZ$106,MATCH(N875,【参考】数式用4!$DC$2:$DZ$2,0))),"")</f>
        <v/>
      </c>
      <c r="W875" s="107"/>
      <c r="X875" s="525"/>
      <c r="Y875" s="1081" t="str">
        <f>IFERROR(
     IF(OR('別紙様式3-2（４・５月）'!R877="",'別紙様式3-2（４・５月）'!Z877="ベア加算"),"",
                                            X875*VLOOKUP(N875,【参考】数式用!$AD$2:$AH$27,MATCH(W875,【参考】数式用!$K$4:$N$4,0)+1,0)
      ),"")</f>
        <v/>
      </c>
      <c r="Z875" s="1081"/>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 customHeight="1">
      <c r="A876" s="502">
        <v>863</v>
      </c>
      <c r="B876" s="982" t="str">
        <f>IF(基本情報入力シート!C915="","",基本情報入力シート!C915)</f>
        <v/>
      </c>
      <c r="C876" s="983"/>
      <c r="D876" s="983"/>
      <c r="E876" s="983"/>
      <c r="F876" s="983"/>
      <c r="G876" s="983"/>
      <c r="H876" s="983"/>
      <c r="I876" s="98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077"/>
      <c r="Q876" s="1078"/>
      <c r="R876" s="524" t="str">
        <f>IFERROR(IF(OR('別紙様式3-2（４・５月）'!R878="",'別紙様式3-2（４・５月）'!Z878="ベア加算"),
"",P876*VLOOKUP(N876,【参考】数式用!$AD$2:$AH$27,MATCH(O876,【参考】数式用!$K$4:$N$4,0)+1,0)),"")</f>
        <v/>
      </c>
      <c r="S876" s="138"/>
      <c r="T876" s="1079"/>
      <c r="U876" s="1080"/>
      <c r="V876" s="522" t="str">
        <f>IFERROR(IF(AND('別紙様式3-2（４・５月）'!O878="", O876&lt;&gt;""),P876, P876*VLOOKUP(AF876,【参考】数式用4!$DC$3:$DZ$106,MATCH(N876,【参考】数式用4!$DC$2:$DZ$2,0))),"")</f>
        <v/>
      </c>
      <c r="W876" s="107"/>
      <c r="X876" s="525"/>
      <c r="Y876" s="1081" t="str">
        <f>IFERROR(
     IF(OR('別紙様式3-2（４・５月）'!R878="",'別紙様式3-2（４・５月）'!Z878="ベア加算"),"",
                                            X876*VLOOKUP(N876,【参考】数式用!$AD$2:$AH$27,MATCH(W876,【参考】数式用!$K$4:$N$4,0)+1,0)
      ),"")</f>
        <v/>
      </c>
      <c r="Z876" s="1081"/>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 customHeight="1">
      <c r="A877" s="502">
        <v>864</v>
      </c>
      <c r="B877" s="982" t="str">
        <f>IF(基本情報入力シート!C916="","",基本情報入力シート!C916)</f>
        <v/>
      </c>
      <c r="C877" s="983"/>
      <c r="D877" s="983"/>
      <c r="E877" s="983"/>
      <c r="F877" s="983"/>
      <c r="G877" s="983"/>
      <c r="H877" s="983"/>
      <c r="I877" s="98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077"/>
      <c r="Q877" s="1078"/>
      <c r="R877" s="524" t="str">
        <f>IFERROR(IF(OR('別紙様式3-2（４・５月）'!R879="",'別紙様式3-2（４・５月）'!Z879="ベア加算"),
"",P877*VLOOKUP(N877,【参考】数式用!$AD$2:$AH$27,MATCH(O877,【参考】数式用!$K$4:$N$4,0)+1,0)),"")</f>
        <v/>
      </c>
      <c r="S877" s="138"/>
      <c r="T877" s="1079"/>
      <c r="U877" s="1080"/>
      <c r="V877" s="522" t="str">
        <f>IFERROR(IF(AND('別紙様式3-2（４・５月）'!O879="", O877&lt;&gt;""),P877, P877*VLOOKUP(AF877,【参考】数式用4!$DC$3:$DZ$106,MATCH(N877,【参考】数式用4!$DC$2:$DZ$2,0))),"")</f>
        <v/>
      </c>
      <c r="W877" s="107"/>
      <c r="X877" s="525"/>
      <c r="Y877" s="1081" t="str">
        <f>IFERROR(
     IF(OR('別紙様式3-2（４・５月）'!R879="",'別紙様式3-2（４・５月）'!Z879="ベア加算"),"",
                                            X877*VLOOKUP(N877,【参考】数式用!$AD$2:$AH$27,MATCH(W877,【参考】数式用!$K$4:$N$4,0)+1,0)
      ),"")</f>
        <v/>
      </c>
      <c r="Z877" s="1081"/>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 customHeight="1">
      <c r="A878" s="502">
        <v>865</v>
      </c>
      <c r="B878" s="982" t="str">
        <f>IF(基本情報入力シート!C917="","",基本情報入力シート!C917)</f>
        <v/>
      </c>
      <c r="C878" s="983"/>
      <c r="D878" s="983"/>
      <c r="E878" s="983"/>
      <c r="F878" s="983"/>
      <c r="G878" s="983"/>
      <c r="H878" s="983"/>
      <c r="I878" s="98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077"/>
      <c r="Q878" s="1078"/>
      <c r="R878" s="524" t="str">
        <f>IFERROR(IF(OR('別紙様式3-2（４・５月）'!R880="",'別紙様式3-2（４・５月）'!Z880="ベア加算"),
"",P878*VLOOKUP(N878,【参考】数式用!$AD$2:$AH$27,MATCH(O878,【参考】数式用!$K$4:$N$4,0)+1,0)),"")</f>
        <v/>
      </c>
      <c r="S878" s="138"/>
      <c r="T878" s="1079"/>
      <c r="U878" s="1080"/>
      <c r="V878" s="522" t="str">
        <f>IFERROR(IF(AND('別紙様式3-2（４・５月）'!O880="", O878&lt;&gt;""),P878, P878*VLOOKUP(AF878,【参考】数式用4!$DC$3:$DZ$106,MATCH(N878,【参考】数式用4!$DC$2:$DZ$2,0))),"")</f>
        <v/>
      </c>
      <c r="W878" s="107"/>
      <c r="X878" s="525"/>
      <c r="Y878" s="1081" t="str">
        <f>IFERROR(
     IF(OR('別紙様式3-2（４・５月）'!R880="",'別紙様式3-2（４・５月）'!Z880="ベア加算"),"",
                                            X878*VLOOKUP(N878,【参考】数式用!$AD$2:$AH$27,MATCH(W878,【参考】数式用!$K$4:$N$4,0)+1,0)
      ),"")</f>
        <v/>
      </c>
      <c r="Z878" s="1081"/>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 customHeight="1">
      <c r="A879" s="502">
        <v>866</v>
      </c>
      <c r="B879" s="982" t="str">
        <f>IF(基本情報入力シート!C918="","",基本情報入力シート!C918)</f>
        <v/>
      </c>
      <c r="C879" s="983"/>
      <c r="D879" s="983"/>
      <c r="E879" s="983"/>
      <c r="F879" s="983"/>
      <c r="G879" s="983"/>
      <c r="H879" s="983"/>
      <c r="I879" s="98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077"/>
      <c r="Q879" s="1078"/>
      <c r="R879" s="524" t="str">
        <f>IFERROR(IF(OR('別紙様式3-2（４・５月）'!R881="",'別紙様式3-2（４・５月）'!Z881="ベア加算"),
"",P879*VLOOKUP(N879,【参考】数式用!$AD$2:$AH$27,MATCH(O879,【参考】数式用!$K$4:$N$4,0)+1,0)),"")</f>
        <v/>
      </c>
      <c r="S879" s="138"/>
      <c r="T879" s="1079"/>
      <c r="U879" s="1080"/>
      <c r="V879" s="522" t="str">
        <f>IFERROR(IF(AND('別紙様式3-2（４・５月）'!O881="", O879&lt;&gt;""),P879, P879*VLOOKUP(AF879,【参考】数式用4!$DC$3:$DZ$106,MATCH(N879,【参考】数式用4!$DC$2:$DZ$2,0))),"")</f>
        <v/>
      </c>
      <c r="W879" s="107"/>
      <c r="X879" s="525"/>
      <c r="Y879" s="1081" t="str">
        <f>IFERROR(
     IF(OR('別紙様式3-2（４・５月）'!R881="",'別紙様式3-2（４・５月）'!Z881="ベア加算"),"",
                                            X879*VLOOKUP(N879,【参考】数式用!$AD$2:$AH$27,MATCH(W879,【参考】数式用!$K$4:$N$4,0)+1,0)
      ),"")</f>
        <v/>
      </c>
      <c r="Z879" s="1081"/>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 customHeight="1">
      <c r="A880" s="502">
        <v>867</v>
      </c>
      <c r="B880" s="982" t="str">
        <f>IF(基本情報入力シート!C919="","",基本情報入力シート!C919)</f>
        <v/>
      </c>
      <c r="C880" s="983"/>
      <c r="D880" s="983"/>
      <c r="E880" s="983"/>
      <c r="F880" s="983"/>
      <c r="G880" s="983"/>
      <c r="H880" s="983"/>
      <c r="I880" s="98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077"/>
      <c r="Q880" s="1078"/>
      <c r="R880" s="524" t="str">
        <f>IFERROR(IF(OR('別紙様式3-2（４・５月）'!R882="",'別紙様式3-2（４・５月）'!Z882="ベア加算"),
"",P880*VLOOKUP(N880,【参考】数式用!$AD$2:$AH$27,MATCH(O880,【参考】数式用!$K$4:$N$4,0)+1,0)),"")</f>
        <v/>
      </c>
      <c r="S880" s="138"/>
      <c r="T880" s="1079"/>
      <c r="U880" s="1080"/>
      <c r="V880" s="522" t="str">
        <f>IFERROR(IF(AND('別紙様式3-2（４・５月）'!O882="", O880&lt;&gt;""),P880, P880*VLOOKUP(AF880,【参考】数式用4!$DC$3:$DZ$106,MATCH(N880,【参考】数式用4!$DC$2:$DZ$2,0))),"")</f>
        <v/>
      </c>
      <c r="W880" s="107"/>
      <c r="X880" s="525"/>
      <c r="Y880" s="1081" t="str">
        <f>IFERROR(
     IF(OR('別紙様式3-2（４・５月）'!R882="",'別紙様式3-2（４・５月）'!Z882="ベア加算"),"",
                                            X880*VLOOKUP(N880,【参考】数式用!$AD$2:$AH$27,MATCH(W880,【参考】数式用!$K$4:$N$4,0)+1,0)
      ),"")</f>
        <v/>
      </c>
      <c r="Z880" s="1081"/>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 customHeight="1">
      <c r="A881" s="502">
        <v>868</v>
      </c>
      <c r="B881" s="982" t="str">
        <f>IF(基本情報入力シート!C920="","",基本情報入力シート!C920)</f>
        <v/>
      </c>
      <c r="C881" s="983"/>
      <c r="D881" s="983"/>
      <c r="E881" s="983"/>
      <c r="F881" s="983"/>
      <c r="G881" s="983"/>
      <c r="H881" s="983"/>
      <c r="I881" s="98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077"/>
      <c r="Q881" s="1078"/>
      <c r="R881" s="524" t="str">
        <f>IFERROR(IF(OR('別紙様式3-2（４・５月）'!R883="",'別紙様式3-2（４・５月）'!Z883="ベア加算"),
"",P881*VLOOKUP(N881,【参考】数式用!$AD$2:$AH$27,MATCH(O881,【参考】数式用!$K$4:$N$4,0)+1,0)),"")</f>
        <v/>
      </c>
      <c r="S881" s="138"/>
      <c r="T881" s="1079"/>
      <c r="U881" s="1080"/>
      <c r="V881" s="522" t="str">
        <f>IFERROR(IF(AND('別紙様式3-2（４・５月）'!O883="", O881&lt;&gt;""),P881, P881*VLOOKUP(AF881,【参考】数式用4!$DC$3:$DZ$106,MATCH(N881,【参考】数式用4!$DC$2:$DZ$2,0))),"")</f>
        <v/>
      </c>
      <c r="W881" s="107"/>
      <c r="X881" s="525"/>
      <c r="Y881" s="1081" t="str">
        <f>IFERROR(
     IF(OR('別紙様式3-2（４・５月）'!R883="",'別紙様式3-2（４・５月）'!Z883="ベア加算"),"",
                                            X881*VLOOKUP(N881,【参考】数式用!$AD$2:$AH$27,MATCH(W881,【参考】数式用!$K$4:$N$4,0)+1,0)
      ),"")</f>
        <v/>
      </c>
      <c r="Z881" s="1081"/>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 customHeight="1">
      <c r="A882" s="502">
        <v>869</v>
      </c>
      <c r="B882" s="982" t="str">
        <f>IF(基本情報入力シート!C921="","",基本情報入力シート!C921)</f>
        <v/>
      </c>
      <c r="C882" s="983"/>
      <c r="D882" s="983"/>
      <c r="E882" s="983"/>
      <c r="F882" s="983"/>
      <c r="G882" s="983"/>
      <c r="H882" s="983"/>
      <c r="I882" s="98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077"/>
      <c r="Q882" s="1078"/>
      <c r="R882" s="524" t="str">
        <f>IFERROR(IF(OR('別紙様式3-2（４・５月）'!R884="",'別紙様式3-2（４・５月）'!Z884="ベア加算"),
"",P882*VLOOKUP(N882,【参考】数式用!$AD$2:$AH$27,MATCH(O882,【参考】数式用!$K$4:$N$4,0)+1,0)),"")</f>
        <v/>
      </c>
      <c r="S882" s="138"/>
      <c r="T882" s="1079"/>
      <c r="U882" s="1080"/>
      <c r="V882" s="522" t="str">
        <f>IFERROR(IF(AND('別紙様式3-2（４・５月）'!O884="", O882&lt;&gt;""),P882, P882*VLOOKUP(AF882,【参考】数式用4!$DC$3:$DZ$106,MATCH(N882,【参考】数式用4!$DC$2:$DZ$2,0))),"")</f>
        <v/>
      </c>
      <c r="W882" s="107"/>
      <c r="X882" s="525"/>
      <c r="Y882" s="1081" t="str">
        <f>IFERROR(
     IF(OR('別紙様式3-2（４・５月）'!R884="",'別紙様式3-2（４・５月）'!Z884="ベア加算"),"",
                                            X882*VLOOKUP(N882,【参考】数式用!$AD$2:$AH$27,MATCH(W882,【参考】数式用!$K$4:$N$4,0)+1,0)
      ),"")</f>
        <v/>
      </c>
      <c r="Z882" s="1081"/>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 customHeight="1">
      <c r="A883" s="502">
        <v>870</v>
      </c>
      <c r="B883" s="982" t="str">
        <f>IF(基本情報入力シート!C922="","",基本情報入力シート!C922)</f>
        <v/>
      </c>
      <c r="C883" s="983"/>
      <c r="D883" s="983"/>
      <c r="E883" s="983"/>
      <c r="F883" s="983"/>
      <c r="G883" s="983"/>
      <c r="H883" s="983"/>
      <c r="I883" s="98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077"/>
      <c r="Q883" s="1078"/>
      <c r="R883" s="524" t="str">
        <f>IFERROR(IF(OR('別紙様式3-2（４・５月）'!R885="",'別紙様式3-2（４・５月）'!Z885="ベア加算"),
"",P883*VLOOKUP(N883,【参考】数式用!$AD$2:$AH$27,MATCH(O883,【参考】数式用!$K$4:$N$4,0)+1,0)),"")</f>
        <v/>
      </c>
      <c r="S883" s="138"/>
      <c r="T883" s="1079"/>
      <c r="U883" s="1080"/>
      <c r="V883" s="522" t="str">
        <f>IFERROR(IF(AND('別紙様式3-2（４・５月）'!O885="", O883&lt;&gt;""),P883, P883*VLOOKUP(AF883,【参考】数式用4!$DC$3:$DZ$106,MATCH(N883,【参考】数式用4!$DC$2:$DZ$2,0))),"")</f>
        <v/>
      </c>
      <c r="W883" s="107"/>
      <c r="X883" s="525"/>
      <c r="Y883" s="1081" t="str">
        <f>IFERROR(
     IF(OR('別紙様式3-2（４・５月）'!R885="",'別紙様式3-2（４・５月）'!Z885="ベア加算"),"",
                                            X883*VLOOKUP(N883,【参考】数式用!$AD$2:$AH$27,MATCH(W883,【参考】数式用!$K$4:$N$4,0)+1,0)
      ),"")</f>
        <v/>
      </c>
      <c r="Z883" s="1081"/>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 customHeight="1">
      <c r="A884" s="502">
        <v>871</v>
      </c>
      <c r="B884" s="982" t="str">
        <f>IF(基本情報入力シート!C923="","",基本情報入力シート!C923)</f>
        <v/>
      </c>
      <c r="C884" s="983"/>
      <c r="D884" s="983"/>
      <c r="E884" s="983"/>
      <c r="F884" s="983"/>
      <c r="G884" s="983"/>
      <c r="H884" s="983"/>
      <c r="I884" s="98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077"/>
      <c r="Q884" s="1078"/>
      <c r="R884" s="524" t="str">
        <f>IFERROR(IF(OR('別紙様式3-2（４・５月）'!R886="",'別紙様式3-2（４・５月）'!Z886="ベア加算"),
"",P884*VLOOKUP(N884,【参考】数式用!$AD$2:$AH$27,MATCH(O884,【参考】数式用!$K$4:$N$4,0)+1,0)),"")</f>
        <v/>
      </c>
      <c r="S884" s="138"/>
      <c r="T884" s="1079"/>
      <c r="U884" s="1080"/>
      <c r="V884" s="522" t="str">
        <f>IFERROR(IF(AND('別紙様式3-2（４・５月）'!O886="", O884&lt;&gt;""),P884, P884*VLOOKUP(AF884,【参考】数式用4!$DC$3:$DZ$106,MATCH(N884,【参考】数式用4!$DC$2:$DZ$2,0))),"")</f>
        <v/>
      </c>
      <c r="W884" s="107"/>
      <c r="X884" s="525"/>
      <c r="Y884" s="1081" t="str">
        <f>IFERROR(
     IF(OR('別紙様式3-2（４・５月）'!R886="",'別紙様式3-2（４・５月）'!Z886="ベア加算"),"",
                                            X884*VLOOKUP(N884,【参考】数式用!$AD$2:$AH$27,MATCH(W884,【参考】数式用!$K$4:$N$4,0)+1,0)
      ),"")</f>
        <v/>
      </c>
      <c r="Z884" s="1081"/>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 customHeight="1">
      <c r="A885" s="502">
        <v>872</v>
      </c>
      <c r="B885" s="982" t="str">
        <f>IF(基本情報入力シート!C924="","",基本情報入力シート!C924)</f>
        <v/>
      </c>
      <c r="C885" s="983"/>
      <c r="D885" s="983"/>
      <c r="E885" s="983"/>
      <c r="F885" s="983"/>
      <c r="G885" s="983"/>
      <c r="H885" s="983"/>
      <c r="I885" s="98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077"/>
      <c r="Q885" s="1078"/>
      <c r="R885" s="524" t="str">
        <f>IFERROR(IF(OR('別紙様式3-2（４・５月）'!R887="",'別紙様式3-2（４・５月）'!Z887="ベア加算"),
"",P885*VLOOKUP(N885,【参考】数式用!$AD$2:$AH$27,MATCH(O885,【参考】数式用!$K$4:$N$4,0)+1,0)),"")</f>
        <v/>
      </c>
      <c r="S885" s="138"/>
      <c r="T885" s="1079"/>
      <c r="U885" s="1080"/>
      <c r="V885" s="522" t="str">
        <f>IFERROR(IF(AND('別紙様式3-2（４・５月）'!O887="", O885&lt;&gt;""),P885, P885*VLOOKUP(AF885,【参考】数式用4!$DC$3:$DZ$106,MATCH(N885,【参考】数式用4!$DC$2:$DZ$2,0))),"")</f>
        <v/>
      </c>
      <c r="W885" s="107"/>
      <c r="X885" s="525"/>
      <c r="Y885" s="1081" t="str">
        <f>IFERROR(
     IF(OR('別紙様式3-2（４・５月）'!R887="",'別紙様式3-2（４・５月）'!Z887="ベア加算"),"",
                                            X885*VLOOKUP(N885,【参考】数式用!$AD$2:$AH$27,MATCH(W885,【参考】数式用!$K$4:$N$4,0)+1,0)
      ),"")</f>
        <v/>
      </c>
      <c r="Z885" s="1081"/>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 customHeight="1">
      <c r="A886" s="502">
        <v>873</v>
      </c>
      <c r="B886" s="982" t="str">
        <f>IF(基本情報入力シート!C925="","",基本情報入力シート!C925)</f>
        <v/>
      </c>
      <c r="C886" s="983"/>
      <c r="D886" s="983"/>
      <c r="E886" s="983"/>
      <c r="F886" s="983"/>
      <c r="G886" s="983"/>
      <c r="H886" s="983"/>
      <c r="I886" s="98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077"/>
      <c r="Q886" s="1078"/>
      <c r="R886" s="524" t="str">
        <f>IFERROR(IF(OR('別紙様式3-2（４・５月）'!R888="",'別紙様式3-2（４・５月）'!Z888="ベア加算"),
"",P886*VLOOKUP(N886,【参考】数式用!$AD$2:$AH$27,MATCH(O886,【参考】数式用!$K$4:$N$4,0)+1,0)),"")</f>
        <v/>
      </c>
      <c r="S886" s="138"/>
      <c r="T886" s="1079"/>
      <c r="U886" s="1080"/>
      <c r="V886" s="522" t="str">
        <f>IFERROR(IF(AND('別紙様式3-2（４・５月）'!O888="", O886&lt;&gt;""),P886, P886*VLOOKUP(AF886,【参考】数式用4!$DC$3:$DZ$106,MATCH(N886,【参考】数式用4!$DC$2:$DZ$2,0))),"")</f>
        <v/>
      </c>
      <c r="W886" s="107"/>
      <c r="X886" s="525"/>
      <c r="Y886" s="1081" t="str">
        <f>IFERROR(
     IF(OR('別紙様式3-2（４・５月）'!R888="",'別紙様式3-2（４・５月）'!Z888="ベア加算"),"",
                                            X886*VLOOKUP(N886,【参考】数式用!$AD$2:$AH$27,MATCH(W886,【参考】数式用!$K$4:$N$4,0)+1,0)
      ),"")</f>
        <v/>
      </c>
      <c r="Z886" s="1081"/>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 customHeight="1">
      <c r="A887" s="502">
        <v>874</v>
      </c>
      <c r="B887" s="982" t="str">
        <f>IF(基本情報入力シート!C926="","",基本情報入力シート!C926)</f>
        <v/>
      </c>
      <c r="C887" s="983"/>
      <c r="D887" s="983"/>
      <c r="E887" s="983"/>
      <c r="F887" s="983"/>
      <c r="G887" s="983"/>
      <c r="H887" s="983"/>
      <c r="I887" s="98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077"/>
      <c r="Q887" s="1078"/>
      <c r="R887" s="524" t="str">
        <f>IFERROR(IF(OR('別紙様式3-2（４・５月）'!R889="",'別紙様式3-2（４・５月）'!Z889="ベア加算"),
"",P887*VLOOKUP(N887,【参考】数式用!$AD$2:$AH$27,MATCH(O887,【参考】数式用!$K$4:$N$4,0)+1,0)),"")</f>
        <v/>
      </c>
      <c r="S887" s="138"/>
      <c r="T887" s="1079"/>
      <c r="U887" s="1080"/>
      <c r="V887" s="522" t="str">
        <f>IFERROR(IF(AND('別紙様式3-2（４・５月）'!O889="", O887&lt;&gt;""),P887, P887*VLOOKUP(AF887,【参考】数式用4!$DC$3:$DZ$106,MATCH(N887,【参考】数式用4!$DC$2:$DZ$2,0))),"")</f>
        <v/>
      </c>
      <c r="W887" s="107"/>
      <c r="X887" s="525"/>
      <c r="Y887" s="1081" t="str">
        <f>IFERROR(
     IF(OR('別紙様式3-2（４・５月）'!R889="",'別紙様式3-2（４・５月）'!Z889="ベア加算"),"",
                                            X887*VLOOKUP(N887,【参考】数式用!$AD$2:$AH$27,MATCH(W887,【参考】数式用!$K$4:$N$4,0)+1,0)
      ),"")</f>
        <v/>
      </c>
      <c r="Z887" s="1081"/>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 customHeight="1">
      <c r="A888" s="502">
        <v>875</v>
      </c>
      <c r="B888" s="982" t="str">
        <f>IF(基本情報入力シート!C927="","",基本情報入力シート!C927)</f>
        <v/>
      </c>
      <c r="C888" s="983"/>
      <c r="D888" s="983"/>
      <c r="E888" s="983"/>
      <c r="F888" s="983"/>
      <c r="G888" s="983"/>
      <c r="H888" s="983"/>
      <c r="I888" s="98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077"/>
      <c r="Q888" s="1078"/>
      <c r="R888" s="524" t="str">
        <f>IFERROR(IF(OR('別紙様式3-2（４・５月）'!R890="",'別紙様式3-2（４・５月）'!Z890="ベア加算"),
"",P888*VLOOKUP(N888,【参考】数式用!$AD$2:$AH$27,MATCH(O888,【参考】数式用!$K$4:$N$4,0)+1,0)),"")</f>
        <v/>
      </c>
      <c r="S888" s="138"/>
      <c r="T888" s="1079"/>
      <c r="U888" s="1080"/>
      <c r="V888" s="522" t="str">
        <f>IFERROR(IF(AND('別紙様式3-2（４・５月）'!O890="", O888&lt;&gt;""),P888, P888*VLOOKUP(AF888,【参考】数式用4!$DC$3:$DZ$106,MATCH(N888,【参考】数式用4!$DC$2:$DZ$2,0))),"")</f>
        <v/>
      </c>
      <c r="W888" s="107"/>
      <c r="X888" s="525"/>
      <c r="Y888" s="1081" t="str">
        <f>IFERROR(
     IF(OR('別紙様式3-2（４・５月）'!R890="",'別紙様式3-2（４・５月）'!Z890="ベア加算"),"",
                                            X888*VLOOKUP(N888,【参考】数式用!$AD$2:$AH$27,MATCH(W888,【参考】数式用!$K$4:$N$4,0)+1,0)
      ),"")</f>
        <v/>
      </c>
      <c r="Z888" s="1081"/>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 customHeight="1">
      <c r="A889" s="502">
        <v>876</v>
      </c>
      <c r="B889" s="982" t="str">
        <f>IF(基本情報入力シート!C928="","",基本情報入力シート!C928)</f>
        <v/>
      </c>
      <c r="C889" s="983"/>
      <c r="D889" s="983"/>
      <c r="E889" s="983"/>
      <c r="F889" s="983"/>
      <c r="G889" s="983"/>
      <c r="H889" s="983"/>
      <c r="I889" s="98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077"/>
      <c r="Q889" s="1078"/>
      <c r="R889" s="524" t="str">
        <f>IFERROR(IF(OR('別紙様式3-2（４・５月）'!R891="",'別紙様式3-2（４・５月）'!Z891="ベア加算"),
"",P889*VLOOKUP(N889,【参考】数式用!$AD$2:$AH$27,MATCH(O889,【参考】数式用!$K$4:$N$4,0)+1,0)),"")</f>
        <v/>
      </c>
      <c r="S889" s="138"/>
      <c r="T889" s="1079"/>
      <c r="U889" s="1080"/>
      <c r="V889" s="522" t="str">
        <f>IFERROR(IF(AND('別紙様式3-2（４・５月）'!O891="", O889&lt;&gt;""),P889, P889*VLOOKUP(AF889,【参考】数式用4!$DC$3:$DZ$106,MATCH(N889,【参考】数式用4!$DC$2:$DZ$2,0))),"")</f>
        <v/>
      </c>
      <c r="W889" s="107"/>
      <c r="X889" s="525"/>
      <c r="Y889" s="1081" t="str">
        <f>IFERROR(
     IF(OR('別紙様式3-2（４・５月）'!R891="",'別紙様式3-2（４・５月）'!Z891="ベア加算"),"",
                                            X889*VLOOKUP(N889,【参考】数式用!$AD$2:$AH$27,MATCH(W889,【参考】数式用!$K$4:$N$4,0)+1,0)
      ),"")</f>
        <v/>
      </c>
      <c r="Z889" s="1081"/>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 customHeight="1">
      <c r="A890" s="502">
        <v>877</v>
      </c>
      <c r="B890" s="982" t="str">
        <f>IF(基本情報入力シート!C929="","",基本情報入力シート!C929)</f>
        <v/>
      </c>
      <c r="C890" s="983"/>
      <c r="D890" s="983"/>
      <c r="E890" s="983"/>
      <c r="F890" s="983"/>
      <c r="G890" s="983"/>
      <c r="H890" s="983"/>
      <c r="I890" s="98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077"/>
      <c r="Q890" s="1078"/>
      <c r="R890" s="524" t="str">
        <f>IFERROR(IF(OR('別紙様式3-2（４・５月）'!R892="",'別紙様式3-2（４・５月）'!Z892="ベア加算"),
"",P890*VLOOKUP(N890,【参考】数式用!$AD$2:$AH$27,MATCH(O890,【参考】数式用!$K$4:$N$4,0)+1,0)),"")</f>
        <v/>
      </c>
      <c r="S890" s="138"/>
      <c r="T890" s="1079"/>
      <c r="U890" s="1080"/>
      <c r="V890" s="522" t="str">
        <f>IFERROR(IF(AND('別紙様式3-2（４・５月）'!O892="", O890&lt;&gt;""),P890, P890*VLOOKUP(AF890,【参考】数式用4!$DC$3:$DZ$106,MATCH(N890,【参考】数式用4!$DC$2:$DZ$2,0))),"")</f>
        <v/>
      </c>
      <c r="W890" s="107"/>
      <c r="X890" s="525"/>
      <c r="Y890" s="1081" t="str">
        <f>IFERROR(
     IF(OR('別紙様式3-2（４・５月）'!R892="",'別紙様式3-2（４・５月）'!Z892="ベア加算"),"",
                                            X890*VLOOKUP(N890,【参考】数式用!$AD$2:$AH$27,MATCH(W890,【参考】数式用!$K$4:$N$4,0)+1,0)
      ),"")</f>
        <v/>
      </c>
      <c r="Z890" s="1081"/>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 customHeight="1">
      <c r="A891" s="502">
        <v>878</v>
      </c>
      <c r="B891" s="982" t="str">
        <f>IF(基本情報入力シート!C930="","",基本情報入力シート!C930)</f>
        <v/>
      </c>
      <c r="C891" s="983"/>
      <c r="D891" s="983"/>
      <c r="E891" s="983"/>
      <c r="F891" s="983"/>
      <c r="G891" s="983"/>
      <c r="H891" s="983"/>
      <c r="I891" s="98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077"/>
      <c r="Q891" s="1078"/>
      <c r="R891" s="524" t="str">
        <f>IFERROR(IF(OR('別紙様式3-2（４・５月）'!R893="",'別紙様式3-2（４・５月）'!Z893="ベア加算"),
"",P891*VLOOKUP(N891,【参考】数式用!$AD$2:$AH$27,MATCH(O891,【参考】数式用!$K$4:$N$4,0)+1,0)),"")</f>
        <v/>
      </c>
      <c r="S891" s="138"/>
      <c r="T891" s="1079"/>
      <c r="U891" s="1080"/>
      <c r="V891" s="522" t="str">
        <f>IFERROR(IF(AND('別紙様式3-2（４・５月）'!O893="", O891&lt;&gt;""),P891, P891*VLOOKUP(AF891,【参考】数式用4!$DC$3:$DZ$106,MATCH(N891,【参考】数式用4!$DC$2:$DZ$2,0))),"")</f>
        <v/>
      </c>
      <c r="W891" s="107"/>
      <c r="X891" s="525"/>
      <c r="Y891" s="1081" t="str">
        <f>IFERROR(
     IF(OR('別紙様式3-2（４・５月）'!R893="",'別紙様式3-2（４・５月）'!Z893="ベア加算"),"",
                                            X891*VLOOKUP(N891,【参考】数式用!$AD$2:$AH$27,MATCH(W891,【参考】数式用!$K$4:$N$4,0)+1,0)
      ),"")</f>
        <v/>
      </c>
      <c r="Z891" s="1081"/>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 customHeight="1">
      <c r="A892" s="502">
        <v>879</v>
      </c>
      <c r="B892" s="982" t="str">
        <f>IF(基本情報入力シート!C931="","",基本情報入力シート!C931)</f>
        <v/>
      </c>
      <c r="C892" s="983"/>
      <c r="D892" s="983"/>
      <c r="E892" s="983"/>
      <c r="F892" s="983"/>
      <c r="G892" s="983"/>
      <c r="H892" s="983"/>
      <c r="I892" s="98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077"/>
      <c r="Q892" s="1078"/>
      <c r="R892" s="524" t="str">
        <f>IFERROR(IF(OR('別紙様式3-2（４・５月）'!R894="",'別紙様式3-2（４・５月）'!Z894="ベア加算"),
"",P892*VLOOKUP(N892,【参考】数式用!$AD$2:$AH$27,MATCH(O892,【参考】数式用!$K$4:$N$4,0)+1,0)),"")</f>
        <v/>
      </c>
      <c r="S892" s="138"/>
      <c r="T892" s="1079"/>
      <c r="U892" s="1080"/>
      <c r="V892" s="522" t="str">
        <f>IFERROR(IF(AND('別紙様式3-2（４・５月）'!O894="", O892&lt;&gt;""),P892, P892*VLOOKUP(AF892,【参考】数式用4!$DC$3:$DZ$106,MATCH(N892,【参考】数式用4!$DC$2:$DZ$2,0))),"")</f>
        <v/>
      </c>
      <c r="W892" s="107"/>
      <c r="X892" s="525"/>
      <c r="Y892" s="1081" t="str">
        <f>IFERROR(
     IF(OR('別紙様式3-2（４・５月）'!R894="",'別紙様式3-2（４・５月）'!Z894="ベア加算"),"",
                                            X892*VLOOKUP(N892,【参考】数式用!$AD$2:$AH$27,MATCH(W892,【参考】数式用!$K$4:$N$4,0)+1,0)
      ),"")</f>
        <v/>
      </c>
      <c r="Z892" s="1081"/>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 customHeight="1">
      <c r="A893" s="502">
        <v>880</v>
      </c>
      <c r="B893" s="982" t="str">
        <f>IF(基本情報入力シート!C932="","",基本情報入力シート!C932)</f>
        <v/>
      </c>
      <c r="C893" s="983"/>
      <c r="D893" s="983"/>
      <c r="E893" s="983"/>
      <c r="F893" s="983"/>
      <c r="G893" s="983"/>
      <c r="H893" s="983"/>
      <c r="I893" s="98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077"/>
      <c r="Q893" s="1078"/>
      <c r="R893" s="524" t="str">
        <f>IFERROR(IF(OR('別紙様式3-2（４・５月）'!R895="",'別紙様式3-2（４・５月）'!Z895="ベア加算"),
"",P893*VLOOKUP(N893,【参考】数式用!$AD$2:$AH$27,MATCH(O893,【参考】数式用!$K$4:$N$4,0)+1,0)),"")</f>
        <v/>
      </c>
      <c r="S893" s="138"/>
      <c r="T893" s="1079"/>
      <c r="U893" s="1080"/>
      <c r="V893" s="522" t="str">
        <f>IFERROR(IF(AND('別紙様式3-2（４・５月）'!O895="", O893&lt;&gt;""),P893, P893*VLOOKUP(AF893,【参考】数式用4!$DC$3:$DZ$106,MATCH(N893,【参考】数式用4!$DC$2:$DZ$2,0))),"")</f>
        <v/>
      </c>
      <c r="W893" s="107"/>
      <c r="X893" s="525"/>
      <c r="Y893" s="1081" t="str">
        <f>IFERROR(
     IF(OR('別紙様式3-2（４・５月）'!R895="",'別紙様式3-2（４・５月）'!Z895="ベア加算"),"",
                                            X893*VLOOKUP(N893,【参考】数式用!$AD$2:$AH$27,MATCH(W893,【参考】数式用!$K$4:$N$4,0)+1,0)
      ),"")</f>
        <v/>
      </c>
      <c r="Z893" s="1081"/>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 customHeight="1">
      <c r="A894" s="502">
        <v>881</v>
      </c>
      <c r="B894" s="982" t="str">
        <f>IF(基本情報入力シート!C933="","",基本情報入力シート!C933)</f>
        <v/>
      </c>
      <c r="C894" s="983"/>
      <c r="D894" s="983"/>
      <c r="E894" s="983"/>
      <c r="F894" s="983"/>
      <c r="G894" s="983"/>
      <c r="H894" s="983"/>
      <c r="I894" s="98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077"/>
      <c r="Q894" s="1078"/>
      <c r="R894" s="524" t="str">
        <f>IFERROR(IF(OR('別紙様式3-2（４・５月）'!R896="",'別紙様式3-2（４・５月）'!Z896="ベア加算"),
"",P894*VLOOKUP(N894,【参考】数式用!$AD$2:$AH$27,MATCH(O894,【参考】数式用!$K$4:$N$4,0)+1,0)),"")</f>
        <v/>
      </c>
      <c r="S894" s="138"/>
      <c r="T894" s="1079"/>
      <c r="U894" s="1080"/>
      <c r="V894" s="522" t="str">
        <f>IFERROR(IF(AND('別紙様式3-2（４・５月）'!O896="", O894&lt;&gt;""),P894, P894*VLOOKUP(AF894,【参考】数式用4!$DC$3:$DZ$106,MATCH(N894,【参考】数式用4!$DC$2:$DZ$2,0))),"")</f>
        <v/>
      </c>
      <c r="W894" s="107"/>
      <c r="X894" s="525"/>
      <c r="Y894" s="1081" t="str">
        <f>IFERROR(
     IF(OR('別紙様式3-2（４・５月）'!R896="",'別紙様式3-2（４・５月）'!Z896="ベア加算"),"",
                                            X894*VLOOKUP(N894,【参考】数式用!$AD$2:$AH$27,MATCH(W894,【参考】数式用!$K$4:$N$4,0)+1,0)
      ),"")</f>
        <v/>
      </c>
      <c r="Z894" s="1081"/>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 customHeight="1">
      <c r="A895" s="502">
        <v>882</v>
      </c>
      <c r="B895" s="982" t="str">
        <f>IF(基本情報入力シート!C934="","",基本情報入力シート!C934)</f>
        <v/>
      </c>
      <c r="C895" s="983"/>
      <c r="D895" s="983"/>
      <c r="E895" s="983"/>
      <c r="F895" s="983"/>
      <c r="G895" s="983"/>
      <c r="H895" s="983"/>
      <c r="I895" s="98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077"/>
      <c r="Q895" s="1078"/>
      <c r="R895" s="524" t="str">
        <f>IFERROR(IF(OR('別紙様式3-2（４・５月）'!R897="",'別紙様式3-2（４・５月）'!Z897="ベア加算"),
"",P895*VLOOKUP(N895,【参考】数式用!$AD$2:$AH$27,MATCH(O895,【参考】数式用!$K$4:$N$4,0)+1,0)),"")</f>
        <v/>
      </c>
      <c r="S895" s="138"/>
      <c r="T895" s="1079"/>
      <c r="U895" s="1080"/>
      <c r="V895" s="522" t="str">
        <f>IFERROR(IF(AND('別紙様式3-2（４・５月）'!O897="", O895&lt;&gt;""),P895, P895*VLOOKUP(AF895,【参考】数式用4!$DC$3:$DZ$106,MATCH(N895,【参考】数式用4!$DC$2:$DZ$2,0))),"")</f>
        <v/>
      </c>
      <c r="W895" s="107"/>
      <c r="X895" s="525"/>
      <c r="Y895" s="1081" t="str">
        <f>IFERROR(
     IF(OR('別紙様式3-2（４・５月）'!R897="",'別紙様式3-2（４・５月）'!Z897="ベア加算"),"",
                                            X895*VLOOKUP(N895,【参考】数式用!$AD$2:$AH$27,MATCH(W895,【参考】数式用!$K$4:$N$4,0)+1,0)
      ),"")</f>
        <v/>
      </c>
      <c r="Z895" s="1081"/>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 customHeight="1">
      <c r="A896" s="502">
        <v>883</v>
      </c>
      <c r="B896" s="982" t="str">
        <f>IF(基本情報入力シート!C935="","",基本情報入力シート!C935)</f>
        <v/>
      </c>
      <c r="C896" s="983"/>
      <c r="D896" s="983"/>
      <c r="E896" s="983"/>
      <c r="F896" s="983"/>
      <c r="G896" s="983"/>
      <c r="H896" s="983"/>
      <c r="I896" s="98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077"/>
      <c r="Q896" s="1078"/>
      <c r="R896" s="524" t="str">
        <f>IFERROR(IF(OR('別紙様式3-2（４・５月）'!R898="",'別紙様式3-2（４・５月）'!Z898="ベア加算"),
"",P896*VLOOKUP(N896,【参考】数式用!$AD$2:$AH$27,MATCH(O896,【参考】数式用!$K$4:$N$4,0)+1,0)),"")</f>
        <v/>
      </c>
      <c r="S896" s="138"/>
      <c r="T896" s="1079"/>
      <c r="U896" s="1080"/>
      <c r="V896" s="522" t="str">
        <f>IFERROR(IF(AND('別紙様式3-2（４・５月）'!O898="", O896&lt;&gt;""),P896, P896*VLOOKUP(AF896,【参考】数式用4!$DC$3:$DZ$106,MATCH(N896,【参考】数式用4!$DC$2:$DZ$2,0))),"")</f>
        <v/>
      </c>
      <c r="W896" s="107"/>
      <c r="X896" s="525"/>
      <c r="Y896" s="1081" t="str">
        <f>IFERROR(
     IF(OR('別紙様式3-2（４・５月）'!R898="",'別紙様式3-2（４・５月）'!Z898="ベア加算"),"",
                                            X896*VLOOKUP(N896,【参考】数式用!$AD$2:$AH$27,MATCH(W896,【参考】数式用!$K$4:$N$4,0)+1,0)
      ),"")</f>
        <v/>
      </c>
      <c r="Z896" s="1081"/>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 customHeight="1">
      <c r="A897" s="502">
        <v>884</v>
      </c>
      <c r="B897" s="982" t="str">
        <f>IF(基本情報入力シート!C936="","",基本情報入力シート!C936)</f>
        <v/>
      </c>
      <c r="C897" s="983"/>
      <c r="D897" s="983"/>
      <c r="E897" s="983"/>
      <c r="F897" s="983"/>
      <c r="G897" s="983"/>
      <c r="H897" s="983"/>
      <c r="I897" s="98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077"/>
      <c r="Q897" s="1078"/>
      <c r="R897" s="524" t="str">
        <f>IFERROR(IF(OR('別紙様式3-2（４・５月）'!R899="",'別紙様式3-2（４・５月）'!Z899="ベア加算"),
"",P897*VLOOKUP(N897,【参考】数式用!$AD$2:$AH$27,MATCH(O897,【参考】数式用!$K$4:$N$4,0)+1,0)),"")</f>
        <v/>
      </c>
      <c r="S897" s="138"/>
      <c r="T897" s="1079"/>
      <c r="U897" s="1080"/>
      <c r="V897" s="522" t="str">
        <f>IFERROR(IF(AND('別紙様式3-2（４・５月）'!O899="", O897&lt;&gt;""),P897, P897*VLOOKUP(AF897,【参考】数式用4!$DC$3:$DZ$106,MATCH(N897,【参考】数式用4!$DC$2:$DZ$2,0))),"")</f>
        <v/>
      </c>
      <c r="W897" s="107"/>
      <c r="X897" s="525"/>
      <c r="Y897" s="1081" t="str">
        <f>IFERROR(
     IF(OR('別紙様式3-2（４・５月）'!R899="",'別紙様式3-2（４・５月）'!Z899="ベア加算"),"",
                                            X897*VLOOKUP(N897,【参考】数式用!$AD$2:$AH$27,MATCH(W897,【参考】数式用!$K$4:$N$4,0)+1,0)
      ),"")</f>
        <v/>
      </c>
      <c r="Z897" s="1081"/>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 customHeight="1">
      <c r="A898" s="502">
        <v>885</v>
      </c>
      <c r="B898" s="982" t="str">
        <f>IF(基本情報入力シート!C937="","",基本情報入力シート!C937)</f>
        <v/>
      </c>
      <c r="C898" s="983"/>
      <c r="D898" s="983"/>
      <c r="E898" s="983"/>
      <c r="F898" s="983"/>
      <c r="G898" s="983"/>
      <c r="H898" s="983"/>
      <c r="I898" s="98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077"/>
      <c r="Q898" s="1078"/>
      <c r="R898" s="524" t="str">
        <f>IFERROR(IF(OR('別紙様式3-2（４・５月）'!R900="",'別紙様式3-2（４・５月）'!Z900="ベア加算"),
"",P898*VLOOKUP(N898,【参考】数式用!$AD$2:$AH$27,MATCH(O898,【参考】数式用!$K$4:$N$4,0)+1,0)),"")</f>
        <v/>
      </c>
      <c r="S898" s="138"/>
      <c r="T898" s="1079"/>
      <c r="U898" s="1080"/>
      <c r="V898" s="522" t="str">
        <f>IFERROR(IF(AND('別紙様式3-2（４・５月）'!O900="", O898&lt;&gt;""),P898, P898*VLOOKUP(AF898,【参考】数式用4!$DC$3:$DZ$106,MATCH(N898,【参考】数式用4!$DC$2:$DZ$2,0))),"")</f>
        <v/>
      </c>
      <c r="W898" s="107"/>
      <c r="X898" s="525"/>
      <c r="Y898" s="1081" t="str">
        <f>IFERROR(
     IF(OR('別紙様式3-2（４・５月）'!R900="",'別紙様式3-2（４・５月）'!Z900="ベア加算"),"",
                                            X898*VLOOKUP(N898,【参考】数式用!$AD$2:$AH$27,MATCH(W898,【参考】数式用!$K$4:$N$4,0)+1,0)
      ),"")</f>
        <v/>
      </c>
      <c r="Z898" s="1081"/>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 customHeight="1">
      <c r="A899" s="502">
        <v>886</v>
      </c>
      <c r="B899" s="982" t="str">
        <f>IF(基本情報入力シート!C938="","",基本情報入力シート!C938)</f>
        <v/>
      </c>
      <c r="C899" s="983"/>
      <c r="D899" s="983"/>
      <c r="E899" s="983"/>
      <c r="F899" s="983"/>
      <c r="G899" s="983"/>
      <c r="H899" s="983"/>
      <c r="I899" s="98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077"/>
      <c r="Q899" s="1078"/>
      <c r="R899" s="524" t="str">
        <f>IFERROR(IF(OR('別紙様式3-2（４・５月）'!R901="",'別紙様式3-2（４・５月）'!Z901="ベア加算"),
"",P899*VLOOKUP(N899,【参考】数式用!$AD$2:$AH$27,MATCH(O899,【参考】数式用!$K$4:$N$4,0)+1,0)),"")</f>
        <v/>
      </c>
      <c r="S899" s="138"/>
      <c r="T899" s="1079"/>
      <c r="U899" s="1080"/>
      <c r="V899" s="522" t="str">
        <f>IFERROR(IF(AND('別紙様式3-2（４・５月）'!O901="", O899&lt;&gt;""),P899, P899*VLOOKUP(AF899,【参考】数式用4!$DC$3:$DZ$106,MATCH(N899,【参考】数式用4!$DC$2:$DZ$2,0))),"")</f>
        <v/>
      </c>
      <c r="W899" s="107"/>
      <c r="X899" s="525"/>
      <c r="Y899" s="1081" t="str">
        <f>IFERROR(
     IF(OR('別紙様式3-2（４・５月）'!R901="",'別紙様式3-2（４・５月）'!Z901="ベア加算"),"",
                                            X899*VLOOKUP(N899,【参考】数式用!$AD$2:$AH$27,MATCH(W899,【参考】数式用!$K$4:$N$4,0)+1,0)
      ),"")</f>
        <v/>
      </c>
      <c r="Z899" s="1081"/>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 customHeight="1">
      <c r="A900" s="502">
        <v>887</v>
      </c>
      <c r="B900" s="982" t="str">
        <f>IF(基本情報入力シート!C939="","",基本情報入力シート!C939)</f>
        <v/>
      </c>
      <c r="C900" s="983"/>
      <c r="D900" s="983"/>
      <c r="E900" s="983"/>
      <c r="F900" s="983"/>
      <c r="G900" s="983"/>
      <c r="H900" s="983"/>
      <c r="I900" s="98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077"/>
      <c r="Q900" s="1078"/>
      <c r="R900" s="524" t="str">
        <f>IFERROR(IF(OR('別紙様式3-2（４・５月）'!R902="",'別紙様式3-2（４・５月）'!Z902="ベア加算"),
"",P900*VLOOKUP(N900,【参考】数式用!$AD$2:$AH$27,MATCH(O900,【参考】数式用!$K$4:$N$4,0)+1,0)),"")</f>
        <v/>
      </c>
      <c r="S900" s="138"/>
      <c r="T900" s="1079"/>
      <c r="U900" s="1080"/>
      <c r="V900" s="522" t="str">
        <f>IFERROR(IF(AND('別紙様式3-2（４・５月）'!O902="", O900&lt;&gt;""),P900, P900*VLOOKUP(AF900,【参考】数式用4!$DC$3:$DZ$106,MATCH(N900,【参考】数式用4!$DC$2:$DZ$2,0))),"")</f>
        <v/>
      </c>
      <c r="W900" s="107"/>
      <c r="X900" s="525"/>
      <c r="Y900" s="1081" t="str">
        <f>IFERROR(
     IF(OR('別紙様式3-2（４・５月）'!R902="",'別紙様式3-2（４・５月）'!Z902="ベア加算"),"",
                                            X900*VLOOKUP(N900,【参考】数式用!$AD$2:$AH$27,MATCH(W900,【参考】数式用!$K$4:$N$4,0)+1,0)
      ),"")</f>
        <v/>
      </c>
      <c r="Z900" s="1081"/>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 customHeight="1">
      <c r="A901" s="502">
        <v>888</v>
      </c>
      <c r="B901" s="982" t="str">
        <f>IF(基本情報入力シート!C940="","",基本情報入力シート!C940)</f>
        <v/>
      </c>
      <c r="C901" s="983"/>
      <c r="D901" s="983"/>
      <c r="E901" s="983"/>
      <c r="F901" s="983"/>
      <c r="G901" s="983"/>
      <c r="H901" s="983"/>
      <c r="I901" s="98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077"/>
      <c r="Q901" s="1078"/>
      <c r="R901" s="524" t="str">
        <f>IFERROR(IF(OR('別紙様式3-2（４・５月）'!R903="",'別紙様式3-2（４・５月）'!Z903="ベア加算"),
"",P901*VLOOKUP(N901,【参考】数式用!$AD$2:$AH$27,MATCH(O901,【参考】数式用!$K$4:$N$4,0)+1,0)),"")</f>
        <v/>
      </c>
      <c r="S901" s="138"/>
      <c r="T901" s="1079"/>
      <c r="U901" s="1080"/>
      <c r="V901" s="522" t="str">
        <f>IFERROR(IF(AND('別紙様式3-2（４・５月）'!O903="", O901&lt;&gt;""),P901, P901*VLOOKUP(AF901,【参考】数式用4!$DC$3:$DZ$106,MATCH(N901,【参考】数式用4!$DC$2:$DZ$2,0))),"")</f>
        <v/>
      </c>
      <c r="W901" s="107"/>
      <c r="X901" s="525"/>
      <c r="Y901" s="1081" t="str">
        <f>IFERROR(
     IF(OR('別紙様式3-2（４・５月）'!R903="",'別紙様式3-2（４・５月）'!Z903="ベア加算"),"",
                                            X901*VLOOKUP(N901,【参考】数式用!$AD$2:$AH$27,MATCH(W901,【参考】数式用!$K$4:$N$4,0)+1,0)
      ),"")</f>
        <v/>
      </c>
      <c r="Z901" s="1081"/>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 customHeight="1">
      <c r="A902" s="502">
        <v>889</v>
      </c>
      <c r="B902" s="982" t="str">
        <f>IF(基本情報入力シート!C941="","",基本情報入力シート!C941)</f>
        <v/>
      </c>
      <c r="C902" s="983"/>
      <c r="D902" s="983"/>
      <c r="E902" s="983"/>
      <c r="F902" s="983"/>
      <c r="G902" s="983"/>
      <c r="H902" s="983"/>
      <c r="I902" s="98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077"/>
      <c r="Q902" s="1078"/>
      <c r="R902" s="524" t="str">
        <f>IFERROR(IF(OR('別紙様式3-2（４・５月）'!R904="",'別紙様式3-2（４・５月）'!Z904="ベア加算"),
"",P902*VLOOKUP(N902,【参考】数式用!$AD$2:$AH$27,MATCH(O902,【参考】数式用!$K$4:$N$4,0)+1,0)),"")</f>
        <v/>
      </c>
      <c r="S902" s="138"/>
      <c r="T902" s="1079"/>
      <c r="U902" s="1080"/>
      <c r="V902" s="522" t="str">
        <f>IFERROR(IF(AND('別紙様式3-2（４・５月）'!O904="", O902&lt;&gt;""),P902, P902*VLOOKUP(AF902,【参考】数式用4!$DC$3:$DZ$106,MATCH(N902,【参考】数式用4!$DC$2:$DZ$2,0))),"")</f>
        <v/>
      </c>
      <c r="W902" s="107"/>
      <c r="X902" s="525"/>
      <c r="Y902" s="1081" t="str">
        <f>IFERROR(
     IF(OR('別紙様式3-2（４・５月）'!R904="",'別紙様式3-2（４・５月）'!Z904="ベア加算"),"",
                                            X902*VLOOKUP(N902,【参考】数式用!$AD$2:$AH$27,MATCH(W902,【参考】数式用!$K$4:$N$4,0)+1,0)
      ),"")</f>
        <v/>
      </c>
      <c r="Z902" s="1081"/>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 customHeight="1">
      <c r="A903" s="502">
        <v>890</v>
      </c>
      <c r="B903" s="982" t="str">
        <f>IF(基本情報入力シート!C942="","",基本情報入力シート!C942)</f>
        <v/>
      </c>
      <c r="C903" s="983"/>
      <c r="D903" s="983"/>
      <c r="E903" s="983"/>
      <c r="F903" s="983"/>
      <c r="G903" s="983"/>
      <c r="H903" s="983"/>
      <c r="I903" s="98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077"/>
      <c r="Q903" s="1078"/>
      <c r="R903" s="524" t="str">
        <f>IFERROR(IF(OR('別紙様式3-2（４・５月）'!R905="",'別紙様式3-2（４・５月）'!Z905="ベア加算"),
"",P903*VLOOKUP(N903,【参考】数式用!$AD$2:$AH$27,MATCH(O903,【参考】数式用!$K$4:$N$4,0)+1,0)),"")</f>
        <v/>
      </c>
      <c r="S903" s="138"/>
      <c r="T903" s="1079"/>
      <c r="U903" s="1080"/>
      <c r="V903" s="522" t="str">
        <f>IFERROR(IF(AND('別紙様式3-2（４・５月）'!O905="", O903&lt;&gt;""),P903, P903*VLOOKUP(AF903,【参考】数式用4!$DC$3:$DZ$106,MATCH(N903,【参考】数式用4!$DC$2:$DZ$2,0))),"")</f>
        <v/>
      </c>
      <c r="W903" s="107"/>
      <c r="X903" s="525"/>
      <c r="Y903" s="1081" t="str">
        <f>IFERROR(
     IF(OR('別紙様式3-2（４・５月）'!R905="",'別紙様式3-2（４・５月）'!Z905="ベア加算"),"",
                                            X903*VLOOKUP(N903,【参考】数式用!$AD$2:$AH$27,MATCH(W903,【参考】数式用!$K$4:$N$4,0)+1,0)
      ),"")</f>
        <v/>
      </c>
      <c r="Z903" s="1081"/>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 customHeight="1">
      <c r="A904" s="502">
        <v>891</v>
      </c>
      <c r="B904" s="982" t="str">
        <f>IF(基本情報入力シート!C943="","",基本情報入力シート!C943)</f>
        <v/>
      </c>
      <c r="C904" s="983"/>
      <c r="D904" s="983"/>
      <c r="E904" s="983"/>
      <c r="F904" s="983"/>
      <c r="G904" s="983"/>
      <c r="H904" s="983"/>
      <c r="I904" s="98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077"/>
      <c r="Q904" s="1078"/>
      <c r="R904" s="524" t="str">
        <f>IFERROR(IF(OR('別紙様式3-2（４・５月）'!R906="",'別紙様式3-2（４・５月）'!Z906="ベア加算"),
"",P904*VLOOKUP(N904,【参考】数式用!$AD$2:$AH$27,MATCH(O904,【参考】数式用!$K$4:$N$4,0)+1,0)),"")</f>
        <v/>
      </c>
      <c r="S904" s="138"/>
      <c r="T904" s="1079"/>
      <c r="U904" s="1080"/>
      <c r="V904" s="522" t="str">
        <f>IFERROR(IF(AND('別紙様式3-2（４・５月）'!O906="", O904&lt;&gt;""),P904, P904*VLOOKUP(AF904,【参考】数式用4!$DC$3:$DZ$106,MATCH(N904,【参考】数式用4!$DC$2:$DZ$2,0))),"")</f>
        <v/>
      </c>
      <c r="W904" s="107"/>
      <c r="X904" s="525"/>
      <c r="Y904" s="1081" t="str">
        <f>IFERROR(
     IF(OR('別紙様式3-2（４・５月）'!R906="",'別紙様式3-2（４・５月）'!Z906="ベア加算"),"",
                                            X904*VLOOKUP(N904,【参考】数式用!$AD$2:$AH$27,MATCH(W904,【参考】数式用!$K$4:$N$4,0)+1,0)
      ),"")</f>
        <v/>
      </c>
      <c r="Z904" s="1081"/>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 customHeight="1">
      <c r="A905" s="502">
        <v>892</v>
      </c>
      <c r="B905" s="982" t="str">
        <f>IF(基本情報入力シート!C944="","",基本情報入力シート!C944)</f>
        <v/>
      </c>
      <c r="C905" s="983"/>
      <c r="D905" s="983"/>
      <c r="E905" s="983"/>
      <c r="F905" s="983"/>
      <c r="G905" s="983"/>
      <c r="H905" s="983"/>
      <c r="I905" s="98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077"/>
      <c r="Q905" s="1078"/>
      <c r="R905" s="524" t="str">
        <f>IFERROR(IF(OR('別紙様式3-2（４・５月）'!R907="",'別紙様式3-2（４・５月）'!Z907="ベア加算"),
"",P905*VLOOKUP(N905,【参考】数式用!$AD$2:$AH$27,MATCH(O905,【参考】数式用!$K$4:$N$4,0)+1,0)),"")</f>
        <v/>
      </c>
      <c r="S905" s="138"/>
      <c r="T905" s="1079"/>
      <c r="U905" s="1080"/>
      <c r="V905" s="522" t="str">
        <f>IFERROR(IF(AND('別紙様式3-2（４・５月）'!O907="", O905&lt;&gt;""),P905, P905*VLOOKUP(AF905,【参考】数式用4!$DC$3:$DZ$106,MATCH(N905,【参考】数式用4!$DC$2:$DZ$2,0))),"")</f>
        <v/>
      </c>
      <c r="W905" s="107"/>
      <c r="X905" s="525"/>
      <c r="Y905" s="1081" t="str">
        <f>IFERROR(
     IF(OR('別紙様式3-2（４・５月）'!R907="",'別紙様式3-2（４・５月）'!Z907="ベア加算"),"",
                                            X905*VLOOKUP(N905,【参考】数式用!$AD$2:$AH$27,MATCH(W905,【参考】数式用!$K$4:$N$4,0)+1,0)
      ),"")</f>
        <v/>
      </c>
      <c r="Z905" s="1081"/>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 customHeight="1">
      <c r="A906" s="502">
        <v>893</v>
      </c>
      <c r="B906" s="982" t="str">
        <f>IF(基本情報入力シート!C945="","",基本情報入力シート!C945)</f>
        <v/>
      </c>
      <c r="C906" s="983"/>
      <c r="D906" s="983"/>
      <c r="E906" s="983"/>
      <c r="F906" s="983"/>
      <c r="G906" s="983"/>
      <c r="H906" s="983"/>
      <c r="I906" s="98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077"/>
      <c r="Q906" s="1078"/>
      <c r="R906" s="524" t="str">
        <f>IFERROR(IF(OR('別紙様式3-2（４・５月）'!R908="",'別紙様式3-2（４・５月）'!Z908="ベア加算"),
"",P906*VLOOKUP(N906,【参考】数式用!$AD$2:$AH$27,MATCH(O906,【参考】数式用!$K$4:$N$4,0)+1,0)),"")</f>
        <v/>
      </c>
      <c r="S906" s="138"/>
      <c r="T906" s="1079"/>
      <c r="U906" s="1080"/>
      <c r="V906" s="522" t="str">
        <f>IFERROR(IF(AND('別紙様式3-2（４・５月）'!O908="", O906&lt;&gt;""),P906, P906*VLOOKUP(AF906,【参考】数式用4!$DC$3:$DZ$106,MATCH(N906,【参考】数式用4!$DC$2:$DZ$2,0))),"")</f>
        <v/>
      </c>
      <c r="W906" s="107"/>
      <c r="X906" s="525"/>
      <c r="Y906" s="1081" t="str">
        <f>IFERROR(
     IF(OR('別紙様式3-2（４・５月）'!R908="",'別紙様式3-2（４・５月）'!Z908="ベア加算"),"",
                                            X906*VLOOKUP(N906,【参考】数式用!$AD$2:$AH$27,MATCH(W906,【参考】数式用!$K$4:$N$4,0)+1,0)
      ),"")</f>
        <v/>
      </c>
      <c r="Z906" s="1081"/>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 customHeight="1">
      <c r="A907" s="502">
        <v>894</v>
      </c>
      <c r="B907" s="982" t="str">
        <f>IF(基本情報入力シート!C946="","",基本情報入力シート!C946)</f>
        <v/>
      </c>
      <c r="C907" s="983"/>
      <c r="D907" s="983"/>
      <c r="E907" s="983"/>
      <c r="F907" s="983"/>
      <c r="G907" s="983"/>
      <c r="H907" s="983"/>
      <c r="I907" s="98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077"/>
      <c r="Q907" s="1078"/>
      <c r="R907" s="524" t="str">
        <f>IFERROR(IF(OR('別紙様式3-2（４・５月）'!R909="",'別紙様式3-2（４・５月）'!Z909="ベア加算"),
"",P907*VLOOKUP(N907,【参考】数式用!$AD$2:$AH$27,MATCH(O907,【参考】数式用!$K$4:$N$4,0)+1,0)),"")</f>
        <v/>
      </c>
      <c r="S907" s="138"/>
      <c r="T907" s="1079"/>
      <c r="U907" s="1080"/>
      <c r="V907" s="522" t="str">
        <f>IFERROR(IF(AND('別紙様式3-2（４・５月）'!O909="", O907&lt;&gt;""),P907, P907*VLOOKUP(AF907,【参考】数式用4!$DC$3:$DZ$106,MATCH(N907,【参考】数式用4!$DC$2:$DZ$2,0))),"")</f>
        <v/>
      </c>
      <c r="W907" s="107"/>
      <c r="X907" s="525"/>
      <c r="Y907" s="1081" t="str">
        <f>IFERROR(
     IF(OR('別紙様式3-2（４・５月）'!R909="",'別紙様式3-2（４・５月）'!Z909="ベア加算"),"",
                                            X907*VLOOKUP(N907,【参考】数式用!$AD$2:$AH$27,MATCH(W907,【参考】数式用!$K$4:$N$4,0)+1,0)
      ),"")</f>
        <v/>
      </c>
      <c r="Z907" s="1081"/>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 customHeight="1">
      <c r="A908" s="502">
        <v>895</v>
      </c>
      <c r="B908" s="982" t="str">
        <f>IF(基本情報入力シート!C947="","",基本情報入力シート!C947)</f>
        <v/>
      </c>
      <c r="C908" s="983"/>
      <c r="D908" s="983"/>
      <c r="E908" s="983"/>
      <c r="F908" s="983"/>
      <c r="G908" s="983"/>
      <c r="H908" s="983"/>
      <c r="I908" s="98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077"/>
      <c r="Q908" s="1078"/>
      <c r="R908" s="524" t="str">
        <f>IFERROR(IF(OR('別紙様式3-2（４・５月）'!R910="",'別紙様式3-2（４・５月）'!Z910="ベア加算"),
"",P908*VLOOKUP(N908,【参考】数式用!$AD$2:$AH$27,MATCH(O908,【参考】数式用!$K$4:$N$4,0)+1,0)),"")</f>
        <v/>
      </c>
      <c r="S908" s="138"/>
      <c r="T908" s="1079"/>
      <c r="U908" s="1080"/>
      <c r="V908" s="522" t="str">
        <f>IFERROR(IF(AND('別紙様式3-2（４・５月）'!O910="", O908&lt;&gt;""),P908, P908*VLOOKUP(AF908,【参考】数式用4!$DC$3:$DZ$106,MATCH(N908,【参考】数式用4!$DC$2:$DZ$2,0))),"")</f>
        <v/>
      </c>
      <c r="W908" s="107"/>
      <c r="X908" s="525"/>
      <c r="Y908" s="1081" t="str">
        <f>IFERROR(
     IF(OR('別紙様式3-2（４・５月）'!R910="",'別紙様式3-2（４・５月）'!Z910="ベア加算"),"",
                                            X908*VLOOKUP(N908,【参考】数式用!$AD$2:$AH$27,MATCH(W908,【参考】数式用!$K$4:$N$4,0)+1,0)
      ),"")</f>
        <v/>
      </c>
      <c r="Z908" s="1081"/>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 customHeight="1">
      <c r="A909" s="502">
        <v>896</v>
      </c>
      <c r="B909" s="982" t="str">
        <f>IF(基本情報入力シート!C948="","",基本情報入力シート!C948)</f>
        <v/>
      </c>
      <c r="C909" s="983"/>
      <c r="D909" s="983"/>
      <c r="E909" s="983"/>
      <c r="F909" s="983"/>
      <c r="G909" s="983"/>
      <c r="H909" s="983"/>
      <c r="I909" s="98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077"/>
      <c r="Q909" s="1078"/>
      <c r="R909" s="524" t="str">
        <f>IFERROR(IF(OR('別紙様式3-2（４・５月）'!R911="",'別紙様式3-2（４・５月）'!Z911="ベア加算"),
"",P909*VLOOKUP(N909,【参考】数式用!$AD$2:$AH$27,MATCH(O909,【参考】数式用!$K$4:$N$4,0)+1,0)),"")</f>
        <v/>
      </c>
      <c r="S909" s="138"/>
      <c r="T909" s="1079"/>
      <c r="U909" s="1080"/>
      <c r="V909" s="522" t="str">
        <f>IFERROR(IF(AND('別紙様式3-2（４・５月）'!O911="", O909&lt;&gt;""),P909, P909*VLOOKUP(AF909,【参考】数式用4!$DC$3:$DZ$106,MATCH(N909,【参考】数式用4!$DC$2:$DZ$2,0))),"")</f>
        <v/>
      </c>
      <c r="W909" s="107"/>
      <c r="X909" s="525"/>
      <c r="Y909" s="1081" t="str">
        <f>IFERROR(
     IF(OR('別紙様式3-2（４・５月）'!R911="",'別紙様式3-2（４・５月）'!Z911="ベア加算"),"",
                                            X909*VLOOKUP(N909,【参考】数式用!$AD$2:$AH$27,MATCH(W909,【参考】数式用!$K$4:$N$4,0)+1,0)
      ),"")</f>
        <v/>
      </c>
      <c r="Z909" s="1081"/>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 customHeight="1">
      <c r="A910" s="502">
        <v>897</v>
      </c>
      <c r="B910" s="982" t="str">
        <f>IF(基本情報入力シート!C949="","",基本情報入力シート!C949)</f>
        <v/>
      </c>
      <c r="C910" s="983"/>
      <c r="D910" s="983"/>
      <c r="E910" s="983"/>
      <c r="F910" s="983"/>
      <c r="G910" s="983"/>
      <c r="H910" s="983"/>
      <c r="I910" s="98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077"/>
      <c r="Q910" s="1078"/>
      <c r="R910" s="524" t="str">
        <f>IFERROR(IF(OR('別紙様式3-2（４・５月）'!R912="",'別紙様式3-2（４・５月）'!Z912="ベア加算"),
"",P910*VLOOKUP(N910,【参考】数式用!$AD$2:$AH$27,MATCH(O910,【参考】数式用!$K$4:$N$4,0)+1,0)),"")</f>
        <v/>
      </c>
      <c r="S910" s="138"/>
      <c r="T910" s="1079"/>
      <c r="U910" s="1080"/>
      <c r="V910" s="522" t="str">
        <f>IFERROR(IF(AND('別紙様式3-2（４・５月）'!O912="", O910&lt;&gt;""),P910, P910*VLOOKUP(AF910,【参考】数式用4!$DC$3:$DZ$106,MATCH(N910,【参考】数式用4!$DC$2:$DZ$2,0))),"")</f>
        <v/>
      </c>
      <c r="W910" s="107"/>
      <c r="X910" s="525"/>
      <c r="Y910" s="1081" t="str">
        <f>IFERROR(
     IF(OR('別紙様式3-2（４・５月）'!R912="",'別紙様式3-2（４・５月）'!Z912="ベア加算"),"",
                                            X910*VLOOKUP(N910,【参考】数式用!$AD$2:$AH$27,MATCH(W910,【参考】数式用!$K$4:$N$4,0)+1,0)
      ),"")</f>
        <v/>
      </c>
      <c r="Z910" s="1081"/>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 customHeight="1">
      <c r="A911" s="502">
        <v>898</v>
      </c>
      <c r="B911" s="982" t="str">
        <f>IF(基本情報入力シート!C950="","",基本情報入力シート!C950)</f>
        <v/>
      </c>
      <c r="C911" s="983"/>
      <c r="D911" s="983"/>
      <c r="E911" s="983"/>
      <c r="F911" s="983"/>
      <c r="G911" s="983"/>
      <c r="H911" s="983"/>
      <c r="I911" s="98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077"/>
      <c r="Q911" s="1078"/>
      <c r="R911" s="524" t="str">
        <f>IFERROR(IF(OR('別紙様式3-2（４・５月）'!R913="",'別紙様式3-2（４・５月）'!Z913="ベア加算"),
"",P911*VLOOKUP(N911,【参考】数式用!$AD$2:$AH$27,MATCH(O911,【参考】数式用!$K$4:$N$4,0)+1,0)),"")</f>
        <v/>
      </c>
      <c r="S911" s="138"/>
      <c r="T911" s="1079"/>
      <c r="U911" s="1080"/>
      <c r="V911" s="522" t="str">
        <f>IFERROR(IF(AND('別紙様式3-2（４・５月）'!O913="", O911&lt;&gt;""),P911, P911*VLOOKUP(AF911,【参考】数式用4!$DC$3:$DZ$106,MATCH(N911,【参考】数式用4!$DC$2:$DZ$2,0))),"")</f>
        <v/>
      </c>
      <c r="W911" s="107"/>
      <c r="X911" s="525"/>
      <c r="Y911" s="1081" t="str">
        <f>IFERROR(
     IF(OR('別紙様式3-2（４・５月）'!R913="",'別紙様式3-2（４・５月）'!Z913="ベア加算"),"",
                                            X911*VLOOKUP(N911,【参考】数式用!$AD$2:$AH$27,MATCH(W911,【参考】数式用!$K$4:$N$4,0)+1,0)
      ),"")</f>
        <v/>
      </c>
      <c r="Z911" s="1081"/>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 customHeight="1">
      <c r="A912" s="502">
        <v>899</v>
      </c>
      <c r="B912" s="982" t="str">
        <f>IF(基本情報入力シート!C951="","",基本情報入力シート!C951)</f>
        <v/>
      </c>
      <c r="C912" s="983"/>
      <c r="D912" s="983"/>
      <c r="E912" s="983"/>
      <c r="F912" s="983"/>
      <c r="G912" s="983"/>
      <c r="H912" s="983"/>
      <c r="I912" s="98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077"/>
      <c r="Q912" s="1078"/>
      <c r="R912" s="524" t="str">
        <f>IFERROR(IF(OR('別紙様式3-2（４・５月）'!R914="",'別紙様式3-2（４・５月）'!Z914="ベア加算"),
"",P912*VLOOKUP(N912,【参考】数式用!$AD$2:$AH$27,MATCH(O912,【参考】数式用!$K$4:$N$4,0)+1,0)),"")</f>
        <v/>
      </c>
      <c r="S912" s="138"/>
      <c r="T912" s="1079"/>
      <c r="U912" s="1080"/>
      <c r="V912" s="522" t="str">
        <f>IFERROR(IF(AND('別紙様式3-2（４・５月）'!O914="", O912&lt;&gt;""),P912, P912*VLOOKUP(AF912,【参考】数式用4!$DC$3:$DZ$106,MATCH(N912,【参考】数式用4!$DC$2:$DZ$2,0))),"")</f>
        <v/>
      </c>
      <c r="W912" s="107"/>
      <c r="X912" s="525"/>
      <c r="Y912" s="1081" t="str">
        <f>IFERROR(
     IF(OR('別紙様式3-2（４・５月）'!R914="",'別紙様式3-2（４・５月）'!Z914="ベア加算"),"",
                                            X912*VLOOKUP(N912,【参考】数式用!$AD$2:$AH$27,MATCH(W912,【参考】数式用!$K$4:$N$4,0)+1,0)
      ),"")</f>
        <v/>
      </c>
      <c r="Z912" s="1081"/>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 customHeight="1">
      <c r="A913" s="502">
        <v>900</v>
      </c>
      <c r="B913" s="982" t="str">
        <f>IF(基本情報入力シート!C952="","",基本情報入力シート!C952)</f>
        <v/>
      </c>
      <c r="C913" s="983"/>
      <c r="D913" s="983"/>
      <c r="E913" s="983"/>
      <c r="F913" s="983"/>
      <c r="G913" s="983"/>
      <c r="H913" s="983"/>
      <c r="I913" s="98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077"/>
      <c r="Q913" s="1078"/>
      <c r="R913" s="524" t="str">
        <f>IFERROR(IF(OR('別紙様式3-2（４・５月）'!R915="",'別紙様式3-2（４・５月）'!Z915="ベア加算"),
"",P913*VLOOKUP(N913,【参考】数式用!$AD$2:$AH$27,MATCH(O913,【参考】数式用!$K$4:$N$4,0)+1,0)),"")</f>
        <v/>
      </c>
      <c r="S913" s="138"/>
      <c r="T913" s="1079"/>
      <c r="U913" s="1080"/>
      <c r="V913" s="522" t="str">
        <f>IFERROR(IF(AND('別紙様式3-2（４・５月）'!O915="", O913&lt;&gt;""),P913, P913*VLOOKUP(AF913,【参考】数式用4!$DC$3:$DZ$106,MATCH(N913,【参考】数式用4!$DC$2:$DZ$2,0))),"")</f>
        <v/>
      </c>
      <c r="W913" s="107"/>
      <c r="X913" s="525"/>
      <c r="Y913" s="1081" t="str">
        <f>IFERROR(
     IF(OR('別紙様式3-2（４・５月）'!R915="",'別紙様式3-2（４・５月）'!Z915="ベア加算"),"",
                                            X913*VLOOKUP(N913,【参考】数式用!$AD$2:$AH$27,MATCH(W913,【参考】数式用!$K$4:$N$4,0)+1,0)
      ),"")</f>
        <v/>
      </c>
      <c r="Z913" s="1081"/>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 customHeight="1">
      <c r="A914" s="502">
        <v>901</v>
      </c>
      <c r="B914" s="982" t="str">
        <f>IF(基本情報入力シート!C953="","",基本情報入力シート!C953)</f>
        <v/>
      </c>
      <c r="C914" s="983"/>
      <c r="D914" s="983"/>
      <c r="E914" s="983"/>
      <c r="F914" s="983"/>
      <c r="G914" s="983"/>
      <c r="H914" s="983"/>
      <c r="I914" s="98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077"/>
      <c r="Q914" s="1078"/>
      <c r="R914" s="524" t="str">
        <f>IFERROR(IF(OR('別紙様式3-2（４・５月）'!R916="",'別紙様式3-2（４・５月）'!Z916="ベア加算"),
"",P914*VLOOKUP(N914,【参考】数式用!$AD$2:$AH$27,MATCH(O914,【参考】数式用!$K$4:$N$4,0)+1,0)),"")</f>
        <v/>
      </c>
      <c r="S914" s="138"/>
      <c r="T914" s="1079"/>
      <c r="U914" s="1080"/>
      <c r="V914" s="522" t="str">
        <f>IFERROR(IF(AND('別紙様式3-2（４・５月）'!O916="", O914&lt;&gt;""),P914, P914*VLOOKUP(AF914,【参考】数式用4!$DC$3:$DZ$106,MATCH(N914,【参考】数式用4!$DC$2:$DZ$2,0))),"")</f>
        <v/>
      </c>
      <c r="W914" s="107"/>
      <c r="X914" s="525"/>
      <c r="Y914" s="1081" t="str">
        <f>IFERROR(
     IF(OR('別紙様式3-2（４・５月）'!R916="",'別紙様式3-2（４・５月）'!Z916="ベア加算"),"",
                                            X914*VLOOKUP(N914,【参考】数式用!$AD$2:$AH$27,MATCH(W914,【参考】数式用!$K$4:$N$4,0)+1,0)
      ),"")</f>
        <v/>
      </c>
      <c r="Z914" s="1081"/>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 customHeight="1">
      <c r="A915" s="502">
        <v>902</v>
      </c>
      <c r="B915" s="982" t="str">
        <f>IF(基本情報入力シート!C954="","",基本情報入力シート!C954)</f>
        <v/>
      </c>
      <c r="C915" s="983"/>
      <c r="D915" s="983"/>
      <c r="E915" s="983"/>
      <c r="F915" s="983"/>
      <c r="G915" s="983"/>
      <c r="H915" s="983"/>
      <c r="I915" s="98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077"/>
      <c r="Q915" s="1078"/>
      <c r="R915" s="524" t="str">
        <f>IFERROR(IF(OR('別紙様式3-2（４・５月）'!R917="",'別紙様式3-2（４・５月）'!Z917="ベア加算"),
"",P915*VLOOKUP(N915,【参考】数式用!$AD$2:$AH$27,MATCH(O915,【参考】数式用!$K$4:$N$4,0)+1,0)),"")</f>
        <v/>
      </c>
      <c r="S915" s="138"/>
      <c r="T915" s="1079"/>
      <c r="U915" s="1080"/>
      <c r="V915" s="522" t="str">
        <f>IFERROR(IF(AND('別紙様式3-2（４・５月）'!O917="", O915&lt;&gt;""),P915, P915*VLOOKUP(AF915,【参考】数式用4!$DC$3:$DZ$106,MATCH(N915,【参考】数式用4!$DC$2:$DZ$2,0))),"")</f>
        <v/>
      </c>
      <c r="W915" s="107"/>
      <c r="X915" s="525"/>
      <c r="Y915" s="1081" t="str">
        <f>IFERROR(
     IF(OR('別紙様式3-2（４・５月）'!R917="",'別紙様式3-2（４・５月）'!Z917="ベア加算"),"",
                                            X915*VLOOKUP(N915,【参考】数式用!$AD$2:$AH$27,MATCH(W915,【参考】数式用!$K$4:$N$4,0)+1,0)
      ),"")</f>
        <v/>
      </c>
      <c r="Z915" s="1081"/>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 customHeight="1">
      <c r="A916" s="502">
        <v>903</v>
      </c>
      <c r="B916" s="982" t="str">
        <f>IF(基本情報入力シート!C955="","",基本情報入力シート!C955)</f>
        <v/>
      </c>
      <c r="C916" s="983"/>
      <c r="D916" s="983"/>
      <c r="E916" s="983"/>
      <c r="F916" s="983"/>
      <c r="G916" s="983"/>
      <c r="H916" s="983"/>
      <c r="I916" s="98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077"/>
      <c r="Q916" s="1078"/>
      <c r="R916" s="524" t="str">
        <f>IFERROR(IF(OR('別紙様式3-2（４・５月）'!R918="",'別紙様式3-2（４・５月）'!Z918="ベア加算"),
"",P916*VLOOKUP(N916,【参考】数式用!$AD$2:$AH$27,MATCH(O916,【参考】数式用!$K$4:$N$4,0)+1,0)),"")</f>
        <v/>
      </c>
      <c r="S916" s="138"/>
      <c r="T916" s="1079"/>
      <c r="U916" s="1080"/>
      <c r="V916" s="522" t="str">
        <f>IFERROR(IF(AND('別紙様式3-2（４・５月）'!O918="", O916&lt;&gt;""),P916, P916*VLOOKUP(AF916,【参考】数式用4!$DC$3:$DZ$106,MATCH(N916,【参考】数式用4!$DC$2:$DZ$2,0))),"")</f>
        <v/>
      </c>
      <c r="W916" s="107"/>
      <c r="X916" s="525"/>
      <c r="Y916" s="1081" t="str">
        <f>IFERROR(
     IF(OR('別紙様式3-2（４・５月）'!R918="",'別紙様式3-2（４・５月）'!Z918="ベア加算"),"",
                                            X916*VLOOKUP(N916,【参考】数式用!$AD$2:$AH$27,MATCH(W916,【参考】数式用!$K$4:$N$4,0)+1,0)
      ),"")</f>
        <v/>
      </c>
      <c r="Z916" s="1081"/>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 customHeight="1">
      <c r="A917" s="502">
        <v>904</v>
      </c>
      <c r="B917" s="982" t="str">
        <f>IF(基本情報入力シート!C956="","",基本情報入力シート!C956)</f>
        <v/>
      </c>
      <c r="C917" s="983"/>
      <c r="D917" s="983"/>
      <c r="E917" s="983"/>
      <c r="F917" s="983"/>
      <c r="G917" s="983"/>
      <c r="H917" s="983"/>
      <c r="I917" s="98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077"/>
      <c r="Q917" s="1078"/>
      <c r="R917" s="524" t="str">
        <f>IFERROR(IF(OR('別紙様式3-2（４・５月）'!R919="",'別紙様式3-2（４・５月）'!Z919="ベア加算"),
"",P917*VLOOKUP(N917,【参考】数式用!$AD$2:$AH$27,MATCH(O917,【参考】数式用!$K$4:$N$4,0)+1,0)),"")</f>
        <v/>
      </c>
      <c r="S917" s="138"/>
      <c r="T917" s="1079"/>
      <c r="U917" s="1080"/>
      <c r="V917" s="522" t="str">
        <f>IFERROR(IF(AND('別紙様式3-2（４・５月）'!O919="", O917&lt;&gt;""),P917, P917*VLOOKUP(AF917,【参考】数式用4!$DC$3:$DZ$106,MATCH(N917,【参考】数式用4!$DC$2:$DZ$2,0))),"")</f>
        <v/>
      </c>
      <c r="W917" s="107"/>
      <c r="X917" s="525"/>
      <c r="Y917" s="1081" t="str">
        <f>IFERROR(
     IF(OR('別紙様式3-2（４・５月）'!R919="",'別紙様式3-2（４・５月）'!Z919="ベア加算"),"",
                                            X917*VLOOKUP(N917,【参考】数式用!$AD$2:$AH$27,MATCH(W917,【参考】数式用!$K$4:$N$4,0)+1,0)
      ),"")</f>
        <v/>
      </c>
      <c r="Z917" s="1081"/>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 customHeight="1">
      <c r="A918" s="502">
        <v>905</v>
      </c>
      <c r="B918" s="982" t="str">
        <f>IF(基本情報入力シート!C957="","",基本情報入力シート!C957)</f>
        <v/>
      </c>
      <c r="C918" s="983"/>
      <c r="D918" s="983"/>
      <c r="E918" s="983"/>
      <c r="F918" s="983"/>
      <c r="G918" s="983"/>
      <c r="H918" s="983"/>
      <c r="I918" s="98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077"/>
      <c r="Q918" s="1078"/>
      <c r="R918" s="524" t="str">
        <f>IFERROR(IF(OR('別紙様式3-2（４・５月）'!R920="",'別紙様式3-2（４・５月）'!Z920="ベア加算"),
"",P918*VLOOKUP(N918,【参考】数式用!$AD$2:$AH$27,MATCH(O918,【参考】数式用!$K$4:$N$4,0)+1,0)),"")</f>
        <v/>
      </c>
      <c r="S918" s="138"/>
      <c r="T918" s="1079"/>
      <c r="U918" s="1080"/>
      <c r="V918" s="522" t="str">
        <f>IFERROR(IF(AND('別紙様式3-2（４・５月）'!O920="", O918&lt;&gt;""),P918, P918*VLOOKUP(AF918,【参考】数式用4!$DC$3:$DZ$106,MATCH(N918,【参考】数式用4!$DC$2:$DZ$2,0))),"")</f>
        <v/>
      </c>
      <c r="W918" s="107"/>
      <c r="X918" s="525"/>
      <c r="Y918" s="1081" t="str">
        <f>IFERROR(
     IF(OR('別紙様式3-2（４・５月）'!R920="",'別紙様式3-2（４・５月）'!Z920="ベア加算"),"",
                                            X918*VLOOKUP(N918,【参考】数式用!$AD$2:$AH$27,MATCH(W918,【参考】数式用!$K$4:$N$4,0)+1,0)
      ),"")</f>
        <v/>
      </c>
      <c r="Z918" s="1081"/>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 customHeight="1">
      <c r="A919" s="502">
        <v>906</v>
      </c>
      <c r="B919" s="982" t="str">
        <f>IF(基本情報入力シート!C958="","",基本情報入力シート!C958)</f>
        <v/>
      </c>
      <c r="C919" s="983"/>
      <c r="D919" s="983"/>
      <c r="E919" s="983"/>
      <c r="F919" s="983"/>
      <c r="G919" s="983"/>
      <c r="H919" s="983"/>
      <c r="I919" s="98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077"/>
      <c r="Q919" s="1078"/>
      <c r="R919" s="524" t="str">
        <f>IFERROR(IF(OR('別紙様式3-2（４・５月）'!R921="",'別紙様式3-2（４・５月）'!Z921="ベア加算"),
"",P919*VLOOKUP(N919,【参考】数式用!$AD$2:$AH$27,MATCH(O919,【参考】数式用!$K$4:$N$4,0)+1,0)),"")</f>
        <v/>
      </c>
      <c r="S919" s="138"/>
      <c r="T919" s="1079"/>
      <c r="U919" s="1080"/>
      <c r="V919" s="522" t="str">
        <f>IFERROR(IF(AND('別紙様式3-2（４・５月）'!O921="", O919&lt;&gt;""),P919, P919*VLOOKUP(AF919,【参考】数式用4!$DC$3:$DZ$106,MATCH(N919,【参考】数式用4!$DC$2:$DZ$2,0))),"")</f>
        <v/>
      </c>
      <c r="W919" s="107"/>
      <c r="X919" s="525"/>
      <c r="Y919" s="1081" t="str">
        <f>IFERROR(
     IF(OR('別紙様式3-2（４・５月）'!R921="",'別紙様式3-2（４・５月）'!Z921="ベア加算"),"",
                                            X919*VLOOKUP(N919,【参考】数式用!$AD$2:$AH$27,MATCH(W919,【参考】数式用!$K$4:$N$4,0)+1,0)
      ),"")</f>
        <v/>
      </c>
      <c r="Z919" s="1081"/>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 customHeight="1">
      <c r="A920" s="502">
        <v>907</v>
      </c>
      <c r="B920" s="982" t="str">
        <f>IF(基本情報入力シート!C959="","",基本情報入力シート!C959)</f>
        <v/>
      </c>
      <c r="C920" s="983"/>
      <c r="D920" s="983"/>
      <c r="E920" s="983"/>
      <c r="F920" s="983"/>
      <c r="G920" s="983"/>
      <c r="H920" s="983"/>
      <c r="I920" s="98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077"/>
      <c r="Q920" s="1078"/>
      <c r="R920" s="524" t="str">
        <f>IFERROR(IF(OR('別紙様式3-2（４・５月）'!R922="",'別紙様式3-2（４・５月）'!Z922="ベア加算"),
"",P920*VLOOKUP(N920,【参考】数式用!$AD$2:$AH$27,MATCH(O920,【参考】数式用!$K$4:$N$4,0)+1,0)),"")</f>
        <v/>
      </c>
      <c r="S920" s="138"/>
      <c r="T920" s="1079"/>
      <c r="U920" s="1080"/>
      <c r="V920" s="522" t="str">
        <f>IFERROR(IF(AND('別紙様式3-2（４・５月）'!O922="", O920&lt;&gt;""),P920, P920*VLOOKUP(AF920,【参考】数式用4!$DC$3:$DZ$106,MATCH(N920,【参考】数式用4!$DC$2:$DZ$2,0))),"")</f>
        <v/>
      </c>
      <c r="W920" s="107"/>
      <c r="X920" s="525"/>
      <c r="Y920" s="1081" t="str">
        <f>IFERROR(
     IF(OR('別紙様式3-2（４・５月）'!R922="",'別紙様式3-2（４・５月）'!Z922="ベア加算"),"",
                                            X920*VLOOKUP(N920,【参考】数式用!$AD$2:$AH$27,MATCH(W920,【参考】数式用!$K$4:$N$4,0)+1,0)
      ),"")</f>
        <v/>
      </c>
      <c r="Z920" s="1081"/>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 customHeight="1">
      <c r="A921" s="502">
        <v>908</v>
      </c>
      <c r="B921" s="982" t="str">
        <f>IF(基本情報入力シート!C960="","",基本情報入力シート!C960)</f>
        <v/>
      </c>
      <c r="C921" s="983"/>
      <c r="D921" s="983"/>
      <c r="E921" s="983"/>
      <c r="F921" s="983"/>
      <c r="G921" s="983"/>
      <c r="H921" s="983"/>
      <c r="I921" s="98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077"/>
      <c r="Q921" s="1078"/>
      <c r="R921" s="524" t="str">
        <f>IFERROR(IF(OR('別紙様式3-2（４・５月）'!R923="",'別紙様式3-2（４・５月）'!Z923="ベア加算"),
"",P921*VLOOKUP(N921,【参考】数式用!$AD$2:$AH$27,MATCH(O921,【参考】数式用!$K$4:$N$4,0)+1,0)),"")</f>
        <v/>
      </c>
      <c r="S921" s="138"/>
      <c r="T921" s="1079"/>
      <c r="U921" s="1080"/>
      <c r="V921" s="522" t="str">
        <f>IFERROR(IF(AND('別紙様式3-2（４・５月）'!O923="", O921&lt;&gt;""),P921, P921*VLOOKUP(AF921,【参考】数式用4!$DC$3:$DZ$106,MATCH(N921,【参考】数式用4!$DC$2:$DZ$2,0))),"")</f>
        <v/>
      </c>
      <c r="W921" s="107"/>
      <c r="X921" s="525"/>
      <c r="Y921" s="1081" t="str">
        <f>IFERROR(
     IF(OR('別紙様式3-2（４・５月）'!R923="",'別紙様式3-2（４・５月）'!Z923="ベア加算"),"",
                                            X921*VLOOKUP(N921,【参考】数式用!$AD$2:$AH$27,MATCH(W921,【参考】数式用!$K$4:$N$4,0)+1,0)
      ),"")</f>
        <v/>
      </c>
      <c r="Z921" s="1081"/>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 customHeight="1">
      <c r="A922" s="502">
        <v>909</v>
      </c>
      <c r="B922" s="982" t="str">
        <f>IF(基本情報入力シート!C961="","",基本情報入力シート!C961)</f>
        <v/>
      </c>
      <c r="C922" s="983"/>
      <c r="D922" s="983"/>
      <c r="E922" s="983"/>
      <c r="F922" s="983"/>
      <c r="G922" s="983"/>
      <c r="H922" s="983"/>
      <c r="I922" s="98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077"/>
      <c r="Q922" s="1078"/>
      <c r="R922" s="524" t="str">
        <f>IFERROR(IF(OR('別紙様式3-2（４・５月）'!R924="",'別紙様式3-2（４・５月）'!Z924="ベア加算"),
"",P922*VLOOKUP(N922,【参考】数式用!$AD$2:$AH$27,MATCH(O922,【参考】数式用!$K$4:$N$4,0)+1,0)),"")</f>
        <v/>
      </c>
      <c r="S922" s="138"/>
      <c r="T922" s="1079"/>
      <c r="U922" s="1080"/>
      <c r="V922" s="522" t="str">
        <f>IFERROR(IF(AND('別紙様式3-2（４・５月）'!O924="", O922&lt;&gt;""),P922, P922*VLOOKUP(AF922,【参考】数式用4!$DC$3:$DZ$106,MATCH(N922,【参考】数式用4!$DC$2:$DZ$2,0))),"")</f>
        <v/>
      </c>
      <c r="W922" s="107"/>
      <c r="X922" s="525"/>
      <c r="Y922" s="1081" t="str">
        <f>IFERROR(
     IF(OR('別紙様式3-2（４・５月）'!R924="",'別紙様式3-2（４・５月）'!Z924="ベア加算"),"",
                                            X922*VLOOKUP(N922,【参考】数式用!$AD$2:$AH$27,MATCH(W922,【参考】数式用!$K$4:$N$4,0)+1,0)
      ),"")</f>
        <v/>
      </c>
      <c r="Z922" s="1081"/>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 customHeight="1">
      <c r="A923" s="502">
        <v>910</v>
      </c>
      <c r="B923" s="982" t="str">
        <f>IF(基本情報入力シート!C962="","",基本情報入力シート!C962)</f>
        <v/>
      </c>
      <c r="C923" s="983"/>
      <c r="D923" s="983"/>
      <c r="E923" s="983"/>
      <c r="F923" s="983"/>
      <c r="G923" s="983"/>
      <c r="H923" s="983"/>
      <c r="I923" s="98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077"/>
      <c r="Q923" s="1078"/>
      <c r="R923" s="524" t="str">
        <f>IFERROR(IF(OR('別紙様式3-2（４・５月）'!R925="",'別紙様式3-2（４・５月）'!Z925="ベア加算"),
"",P923*VLOOKUP(N923,【参考】数式用!$AD$2:$AH$27,MATCH(O923,【参考】数式用!$K$4:$N$4,0)+1,0)),"")</f>
        <v/>
      </c>
      <c r="S923" s="138"/>
      <c r="T923" s="1079"/>
      <c r="U923" s="1080"/>
      <c r="V923" s="522" t="str">
        <f>IFERROR(IF(AND('別紙様式3-2（４・５月）'!O925="", O923&lt;&gt;""),P923, P923*VLOOKUP(AF923,【参考】数式用4!$DC$3:$DZ$106,MATCH(N923,【参考】数式用4!$DC$2:$DZ$2,0))),"")</f>
        <v/>
      </c>
      <c r="W923" s="107"/>
      <c r="X923" s="525"/>
      <c r="Y923" s="1081" t="str">
        <f>IFERROR(
     IF(OR('別紙様式3-2（４・５月）'!R925="",'別紙様式3-2（４・５月）'!Z925="ベア加算"),"",
                                            X923*VLOOKUP(N923,【参考】数式用!$AD$2:$AH$27,MATCH(W923,【参考】数式用!$K$4:$N$4,0)+1,0)
      ),"")</f>
        <v/>
      </c>
      <c r="Z923" s="1081"/>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 customHeight="1">
      <c r="A924" s="502">
        <v>911</v>
      </c>
      <c r="B924" s="982" t="str">
        <f>IF(基本情報入力シート!C963="","",基本情報入力シート!C963)</f>
        <v/>
      </c>
      <c r="C924" s="983"/>
      <c r="D924" s="983"/>
      <c r="E924" s="983"/>
      <c r="F924" s="983"/>
      <c r="G924" s="983"/>
      <c r="H924" s="983"/>
      <c r="I924" s="98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077"/>
      <c r="Q924" s="1078"/>
      <c r="R924" s="524" t="str">
        <f>IFERROR(IF(OR('別紙様式3-2（４・５月）'!R926="",'別紙様式3-2（４・５月）'!Z926="ベア加算"),
"",P924*VLOOKUP(N924,【参考】数式用!$AD$2:$AH$27,MATCH(O924,【参考】数式用!$K$4:$N$4,0)+1,0)),"")</f>
        <v/>
      </c>
      <c r="S924" s="138"/>
      <c r="T924" s="1079"/>
      <c r="U924" s="1080"/>
      <c r="V924" s="522" t="str">
        <f>IFERROR(IF(AND('別紙様式3-2（４・５月）'!O926="", O924&lt;&gt;""),P924, P924*VLOOKUP(AF924,【参考】数式用4!$DC$3:$DZ$106,MATCH(N924,【参考】数式用4!$DC$2:$DZ$2,0))),"")</f>
        <v/>
      </c>
      <c r="W924" s="107"/>
      <c r="X924" s="525"/>
      <c r="Y924" s="1081" t="str">
        <f>IFERROR(
     IF(OR('別紙様式3-2（４・５月）'!R926="",'別紙様式3-2（４・５月）'!Z926="ベア加算"),"",
                                            X924*VLOOKUP(N924,【参考】数式用!$AD$2:$AH$27,MATCH(W924,【参考】数式用!$K$4:$N$4,0)+1,0)
      ),"")</f>
        <v/>
      </c>
      <c r="Z924" s="1081"/>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 customHeight="1">
      <c r="A925" s="502">
        <v>912</v>
      </c>
      <c r="B925" s="982" t="str">
        <f>IF(基本情報入力シート!C964="","",基本情報入力シート!C964)</f>
        <v/>
      </c>
      <c r="C925" s="983"/>
      <c r="D925" s="983"/>
      <c r="E925" s="983"/>
      <c r="F925" s="983"/>
      <c r="G925" s="983"/>
      <c r="H925" s="983"/>
      <c r="I925" s="98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077"/>
      <c r="Q925" s="1078"/>
      <c r="R925" s="524" t="str">
        <f>IFERROR(IF(OR('別紙様式3-2（４・５月）'!R927="",'別紙様式3-2（４・５月）'!Z927="ベア加算"),
"",P925*VLOOKUP(N925,【参考】数式用!$AD$2:$AH$27,MATCH(O925,【参考】数式用!$K$4:$N$4,0)+1,0)),"")</f>
        <v/>
      </c>
      <c r="S925" s="138"/>
      <c r="T925" s="1079"/>
      <c r="U925" s="1080"/>
      <c r="V925" s="522" t="str">
        <f>IFERROR(IF(AND('別紙様式3-2（４・５月）'!O927="", O925&lt;&gt;""),P925, P925*VLOOKUP(AF925,【参考】数式用4!$DC$3:$DZ$106,MATCH(N925,【参考】数式用4!$DC$2:$DZ$2,0))),"")</f>
        <v/>
      </c>
      <c r="W925" s="107"/>
      <c r="X925" s="525"/>
      <c r="Y925" s="1081" t="str">
        <f>IFERROR(
     IF(OR('別紙様式3-2（４・５月）'!R927="",'別紙様式3-2（４・５月）'!Z927="ベア加算"),"",
                                            X925*VLOOKUP(N925,【参考】数式用!$AD$2:$AH$27,MATCH(W925,【参考】数式用!$K$4:$N$4,0)+1,0)
      ),"")</f>
        <v/>
      </c>
      <c r="Z925" s="1081"/>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 customHeight="1">
      <c r="A926" s="502">
        <v>913</v>
      </c>
      <c r="B926" s="982" t="str">
        <f>IF(基本情報入力シート!C965="","",基本情報入力シート!C965)</f>
        <v/>
      </c>
      <c r="C926" s="983"/>
      <c r="D926" s="983"/>
      <c r="E926" s="983"/>
      <c r="F926" s="983"/>
      <c r="G926" s="983"/>
      <c r="H926" s="983"/>
      <c r="I926" s="98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077"/>
      <c r="Q926" s="1078"/>
      <c r="R926" s="524" t="str">
        <f>IFERROR(IF(OR('別紙様式3-2（４・５月）'!R928="",'別紙様式3-2（４・５月）'!Z928="ベア加算"),
"",P926*VLOOKUP(N926,【参考】数式用!$AD$2:$AH$27,MATCH(O926,【参考】数式用!$K$4:$N$4,0)+1,0)),"")</f>
        <v/>
      </c>
      <c r="S926" s="138"/>
      <c r="T926" s="1079"/>
      <c r="U926" s="1080"/>
      <c r="V926" s="522" t="str">
        <f>IFERROR(IF(AND('別紙様式3-2（４・５月）'!O928="", O926&lt;&gt;""),P926, P926*VLOOKUP(AF926,【参考】数式用4!$DC$3:$DZ$106,MATCH(N926,【参考】数式用4!$DC$2:$DZ$2,0))),"")</f>
        <v/>
      </c>
      <c r="W926" s="107"/>
      <c r="X926" s="525"/>
      <c r="Y926" s="1081" t="str">
        <f>IFERROR(
     IF(OR('別紙様式3-2（４・５月）'!R928="",'別紙様式3-2（４・５月）'!Z928="ベア加算"),"",
                                            X926*VLOOKUP(N926,【参考】数式用!$AD$2:$AH$27,MATCH(W926,【参考】数式用!$K$4:$N$4,0)+1,0)
      ),"")</f>
        <v/>
      </c>
      <c r="Z926" s="1081"/>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 customHeight="1">
      <c r="A927" s="502">
        <v>914</v>
      </c>
      <c r="B927" s="982" t="str">
        <f>IF(基本情報入力シート!C966="","",基本情報入力シート!C966)</f>
        <v/>
      </c>
      <c r="C927" s="983"/>
      <c r="D927" s="983"/>
      <c r="E927" s="983"/>
      <c r="F927" s="983"/>
      <c r="G927" s="983"/>
      <c r="H927" s="983"/>
      <c r="I927" s="98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077"/>
      <c r="Q927" s="1078"/>
      <c r="R927" s="524" t="str">
        <f>IFERROR(IF(OR('別紙様式3-2（４・５月）'!R929="",'別紙様式3-2（４・５月）'!Z929="ベア加算"),
"",P927*VLOOKUP(N927,【参考】数式用!$AD$2:$AH$27,MATCH(O927,【参考】数式用!$K$4:$N$4,0)+1,0)),"")</f>
        <v/>
      </c>
      <c r="S927" s="138"/>
      <c r="T927" s="1079"/>
      <c r="U927" s="1080"/>
      <c r="V927" s="522" t="str">
        <f>IFERROR(IF(AND('別紙様式3-2（４・５月）'!O929="", O927&lt;&gt;""),P927, P927*VLOOKUP(AF927,【参考】数式用4!$DC$3:$DZ$106,MATCH(N927,【参考】数式用4!$DC$2:$DZ$2,0))),"")</f>
        <v/>
      </c>
      <c r="W927" s="107"/>
      <c r="X927" s="525"/>
      <c r="Y927" s="1081" t="str">
        <f>IFERROR(
     IF(OR('別紙様式3-2（４・５月）'!R929="",'別紙様式3-2（４・５月）'!Z929="ベア加算"),"",
                                            X927*VLOOKUP(N927,【参考】数式用!$AD$2:$AH$27,MATCH(W927,【参考】数式用!$K$4:$N$4,0)+1,0)
      ),"")</f>
        <v/>
      </c>
      <c r="Z927" s="1081"/>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 customHeight="1">
      <c r="A928" s="502">
        <v>915</v>
      </c>
      <c r="B928" s="982" t="str">
        <f>IF(基本情報入力シート!C967="","",基本情報入力シート!C967)</f>
        <v/>
      </c>
      <c r="C928" s="983"/>
      <c r="D928" s="983"/>
      <c r="E928" s="983"/>
      <c r="F928" s="983"/>
      <c r="G928" s="983"/>
      <c r="H928" s="983"/>
      <c r="I928" s="98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077"/>
      <c r="Q928" s="1078"/>
      <c r="R928" s="524" t="str">
        <f>IFERROR(IF(OR('別紙様式3-2（４・５月）'!R930="",'別紙様式3-2（４・５月）'!Z930="ベア加算"),
"",P928*VLOOKUP(N928,【参考】数式用!$AD$2:$AH$27,MATCH(O928,【参考】数式用!$K$4:$N$4,0)+1,0)),"")</f>
        <v/>
      </c>
      <c r="S928" s="138"/>
      <c r="T928" s="1079"/>
      <c r="U928" s="1080"/>
      <c r="V928" s="522" t="str">
        <f>IFERROR(IF(AND('別紙様式3-2（４・５月）'!O930="", O928&lt;&gt;""),P928, P928*VLOOKUP(AF928,【参考】数式用4!$DC$3:$DZ$106,MATCH(N928,【参考】数式用4!$DC$2:$DZ$2,0))),"")</f>
        <v/>
      </c>
      <c r="W928" s="107"/>
      <c r="X928" s="525"/>
      <c r="Y928" s="1081" t="str">
        <f>IFERROR(
     IF(OR('別紙様式3-2（４・５月）'!R930="",'別紙様式3-2（４・５月）'!Z930="ベア加算"),"",
                                            X928*VLOOKUP(N928,【参考】数式用!$AD$2:$AH$27,MATCH(W928,【参考】数式用!$K$4:$N$4,0)+1,0)
      ),"")</f>
        <v/>
      </c>
      <c r="Z928" s="1081"/>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 customHeight="1">
      <c r="A929" s="502">
        <v>916</v>
      </c>
      <c r="B929" s="982" t="str">
        <f>IF(基本情報入力シート!C968="","",基本情報入力シート!C968)</f>
        <v/>
      </c>
      <c r="C929" s="983"/>
      <c r="D929" s="983"/>
      <c r="E929" s="983"/>
      <c r="F929" s="983"/>
      <c r="G929" s="983"/>
      <c r="H929" s="983"/>
      <c r="I929" s="98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077"/>
      <c r="Q929" s="1078"/>
      <c r="R929" s="524" t="str">
        <f>IFERROR(IF(OR('別紙様式3-2（４・５月）'!R931="",'別紙様式3-2（４・５月）'!Z931="ベア加算"),
"",P929*VLOOKUP(N929,【参考】数式用!$AD$2:$AH$27,MATCH(O929,【参考】数式用!$K$4:$N$4,0)+1,0)),"")</f>
        <v/>
      </c>
      <c r="S929" s="138"/>
      <c r="T929" s="1079"/>
      <c r="U929" s="1080"/>
      <c r="V929" s="522" t="str">
        <f>IFERROR(IF(AND('別紙様式3-2（４・５月）'!O931="", O929&lt;&gt;""),P929, P929*VLOOKUP(AF929,【参考】数式用4!$DC$3:$DZ$106,MATCH(N929,【参考】数式用4!$DC$2:$DZ$2,0))),"")</f>
        <v/>
      </c>
      <c r="W929" s="107"/>
      <c r="X929" s="525"/>
      <c r="Y929" s="1081" t="str">
        <f>IFERROR(
     IF(OR('別紙様式3-2（４・５月）'!R931="",'別紙様式3-2（４・５月）'!Z931="ベア加算"),"",
                                            X929*VLOOKUP(N929,【参考】数式用!$AD$2:$AH$27,MATCH(W929,【参考】数式用!$K$4:$N$4,0)+1,0)
      ),"")</f>
        <v/>
      </c>
      <c r="Z929" s="1081"/>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 customHeight="1">
      <c r="A930" s="502">
        <v>917</v>
      </c>
      <c r="B930" s="982" t="str">
        <f>IF(基本情報入力シート!C969="","",基本情報入力シート!C969)</f>
        <v/>
      </c>
      <c r="C930" s="983"/>
      <c r="D930" s="983"/>
      <c r="E930" s="983"/>
      <c r="F930" s="983"/>
      <c r="G930" s="983"/>
      <c r="H930" s="983"/>
      <c r="I930" s="98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077"/>
      <c r="Q930" s="1078"/>
      <c r="R930" s="524" t="str">
        <f>IFERROR(IF(OR('別紙様式3-2（４・５月）'!R932="",'別紙様式3-2（４・５月）'!Z932="ベア加算"),
"",P930*VLOOKUP(N930,【参考】数式用!$AD$2:$AH$27,MATCH(O930,【参考】数式用!$K$4:$N$4,0)+1,0)),"")</f>
        <v/>
      </c>
      <c r="S930" s="138"/>
      <c r="T930" s="1079"/>
      <c r="U930" s="1080"/>
      <c r="V930" s="522" t="str">
        <f>IFERROR(IF(AND('別紙様式3-2（４・５月）'!O932="", O930&lt;&gt;""),P930, P930*VLOOKUP(AF930,【参考】数式用4!$DC$3:$DZ$106,MATCH(N930,【参考】数式用4!$DC$2:$DZ$2,0))),"")</f>
        <v/>
      </c>
      <c r="W930" s="107"/>
      <c r="X930" s="525"/>
      <c r="Y930" s="1081" t="str">
        <f>IFERROR(
     IF(OR('別紙様式3-2（４・５月）'!R932="",'別紙様式3-2（４・５月）'!Z932="ベア加算"),"",
                                            X930*VLOOKUP(N930,【参考】数式用!$AD$2:$AH$27,MATCH(W930,【参考】数式用!$K$4:$N$4,0)+1,0)
      ),"")</f>
        <v/>
      </c>
      <c r="Z930" s="1081"/>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 customHeight="1">
      <c r="A931" s="502">
        <v>918</v>
      </c>
      <c r="B931" s="982" t="str">
        <f>IF(基本情報入力シート!C970="","",基本情報入力シート!C970)</f>
        <v/>
      </c>
      <c r="C931" s="983"/>
      <c r="D931" s="983"/>
      <c r="E931" s="983"/>
      <c r="F931" s="983"/>
      <c r="G931" s="983"/>
      <c r="H931" s="983"/>
      <c r="I931" s="98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077"/>
      <c r="Q931" s="1078"/>
      <c r="R931" s="524" t="str">
        <f>IFERROR(IF(OR('別紙様式3-2（４・５月）'!R933="",'別紙様式3-2（４・５月）'!Z933="ベア加算"),
"",P931*VLOOKUP(N931,【参考】数式用!$AD$2:$AH$27,MATCH(O931,【参考】数式用!$K$4:$N$4,0)+1,0)),"")</f>
        <v/>
      </c>
      <c r="S931" s="138"/>
      <c r="T931" s="1079"/>
      <c r="U931" s="1080"/>
      <c r="V931" s="522" t="str">
        <f>IFERROR(IF(AND('別紙様式3-2（４・５月）'!O933="", O931&lt;&gt;""),P931, P931*VLOOKUP(AF931,【参考】数式用4!$DC$3:$DZ$106,MATCH(N931,【参考】数式用4!$DC$2:$DZ$2,0))),"")</f>
        <v/>
      </c>
      <c r="W931" s="107"/>
      <c r="X931" s="525"/>
      <c r="Y931" s="1081" t="str">
        <f>IFERROR(
     IF(OR('別紙様式3-2（４・５月）'!R933="",'別紙様式3-2（４・５月）'!Z933="ベア加算"),"",
                                            X931*VLOOKUP(N931,【参考】数式用!$AD$2:$AH$27,MATCH(W931,【参考】数式用!$K$4:$N$4,0)+1,0)
      ),"")</f>
        <v/>
      </c>
      <c r="Z931" s="1081"/>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 customHeight="1">
      <c r="A932" s="502">
        <v>919</v>
      </c>
      <c r="B932" s="982" t="str">
        <f>IF(基本情報入力シート!C971="","",基本情報入力シート!C971)</f>
        <v/>
      </c>
      <c r="C932" s="983"/>
      <c r="D932" s="983"/>
      <c r="E932" s="983"/>
      <c r="F932" s="983"/>
      <c r="G932" s="983"/>
      <c r="H932" s="983"/>
      <c r="I932" s="98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077"/>
      <c r="Q932" s="1078"/>
      <c r="R932" s="524" t="str">
        <f>IFERROR(IF(OR('別紙様式3-2（４・５月）'!R934="",'別紙様式3-2（４・５月）'!Z934="ベア加算"),
"",P932*VLOOKUP(N932,【参考】数式用!$AD$2:$AH$27,MATCH(O932,【参考】数式用!$K$4:$N$4,0)+1,0)),"")</f>
        <v/>
      </c>
      <c r="S932" s="138"/>
      <c r="T932" s="1079"/>
      <c r="U932" s="1080"/>
      <c r="V932" s="522" t="str">
        <f>IFERROR(IF(AND('別紙様式3-2（４・５月）'!O934="", O932&lt;&gt;""),P932, P932*VLOOKUP(AF932,【参考】数式用4!$DC$3:$DZ$106,MATCH(N932,【参考】数式用4!$DC$2:$DZ$2,0))),"")</f>
        <v/>
      </c>
      <c r="W932" s="107"/>
      <c r="X932" s="525"/>
      <c r="Y932" s="1081" t="str">
        <f>IFERROR(
     IF(OR('別紙様式3-2（４・５月）'!R934="",'別紙様式3-2（４・５月）'!Z934="ベア加算"),"",
                                            X932*VLOOKUP(N932,【参考】数式用!$AD$2:$AH$27,MATCH(W932,【参考】数式用!$K$4:$N$4,0)+1,0)
      ),"")</f>
        <v/>
      </c>
      <c r="Z932" s="1081"/>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 customHeight="1">
      <c r="A933" s="502">
        <v>920</v>
      </c>
      <c r="B933" s="982" t="str">
        <f>IF(基本情報入力シート!C972="","",基本情報入力シート!C972)</f>
        <v/>
      </c>
      <c r="C933" s="983"/>
      <c r="D933" s="983"/>
      <c r="E933" s="983"/>
      <c r="F933" s="983"/>
      <c r="G933" s="983"/>
      <c r="H933" s="983"/>
      <c r="I933" s="98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077"/>
      <c r="Q933" s="1078"/>
      <c r="R933" s="524" t="str">
        <f>IFERROR(IF(OR('別紙様式3-2（４・５月）'!R935="",'別紙様式3-2（４・５月）'!Z935="ベア加算"),
"",P933*VLOOKUP(N933,【参考】数式用!$AD$2:$AH$27,MATCH(O933,【参考】数式用!$K$4:$N$4,0)+1,0)),"")</f>
        <v/>
      </c>
      <c r="S933" s="138"/>
      <c r="T933" s="1079"/>
      <c r="U933" s="1080"/>
      <c r="V933" s="522" t="str">
        <f>IFERROR(IF(AND('別紙様式3-2（４・５月）'!O935="", O933&lt;&gt;""),P933, P933*VLOOKUP(AF933,【参考】数式用4!$DC$3:$DZ$106,MATCH(N933,【参考】数式用4!$DC$2:$DZ$2,0))),"")</f>
        <v/>
      </c>
      <c r="W933" s="107"/>
      <c r="X933" s="525"/>
      <c r="Y933" s="1081" t="str">
        <f>IFERROR(
     IF(OR('別紙様式3-2（４・５月）'!R935="",'別紙様式3-2（４・５月）'!Z935="ベア加算"),"",
                                            X933*VLOOKUP(N933,【参考】数式用!$AD$2:$AH$27,MATCH(W933,【参考】数式用!$K$4:$N$4,0)+1,0)
      ),"")</f>
        <v/>
      </c>
      <c r="Z933" s="1081"/>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 customHeight="1">
      <c r="A934" s="502">
        <v>921</v>
      </c>
      <c r="B934" s="982" t="str">
        <f>IF(基本情報入力シート!C973="","",基本情報入力シート!C973)</f>
        <v/>
      </c>
      <c r="C934" s="983"/>
      <c r="D934" s="983"/>
      <c r="E934" s="983"/>
      <c r="F934" s="983"/>
      <c r="G934" s="983"/>
      <c r="H934" s="983"/>
      <c r="I934" s="98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077"/>
      <c r="Q934" s="1078"/>
      <c r="R934" s="524" t="str">
        <f>IFERROR(IF(OR('別紙様式3-2（４・５月）'!R936="",'別紙様式3-2（４・５月）'!Z936="ベア加算"),
"",P934*VLOOKUP(N934,【参考】数式用!$AD$2:$AH$27,MATCH(O934,【参考】数式用!$K$4:$N$4,0)+1,0)),"")</f>
        <v/>
      </c>
      <c r="S934" s="138"/>
      <c r="T934" s="1079"/>
      <c r="U934" s="1080"/>
      <c r="V934" s="522" t="str">
        <f>IFERROR(IF(AND('別紙様式3-2（４・５月）'!O936="", O934&lt;&gt;""),P934, P934*VLOOKUP(AF934,【参考】数式用4!$DC$3:$DZ$106,MATCH(N934,【参考】数式用4!$DC$2:$DZ$2,0))),"")</f>
        <v/>
      </c>
      <c r="W934" s="107"/>
      <c r="X934" s="525"/>
      <c r="Y934" s="1081" t="str">
        <f>IFERROR(
     IF(OR('別紙様式3-2（４・５月）'!R936="",'別紙様式3-2（４・５月）'!Z936="ベア加算"),"",
                                            X934*VLOOKUP(N934,【参考】数式用!$AD$2:$AH$27,MATCH(W934,【参考】数式用!$K$4:$N$4,0)+1,0)
      ),"")</f>
        <v/>
      </c>
      <c r="Z934" s="1081"/>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 customHeight="1">
      <c r="A935" s="502">
        <v>922</v>
      </c>
      <c r="B935" s="982" t="str">
        <f>IF(基本情報入力シート!C974="","",基本情報入力シート!C974)</f>
        <v/>
      </c>
      <c r="C935" s="983"/>
      <c r="D935" s="983"/>
      <c r="E935" s="983"/>
      <c r="F935" s="983"/>
      <c r="G935" s="983"/>
      <c r="H935" s="983"/>
      <c r="I935" s="98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077"/>
      <c r="Q935" s="1078"/>
      <c r="R935" s="524" t="str">
        <f>IFERROR(IF(OR('別紙様式3-2（４・５月）'!R937="",'別紙様式3-2（４・５月）'!Z937="ベア加算"),
"",P935*VLOOKUP(N935,【参考】数式用!$AD$2:$AH$27,MATCH(O935,【参考】数式用!$K$4:$N$4,0)+1,0)),"")</f>
        <v/>
      </c>
      <c r="S935" s="138"/>
      <c r="T935" s="1079"/>
      <c r="U935" s="1080"/>
      <c r="V935" s="522" t="str">
        <f>IFERROR(IF(AND('別紙様式3-2（４・５月）'!O937="", O935&lt;&gt;""),P935, P935*VLOOKUP(AF935,【参考】数式用4!$DC$3:$DZ$106,MATCH(N935,【参考】数式用4!$DC$2:$DZ$2,0))),"")</f>
        <v/>
      </c>
      <c r="W935" s="107"/>
      <c r="X935" s="525"/>
      <c r="Y935" s="1081" t="str">
        <f>IFERROR(
     IF(OR('別紙様式3-2（４・５月）'!R937="",'別紙様式3-2（４・５月）'!Z937="ベア加算"),"",
                                            X935*VLOOKUP(N935,【参考】数式用!$AD$2:$AH$27,MATCH(W935,【参考】数式用!$K$4:$N$4,0)+1,0)
      ),"")</f>
        <v/>
      </c>
      <c r="Z935" s="1081"/>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 customHeight="1">
      <c r="A936" s="502">
        <v>923</v>
      </c>
      <c r="B936" s="982" t="str">
        <f>IF(基本情報入力シート!C975="","",基本情報入力シート!C975)</f>
        <v/>
      </c>
      <c r="C936" s="983"/>
      <c r="D936" s="983"/>
      <c r="E936" s="983"/>
      <c r="F936" s="983"/>
      <c r="G936" s="983"/>
      <c r="H936" s="983"/>
      <c r="I936" s="98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077"/>
      <c r="Q936" s="1078"/>
      <c r="R936" s="524" t="str">
        <f>IFERROR(IF(OR('別紙様式3-2（４・５月）'!R938="",'別紙様式3-2（４・５月）'!Z938="ベア加算"),
"",P936*VLOOKUP(N936,【参考】数式用!$AD$2:$AH$27,MATCH(O936,【参考】数式用!$K$4:$N$4,0)+1,0)),"")</f>
        <v/>
      </c>
      <c r="S936" s="138"/>
      <c r="T936" s="1079"/>
      <c r="U936" s="1080"/>
      <c r="V936" s="522" t="str">
        <f>IFERROR(IF(AND('別紙様式3-2（４・５月）'!O938="", O936&lt;&gt;""),P936, P936*VLOOKUP(AF936,【参考】数式用4!$DC$3:$DZ$106,MATCH(N936,【参考】数式用4!$DC$2:$DZ$2,0))),"")</f>
        <v/>
      </c>
      <c r="W936" s="107"/>
      <c r="X936" s="525"/>
      <c r="Y936" s="1081" t="str">
        <f>IFERROR(
     IF(OR('別紙様式3-2（４・５月）'!R938="",'別紙様式3-2（４・５月）'!Z938="ベア加算"),"",
                                            X936*VLOOKUP(N936,【参考】数式用!$AD$2:$AH$27,MATCH(W936,【参考】数式用!$K$4:$N$4,0)+1,0)
      ),"")</f>
        <v/>
      </c>
      <c r="Z936" s="1081"/>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 customHeight="1">
      <c r="A937" s="502">
        <v>924</v>
      </c>
      <c r="B937" s="982" t="str">
        <f>IF(基本情報入力シート!C976="","",基本情報入力シート!C976)</f>
        <v/>
      </c>
      <c r="C937" s="983"/>
      <c r="D937" s="983"/>
      <c r="E937" s="983"/>
      <c r="F937" s="983"/>
      <c r="G937" s="983"/>
      <c r="H937" s="983"/>
      <c r="I937" s="98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077"/>
      <c r="Q937" s="1078"/>
      <c r="R937" s="524" t="str">
        <f>IFERROR(IF(OR('別紙様式3-2（４・５月）'!R939="",'別紙様式3-2（４・５月）'!Z939="ベア加算"),
"",P937*VLOOKUP(N937,【参考】数式用!$AD$2:$AH$27,MATCH(O937,【参考】数式用!$K$4:$N$4,0)+1,0)),"")</f>
        <v/>
      </c>
      <c r="S937" s="138"/>
      <c r="T937" s="1079"/>
      <c r="U937" s="1080"/>
      <c r="V937" s="522" t="str">
        <f>IFERROR(IF(AND('別紙様式3-2（４・５月）'!O939="", O937&lt;&gt;""),P937, P937*VLOOKUP(AF937,【参考】数式用4!$DC$3:$DZ$106,MATCH(N937,【参考】数式用4!$DC$2:$DZ$2,0))),"")</f>
        <v/>
      </c>
      <c r="W937" s="107"/>
      <c r="X937" s="525"/>
      <c r="Y937" s="1081" t="str">
        <f>IFERROR(
     IF(OR('別紙様式3-2（４・５月）'!R939="",'別紙様式3-2（４・５月）'!Z939="ベア加算"),"",
                                            X937*VLOOKUP(N937,【参考】数式用!$AD$2:$AH$27,MATCH(W937,【参考】数式用!$K$4:$N$4,0)+1,0)
      ),"")</f>
        <v/>
      </c>
      <c r="Z937" s="1081"/>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 customHeight="1">
      <c r="A938" s="502">
        <v>925</v>
      </c>
      <c r="B938" s="982" t="str">
        <f>IF(基本情報入力シート!C977="","",基本情報入力シート!C977)</f>
        <v/>
      </c>
      <c r="C938" s="983"/>
      <c r="D938" s="983"/>
      <c r="E938" s="983"/>
      <c r="F938" s="983"/>
      <c r="G938" s="983"/>
      <c r="H938" s="983"/>
      <c r="I938" s="98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077"/>
      <c r="Q938" s="1078"/>
      <c r="R938" s="524" t="str">
        <f>IFERROR(IF(OR('別紙様式3-2（４・５月）'!R940="",'別紙様式3-2（４・５月）'!Z940="ベア加算"),
"",P938*VLOOKUP(N938,【参考】数式用!$AD$2:$AH$27,MATCH(O938,【参考】数式用!$K$4:$N$4,0)+1,0)),"")</f>
        <v/>
      </c>
      <c r="S938" s="138"/>
      <c r="T938" s="1079"/>
      <c r="U938" s="1080"/>
      <c r="V938" s="522" t="str">
        <f>IFERROR(IF(AND('別紙様式3-2（４・５月）'!O940="", O938&lt;&gt;""),P938, P938*VLOOKUP(AF938,【参考】数式用4!$DC$3:$DZ$106,MATCH(N938,【参考】数式用4!$DC$2:$DZ$2,0))),"")</f>
        <v/>
      </c>
      <c r="W938" s="107"/>
      <c r="X938" s="525"/>
      <c r="Y938" s="1081" t="str">
        <f>IFERROR(
     IF(OR('別紙様式3-2（４・５月）'!R940="",'別紙様式3-2（４・５月）'!Z940="ベア加算"),"",
                                            X938*VLOOKUP(N938,【参考】数式用!$AD$2:$AH$27,MATCH(W938,【参考】数式用!$K$4:$N$4,0)+1,0)
      ),"")</f>
        <v/>
      </c>
      <c r="Z938" s="1081"/>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 customHeight="1">
      <c r="A939" s="502">
        <v>926</v>
      </c>
      <c r="B939" s="982" t="str">
        <f>IF(基本情報入力シート!C978="","",基本情報入力シート!C978)</f>
        <v/>
      </c>
      <c r="C939" s="983"/>
      <c r="D939" s="983"/>
      <c r="E939" s="983"/>
      <c r="F939" s="983"/>
      <c r="G939" s="983"/>
      <c r="H939" s="983"/>
      <c r="I939" s="98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077"/>
      <c r="Q939" s="1078"/>
      <c r="R939" s="524" t="str">
        <f>IFERROR(IF(OR('別紙様式3-2（４・５月）'!R941="",'別紙様式3-2（４・５月）'!Z941="ベア加算"),
"",P939*VLOOKUP(N939,【参考】数式用!$AD$2:$AH$27,MATCH(O939,【参考】数式用!$K$4:$N$4,0)+1,0)),"")</f>
        <v/>
      </c>
      <c r="S939" s="138"/>
      <c r="T939" s="1079"/>
      <c r="U939" s="1080"/>
      <c r="V939" s="522" t="str">
        <f>IFERROR(IF(AND('別紙様式3-2（４・５月）'!O941="", O939&lt;&gt;""),P939, P939*VLOOKUP(AF939,【参考】数式用4!$DC$3:$DZ$106,MATCH(N939,【参考】数式用4!$DC$2:$DZ$2,0))),"")</f>
        <v/>
      </c>
      <c r="W939" s="107"/>
      <c r="X939" s="525"/>
      <c r="Y939" s="1081" t="str">
        <f>IFERROR(
     IF(OR('別紙様式3-2（４・５月）'!R941="",'別紙様式3-2（４・５月）'!Z941="ベア加算"),"",
                                            X939*VLOOKUP(N939,【参考】数式用!$AD$2:$AH$27,MATCH(W939,【参考】数式用!$K$4:$N$4,0)+1,0)
      ),"")</f>
        <v/>
      </c>
      <c r="Z939" s="1081"/>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 customHeight="1">
      <c r="A940" s="502">
        <v>927</v>
      </c>
      <c r="B940" s="982" t="str">
        <f>IF(基本情報入力シート!C979="","",基本情報入力シート!C979)</f>
        <v/>
      </c>
      <c r="C940" s="983"/>
      <c r="D940" s="983"/>
      <c r="E940" s="983"/>
      <c r="F940" s="983"/>
      <c r="G940" s="983"/>
      <c r="H940" s="983"/>
      <c r="I940" s="98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077"/>
      <c r="Q940" s="1078"/>
      <c r="R940" s="524" t="str">
        <f>IFERROR(IF(OR('別紙様式3-2（４・５月）'!R942="",'別紙様式3-2（４・５月）'!Z942="ベア加算"),
"",P940*VLOOKUP(N940,【参考】数式用!$AD$2:$AH$27,MATCH(O940,【参考】数式用!$K$4:$N$4,0)+1,0)),"")</f>
        <v/>
      </c>
      <c r="S940" s="138"/>
      <c r="T940" s="1079"/>
      <c r="U940" s="1080"/>
      <c r="V940" s="522" t="str">
        <f>IFERROR(IF(AND('別紙様式3-2（４・５月）'!O942="", O940&lt;&gt;""),P940, P940*VLOOKUP(AF940,【参考】数式用4!$DC$3:$DZ$106,MATCH(N940,【参考】数式用4!$DC$2:$DZ$2,0))),"")</f>
        <v/>
      </c>
      <c r="W940" s="107"/>
      <c r="X940" s="525"/>
      <c r="Y940" s="1081" t="str">
        <f>IFERROR(
     IF(OR('別紙様式3-2（４・５月）'!R942="",'別紙様式3-2（４・５月）'!Z942="ベア加算"),"",
                                            X940*VLOOKUP(N940,【参考】数式用!$AD$2:$AH$27,MATCH(W940,【参考】数式用!$K$4:$N$4,0)+1,0)
      ),"")</f>
        <v/>
      </c>
      <c r="Z940" s="1081"/>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 customHeight="1">
      <c r="A941" s="502">
        <v>928</v>
      </c>
      <c r="B941" s="982" t="str">
        <f>IF(基本情報入力シート!C980="","",基本情報入力シート!C980)</f>
        <v/>
      </c>
      <c r="C941" s="983"/>
      <c r="D941" s="983"/>
      <c r="E941" s="983"/>
      <c r="F941" s="983"/>
      <c r="G941" s="983"/>
      <c r="H941" s="983"/>
      <c r="I941" s="98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077"/>
      <c r="Q941" s="1078"/>
      <c r="R941" s="524" t="str">
        <f>IFERROR(IF(OR('別紙様式3-2（４・５月）'!R943="",'別紙様式3-2（４・５月）'!Z943="ベア加算"),
"",P941*VLOOKUP(N941,【参考】数式用!$AD$2:$AH$27,MATCH(O941,【参考】数式用!$K$4:$N$4,0)+1,0)),"")</f>
        <v/>
      </c>
      <c r="S941" s="138"/>
      <c r="T941" s="1079"/>
      <c r="U941" s="1080"/>
      <c r="V941" s="522" t="str">
        <f>IFERROR(IF(AND('別紙様式3-2（４・５月）'!O943="", O941&lt;&gt;""),P941, P941*VLOOKUP(AF941,【参考】数式用4!$DC$3:$DZ$106,MATCH(N941,【参考】数式用4!$DC$2:$DZ$2,0))),"")</f>
        <v/>
      </c>
      <c r="W941" s="107"/>
      <c r="X941" s="525"/>
      <c r="Y941" s="1081" t="str">
        <f>IFERROR(
     IF(OR('別紙様式3-2（４・５月）'!R943="",'別紙様式3-2（４・５月）'!Z943="ベア加算"),"",
                                            X941*VLOOKUP(N941,【参考】数式用!$AD$2:$AH$27,MATCH(W941,【参考】数式用!$K$4:$N$4,0)+1,0)
      ),"")</f>
        <v/>
      </c>
      <c r="Z941" s="1081"/>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 customHeight="1">
      <c r="A942" s="502">
        <v>929</v>
      </c>
      <c r="B942" s="982" t="str">
        <f>IF(基本情報入力シート!C981="","",基本情報入力シート!C981)</f>
        <v/>
      </c>
      <c r="C942" s="983"/>
      <c r="D942" s="983"/>
      <c r="E942" s="983"/>
      <c r="F942" s="983"/>
      <c r="G942" s="983"/>
      <c r="H942" s="983"/>
      <c r="I942" s="98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077"/>
      <c r="Q942" s="1078"/>
      <c r="R942" s="524" t="str">
        <f>IFERROR(IF(OR('別紙様式3-2（４・５月）'!R944="",'別紙様式3-2（４・５月）'!Z944="ベア加算"),
"",P942*VLOOKUP(N942,【参考】数式用!$AD$2:$AH$27,MATCH(O942,【参考】数式用!$K$4:$N$4,0)+1,0)),"")</f>
        <v/>
      </c>
      <c r="S942" s="138"/>
      <c r="T942" s="1079"/>
      <c r="U942" s="1080"/>
      <c r="V942" s="522" t="str">
        <f>IFERROR(IF(AND('別紙様式3-2（４・５月）'!O944="", O942&lt;&gt;""),P942, P942*VLOOKUP(AF942,【参考】数式用4!$DC$3:$DZ$106,MATCH(N942,【参考】数式用4!$DC$2:$DZ$2,0))),"")</f>
        <v/>
      </c>
      <c r="W942" s="107"/>
      <c r="X942" s="525"/>
      <c r="Y942" s="1081" t="str">
        <f>IFERROR(
     IF(OR('別紙様式3-2（４・５月）'!R944="",'別紙様式3-2（４・５月）'!Z944="ベア加算"),"",
                                            X942*VLOOKUP(N942,【参考】数式用!$AD$2:$AH$27,MATCH(W942,【参考】数式用!$K$4:$N$4,0)+1,0)
      ),"")</f>
        <v/>
      </c>
      <c r="Z942" s="1081"/>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 customHeight="1">
      <c r="A943" s="502">
        <v>930</v>
      </c>
      <c r="B943" s="982" t="str">
        <f>IF(基本情報入力シート!C982="","",基本情報入力シート!C982)</f>
        <v/>
      </c>
      <c r="C943" s="983"/>
      <c r="D943" s="983"/>
      <c r="E943" s="983"/>
      <c r="F943" s="983"/>
      <c r="G943" s="983"/>
      <c r="H943" s="983"/>
      <c r="I943" s="98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077"/>
      <c r="Q943" s="1078"/>
      <c r="R943" s="524" t="str">
        <f>IFERROR(IF(OR('別紙様式3-2（４・５月）'!R945="",'別紙様式3-2（４・５月）'!Z945="ベア加算"),
"",P943*VLOOKUP(N943,【参考】数式用!$AD$2:$AH$27,MATCH(O943,【参考】数式用!$K$4:$N$4,0)+1,0)),"")</f>
        <v/>
      </c>
      <c r="S943" s="138"/>
      <c r="T943" s="1079"/>
      <c r="U943" s="1080"/>
      <c r="V943" s="522" t="str">
        <f>IFERROR(IF(AND('別紙様式3-2（４・５月）'!O945="", O943&lt;&gt;""),P943, P943*VLOOKUP(AF943,【参考】数式用4!$DC$3:$DZ$106,MATCH(N943,【参考】数式用4!$DC$2:$DZ$2,0))),"")</f>
        <v/>
      </c>
      <c r="W943" s="107"/>
      <c r="X943" s="525"/>
      <c r="Y943" s="1081" t="str">
        <f>IFERROR(
     IF(OR('別紙様式3-2（４・５月）'!R945="",'別紙様式3-2（４・５月）'!Z945="ベア加算"),"",
                                            X943*VLOOKUP(N943,【参考】数式用!$AD$2:$AH$27,MATCH(W943,【参考】数式用!$K$4:$N$4,0)+1,0)
      ),"")</f>
        <v/>
      </c>
      <c r="Z943" s="1081"/>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 customHeight="1">
      <c r="A944" s="502">
        <v>931</v>
      </c>
      <c r="B944" s="982" t="str">
        <f>IF(基本情報入力シート!C983="","",基本情報入力シート!C983)</f>
        <v/>
      </c>
      <c r="C944" s="983"/>
      <c r="D944" s="983"/>
      <c r="E944" s="983"/>
      <c r="F944" s="983"/>
      <c r="G944" s="983"/>
      <c r="H944" s="983"/>
      <c r="I944" s="98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077"/>
      <c r="Q944" s="1078"/>
      <c r="R944" s="524" t="str">
        <f>IFERROR(IF(OR('別紙様式3-2（４・５月）'!R946="",'別紙様式3-2（４・５月）'!Z946="ベア加算"),
"",P944*VLOOKUP(N944,【参考】数式用!$AD$2:$AH$27,MATCH(O944,【参考】数式用!$K$4:$N$4,0)+1,0)),"")</f>
        <v/>
      </c>
      <c r="S944" s="138"/>
      <c r="T944" s="1079"/>
      <c r="U944" s="1080"/>
      <c r="V944" s="522" t="str">
        <f>IFERROR(IF(AND('別紙様式3-2（４・５月）'!O946="", O944&lt;&gt;""),P944, P944*VLOOKUP(AF944,【参考】数式用4!$DC$3:$DZ$106,MATCH(N944,【参考】数式用4!$DC$2:$DZ$2,0))),"")</f>
        <v/>
      </c>
      <c r="W944" s="107"/>
      <c r="X944" s="525"/>
      <c r="Y944" s="1081" t="str">
        <f>IFERROR(
     IF(OR('別紙様式3-2（４・５月）'!R946="",'別紙様式3-2（４・５月）'!Z946="ベア加算"),"",
                                            X944*VLOOKUP(N944,【参考】数式用!$AD$2:$AH$27,MATCH(W944,【参考】数式用!$K$4:$N$4,0)+1,0)
      ),"")</f>
        <v/>
      </c>
      <c r="Z944" s="1081"/>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 customHeight="1">
      <c r="A945" s="502">
        <v>932</v>
      </c>
      <c r="B945" s="982" t="str">
        <f>IF(基本情報入力シート!C984="","",基本情報入力シート!C984)</f>
        <v/>
      </c>
      <c r="C945" s="983"/>
      <c r="D945" s="983"/>
      <c r="E945" s="983"/>
      <c r="F945" s="983"/>
      <c r="G945" s="983"/>
      <c r="H945" s="983"/>
      <c r="I945" s="98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077"/>
      <c r="Q945" s="1078"/>
      <c r="R945" s="524" t="str">
        <f>IFERROR(IF(OR('別紙様式3-2（４・５月）'!R947="",'別紙様式3-2（４・５月）'!Z947="ベア加算"),
"",P945*VLOOKUP(N945,【参考】数式用!$AD$2:$AH$27,MATCH(O945,【参考】数式用!$K$4:$N$4,0)+1,0)),"")</f>
        <v/>
      </c>
      <c r="S945" s="138"/>
      <c r="T945" s="1079"/>
      <c r="U945" s="1080"/>
      <c r="V945" s="522" t="str">
        <f>IFERROR(IF(AND('別紙様式3-2（４・５月）'!O947="", O945&lt;&gt;""),P945, P945*VLOOKUP(AF945,【参考】数式用4!$DC$3:$DZ$106,MATCH(N945,【参考】数式用4!$DC$2:$DZ$2,0))),"")</f>
        <v/>
      </c>
      <c r="W945" s="107"/>
      <c r="X945" s="525"/>
      <c r="Y945" s="1081" t="str">
        <f>IFERROR(
     IF(OR('別紙様式3-2（４・５月）'!R947="",'別紙様式3-2（４・５月）'!Z947="ベア加算"),"",
                                            X945*VLOOKUP(N945,【参考】数式用!$AD$2:$AH$27,MATCH(W945,【参考】数式用!$K$4:$N$4,0)+1,0)
      ),"")</f>
        <v/>
      </c>
      <c r="Z945" s="1081"/>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 customHeight="1">
      <c r="A946" s="502">
        <v>933</v>
      </c>
      <c r="B946" s="982" t="str">
        <f>IF(基本情報入力シート!C985="","",基本情報入力シート!C985)</f>
        <v/>
      </c>
      <c r="C946" s="983"/>
      <c r="D946" s="983"/>
      <c r="E946" s="983"/>
      <c r="F946" s="983"/>
      <c r="G946" s="983"/>
      <c r="H946" s="983"/>
      <c r="I946" s="98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077"/>
      <c r="Q946" s="1078"/>
      <c r="R946" s="524" t="str">
        <f>IFERROR(IF(OR('別紙様式3-2（４・５月）'!R948="",'別紙様式3-2（４・５月）'!Z948="ベア加算"),
"",P946*VLOOKUP(N946,【参考】数式用!$AD$2:$AH$27,MATCH(O946,【参考】数式用!$K$4:$N$4,0)+1,0)),"")</f>
        <v/>
      </c>
      <c r="S946" s="138"/>
      <c r="T946" s="1079"/>
      <c r="U946" s="1080"/>
      <c r="V946" s="522" t="str">
        <f>IFERROR(IF(AND('別紙様式3-2（４・５月）'!O948="", O946&lt;&gt;""),P946, P946*VLOOKUP(AF946,【参考】数式用4!$DC$3:$DZ$106,MATCH(N946,【参考】数式用4!$DC$2:$DZ$2,0))),"")</f>
        <v/>
      </c>
      <c r="W946" s="107"/>
      <c r="X946" s="525"/>
      <c r="Y946" s="1081" t="str">
        <f>IFERROR(
     IF(OR('別紙様式3-2（４・５月）'!R948="",'別紙様式3-2（４・５月）'!Z948="ベア加算"),"",
                                            X946*VLOOKUP(N946,【参考】数式用!$AD$2:$AH$27,MATCH(W946,【参考】数式用!$K$4:$N$4,0)+1,0)
      ),"")</f>
        <v/>
      </c>
      <c r="Z946" s="1081"/>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 customHeight="1">
      <c r="A947" s="502">
        <v>934</v>
      </c>
      <c r="B947" s="982" t="str">
        <f>IF(基本情報入力シート!C986="","",基本情報入力シート!C986)</f>
        <v/>
      </c>
      <c r="C947" s="983"/>
      <c r="D947" s="983"/>
      <c r="E947" s="983"/>
      <c r="F947" s="983"/>
      <c r="G947" s="983"/>
      <c r="H947" s="983"/>
      <c r="I947" s="98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077"/>
      <c r="Q947" s="1078"/>
      <c r="R947" s="524" t="str">
        <f>IFERROR(IF(OR('別紙様式3-2（４・５月）'!R949="",'別紙様式3-2（４・５月）'!Z949="ベア加算"),
"",P947*VLOOKUP(N947,【参考】数式用!$AD$2:$AH$27,MATCH(O947,【参考】数式用!$K$4:$N$4,0)+1,0)),"")</f>
        <v/>
      </c>
      <c r="S947" s="138"/>
      <c r="T947" s="1079"/>
      <c r="U947" s="1080"/>
      <c r="V947" s="522" t="str">
        <f>IFERROR(IF(AND('別紙様式3-2（４・５月）'!O949="", O947&lt;&gt;""),P947, P947*VLOOKUP(AF947,【参考】数式用4!$DC$3:$DZ$106,MATCH(N947,【参考】数式用4!$DC$2:$DZ$2,0))),"")</f>
        <v/>
      </c>
      <c r="W947" s="107"/>
      <c r="X947" s="525"/>
      <c r="Y947" s="1081" t="str">
        <f>IFERROR(
     IF(OR('別紙様式3-2（４・５月）'!R949="",'別紙様式3-2（４・５月）'!Z949="ベア加算"),"",
                                            X947*VLOOKUP(N947,【参考】数式用!$AD$2:$AH$27,MATCH(W947,【参考】数式用!$K$4:$N$4,0)+1,0)
      ),"")</f>
        <v/>
      </c>
      <c r="Z947" s="1081"/>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 customHeight="1">
      <c r="A948" s="502">
        <v>935</v>
      </c>
      <c r="B948" s="982" t="str">
        <f>IF(基本情報入力シート!C987="","",基本情報入力シート!C987)</f>
        <v/>
      </c>
      <c r="C948" s="983"/>
      <c r="D948" s="983"/>
      <c r="E948" s="983"/>
      <c r="F948" s="983"/>
      <c r="G948" s="983"/>
      <c r="H948" s="983"/>
      <c r="I948" s="98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077"/>
      <c r="Q948" s="1078"/>
      <c r="R948" s="524" t="str">
        <f>IFERROR(IF(OR('別紙様式3-2（４・５月）'!R950="",'別紙様式3-2（４・５月）'!Z950="ベア加算"),
"",P948*VLOOKUP(N948,【参考】数式用!$AD$2:$AH$27,MATCH(O948,【参考】数式用!$K$4:$N$4,0)+1,0)),"")</f>
        <v/>
      </c>
      <c r="S948" s="138"/>
      <c r="T948" s="1079"/>
      <c r="U948" s="1080"/>
      <c r="V948" s="522" t="str">
        <f>IFERROR(IF(AND('別紙様式3-2（４・５月）'!O950="", O948&lt;&gt;""),P948, P948*VLOOKUP(AF948,【参考】数式用4!$DC$3:$DZ$106,MATCH(N948,【参考】数式用4!$DC$2:$DZ$2,0))),"")</f>
        <v/>
      </c>
      <c r="W948" s="107"/>
      <c r="X948" s="525"/>
      <c r="Y948" s="1081" t="str">
        <f>IFERROR(
     IF(OR('別紙様式3-2（４・５月）'!R950="",'別紙様式3-2（４・５月）'!Z950="ベア加算"),"",
                                            X948*VLOOKUP(N948,【参考】数式用!$AD$2:$AH$27,MATCH(W948,【参考】数式用!$K$4:$N$4,0)+1,0)
      ),"")</f>
        <v/>
      </c>
      <c r="Z948" s="1081"/>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 customHeight="1">
      <c r="A949" s="502">
        <v>936</v>
      </c>
      <c r="B949" s="982" t="str">
        <f>IF(基本情報入力シート!C988="","",基本情報入力シート!C988)</f>
        <v/>
      </c>
      <c r="C949" s="983"/>
      <c r="D949" s="983"/>
      <c r="E949" s="983"/>
      <c r="F949" s="983"/>
      <c r="G949" s="983"/>
      <c r="H949" s="983"/>
      <c r="I949" s="98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077"/>
      <c r="Q949" s="1078"/>
      <c r="R949" s="524" t="str">
        <f>IFERROR(IF(OR('別紙様式3-2（４・５月）'!R951="",'別紙様式3-2（４・５月）'!Z951="ベア加算"),
"",P949*VLOOKUP(N949,【参考】数式用!$AD$2:$AH$27,MATCH(O949,【参考】数式用!$K$4:$N$4,0)+1,0)),"")</f>
        <v/>
      </c>
      <c r="S949" s="138"/>
      <c r="T949" s="1079"/>
      <c r="U949" s="1080"/>
      <c r="V949" s="522" t="str">
        <f>IFERROR(IF(AND('別紙様式3-2（４・５月）'!O951="", O949&lt;&gt;""),P949, P949*VLOOKUP(AF949,【参考】数式用4!$DC$3:$DZ$106,MATCH(N949,【参考】数式用4!$DC$2:$DZ$2,0))),"")</f>
        <v/>
      </c>
      <c r="W949" s="107"/>
      <c r="X949" s="525"/>
      <c r="Y949" s="1081" t="str">
        <f>IFERROR(
     IF(OR('別紙様式3-2（４・５月）'!R951="",'別紙様式3-2（４・５月）'!Z951="ベア加算"),"",
                                            X949*VLOOKUP(N949,【参考】数式用!$AD$2:$AH$27,MATCH(W949,【参考】数式用!$K$4:$N$4,0)+1,0)
      ),"")</f>
        <v/>
      </c>
      <c r="Z949" s="1081"/>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 customHeight="1">
      <c r="A950" s="502">
        <v>937</v>
      </c>
      <c r="B950" s="982" t="str">
        <f>IF(基本情報入力シート!C989="","",基本情報入力シート!C989)</f>
        <v/>
      </c>
      <c r="C950" s="983"/>
      <c r="D950" s="983"/>
      <c r="E950" s="983"/>
      <c r="F950" s="983"/>
      <c r="G950" s="983"/>
      <c r="H950" s="983"/>
      <c r="I950" s="98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077"/>
      <c r="Q950" s="1078"/>
      <c r="R950" s="524" t="str">
        <f>IFERROR(IF(OR('別紙様式3-2（４・５月）'!R952="",'別紙様式3-2（４・５月）'!Z952="ベア加算"),
"",P950*VLOOKUP(N950,【参考】数式用!$AD$2:$AH$27,MATCH(O950,【参考】数式用!$K$4:$N$4,0)+1,0)),"")</f>
        <v/>
      </c>
      <c r="S950" s="138"/>
      <c r="T950" s="1079"/>
      <c r="U950" s="1080"/>
      <c r="V950" s="522" t="str">
        <f>IFERROR(IF(AND('別紙様式3-2（４・５月）'!O952="", O950&lt;&gt;""),P950, P950*VLOOKUP(AF950,【参考】数式用4!$DC$3:$DZ$106,MATCH(N950,【参考】数式用4!$DC$2:$DZ$2,0))),"")</f>
        <v/>
      </c>
      <c r="W950" s="107"/>
      <c r="X950" s="525"/>
      <c r="Y950" s="1081" t="str">
        <f>IFERROR(
     IF(OR('別紙様式3-2（４・５月）'!R952="",'別紙様式3-2（４・５月）'!Z952="ベア加算"),"",
                                            X950*VLOOKUP(N950,【参考】数式用!$AD$2:$AH$27,MATCH(W950,【参考】数式用!$K$4:$N$4,0)+1,0)
      ),"")</f>
        <v/>
      </c>
      <c r="Z950" s="1081"/>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 customHeight="1">
      <c r="A951" s="502">
        <v>938</v>
      </c>
      <c r="B951" s="982" t="str">
        <f>IF(基本情報入力シート!C990="","",基本情報入力シート!C990)</f>
        <v/>
      </c>
      <c r="C951" s="983"/>
      <c r="D951" s="983"/>
      <c r="E951" s="983"/>
      <c r="F951" s="983"/>
      <c r="G951" s="983"/>
      <c r="H951" s="983"/>
      <c r="I951" s="98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077"/>
      <c r="Q951" s="1078"/>
      <c r="R951" s="524" t="str">
        <f>IFERROR(IF(OR('別紙様式3-2（４・５月）'!R953="",'別紙様式3-2（４・５月）'!Z953="ベア加算"),
"",P951*VLOOKUP(N951,【参考】数式用!$AD$2:$AH$27,MATCH(O951,【参考】数式用!$K$4:$N$4,0)+1,0)),"")</f>
        <v/>
      </c>
      <c r="S951" s="138"/>
      <c r="T951" s="1079"/>
      <c r="U951" s="1080"/>
      <c r="V951" s="522" t="str">
        <f>IFERROR(IF(AND('別紙様式3-2（４・５月）'!O953="", O951&lt;&gt;""),P951, P951*VLOOKUP(AF951,【参考】数式用4!$DC$3:$DZ$106,MATCH(N951,【参考】数式用4!$DC$2:$DZ$2,0))),"")</f>
        <v/>
      </c>
      <c r="W951" s="107"/>
      <c r="X951" s="525"/>
      <c r="Y951" s="1081" t="str">
        <f>IFERROR(
     IF(OR('別紙様式3-2（４・５月）'!R953="",'別紙様式3-2（４・５月）'!Z953="ベア加算"),"",
                                            X951*VLOOKUP(N951,【参考】数式用!$AD$2:$AH$27,MATCH(W951,【参考】数式用!$K$4:$N$4,0)+1,0)
      ),"")</f>
        <v/>
      </c>
      <c r="Z951" s="1081"/>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 customHeight="1">
      <c r="A952" s="502">
        <v>939</v>
      </c>
      <c r="B952" s="982" t="str">
        <f>IF(基本情報入力シート!C991="","",基本情報入力シート!C991)</f>
        <v/>
      </c>
      <c r="C952" s="983"/>
      <c r="D952" s="983"/>
      <c r="E952" s="983"/>
      <c r="F952" s="983"/>
      <c r="G952" s="983"/>
      <c r="H952" s="983"/>
      <c r="I952" s="98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077"/>
      <c r="Q952" s="1078"/>
      <c r="R952" s="524" t="str">
        <f>IFERROR(IF(OR('別紙様式3-2（４・５月）'!R954="",'別紙様式3-2（４・５月）'!Z954="ベア加算"),
"",P952*VLOOKUP(N952,【参考】数式用!$AD$2:$AH$27,MATCH(O952,【参考】数式用!$K$4:$N$4,0)+1,0)),"")</f>
        <v/>
      </c>
      <c r="S952" s="138"/>
      <c r="T952" s="1079"/>
      <c r="U952" s="1080"/>
      <c r="V952" s="522" t="str">
        <f>IFERROR(IF(AND('別紙様式3-2（４・５月）'!O954="", O952&lt;&gt;""),P952, P952*VLOOKUP(AF952,【参考】数式用4!$DC$3:$DZ$106,MATCH(N952,【参考】数式用4!$DC$2:$DZ$2,0))),"")</f>
        <v/>
      </c>
      <c r="W952" s="107"/>
      <c r="X952" s="525"/>
      <c r="Y952" s="1081" t="str">
        <f>IFERROR(
     IF(OR('別紙様式3-2（４・５月）'!R954="",'別紙様式3-2（４・５月）'!Z954="ベア加算"),"",
                                            X952*VLOOKUP(N952,【参考】数式用!$AD$2:$AH$27,MATCH(W952,【参考】数式用!$K$4:$N$4,0)+1,0)
      ),"")</f>
        <v/>
      </c>
      <c r="Z952" s="1081"/>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 customHeight="1">
      <c r="A953" s="502">
        <v>940</v>
      </c>
      <c r="B953" s="982" t="str">
        <f>IF(基本情報入力シート!C992="","",基本情報入力シート!C992)</f>
        <v/>
      </c>
      <c r="C953" s="983"/>
      <c r="D953" s="983"/>
      <c r="E953" s="983"/>
      <c r="F953" s="983"/>
      <c r="G953" s="983"/>
      <c r="H953" s="983"/>
      <c r="I953" s="98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077"/>
      <c r="Q953" s="1078"/>
      <c r="R953" s="524" t="str">
        <f>IFERROR(IF(OR('別紙様式3-2（４・５月）'!R955="",'別紙様式3-2（４・５月）'!Z955="ベア加算"),
"",P953*VLOOKUP(N953,【参考】数式用!$AD$2:$AH$27,MATCH(O953,【参考】数式用!$K$4:$N$4,0)+1,0)),"")</f>
        <v/>
      </c>
      <c r="S953" s="138"/>
      <c r="T953" s="1079"/>
      <c r="U953" s="1080"/>
      <c r="V953" s="522" t="str">
        <f>IFERROR(IF(AND('別紙様式3-2（４・５月）'!O955="", O953&lt;&gt;""),P953, P953*VLOOKUP(AF953,【参考】数式用4!$DC$3:$DZ$106,MATCH(N953,【参考】数式用4!$DC$2:$DZ$2,0))),"")</f>
        <v/>
      </c>
      <c r="W953" s="107"/>
      <c r="X953" s="525"/>
      <c r="Y953" s="1081" t="str">
        <f>IFERROR(
     IF(OR('別紙様式3-2（４・５月）'!R955="",'別紙様式3-2（４・５月）'!Z955="ベア加算"),"",
                                            X953*VLOOKUP(N953,【参考】数式用!$AD$2:$AH$27,MATCH(W953,【参考】数式用!$K$4:$N$4,0)+1,0)
      ),"")</f>
        <v/>
      </c>
      <c r="Z953" s="1081"/>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 customHeight="1">
      <c r="A954" s="502">
        <v>941</v>
      </c>
      <c r="B954" s="982" t="str">
        <f>IF(基本情報入力シート!C993="","",基本情報入力シート!C993)</f>
        <v/>
      </c>
      <c r="C954" s="983"/>
      <c r="D954" s="983"/>
      <c r="E954" s="983"/>
      <c r="F954" s="983"/>
      <c r="G954" s="983"/>
      <c r="H954" s="983"/>
      <c r="I954" s="98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077"/>
      <c r="Q954" s="1078"/>
      <c r="R954" s="524" t="str">
        <f>IFERROR(IF(OR('別紙様式3-2（４・５月）'!R956="",'別紙様式3-2（４・５月）'!Z956="ベア加算"),
"",P954*VLOOKUP(N954,【参考】数式用!$AD$2:$AH$27,MATCH(O954,【参考】数式用!$K$4:$N$4,0)+1,0)),"")</f>
        <v/>
      </c>
      <c r="S954" s="138"/>
      <c r="T954" s="1079"/>
      <c r="U954" s="1080"/>
      <c r="V954" s="522" t="str">
        <f>IFERROR(IF(AND('別紙様式3-2（４・５月）'!O956="", O954&lt;&gt;""),P954, P954*VLOOKUP(AF954,【参考】数式用4!$DC$3:$DZ$106,MATCH(N954,【参考】数式用4!$DC$2:$DZ$2,0))),"")</f>
        <v/>
      </c>
      <c r="W954" s="107"/>
      <c r="X954" s="525"/>
      <c r="Y954" s="1081" t="str">
        <f>IFERROR(
     IF(OR('別紙様式3-2（４・５月）'!R956="",'別紙様式3-2（４・５月）'!Z956="ベア加算"),"",
                                            X954*VLOOKUP(N954,【参考】数式用!$AD$2:$AH$27,MATCH(W954,【参考】数式用!$K$4:$N$4,0)+1,0)
      ),"")</f>
        <v/>
      </c>
      <c r="Z954" s="1081"/>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 customHeight="1">
      <c r="A955" s="502">
        <v>942</v>
      </c>
      <c r="B955" s="982" t="str">
        <f>IF(基本情報入力シート!C994="","",基本情報入力シート!C994)</f>
        <v/>
      </c>
      <c r="C955" s="983"/>
      <c r="D955" s="983"/>
      <c r="E955" s="983"/>
      <c r="F955" s="983"/>
      <c r="G955" s="983"/>
      <c r="H955" s="983"/>
      <c r="I955" s="98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077"/>
      <c r="Q955" s="1078"/>
      <c r="R955" s="524" t="str">
        <f>IFERROR(IF(OR('別紙様式3-2（４・５月）'!R957="",'別紙様式3-2（４・５月）'!Z957="ベア加算"),
"",P955*VLOOKUP(N955,【参考】数式用!$AD$2:$AH$27,MATCH(O955,【参考】数式用!$K$4:$N$4,0)+1,0)),"")</f>
        <v/>
      </c>
      <c r="S955" s="138"/>
      <c r="T955" s="1079"/>
      <c r="U955" s="1080"/>
      <c r="V955" s="522" t="str">
        <f>IFERROR(IF(AND('別紙様式3-2（４・５月）'!O957="", O955&lt;&gt;""),P955, P955*VLOOKUP(AF955,【参考】数式用4!$DC$3:$DZ$106,MATCH(N955,【参考】数式用4!$DC$2:$DZ$2,0))),"")</f>
        <v/>
      </c>
      <c r="W955" s="107"/>
      <c r="X955" s="525"/>
      <c r="Y955" s="1081" t="str">
        <f>IFERROR(
     IF(OR('別紙様式3-2（４・５月）'!R957="",'別紙様式3-2（４・５月）'!Z957="ベア加算"),"",
                                            X955*VLOOKUP(N955,【参考】数式用!$AD$2:$AH$27,MATCH(W955,【参考】数式用!$K$4:$N$4,0)+1,0)
      ),"")</f>
        <v/>
      </c>
      <c r="Z955" s="1081"/>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 customHeight="1">
      <c r="A956" s="502">
        <v>943</v>
      </c>
      <c r="B956" s="982" t="str">
        <f>IF(基本情報入力シート!C995="","",基本情報入力シート!C995)</f>
        <v/>
      </c>
      <c r="C956" s="983"/>
      <c r="D956" s="983"/>
      <c r="E956" s="983"/>
      <c r="F956" s="983"/>
      <c r="G956" s="983"/>
      <c r="H956" s="983"/>
      <c r="I956" s="98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077"/>
      <c r="Q956" s="1078"/>
      <c r="R956" s="524" t="str">
        <f>IFERROR(IF(OR('別紙様式3-2（４・５月）'!R958="",'別紙様式3-2（４・５月）'!Z958="ベア加算"),
"",P956*VLOOKUP(N956,【参考】数式用!$AD$2:$AH$27,MATCH(O956,【参考】数式用!$K$4:$N$4,0)+1,0)),"")</f>
        <v/>
      </c>
      <c r="S956" s="138"/>
      <c r="T956" s="1079"/>
      <c r="U956" s="1080"/>
      <c r="V956" s="522" t="str">
        <f>IFERROR(IF(AND('別紙様式3-2（４・５月）'!O958="", O956&lt;&gt;""),P956, P956*VLOOKUP(AF956,【参考】数式用4!$DC$3:$DZ$106,MATCH(N956,【参考】数式用4!$DC$2:$DZ$2,0))),"")</f>
        <v/>
      </c>
      <c r="W956" s="107"/>
      <c r="X956" s="525"/>
      <c r="Y956" s="1081" t="str">
        <f>IFERROR(
     IF(OR('別紙様式3-2（４・５月）'!R958="",'別紙様式3-2（４・５月）'!Z958="ベア加算"),"",
                                            X956*VLOOKUP(N956,【参考】数式用!$AD$2:$AH$27,MATCH(W956,【参考】数式用!$K$4:$N$4,0)+1,0)
      ),"")</f>
        <v/>
      </c>
      <c r="Z956" s="1081"/>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 customHeight="1">
      <c r="A957" s="502">
        <v>944</v>
      </c>
      <c r="B957" s="982" t="str">
        <f>IF(基本情報入力シート!C996="","",基本情報入力シート!C996)</f>
        <v/>
      </c>
      <c r="C957" s="983"/>
      <c r="D957" s="983"/>
      <c r="E957" s="983"/>
      <c r="F957" s="983"/>
      <c r="G957" s="983"/>
      <c r="H957" s="983"/>
      <c r="I957" s="98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077"/>
      <c r="Q957" s="1078"/>
      <c r="R957" s="524" t="str">
        <f>IFERROR(IF(OR('別紙様式3-2（４・５月）'!R959="",'別紙様式3-2（４・５月）'!Z959="ベア加算"),
"",P957*VLOOKUP(N957,【参考】数式用!$AD$2:$AH$27,MATCH(O957,【参考】数式用!$K$4:$N$4,0)+1,0)),"")</f>
        <v/>
      </c>
      <c r="S957" s="138"/>
      <c r="T957" s="1079"/>
      <c r="U957" s="1080"/>
      <c r="V957" s="522" t="str">
        <f>IFERROR(IF(AND('別紙様式3-2（４・５月）'!O959="", O957&lt;&gt;""),P957, P957*VLOOKUP(AF957,【参考】数式用4!$DC$3:$DZ$106,MATCH(N957,【参考】数式用4!$DC$2:$DZ$2,0))),"")</f>
        <v/>
      </c>
      <c r="W957" s="107"/>
      <c r="X957" s="525"/>
      <c r="Y957" s="1081" t="str">
        <f>IFERROR(
     IF(OR('別紙様式3-2（４・５月）'!R959="",'別紙様式3-2（４・５月）'!Z959="ベア加算"),"",
                                            X957*VLOOKUP(N957,【参考】数式用!$AD$2:$AH$27,MATCH(W957,【参考】数式用!$K$4:$N$4,0)+1,0)
      ),"")</f>
        <v/>
      </c>
      <c r="Z957" s="1081"/>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 customHeight="1">
      <c r="A958" s="502">
        <v>945</v>
      </c>
      <c r="B958" s="982" t="str">
        <f>IF(基本情報入力シート!C997="","",基本情報入力シート!C997)</f>
        <v/>
      </c>
      <c r="C958" s="983"/>
      <c r="D958" s="983"/>
      <c r="E958" s="983"/>
      <c r="F958" s="983"/>
      <c r="G958" s="983"/>
      <c r="H958" s="983"/>
      <c r="I958" s="98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077"/>
      <c r="Q958" s="1078"/>
      <c r="R958" s="524" t="str">
        <f>IFERROR(IF(OR('別紙様式3-2（４・５月）'!R960="",'別紙様式3-2（４・５月）'!Z960="ベア加算"),
"",P958*VLOOKUP(N958,【参考】数式用!$AD$2:$AH$27,MATCH(O958,【参考】数式用!$K$4:$N$4,0)+1,0)),"")</f>
        <v/>
      </c>
      <c r="S958" s="138"/>
      <c r="T958" s="1079"/>
      <c r="U958" s="1080"/>
      <c r="V958" s="522" t="str">
        <f>IFERROR(IF(AND('別紙様式3-2（４・５月）'!O960="", O958&lt;&gt;""),P958, P958*VLOOKUP(AF958,【参考】数式用4!$DC$3:$DZ$106,MATCH(N958,【参考】数式用4!$DC$2:$DZ$2,0))),"")</f>
        <v/>
      </c>
      <c r="W958" s="107"/>
      <c r="X958" s="525"/>
      <c r="Y958" s="1081" t="str">
        <f>IFERROR(
     IF(OR('別紙様式3-2（４・５月）'!R960="",'別紙様式3-2（４・５月）'!Z960="ベア加算"),"",
                                            X958*VLOOKUP(N958,【参考】数式用!$AD$2:$AH$27,MATCH(W958,【参考】数式用!$K$4:$N$4,0)+1,0)
      ),"")</f>
        <v/>
      </c>
      <c r="Z958" s="1081"/>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 customHeight="1">
      <c r="A959" s="502">
        <v>946</v>
      </c>
      <c r="B959" s="982" t="str">
        <f>IF(基本情報入力シート!C998="","",基本情報入力シート!C998)</f>
        <v/>
      </c>
      <c r="C959" s="983"/>
      <c r="D959" s="983"/>
      <c r="E959" s="983"/>
      <c r="F959" s="983"/>
      <c r="G959" s="983"/>
      <c r="H959" s="983"/>
      <c r="I959" s="98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077"/>
      <c r="Q959" s="1078"/>
      <c r="R959" s="524" t="str">
        <f>IFERROR(IF(OR('別紙様式3-2（４・５月）'!R961="",'別紙様式3-2（４・５月）'!Z961="ベア加算"),
"",P959*VLOOKUP(N959,【参考】数式用!$AD$2:$AH$27,MATCH(O959,【参考】数式用!$K$4:$N$4,0)+1,0)),"")</f>
        <v/>
      </c>
      <c r="S959" s="138"/>
      <c r="T959" s="1079"/>
      <c r="U959" s="1080"/>
      <c r="V959" s="522" t="str">
        <f>IFERROR(IF(AND('別紙様式3-2（４・５月）'!O961="", O959&lt;&gt;""),P959, P959*VLOOKUP(AF959,【参考】数式用4!$DC$3:$DZ$106,MATCH(N959,【参考】数式用4!$DC$2:$DZ$2,0))),"")</f>
        <v/>
      </c>
      <c r="W959" s="107"/>
      <c r="X959" s="525"/>
      <c r="Y959" s="1081" t="str">
        <f>IFERROR(
     IF(OR('別紙様式3-2（４・５月）'!R961="",'別紙様式3-2（４・５月）'!Z961="ベア加算"),"",
                                            X959*VLOOKUP(N959,【参考】数式用!$AD$2:$AH$27,MATCH(W959,【参考】数式用!$K$4:$N$4,0)+1,0)
      ),"")</f>
        <v/>
      </c>
      <c r="Z959" s="1081"/>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 customHeight="1">
      <c r="A960" s="502">
        <v>947</v>
      </c>
      <c r="B960" s="982" t="str">
        <f>IF(基本情報入力シート!C999="","",基本情報入力シート!C999)</f>
        <v/>
      </c>
      <c r="C960" s="983"/>
      <c r="D960" s="983"/>
      <c r="E960" s="983"/>
      <c r="F960" s="983"/>
      <c r="G960" s="983"/>
      <c r="H960" s="983"/>
      <c r="I960" s="98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077"/>
      <c r="Q960" s="1078"/>
      <c r="R960" s="524" t="str">
        <f>IFERROR(IF(OR('別紙様式3-2（４・５月）'!R962="",'別紙様式3-2（４・５月）'!Z962="ベア加算"),
"",P960*VLOOKUP(N960,【参考】数式用!$AD$2:$AH$27,MATCH(O960,【参考】数式用!$K$4:$N$4,0)+1,0)),"")</f>
        <v/>
      </c>
      <c r="S960" s="138"/>
      <c r="T960" s="1079"/>
      <c r="U960" s="1080"/>
      <c r="V960" s="522" t="str">
        <f>IFERROR(IF(AND('別紙様式3-2（４・５月）'!O962="", O960&lt;&gt;""),P960, P960*VLOOKUP(AF960,【参考】数式用4!$DC$3:$DZ$106,MATCH(N960,【参考】数式用4!$DC$2:$DZ$2,0))),"")</f>
        <v/>
      </c>
      <c r="W960" s="107"/>
      <c r="X960" s="525"/>
      <c r="Y960" s="1081" t="str">
        <f>IFERROR(
     IF(OR('別紙様式3-2（４・５月）'!R962="",'別紙様式3-2（４・５月）'!Z962="ベア加算"),"",
                                            X960*VLOOKUP(N960,【参考】数式用!$AD$2:$AH$27,MATCH(W960,【参考】数式用!$K$4:$N$4,0)+1,0)
      ),"")</f>
        <v/>
      </c>
      <c r="Z960" s="1081"/>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 customHeight="1">
      <c r="A961" s="502">
        <v>948</v>
      </c>
      <c r="B961" s="982" t="str">
        <f>IF(基本情報入力シート!C1000="","",基本情報入力シート!C1000)</f>
        <v/>
      </c>
      <c r="C961" s="983"/>
      <c r="D961" s="983"/>
      <c r="E961" s="983"/>
      <c r="F961" s="983"/>
      <c r="G961" s="983"/>
      <c r="H961" s="983"/>
      <c r="I961" s="98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077"/>
      <c r="Q961" s="1078"/>
      <c r="R961" s="524" t="str">
        <f>IFERROR(IF(OR('別紙様式3-2（４・５月）'!R963="",'別紙様式3-2（４・５月）'!Z963="ベア加算"),
"",P961*VLOOKUP(N961,【参考】数式用!$AD$2:$AH$27,MATCH(O961,【参考】数式用!$K$4:$N$4,0)+1,0)),"")</f>
        <v/>
      </c>
      <c r="S961" s="138"/>
      <c r="T961" s="1079"/>
      <c r="U961" s="1080"/>
      <c r="V961" s="522" t="str">
        <f>IFERROR(IF(AND('別紙様式3-2（４・５月）'!O963="", O961&lt;&gt;""),P961, P961*VLOOKUP(AF961,【参考】数式用4!$DC$3:$DZ$106,MATCH(N961,【参考】数式用4!$DC$2:$DZ$2,0))),"")</f>
        <v/>
      </c>
      <c r="W961" s="107"/>
      <c r="X961" s="525"/>
      <c r="Y961" s="1081" t="str">
        <f>IFERROR(
     IF(OR('別紙様式3-2（４・５月）'!R963="",'別紙様式3-2（４・５月）'!Z963="ベア加算"),"",
                                            X961*VLOOKUP(N961,【参考】数式用!$AD$2:$AH$27,MATCH(W961,【参考】数式用!$K$4:$N$4,0)+1,0)
      ),"")</f>
        <v/>
      </c>
      <c r="Z961" s="1081"/>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 customHeight="1">
      <c r="A962" s="502">
        <v>949</v>
      </c>
      <c r="B962" s="982" t="str">
        <f>IF(基本情報入力シート!C1001="","",基本情報入力シート!C1001)</f>
        <v/>
      </c>
      <c r="C962" s="983"/>
      <c r="D962" s="983"/>
      <c r="E962" s="983"/>
      <c r="F962" s="983"/>
      <c r="G962" s="983"/>
      <c r="H962" s="983"/>
      <c r="I962" s="98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077"/>
      <c r="Q962" s="1078"/>
      <c r="R962" s="524" t="str">
        <f>IFERROR(IF(OR('別紙様式3-2（４・５月）'!R964="",'別紙様式3-2（４・５月）'!Z964="ベア加算"),
"",P962*VLOOKUP(N962,【参考】数式用!$AD$2:$AH$27,MATCH(O962,【参考】数式用!$K$4:$N$4,0)+1,0)),"")</f>
        <v/>
      </c>
      <c r="S962" s="138"/>
      <c r="T962" s="1079"/>
      <c r="U962" s="1080"/>
      <c r="V962" s="522" t="str">
        <f>IFERROR(IF(AND('別紙様式3-2（４・５月）'!O964="", O962&lt;&gt;""),P962, P962*VLOOKUP(AF962,【参考】数式用4!$DC$3:$DZ$106,MATCH(N962,【参考】数式用4!$DC$2:$DZ$2,0))),"")</f>
        <v/>
      </c>
      <c r="W962" s="107"/>
      <c r="X962" s="525"/>
      <c r="Y962" s="1081" t="str">
        <f>IFERROR(
     IF(OR('別紙様式3-2（４・５月）'!R964="",'別紙様式3-2（４・５月）'!Z964="ベア加算"),"",
                                            X962*VLOOKUP(N962,【参考】数式用!$AD$2:$AH$27,MATCH(W962,【参考】数式用!$K$4:$N$4,0)+1,0)
      ),"")</f>
        <v/>
      </c>
      <c r="Z962" s="1081"/>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 customHeight="1">
      <c r="A963" s="502">
        <v>950</v>
      </c>
      <c r="B963" s="982" t="str">
        <f>IF(基本情報入力シート!C1002="","",基本情報入力シート!C1002)</f>
        <v/>
      </c>
      <c r="C963" s="983"/>
      <c r="D963" s="983"/>
      <c r="E963" s="983"/>
      <c r="F963" s="983"/>
      <c r="G963" s="983"/>
      <c r="H963" s="983"/>
      <c r="I963" s="98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077"/>
      <c r="Q963" s="1078"/>
      <c r="R963" s="524" t="str">
        <f>IFERROR(IF(OR('別紙様式3-2（４・５月）'!R965="",'別紙様式3-2（４・５月）'!Z965="ベア加算"),
"",P963*VLOOKUP(N963,【参考】数式用!$AD$2:$AH$27,MATCH(O963,【参考】数式用!$K$4:$N$4,0)+1,0)),"")</f>
        <v/>
      </c>
      <c r="S963" s="138"/>
      <c r="T963" s="1079"/>
      <c r="U963" s="1080"/>
      <c r="V963" s="522" t="str">
        <f>IFERROR(IF(AND('別紙様式3-2（４・５月）'!O965="", O963&lt;&gt;""),P963, P963*VLOOKUP(AF963,【参考】数式用4!$DC$3:$DZ$106,MATCH(N963,【参考】数式用4!$DC$2:$DZ$2,0))),"")</f>
        <v/>
      </c>
      <c r="W963" s="107"/>
      <c r="X963" s="525"/>
      <c r="Y963" s="1081" t="str">
        <f>IFERROR(
     IF(OR('別紙様式3-2（４・５月）'!R965="",'別紙様式3-2（４・５月）'!Z965="ベア加算"),"",
                                            X963*VLOOKUP(N963,【参考】数式用!$AD$2:$AH$27,MATCH(W963,【参考】数式用!$K$4:$N$4,0)+1,0)
      ),"")</f>
        <v/>
      </c>
      <c r="Z963" s="1081"/>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 customHeight="1">
      <c r="A964" s="502">
        <v>951</v>
      </c>
      <c r="B964" s="982" t="str">
        <f>IF(基本情報入力シート!C1003="","",基本情報入力シート!C1003)</f>
        <v/>
      </c>
      <c r="C964" s="983"/>
      <c r="D964" s="983"/>
      <c r="E964" s="983"/>
      <c r="F964" s="983"/>
      <c r="G964" s="983"/>
      <c r="H964" s="983"/>
      <c r="I964" s="98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077"/>
      <c r="Q964" s="1078"/>
      <c r="R964" s="524" t="str">
        <f>IFERROR(IF(OR('別紙様式3-2（４・５月）'!R966="",'別紙様式3-2（４・５月）'!Z966="ベア加算"),
"",P964*VLOOKUP(N964,【参考】数式用!$AD$2:$AH$27,MATCH(O964,【参考】数式用!$K$4:$N$4,0)+1,0)),"")</f>
        <v/>
      </c>
      <c r="S964" s="138"/>
      <c r="T964" s="1079"/>
      <c r="U964" s="1080"/>
      <c r="V964" s="522" t="str">
        <f>IFERROR(IF(AND('別紙様式3-2（４・５月）'!O966="", O964&lt;&gt;""),P964, P964*VLOOKUP(AF964,【参考】数式用4!$DC$3:$DZ$106,MATCH(N964,【参考】数式用4!$DC$2:$DZ$2,0))),"")</f>
        <v/>
      </c>
      <c r="W964" s="107"/>
      <c r="X964" s="525"/>
      <c r="Y964" s="1081" t="str">
        <f>IFERROR(
     IF(OR('別紙様式3-2（４・５月）'!R966="",'別紙様式3-2（４・５月）'!Z966="ベア加算"),"",
                                            X964*VLOOKUP(N964,【参考】数式用!$AD$2:$AH$27,MATCH(W964,【参考】数式用!$K$4:$N$4,0)+1,0)
      ),"")</f>
        <v/>
      </c>
      <c r="Z964" s="1081"/>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 customHeight="1">
      <c r="A965" s="502">
        <v>952</v>
      </c>
      <c r="B965" s="982" t="str">
        <f>IF(基本情報入力シート!C1004="","",基本情報入力シート!C1004)</f>
        <v/>
      </c>
      <c r="C965" s="983"/>
      <c r="D965" s="983"/>
      <c r="E965" s="983"/>
      <c r="F965" s="983"/>
      <c r="G965" s="983"/>
      <c r="H965" s="983"/>
      <c r="I965" s="98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077"/>
      <c r="Q965" s="1078"/>
      <c r="R965" s="524" t="str">
        <f>IFERROR(IF(OR('別紙様式3-2（４・５月）'!R967="",'別紙様式3-2（４・５月）'!Z967="ベア加算"),
"",P965*VLOOKUP(N965,【参考】数式用!$AD$2:$AH$27,MATCH(O965,【参考】数式用!$K$4:$N$4,0)+1,0)),"")</f>
        <v/>
      </c>
      <c r="S965" s="138"/>
      <c r="T965" s="1079"/>
      <c r="U965" s="1080"/>
      <c r="V965" s="522" t="str">
        <f>IFERROR(IF(AND('別紙様式3-2（４・５月）'!O967="", O965&lt;&gt;""),P965, P965*VLOOKUP(AF965,【参考】数式用4!$DC$3:$DZ$106,MATCH(N965,【参考】数式用4!$DC$2:$DZ$2,0))),"")</f>
        <v/>
      </c>
      <c r="W965" s="107"/>
      <c r="X965" s="525"/>
      <c r="Y965" s="1081" t="str">
        <f>IFERROR(
     IF(OR('別紙様式3-2（４・５月）'!R967="",'別紙様式3-2（４・５月）'!Z967="ベア加算"),"",
                                            X965*VLOOKUP(N965,【参考】数式用!$AD$2:$AH$27,MATCH(W965,【参考】数式用!$K$4:$N$4,0)+1,0)
      ),"")</f>
        <v/>
      </c>
      <c r="Z965" s="1081"/>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 customHeight="1">
      <c r="A966" s="502">
        <v>953</v>
      </c>
      <c r="B966" s="982" t="str">
        <f>IF(基本情報入力シート!C1005="","",基本情報入力シート!C1005)</f>
        <v/>
      </c>
      <c r="C966" s="983"/>
      <c r="D966" s="983"/>
      <c r="E966" s="983"/>
      <c r="F966" s="983"/>
      <c r="G966" s="983"/>
      <c r="H966" s="983"/>
      <c r="I966" s="98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077"/>
      <c r="Q966" s="1078"/>
      <c r="R966" s="524" t="str">
        <f>IFERROR(IF(OR('別紙様式3-2（４・５月）'!R968="",'別紙様式3-2（４・５月）'!Z968="ベア加算"),
"",P966*VLOOKUP(N966,【参考】数式用!$AD$2:$AH$27,MATCH(O966,【参考】数式用!$K$4:$N$4,0)+1,0)),"")</f>
        <v/>
      </c>
      <c r="S966" s="138"/>
      <c r="T966" s="1079"/>
      <c r="U966" s="1080"/>
      <c r="V966" s="522" t="str">
        <f>IFERROR(IF(AND('別紙様式3-2（４・５月）'!O968="", O966&lt;&gt;""),P966, P966*VLOOKUP(AF966,【参考】数式用4!$DC$3:$DZ$106,MATCH(N966,【参考】数式用4!$DC$2:$DZ$2,0))),"")</f>
        <v/>
      </c>
      <c r="W966" s="107"/>
      <c r="X966" s="525"/>
      <c r="Y966" s="1081" t="str">
        <f>IFERROR(
     IF(OR('別紙様式3-2（４・５月）'!R968="",'別紙様式3-2（４・５月）'!Z968="ベア加算"),"",
                                            X966*VLOOKUP(N966,【参考】数式用!$AD$2:$AH$27,MATCH(W966,【参考】数式用!$K$4:$N$4,0)+1,0)
      ),"")</f>
        <v/>
      </c>
      <c r="Z966" s="1081"/>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 customHeight="1">
      <c r="A967" s="502">
        <v>954</v>
      </c>
      <c r="B967" s="982" t="str">
        <f>IF(基本情報入力シート!C1006="","",基本情報入力シート!C1006)</f>
        <v/>
      </c>
      <c r="C967" s="983"/>
      <c r="D967" s="983"/>
      <c r="E967" s="983"/>
      <c r="F967" s="983"/>
      <c r="G967" s="983"/>
      <c r="H967" s="983"/>
      <c r="I967" s="98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077"/>
      <c r="Q967" s="1078"/>
      <c r="R967" s="524" t="str">
        <f>IFERROR(IF(OR('別紙様式3-2（４・５月）'!R969="",'別紙様式3-2（４・５月）'!Z969="ベア加算"),
"",P967*VLOOKUP(N967,【参考】数式用!$AD$2:$AH$27,MATCH(O967,【参考】数式用!$K$4:$N$4,0)+1,0)),"")</f>
        <v/>
      </c>
      <c r="S967" s="138"/>
      <c r="T967" s="1079"/>
      <c r="U967" s="1080"/>
      <c r="V967" s="522" t="str">
        <f>IFERROR(IF(AND('別紙様式3-2（４・５月）'!O969="", O967&lt;&gt;""),P967, P967*VLOOKUP(AF967,【参考】数式用4!$DC$3:$DZ$106,MATCH(N967,【参考】数式用4!$DC$2:$DZ$2,0))),"")</f>
        <v/>
      </c>
      <c r="W967" s="107"/>
      <c r="X967" s="525"/>
      <c r="Y967" s="1081" t="str">
        <f>IFERROR(
     IF(OR('別紙様式3-2（４・５月）'!R969="",'別紙様式3-2（４・５月）'!Z969="ベア加算"),"",
                                            X967*VLOOKUP(N967,【参考】数式用!$AD$2:$AH$27,MATCH(W967,【参考】数式用!$K$4:$N$4,0)+1,0)
      ),"")</f>
        <v/>
      </c>
      <c r="Z967" s="1081"/>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 customHeight="1">
      <c r="A968" s="502">
        <v>955</v>
      </c>
      <c r="B968" s="982" t="str">
        <f>IF(基本情報入力シート!C1007="","",基本情報入力シート!C1007)</f>
        <v/>
      </c>
      <c r="C968" s="983"/>
      <c r="D968" s="983"/>
      <c r="E968" s="983"/>
      <c r="F968" s="983"/>
      <c r="G968" s="983"/>
      <c r="H968" s="983"/>
      <c r="I968" s="98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077"/>
      <c r="Q968" s="1078"/>
      <c r="R968" s="524" t="str">
        <f>IFERROR(IF(OR('別紙様式3-2（４・５月）'!R970="",'別紙様式3-2（４・５月）'!Z970="ベア加算"),
"",P968*VLOOKUP(N968,【参考】数式用!$AD$2:$AH$27,MATCH(O968,【参考】数式用!$K$4:$N$4,0)+1,0)),"")</f>
        <v/>
      </c>
      <c r="S968" s="138"/>
      <c r="T968" s="1079"/>
      <c r="U968" s="1080"/>
      <c r="V968" s="522" t="str">
        <f>IFERROR(IF(AND('別紙様式3-2（４・５月）'!O970="", O968&lt;&gt;""),P968, P968*VLOOKUP(AF968,【参考】数式用4!$DC$3:$DZ$106,MATCH(N968,【参考】数式用4!$DC$2:$DZ$2,0))),"")</f>
        <v/>
      </c>
      <c r="W968" s="107"/>
      <c r="X968" s="525"/>
      <c r="Y968" s="1081" t="str">
        <f>IFERROR(
     IF(OR('別紙様式3-2（４・５月）'!R970="",'別紙様式3-2（４・５月）'!Z970="ベア加算"),"",
                                            X968*VLOOKUP(N968,【参考】数式用!$AD$2:$AH$27,MATCH(W968,【参考】数式用!$K$4:$N$4,0)+1,0)
      ),"")</f>
        <v/>
      </c>
      <c r="Z968" s="1081"/>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 customHeight="1">
      <c r="A969" s="502">
        <v>956</v>
      </c>
      <c r="B969" s="982" t="str">
        <f>IF(基本情報入力シート!C1008="","",基本情報入力シート!C1008)</f>
        <v/>
      </c>
      <c r="C969" s="983"/>
      <c r="D969" s="983"/>
      <c r="E969" s="983"/>
      <c r="F969" s="983"/>
      <c r="G969" s="983"/>
      <c r="H969" s="983"/>
      <c r="I969" s="98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077"/>
      <c r="Q969" s="1078"/>
      <c r="R969" s="524" t="str">
        <f>IFERROR(IF(OR('別紙様式3-2（４・５月）'!R971="",'別紙様式3-2（４・５月）'!Z971="ベア加算"),
"",P969*VLOOKUP(N969,【参考】数式用!$AD$2:$AH$27,MATCH(O969,【参考】数式用!$K$4:$N$4,0)+1,0)),"")</f>
        <v/>
      </c>
      <c r="S969" s="138"/>
      <c r="T969" s="1079"/>
      <c r="U969" s="1080"/>
      <c r="V969" s="522" t="str">
        <f>IFERROR(IF(AND('別紙様式3-2（４・５月）'!O971="", O969&lt;&gt;""),P969, P969*VLOOKUP(AF969,【参考】数式用4!$DC$3:$DZ$106,MATCH(N969,【参考】数式用4!$DC$2:$DZ$2,0))),"")</f>
        <v/>
      </c>
      <c r="W969" s="107"/>
      <c r="X969" s="525"/>
      <c r="Y969" s="1081" t="str">
        <f>IFERROR(
     IF(OR('別紙様式3-2（４・５月）'!R971="",'別紙様式3-2（４・５月）'!Z971="ベア加算"),"",
                                            X969*VLOOKUP(N969,【参考】数式用!$AD$2:$AH$27,MATCH(W969,【参考】数式用!$K$4:$N$4,0)+1,0)
      ),"")</f>
        <v/>
      </c>
      <c r="Z969" s="1081"/>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 customHeight="1">
      <c r="A970" s="502">
        <v>957</v>
      </c>
      <c r="B970" s="982" t="str">
        <f>IF(基本情報入力シート!C1009="","",基本情報入力シート!C1009)</f>
        <v/>
      </c>
      <c r="C970" s="983"/>
      <c r="D970" s="983"/>
      <c r="E970" s="983"/>
      <c r="F970" s="983"/>
      <c r="G970" s="983"/>
      <c r="H970" s="983"/>
      <c r="I970" s="98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077"/>
      <c r="Q970" s="1078"/>
      <c r="R970" s="524" t="str">
        <f>IFERROR(IF(OR('別紙様式3-2（４・５月）'!R972="",'別紙様式3-2（４・５月）'!Z972="ベア加算"),
"",P970*VLOOKUP(N970,【参考】数式用!$AD$2:$AH$27,MATCH(O970,【参考】数式用!$K$4:$N$4,0)+1,0)),"")</f>
        <v/>
      </c>
      <c r="S970" s="138"/>
      <c r="T970" s="1079"/>
      <c r="U970" s="1080"/>
      <c r="V970" s="522" t="str">
        <f>IFERROR(IF(AND('別紙様式3-2（４・５月）'!O972="", O970&lt;&gt;""),P970, P970*VLOOKUP(AF970,【参考】数式用4!$DC$3:$DZ$106,MATCH(N970,【参考】数式用4!$DC$2:$DZ$2,0))),"")</f>
        <v/>
      </c>
      <c r="W970" s="107"/>
      <c r="X970" s="525"/>
      <c r="Y970" s="1081" t="str">
        <f>IFERROR(
     IF(OR('別紙様式3-2（４・５月）'!R972="",'別紙様式3-2（４・５月）'!Z972="ベア加算"),"",
                                            X970*VLOOKUP(N970,【参考】数式用!$AD$2:$AH$27,MATCH(W970,【参考】数式用!$K$4:$N$4,0)+1,0)
      ),"")</f>
        <v/>
      </c>
      <c r="Z970" s="1081"/>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 customHeight="1">
      <c r="A971" s="502">
        <v>958</v>
      </c>
      <c r="B971" s="982" t="str">
        <f>IF(基本情報入力シート!C1010="","",基本情報入力シート!C1010)</f>
        <v/>
      </c>
      <c r="C971" s="983"/>
      <c r="D971" s="983"/>
      <c r="E971" s="983"/>
      <c r="F971" s="983"/>
      <c r="G971" s="983"/>
      <c r="H971" s="983"/>
      <c r="I971" s="98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077"/>
      <c r="Q971" s="1078"/>
      <c r="R971" s="524" t="str">
        <f>IFERROR(IF(OR('別紙様式3-2（４・５月）'!R973="",'別紙様式3-2（４・５月）'!Z973="ベア加算"),
"",P971*VLOOKUP(N971,【参考】数式用!$AD$2:$AH$27,MATCH(O971,【参考】数式用!$K$4:$N$4,0)+1,0)),"")</f>
        <v/>
      </c>
      <c r="S971" s="138"/>
      <c r="T971" s="1079"/>
      <c r="U971" s="1080"/>
      <c r="V971" s="522" t="str">
        <f>IFERROR(IF(AND('別紙様式3-2（４・５月）'!O973="", O971&lt;&gt;""),P971, P971*VLOOKUP(AF971,【参考】数式用4!$DC$3:$DZ$106,MATCH(N971,【参考】数式用4!$DC$2:$DZ$2,0))),"")</f>
        <v/>
      </c>
      <c r="W971" s="107"/>
      <c r="X971" s="525"/>
      <c r="Y971" s="1081" t="str">
        <f>IFERROR(
     IF(OR('別紙様式3-2（４・５月）'!R973="",'別紙様式3-2（４・５月）'!Z973="ベア加算"),"",
                                            X971*VLOOKUP(N971,【参考】数式用!$AD$2:$AH$27,MATCH(W971,【参考】数式用!$K$4:$N$4,0)+1,0)
      ),"")</f>
        <v/>
      </c>
      <c r="Z971" s="1081"/>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 customHeight="1">
      <c r="A972" s="502">
        <v>959</v>
      </c>
      <c r="B972" s="982" t="str">
        <f>IF(基本情報入力シート!C1011="","",基本情報入力シート!C1011)</f>
        <v/>
      </c>
      <c r="C972" s="983"/>
      <c r="D972" s="983"/>
      <c r="E972" s="983"/>
      <c r="F972" s="983"/>
      <c r="G972" s="983"/>
      <c r="H972" s="983"/>
      <c r="I972" s="98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077"/>
      <c r="Q972" s="1078"/>
      <c r="R972" s="524" t="str">
        <f>IFERROR(IF(OR('別紙様式3-2（４・５月）'!R974="",'別紙様式3-2（４・５月）'!Z974="ベア加算"),
"",P972*VLOOKUP(N972,【参考】数式用!$AD$2:$AH$27,MATCH(O972,【参考】数式用!$K$4:$N$4,0)+1,0)),"")</f>
        <v/>
      </c>
      <c r="S972" s="138"/>
      <c r="T972" s="1079"/>
      <c r="U972" s="1080"/>
      <c r="V972" s="522" t="str">
        <f>IFERROR(IF(AND('別紙様式3-2（４・５月）'!O974="", O972&lt;&gt;""),P972, P972*VLOOKUP(AF972,【参考】数式用4!$DC$3:$DZ$106,MATCH(N972,【参考】数式用4!$DC$2:$DZ$2,0))),"")</f>
        <v/>
      </c>
      <c r="W972" s="107"/>
      <c r="X972" s="525"/>
      <c r="Y972" s="1081" t="str">
        <f>IFERROR(
     IF(OR('別紙様式3-2（４・５月）'!R974="",'別紙様式3-2（４・５月）'!Z974="ベア加算"),"",
                                            X972*VLOOKUP(N972,【参考】数式用!$AD$2:$AH$27,MATCH(W972,【参考】数式用!$K$4:$N$4,0)+1,0)
      ),"")</f>
        <v/>
      </c>
      <c r="Z972" s="1081"/>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 customHeight="1">
      <c r="A973" s="502">
        <v>960</v>
      </c>
      <c r="B973" s="982" t="str">
        <f>IF(基本情報入力シート!C1012="","",基本情報入力シート!C1012)</f>
        <v/>
      </c>
      <c r="C973" s="983"/>
      <c r="D973" s="983"/>
      <c r="E973" s="983"/>
      <c r="F973" s="983"/>
      <c r="G973" s="983"/>
      <c r="H973" s="983"/>
      <c r="I973" s="98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077"/>
      <c r="Q973" s="1078"/>
      <c r="R973" s="524" t="str">
        <f>IFERROR(IF(OR('別紙様式3-2（４・５月）'!R975="",'別紙様式3-2（４・５月）'!Z975="ベア加算"),
"",P973*VLOOKUP(N973,【参考】数式用!$AD$2:$AH$27,MATCH(O973,【参考】数式用!$K$4:$N$4,0)+1,0)),"")</f>
        <v/>
      </c>
      <c r="S973" s="138"/>
      <c r="T973" s="1079"/>
      <c r="U973" s="1080"/>
      <c r="V973" s="522" t="str">
        <f>IFERROR(IF(AND('別紙様式3-2（４・５月）'!O975="", O973&lt;&gt;""),P973, P973*VLOOKUP(AF973,【参考】数式用4!$DC$3:$DZ$106,MATCH(N973,【参考】数式用4!$DC$2:$DZ$2,0))),"")</f>
        <v/>
      </c>
      <c r="W973" s="107"/>
      <c r="X973" s="525"/>
      <c r="Y973" s="1081" t="str">
        <f>IFERROR(
     IF(OR('別紙様式3-2（４・５月）'!R975="",'別紙様式3-2（４・５月）'!Z975="ベア加算"),"",
                                            X973*VLOOKUP(N973,【参考】数式用!$AD$2:$AH$27,MATCH(W973,【参考】数式用!$K$4:$N$4,0)+1,0)
      ),"")</f>
        <v/>
      </c>
      <c r="Z973" s="1081"/>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 customHeight="1">
      <c r="A974" s="502">
        <v>961</v>
      </c>
      <c r="B974" s="982" t="str">
        <f>IF(基本情報入力シート!C1013="","",基本情報入力シート!C1013)</f>
        <v/>
      </c>
      <c r="C974" s="983"/>
      <c r="D974" s="983"/>
      <c r="E974" s="983"/>
      <c r="F974" s="983"/>
      <c r="G974" s="983"/>
      <c r="H974" s="983"/>
      <c r="I974" s="98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077"/>
      <c r="Q974" s="1078"/>
      <c r="R974" s="524" t="str">
        <f>IFERROR(IF(OR('別紙様式3-2（４・５月）'!R976="",'別紙様式3-2（４・５月）'!Z976="ベア加算"),
"",P974*VLOOKUP(N974,【参考】数式用!$AD$2:$AH$27,MATCH(O974,【参考】数式用!$K$4:$N$4,0)+1,0)),"")</f>
        <v/>
      </c>
      <c r="S974" s="138"/>
      <c r="T974" s="1079"/>
      <c r="U974" s="1080"/>
      <c r="V974" s="522" t="str">
        <f>IFERROR(IF(AND('別紙様式3-2（４・５月）'!O976="", O974&lt;&gt;""),P974, P974*VLOOKUP(AF974,【参考】数式用4!$DC$3:$DZ$106,MATCH(N974,【参考】数式用4!$DC$2:$DZ$2,0))),"")</f>
        <v/>
      </c>
      <c r="W974" s="107"/>
      <c r="X974" s="525"/>
      <c r="Y974" s="1081" t="str">
        <f>IFERROR(
     IF(OR('別紙様式3-2（４・５月）'!R976="",'別紙様式3-2（４・５月）'!Z976="ベア加算"),"",
                                            X974*VLOOKUP(N974,【参考】数式用!$AD$2:$AH$27,MATCH(W974,【参考】数式用!$K$4:$N$4,0)+1,0)
      ),"")</f>
        <v/>
      </c>
      <c r="Z974" s="1081"/>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 customHeight="1">
      <c r="A975" s="502">
        <v>962</v>
      </c>
      <c r="B975" s="982" t="str">
        <f>IF(基本情報入力シート!C1014="","",基本情報入力シート!C1014)</f>
        <v/>
      </c>
      <c r="C975" s="983"/>
      <c r="D975" s="983"/>
      <c r="E975" s="983"/>
      <c r="F975" s="983"/>
      <c r="G975" s="983"/>
      <c r="H975" s="983"/>
      <c r="I975" s="98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077"/>
      <c r="Q975" s="1078"/>
      <c r="R975" s="524" t="str">
        <f>IFERROR(IF(OR('別紙様式3-2（４・５月）'!R977="",'別紙様式3-2（４・５月）'!Z977="ベア加算"),
"",P975*VLOOKUP(N975,【参考】数式用!$AD$2:$AH$27,MATCH(O975,【参考】数式用!$K$4:$N$4,0)+1,0)),"")</f>
        <v/>
      </c>
      <c r="S975" s="138"/>
      <c r="T975" s="1079"/>
      <c r="U975" s="1080"/>
      <c r="V975" s="522" t="str">
        <f>IFERROR(IF(AND('別紙様式3-2（４・５月）'!O977="", O975&lt;&gt;""),P975, P975*VLOOKUP(AF975,【参考】数式用4!$DC$3:$DZ$106,MATCH(N975,【参考】数式用4!$DC$2:$DZ$2,0))),"")</f>
        <v/>
      </c>
      <c r="W975" s="107"/>
      <c r="X975" s="525"/>
      <c r="Y975" s="1081" t="str">
        <f>IFERROR(
     IF(OR('別紙様式3-2（４・５月）'!R977="",'別紙様式3-2（４・５月）'!Z977="ベア加算"),"",
                                            X975*VLOOKUP(N975,【参考】数式用!$AD$2:$AH$27,MATCH(W975,【参考】数式用!$K$4:$N$4,0)+1,0)
      ),"")</f>
        <v/>
      </c>
      <c r="Z975" s="1081"/>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 customHeight="1">
      <c r="A976" s="502">
        <v>963</v>
      </c>
      <c r="B976" s="982" t="str">
        <f>IF(基本情報入力シート!C1015="","",基本情報入力シート!C1015)</f>
        <v/>
      </c>
      <c r="C976" s="983"/>
      <c r="D976" s="983"/>
      <c r="E976" s="983"/>
      <c r="F976" s="983"/>
      <c r="G976" s="983"/>
      <c r="H976" s="983"/>
      <c r="I976" s="98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077"/>
      <c r="Q976" s="1078"/>
      <c r="R976" s="524" t="str">
        <f>IFERROR(IF(OR('別紙様式3-2（４・５月）'!R978="",'別紙様式3-2（４・５月）'!Z978="ベア加算"),
"",P976*VLOOKUP(N976,【参考】数式用!$AD$2:$AH$27,MATCH(O976,【参考】数式用!$K$4:$N$4,0)+1,0)),"")</f>
        <v/>
      </c>
      <c r="S976" s="138"/>
      <c r="T976" s="1079"/>
      <c r="U976" s="1080"/>
      <c r="V976" s="522" t="str">
        <f>IFERROR(IF(AND('別紙様式3-2（４・５月）'!O978="", O976&lt;&gt;""),P976, P976*VLOOKUP(AF976,【参考】数式用4!$DC$3:$DZ$106,MATCH(N976,【参考】数式用4!$DC$2:$DZ$2,0))),"")</f>
        <v/>
      </c>
      <c r="W976" s="107"/>
      <c r="X976" s="525"/>
      <c r="Y976" s="1081" t="str">
        <f>IFERROR(
     IF(OR('別紙様式3-2（４・５月）'!R978="",'別紙様式3-2（４・５月）'!Z978="ベア加算"),"",
                                            X976*VLOOKUP(N976,【参考】数式用!$AD$2:$AH$27,MATCH(W976,【参考】数式用!$K$4:$N$4,0)+1,0)
      ),"")</f>
        <v/>
      </c>
      <c r="Z976" s="1081"/>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 customHeight="1">
      <c r="A977" s="502">
        <v>964</v>
      </c>
      <c r="B977" s="982" t="str">
        <f>IF(基本情報入力シート!C1016="","",基本情報入力シート!C1016)</f>
        <v/>
      </c>
      <c r="C977" s="983"/>
      <c r="D977" s="983"/>
      <c r="E977" s="983"/>
      <c r="F977" s="983"/>
      <c r="G977" s="983"/>
      <c r="H977" s="983"/>
      <c r="I977" s="98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077"/>
      <c r="Q977" s="1078"/>
      <c r="R977" s="524" t="str">
        <f>IFERROR(IF(OR('別紙様式3-2（４・５月）'!R979="",'別紙様式3-2（４・５月）'!Z979="ベア加算"),
"",P977*VLOOKUP(N977,【参考】数式用!$AD$2:$AH$27,MATCH(O977,【参考】数式用!$K$4:$N$4,0)+1,0)),"")</f>
        <v/>
      </c>
      <c r="S977" s="138"/>
      <c r="T977" s="1079"/>
      <c r="U977" s="1080"/>
      <c r="V977" s="522" t="str">
        <f>IFERROR(IF(AND('別紙様式3-2（４・５月）'!O979="", O977&lt;&gt;""),P977, P977*VLOOKUP(AF977,【参考】数式用4!$DC$3:$DZ$106,MATCH(N977,【参考】数式用4!$DC$2:$DZ$2,0))),"")</f>
        <v/>
      </c>
      <c r="W977" s="107"/>
      <c r="X977" s="525"/>
      <c r="Y977" s="1081" t="str">
        <f>IFERROR(
     IF(OR('別紙様式3-2（４・５月）'!R979="",'別紙様式3-2（４・５月）'!Z979="ベア加算"),"",
                                            X977*VLOOKUP(N977,【参考】数式用!$AD$2:$AH$27,MATCH(W977,【参考】数式用!$K$4:$N$4,0)+1,0)
      ),"")</f>
        <v/>
      </c>
      <c r="Z977" s="1081"/>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 customHeight="1">
      <c r="A978" s="502">
        <v>965</v>
      </c>
      <c r="B978" s="982" t="str">
        <f>IF(基本情報入力シート!C1017="","",基本情報入力シート!C1017)</f>
        <v/>
      </c>
      <c r="C978" s="983"/>
      <c r="D978" s="983"/>
      <c r="E978" s="983"/>
      <c r="F978" s="983"/>
      <c r="G978" s="983"/>
      <c r="H978" s="983"/>
      <c r="I978" s="98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077"/>
      <c r="Q978" s="1078"/>
      <c r="R978" s="524" t="str">
        <f>IFERROR(IF(OR('別紙様式3-2（４・５月）'!R980="",'別紙様式3-2（４・５月）'!Z980="ベア加算"),
"",P978*VLOOKUP(N978,【参考】数式用!$AD$2:$AH$27,MATCH(O978,【参考】数式用!$K$4:$N$4,0)+1,0)),"")</f>
        <v/>
      </c>
      <c r="S978" s="138"/>
      <c r="T978" s="1079"/>
      <c r="U978" s="1080"/>
      <c r="V978" s="522" t="str">
        <f>IFERROR(IF(AND('別紙様式3-2（４・５月）'!O980="", O978&lt;&gt;""),P978, P978*VLOOKUP(AF978,【参考】数式用4!$DC$3:$DZ$106,MATCH(N978,【参考】数式用4!$DC$2:$DZ$2,0))),"")</f>
        <v/>
      </c>
      <c r="W978" s="107"/>
      <c r="X978" s="525"/>
      <c r="Y978" s="1081" t="str">
        <f>IFERROR(
     IF(OR('別紙様式3-2（４・５月）'!R980="",'別紙様式3-2（４・５月）'!Z980="ベア加算"),"",
                                            X978*VLOOKUP(N978,【参考】数式用!$AD$2:$AH$27,MATCH(W978,【参考】数式用!$K$4:$N$4,0)+1,0)
      ),"")</f>
        <v/>
      </c>
      <c r="Z978" s="1081"/>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 customHeight="1">
      <c r="A979" s="502">
        <v>966</v>
      </c>
      <c r="B979" s="982" t="str">
        <f>IF(基本情報入力シート!C1018="","",基本情報入力シート!C1018)</f>
        <v/>
      </c>
      <c r="C979" s="983"/>
      <c r="D979" s="983"/>
      <c r="E979" s="983"/>
      <c r="F979" s="983"/>
      <c r="G979" s="983"/>
      <c r="H979" s="983"/>
      <c r="I979" s="98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077"/>
      <c r="Q979" s="1078"/>
      <c r="R979" s="524" t="str">
        <f>IFERROR(IF(OR('別紙様式3-2（４・５月）'!R981="",'別紙様式3-2（４・５月）'!Z981="ベア加算"),
"",P979*VLOOKUP(N979,【参考】数式用!$AD$2:$AH$27,MATCH(O979,【参考】数式用!$K$4:$N$4,0)+1,0)),"")</f>
        <v/>
      </c>
      <c r="S979" s="138"/>
      <c r="T979" s="1079"/>
      <c r="U979" s="1080"/>
      <c r="V979" s="522" t="str">
        <f>IFERROR(IF(AND('別紙様式3-2（４・５月）'!O981="", O979&lt;&gt;""),P979, P979*VLOOKUP(AF979,【参考】数式用4!$DC$3:$DZ$106,MATCH(N979,【参考】数式用4!$DC$2:$DZ$2,0))),"")</f>
        <v/>
      </c>
      <c r="W979" s="107"/>
      <c r="X979" s="525"/>
      <c r="Y979" s="1081" t="str">
        <f>IFERROR(
     IF(OR('別紙様式3-2（４・５月）'!R981="",'別紙様式3-2（４・５月）'!Z981="ベア加算"),"",
                                            X979*VLOOKUP(N979,【参考】数式用!$AD$2:$AH$27,MATCH(W979,【参考】数式用!$K$4:$N$4,0)+1,0)
      ),"")</f>
        <v/>
      </c>
      <c r="Z979" s="1081"/>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 customHeight="1">
      <c r="A980" s="502">
        <v>967</v>
      </c>
      <c r="B980" s="982" t="str">
        <f>IF(基本情報入力シート!C1019="","",基本情報入力シート!C1019)</f>
        <v/>
      </c>
      <c r="C980" s="983"/>
      <c r="D980" s="983"/>
      <c r="E980" s="983"/>
      <c r="F980" s="983"/>
      <c r="G980" s="983"/>
      <c r="H980" s="983"/>
      <c r="I980" s="98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077"/>
      <c r="Q980" s="1078"/>
      <c r="R980" s="524" t="str">
        <f>IFERROR(IF(OR('別紙様式3-2（４・５月）'!R982="",'別紙様式3-2（４・５月）'!Z982="ベア加算"),
"",P980*VLOOKUP(N980,【参考】数式用!$AD$2:$AH$27,MATCH(O980,【参考】数式用!$K$4:$N$4,0)+1,0)),"")</f>
        <v/>
      </c>
      <c r="S980" s="138"/>
      <c r="T980" s="1079"/>
      <c r="U980" s="1080"/>
      <c r="V980" s="522" t="str">
        <f>IFERROR(IF(AND('別紙様式3-2（４・５月）'!O982="", O980&lt;&gt;""),P980, P980*VLOOKUP(AF980,【参考】数式用4!$DC$3:$DZ$106,MATCH(N980,【参考】数式用4!$DC$2:$DZ$2,0))),"")</f>
        <v/>
      </c>
      <c r="W980" s="107"/>
      <c r="X980" s="525"/>
      <c r="Y980" s="1081" t="str">
        <f>IFERROR(
     IF(OR('別紙様式3-2（４・５月）'!R982="",'別紙様式3-2（４・５月）'!Z982="ベア加算"),"",
                                            X980*VLOOKUP(N980,【参考】数式用!$AD$2:$AH$27,MATCH(W980,【参考】数式用!$K$4:$N$4,0)+1,0)
      ),"")</f>
        <v/>
      </c>
      <c r="Z980" s="1081"/>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 customHeight="1">
      <c r="A981" s="502">
        <v>968</v>
      </c>
      <c r="B981" s="982" t="str">
        <f>IF(基本情報入力シート!C1020="","",基本情報入力シート!C1020)</f>
        <v/>
      </c>
      <c r="C981" s="983"/>
      <c r="D981" s="983"/>
      <c r="E981" s="983"/>
      <c r="F981" s="983"/>
      <c r="G981" s="983"/>
      <c r="H981" s="983"/>
      <c r="I981" s="98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077"/>
      <c r="Q981" s="1078"/>
      <c r="R981" s="524" t="str">
        <f>IFERROR(IF(OR('別紙様式3-2（４・５月）'!R983="",'別紙様式3-2（４・５月）'!Z983="ベア加算"),
"",P981*VLOOKUP(N981,【参考】数式用!$AD$2:$AH$27,MATCH(O981,【参考】数式用!$K$4:$N$4,0)+1,0)),"")</f>
        <v/>
      </c>
      <c r="S981" s="138"/>
      <c r="T981" s="1079"/>
      <c r="U981" s="1080"/>
      <c r="V981" s="522" t="str">
        <f>IFERROR(IF(AND('別紙様式3-2（４・５月）'!O983="", O981&lt;&gt;""),P981, P981*VLOOKUP(AF981,【参考】数式用4!$DC$3:$DZ$106,MATCH(N981,【参考】数式用4!$DC$2:$DZ$2,0))),"")</f>
        <v/>
      </c>
      <c r="W981" s="107"/>
      <c r="X981" s="525"/>
      <c r="Y981" s="1081" t="str">
        <f>IFERROR(
     IF(OR('別紙様式3-2（４・５月）'!R983="",'別紙様式3-2（４・５月）'!Z983="ベア加算"),"",
                                            X981*VLOOKUP(N981,【参考】数式用!$AD$2:$AH$27,MATCH(W981,【参考】数式用!$K$4:$N$4,0)+1,0)
      ),"")</f>
        <v/>
      </c>
      <c r="Z981" s="1081"/>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 customHeight="1">
      <c r="A982" s="502">
        <v>969</v>
      </c>
      <c r="B982" s="982" t="str">
        <f>IF(基本情報入力シート!C1021="","",基本情報入力シート!C1021)</f>
        <v/>
      </c>
      <c r="C982" s="983"/>
      <c r="D982" s="983"/>
      <c r="E982" s="983"/>
      <c r="F982" s="983"/>
      <c r="G982" s="983"/>
      <c r="H982" s="983"/>
      <c r="I982" s="98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077"/>
      <c r="Q982" s="1078"/>
      <c r="R982" s="524" t="str">
        <f>IFERROR(IF(OR('別紙様式3-2（４・５月）'!R984="",'別紙様式3-2（４・５月）'!Z984="ベア加算"),
"",P982*VLOOKUP(N982,【参考】数式用!$AD$2:$AH$27,MATCH(O982,【参考】数式用!$K$4:$N$4,0)+1,0)),"")</f>
        <v/>
      </c>
      <c r="S982" s="138"/>
      <c r="T982" s="1079"/>
      <c r="U982" s="1080"/>
      <c r="V982" s="522" t="str">
        <f>IFERROR(IF(AND('別紙様式3-2（４・５月）'!O984="", O982&lt;&gt;""),P982, P982*VLOOKUP(AF982,【参考】数式用4!$DC$3:$DZ$106,MATCH(N982,【参考】数式用4!$DC$2:$DZ$2,0))),"")</f>
        <v/>
      </c>
      <c r="W982" s="107"/>
      <c r="X982" s="525"/>
      <c r="Y982" s="1081" t="str">
        <f>IFERROR(
     IF(OR('別紙様式3-2（４・５月）'!R984="",'別紙様式3-2（４・５月）'!Z984="ベア加算"),"",
                                            X982*VLOOKUP(N982,【参考】数式用!$AD$2:$AH$27,MATCH(W982,【参考】数式用!$K$4:$N$4,0)+1,0)
      ),"")</f>
        <v/>
      </c>
      <c r="Z982" s="1081"/>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 customHeight="1">
      <c r="A983" s="502">
        <v>970</v>
      </c>
      <c r="B983" s="982" t="str">
        <f>IF(基本情報入力シート!C1022="","",基本情報入力シート!C1022)</f>
        <v/>
      </c>
      <c r="C983" s="983"/>
      <c r="D983" s="983"/>
      <c r="E983" s="983"/>
      <c r="F983" s="983"/>
      <c r="G983" s="983"/>
      <c r="H983" s="983"/>
      <c r="I983" s="98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077"/>
      <c r="Q983" s="1078"/>
      <c r="R983" s="524" t="str">
        <f>IFERROR(IF(OR('別紙様式3-2（４・５月）'!R985="",'別紙様式3-2（４・５月）'!Z985="ベア加算"),
"",P983*VLOOKUP(N983,【参考】数式用!$AD$2:$AH$27,MATCH(O983,【参考】数式用!$K$4:$N$4,0)+1,0)),"")</f>
        <v/>
      </c>
      <c r="S983" s="138"/>
      <c r="T983" s="1079"/>
      <c r="U983" s="1080"/>
      <c r="V983" s="522" t="str">
        <f>IFERROR(IF(AND('別紙様式3-2（４・５月）'!O985="", O983&lt;&gt;""),P983, P983*VLOOKUP(AF983,【参考】数式用4!$DC$3:$DZ$106,MATCH(N983,【参考】数式用4!$DC$2:$DZ$2,0))),"")</f>
        <v/>
      </c>
      <c r="W983" s="107"/>
      <c r="X983" s="525"/>
      <c r="Y983" s="1081" t="str">
        <f>IFERROR(
     IF(OR('別紙様式3-2（４・５月）'!R985="",'別紙様式3-2（４・５月）'!Z985="ベア加算"),"",
                                            X983*VLOOKUP(N983,【参考】数式用!$AD$2:$AH$27,MATCH(W983,【参考】数式用!$K$4:$N$4,0)+1,0)
      ),"")</f>
        <v/>
      </c>
      <c r="Z983" s="1081"/>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 customHeight="1">
      <c r="A984" s="502">
        <v>971</v>
      </c>
      <c r="B984" s="982" t="str">
        <f>IF(基本情報入力シート!C1023="","",基本情報入力シート!C1023)</f>
        <v/>
      </c>
      <c r="C984" s="983"/>
      <c r="D984" s="983"/>
      <c r="E984" s="983"/>
      <c r="F984" s="983"/>
      <c r="G984" s="983"/>
      <c r="H984" s="983"/>
      <c r="I984" s="98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077"/>
      <c r="Q984" s="1078"/>
      <c r="R984" s="524" t="str">
        <f>IFERROR(IF(OR('別紙様式3-2（４・５月）'!R986="",'別紙様式3-2（４・５月）'!Z986="ベア加算"),
"",P984*VLOOKUP(N984,【参考】数式用!$AD$2:$AH$27,MATCH(O984,【参考】数式用!$K$4:$N$4,0)+1,0)),"")</f>
        <v/>
      </c>
      <c r="S984" s="138"/>
      <c r="T984" s="1079"/>
      <c r="U984" s="1080"/>
      <c r="V984" s="522" t="str">
        <f>IFERROR(IF(AND('別紙様式3-2（４・５月）'!O986="", O984&lt;&gt;""),P984, P984*VLOOKUP(AF984,【参考】数式用4!$DC$3:$DZ$106,MATCH(N984,【参考】数式用4!$DC$2:$DZ$2,0))),"")</f>
        <v/>
      </c>
      <c r="W984" s="107"/>
      <c r="X984" s="525"/>
      <c r="Y984" s="1081" t="str">
        <f>IFERROR(
     IF(OR('別紙様式3-2（４・５月）'!R986="",'別紙様式3-2（４・５月）'!Z986="ベア加算"),"",
                                            X984*VLOOKUP(N984,【参考】数式用!$AD$2:$AH$27,MATCH(W984,【参考】数式用!$K$4:$N$4,0)+1,0)
      ),"")</f>
        <v/>
      </c>
      <c r="Z984" s="1081"/>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 customHeight="1">
      <c r="A985" s="502">
        <v>972</v>
      </c>
      <c r="B985" s="982" t="str">
        <f>IF(基本情報入力シート!C1024="","",基本情報入力シート!C1024)</f>
        <v/>
      </c>
      <c r="C985" s="983"/>
      <c r="D985" s="983"/>
      <c r="E985" s="983"/>
      <c r="F985" s="983"/>
      <c r="G985" s="983"/>
      <c r="H985" s="983"/>
      <c r="I985" s="98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077"/>
      <c r="Q985" s="1078"/>
      <c r="R985" s="524" t="str">
        <f>IFERROR(IF(OR('別紙様式3-2（４・５月）'!R987="",'別紙様式3-2（４・５月）'!Z987="ベア加算"),
"",P985*VLOOKUP(N985,【参考】数式用!$AD$2:$AH$27,MATCH(O985,【参考】数式用!$K$4:$N$4,0)+1,0)),"")</f>
        <v/>
      </c>
      <c r="S985" s="138"/>
      <c r="T985" s="1079"/>
      <c r="U985" s="1080"/>
      <c r="V985" s="522" t="str">
        <f>IFERROR(IF(AND('別紙様式3-2（４・５月）'!O987="", O985&lt;&gt;""),P985, P985*VLOOKUP(AF985,【参考】数式用4!$DC$3:$DZ$106,MATCH(N985,【参考】数式用4!$DC$2:$DZ$2,0))),"")</f>
        <v/>
      </c>
      <c r="W985" s="107"/>
      <c r="X985" s="525"/>
      <c r="Y985" s="1081" t="str">
        <f>IFERROR(
     IF(OR('別紙様式3-2（４・５月）'!R987="",'別紙様式3-2（４・５月）'!Z987="ベア加算"),"",
                                            X985*VLOOKUP(N985,【参考】数式用!$AD$2:$AH$27,MATCH(W985,【参考】数式用!$K$4:$N$4,0)+1,0)
      ),"")</f>
        <v/>
      </c>
      <c r="Z985" s="1081"/>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 customHeight="1">
      <c r="A986" s="502">
        <v>973</v>
      </c>
      <c r="B986" s="982" t="str">
        <f>IF(基本情報入力シート!C1025="","",基本情報入力シート!C1025)</f>
        <v/>
      </c>
      <c r="C986" s="983"/>
      <c r="D986" s="983"/>
      <c r="E986" s="983"/>
      <c r="F986" s="983"/>
      <c r="G986" s="983"/>
      <c r="H986" s="983"/>
      <c r="I986" s="98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077"/>
      <c r="Q986" s="1078"/>
      <c r="R986" s="524" t="str">
        <f>IFERROR(IF(OR('別紙様式3-2（４・５月）'!R988="",'別紙様式3-2（４・５月）'!Z988="ベア加算"),
"",P986*VLOOKUP(N986,【参考】数式用!$AD$2:$AH$27,MATCH(O986,【参考】数式用!$K$4:$N$4,0)+1,0)),"")</f>
        <v/>
      </c>
      <c r="S986" s="138"/>
      <c r="T986" s="1079"/>
      <c r="U986" s="1080"/>
      <c r="V986" s="522" t="str">
        <f>IFERROR(IF(AND('別紙様式3-2（４・５月）'!O988="", O986&lt;&gt;""),P986, P986*VLOOKUP(AF986,【参考】数式用4!$DC$3:$DZ$106,MATCH(N986,【参考】数式用4!$DC$2:$DZ$2,0))),"")</f>
        <v/>
      </c>
      <c r="W986" s="107"/>
      <c r="X986" s="525"/>
      <c r="Y986" s="1081" t="str">
        <f>IFERROR(
     IF(OR('別紙様式3-2（４・５月）'!R988="",'別紙様式3-2（４・５月）'!Z988="ベア加算"),"",
                                            X986*VLOOKUP(N986,【参考】数式用!$AD$2:$AH$27,MATCH(W986,【参考】数式用!$K$4:$N$4,0)+1,0)
      ),"")</f>
        <v/>
      </c>
      <c r="Z986" s="1081"/>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 customHeight="1">
      <c r="A987" s="502">
        <v>974</v>
      </c>
      <c r="B987" s="982" t="str">
        <f>IF(基本情報入力シート!C1026="","",基本情報入力シート!C1026)</f>
        <v/>
      </c>
      <c r="C987" s="983"/>
      <c r="D987" s="983"/>
      <c r="E987" s="983"/>
      <c r="F987" s="983"/>
      <c r="G987" s="983"/>
      <c r="H987" s="983"/>
      <c r="I987" s="98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077"/>
      <c r="Q987" s="1078"/>
      <c r="R987" s="524" t="str">
        <f>IFERROR(IF(OR('別紙様式3-2（４・５月）'!R989="",'別紙様式3-2（４・５月）'!Z989="ベア加算"),
"",P987*VLOOKUP(N987,【参考】数式用!$AD$2:$AH$27,MATCH(O987,【参考】数式用!$K$4:$N$4,0)+1,0)),"")</f>
        <v/>
      </c>
      <c r="S987" s="138"/>
      <c r="T987" s="1079"/>
      <c r="U987" s="1080"/>
      <c r="V987" s="522" t="str">
        <f>IFERROR(IF(AND('別紙様式3-2（４・５月）'!O989="", O987&lt;&gt;""),P987, P987*VLOOKUP(AF987,【参考】数式用4!$DC$3:$DZ$106,MATCH(N987,【参考】数式用4!$DC$2:$DZ$2,0))),"")</f>
        <v/>
      </c>
      <c r="W987" s="107"/>
      <c r="X987" s="525"/>
      <c r="Y987" s="1081" t="str">
        <f>IFERROR(
     IF(OR('別紙様式3-2（４・５月）'!R989="",'別紙様式3-2（４・５月）'!Z989="ベア加算"),"",
                                            X987*VLOOKUP(N987,【参考】数式用!$AD$2:$AH$27,MATCH(W987,【参考】数式用!$K$4:$N$4,0)+1,0)
      ),"")</f>
        <v/>
      </c>
      <c r="Z987" s="1081"/>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 customHeight="1">
      <c r="A988" s="502">
        <v>975</v>
      </c>
      <c r="B988" s="982" t="str">
        <f>IF(基本情報入力シート!C1027="","",基本情報入力シート!C1027)</f>
        <v/>
      </c>
      <c r="C988" s="983"/>
      <c r="D988" s="983"/>
      <c r="E988" s="983"/>
      <c r="F988" s="983"/>
      <c r="G988" s="983"/>
      <c r="H988" s="983"/>
      <c r="I988" s="98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077"/>
      <c r="Q988" s="1078"/>
      <c r="R988" s="524" t="str">
        <f>IFERROR(IF(OR('別紙様式3-2（４・５月）'!R990="",'別紙様式3-2（４・５月）'!Z990="ベア加算"),
"",P988*VLOOKUP(N988,【参考】数式用!$AD$2:$AH$27,MATCH(O988,【参考】数式用!$K$4:$N$4,0)+1,0)),"")</f>
        <v/>
      </c>
      <c r="S988" s="138"/>
      <c r="T988" s="1079"/>
      <c r="U988" s="1080"/>
      <c r="V988" s="522" t="str">
        <f>IFERROR(IF(AND('別紙様式3-2（４・５月）'!O990="", O988&lt;&gt;""),P988, P988*VLOOKUP(AF988,【参考】数式用4!$DC$3:$DZ$106,MATCH(N988,【参考】数式用4!$DC$2:$DZ$2,0))),"")</f>
        <v/>
      </c>
      <c r="W988" s="107"/>
      <c r="X988" s="525"/>
      <c r="Y988" s="1081" t="str">
        <f>IFERROR(
     IF(OR('別紙様式3-2（４・５月）'!R990="",'別紙様式3-2（４・５月）'!Z990="ベア加算"),"",
                                            X988*VLOOKUP(N988,【参考】数式用!$AD$2:$AH$27,MATCH(W988,【参考】数式用!$K$4:$N$4,0)+1,0)
      ),"")</f>
        <v/>
      </c>
      <c r="Z988" s="1081"/>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 customHeight="1">
      <c r="A989" s="502">
        <v>976</v>
      </c>
      <c r="B989" s="982" t="str">
        <f>IF(基本情報入力シート!C1028="","",基本情報入力シート!C1028)</f>
        <v/>
      </c>
      <c r="C989" s="983"/>
      <c r="D989" s="983"/>
      <c r="E989" s="983"/>
      <c r="F989" s="983"/>
      <c r="G989" s="983"/>
      <c r="H989" s="983"/>
      <c r="I989" s="98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077"/>
      <c r="Q989" s="1078"/>
      <c r="R989" s="524" t="str">
        <f>IFERROR(IF(OR('別紙様式3-2（４・５月）'!R991="",'別紙様式3-2（４・５月）'!Z991="ベア加算"),
"",P989*VLOOKUP(N989,【参考】数式用!$AD$2:$AH$27,MATCH(O989,【参考】数式用!$K$4:$N$4,0)+1,0)),"")</f>
        <v/>
      </c>
      <c r="S989" s="138"/>
      <c r="T989" s="1079"/>
      <c r="U989" s="1080"/>
      <c r="V989" s="522" t="str">
        <f>IFERROR(IF(AND('別紙様式3-2（４・５月）'!O991="", O989&lt;&gt;""),P989, P989*VLOOKUP(AF989,【参考】数式用4!$DC$3:$DZ$106,MATCH(N989,【参考】数式用4!$DC$2:$DZ$2,0))),"")</f>
        <v/>
      </c>
      <c r="W989" s="107"/>
      <c r="X989" s="525"/>
      <c r="Y989" s="1081" t="str">
        <f>IFERROR(
     IF(OR('別紙様式3-2（４・５月）'!R991="",'別紙様式3-2（４・５月）'!Z991="ベア加算"),"",
                                            X989*VLOOKUP(N989,【参考】数式用!$AD$2:$AH$27,MATCH(W989,【参考】数式用!$K$4:$N$4,0)+1,0)
      ),"")</f>
        <v/>
      </c>
      <c r="Z989" s="1081"/>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 customHeight="1">
      <c r="A990" s="502">
        <v>977</v>
      </c>
      <c r="B990" s="982" t="str">
        <f>IF(基本情報入力シート!C1029="","",基本情報入力シート!C1029)</f>
        <v/>
      </c>
      <c r="C990" s="983"/>
      <c r="D990" s="983"/>
      <c r="E990" s="983"/>
      <c r="F990" s="983"/>
      <c r="G990" s="983"/>
      <c r="H990" s="983"/>
      <c r="I990" s="98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077"/>
      <c r="Q990" s="1078"/>
      <c r="R990" s="524" t="str">
        <f>IFERROR(IF(OR('別紙様式3-2（４・５月）'!R992="",'別紙様式3-2（４・５月）'!Z992="ベア加算"),
"",P990*VLOOKUP(N990,【参考】数式用!$AD$2:$AH$27,MATCH(O990,【参考】数式用!$K$4:$N$4,0)+1,0)),"")</f>
        <v/>
      </c>
      <c r="S990" s="138"/>
      <c r="T990" s="1079"/>
      <c r="U990" s="1080"/>
      <c r="V990" s="522" t="str">
        <f>IFERROR(IF(AND('別紙様式3-2（４・５月）'!O992="", O990&lt;&gt;""),P990, P990*VLOOKUP(AF990,【参考】数式用4!$DC$3:$DZ$106,MATCH(N990,【参考】数式用4!$DC$2:$DZ$2,0))),"")</f>
        <v/>
      </c>
      <c r="W990" s="107"/>
      <c r="X990" s="525"/>
      <c r="Y990" s="1081" t="str">
        <f>IFERROR(
     IF(OR('別紙様式3-2（４・５月）'!R992="",'別紙様式3-2（４・５月）'!Z992="ベア加算"),"",
                                            X990*VLOOKUP(N990,【参考】数式用!$AD$2:$AH$27,MATCH(W990,【参考】数式用!$K$4:$N$4,0)+1,0)
      ),"")</f>
        <v/>
      </c>
      <c r="Z990" s="1081"/>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 customHeight="1">
      <c r="A991" s="502">
        <v>978</v>
      </c>
      <c r="B991" s="982" t="str">
        <f>IF(基本情報入力シート!C1030="","",基本情報入力シート!C1030)</f>
        <v/>
      </c>
      <c r="C991" s="983"/>
      <c r="D991" s="983"/>
      <c r="E991" s="983"/>
      <c r="F991" s="983"/>
      <c r="G991" s="983"/>
      <c r="H991" s="983"/>
      <c r="I991" s="98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077"/>
      <c r="Q991" s="1078"/>
      <c r="R991" s="524" t="str">
        <f>IFERROR(IF(OR('別紙様式3-2（４・５月）'!R993="",'別紙様式3-2（４・５月）'!Z993="ベア加算"),
"",P991*VLOOKUP(N991,【参考】数式用!$AD$2:$AH$27,MATCH(O991,【参考】数式用!$K$4:$N$4,0)+1,0)),"")</f>
        <v/>
      </c>
      <c r="S991" s="138"/>
      <c r="T991" s="1079"/>
      <c r="U991" s="1080"/>
      <c r="V991" s="522" t="str">
        <f>IFERROR(IF(AND('別紙様式3-2（４・５月）'!O993="", O991&lt;&gt;""),P991, P991*VLOOKUP(AF991,【参考】数式用4!$DC$3:$DZ$106,MATCH(N991,【参考】数式用4!$DC$2:$DZ$2,0))),"")</f>
        <v/>
      </c>
      <c r="W991" s="107"/>
      <c r="X991" s="525"/>
      <c r="Y991" s="1081" t="str">
        <f>IFERROR(
     IF(OR('別紙様式3-2（４・５月）'!R993="",'別紙様式3-2（４・５月）'!Z993="ベア加算"),"",
                                            X991*VLOOKUP(N991,【参考】数式用!$AD$2:$AH$27,MATCH(W991,【参考】数式用!$K$4:$N$4,0)+1,0)
      ),"")</f>
        <v/>
      </c>
      <c r="Z991" s="1081"/>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 customHeight="1">
      <c r="A992" s="502">
        <v>979</v>
      </c>
      <c r="B992" s="982" t="str">
        <f>IF(基本情報入力シート!C1031="","",基本情報入力シート!C1031)</f>
        <v/>
      </c>
      <c r="C992" s="983"/>
      <c r="D992" s="983"/>
      <c r="E992" s="983"/>
      <c r="F992" s="983"/>
      <c r="G992" s="983"/>
      <c r="H992" s="983"/>
      <c r="I992" s="98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077"/>
      <c r="Q992" s="1078"/>
      <c r="R992" s="524" t="str">
        <f>IFERROR(IF(OR('別紙様式3-2（４・５月）'!R994="",'別紙様式3-2（４・５月）'!Z994="ベア加算"),
"",P992*VLOOKUP(N992,【参考】数式用!$AD$2:$AH$27,MATCH(O992,【参考】数式用!$K$4:$N$4,0)+1,0)),"")</f>
        <v/>
      </c>
      <c r="S992" s="138"/>
      <c r="T992" s="1079"/>
      <c r="U992" s="1080"/>
      <c r="V992" s="522" t="str">
        <f>IFERROR(IF(AND('別紙様式3-2（４・５月）'!O994="", O992&lt;&gt;""),P992, P992*VLOOKUP(AF992,【参考】数式用4!$DC$3:$DZ$106,MATCH(N992,【参考】数式用4!$DC$2:$DZ$2,0))),"")</f>
        <v/>
      </c>
      <c r="W992" s="107"/>
      <c r="X992" s="525"/>
      <c r="Y992" s="1081" t="str">
        <f>IFERROR(
     IF(OR('別紙様式3-2（４・５月）'!R994="",'別紙様式3-2（４・５月）'!Z994="ベア加算"),"",
                                            X992*VLOOKUP(N992,【参考】数式用!$AD$2:$AH$27,MATCH(W992,【参考】数式用!$K$4:$N$4,0)+1,0)
      ),"")</f>
        <v/>
      </c>
      <c r="Z992" s="1081"/>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 customHeight="1">
      <c r="A993" s="502">
        <v>980</v>
      </c>
      <c r="B993" s="982" t="str">
        <f>IF(基本情報入力シート!C1032="","",基本情報入力シート!C1032)</f>
        <v/>
      </c>
      <c r="C993" s="983"/>
      <c r="D993" s="983"/>
      <c r="E993" s="983"/>
      <c r="F993" s="983"/>
      <c r="G993" s="983"/>
      <c r="H993" s="983"/>
      <c r="I993" s="98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077"/>
      <c r="Q993" s="1078"/>
      <c r="R993" s="524" t="str">
        <f>IFERROR(IF(OR('別紙様式3-2（４・５月）'!R995="",'別紙様式3-2（４・５月）'!Z995="ベア加算"),
"",P993*VLOOKUP(N993,【参考】数式用!$AD$2:$AH$27,MATCH(O993,【参考】数式用!$K$4:$N$4,0)+1,0)),"")</f>
        <v/>
      </c>
      <c r="S993" s="138"/>
      <c r="T993" s="1079"/>
      <c r="U993" s="1080"/>
      <c r="V993" s="522" t="str">
        <f>IFERROR(IF(AND('別紙様式3-2（４・５月）'!O995="", O993&lt;&gt;""),P993, P993*VLOOKUP(AF993,【参考】数式用4!$DC$3:$DZ$106,MATCH(N993,【参考】数式用4!$DC$2:$DZ$2,0))),"")</f>
        <v/>
      </c>
      <c r="W993" s="107"/>
      <c r="X993" s="525"/>
      <c r="Y993" s="1081" t="str">
        <f>IFERROR(
     IF(OR('別紙様式3-2（４・５月）'!R995="",'別紙様式3-2（４・５月）'!Z995="ベア加算"),"",
                                            X993*VLOOKUP(N993,【参考】数式用!$AD$2:$AH$27,MATCH(W993,【参考】数式用!$K$4:$N$4,0)+1,0)
      ),"")</f>
        <v/>
      </c>
      <c r="Z993" s="1081"/>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 customHeight="1">
      <c r="A994" s="502">
        <v>981</v>
      </c>
      <c r="B994" s="982" t="str">
        <f>IF(基本情報入力シート!C1033="","",基本情報入力シート!C1033)</f>
        <v/>
      </c>
      <c r="C994" s="983"/>
      <c r="D994" s="983"/>
      <c r="E994" s="983"/>
      <c r="F994" s="983"/>
      <c r="G994" s="983"/>
      <c r="H994" s="983"/>
      <c r="I994" s="98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077"/>
      <c r="Q994" s="1078"/>
      <c r="R994" s="524" t="str">
        <f>IFERROR(IF(OR('別紙様式3-2（４・５月）'!R996="",'別紙様式3-2（４・５月）'!Z996="ベア加算"),
"",P994*VLOOKUP(N994,【参考】数式用!$AD$2:$AH$27,MATCH(O994,【参考】数式用!$K$4:$N$4,0)+1,0)),"")</f>
        <v/>
      </c>
      <c r="S994" s="138"/>
      <c r="T994" s="1079"/>
      <c r="U994" s="1080"/>
      <c r="V994" s="522" t="str">
        <f>IFERROR(IF(AND('別紙様式3-2（４・５月）'!O996="", O994&lt;&gt;""),P994, P994*VLOOKUP(AF994,【参考】数式用4!$DC$3:$DZ$106,MATCH(N994,【参考】数式用4!$DC$2:$DZ$2,0))),"")</f>
        <v/>
      </c>
      <c r="W994" s="107"/>
      <c r="X994" s="525"/>
      <c r="Y994" s="1081" t="str">
        <f>IFERROR(
     IF(OR('別紙様式3-2（４・５月）'!R996="",'別紙様式3-2（４・５月）'!Z996="ベア加算"),"",
                                            X994*VLOOKUP(N994,【参考】数式用!$AD$2:$AH$27,MATCH(W994,【参考】数式用!$K$4:$N$4,0)+1,0)
      ),"")</f>
        <v/>
      </c>
      <c r="Z994" s="1081"/>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 customHeight="1">
      <c r="A995" s="502">
        <v>982</v>
      </c>
      <c r="B995" s="982" t="str">
        <f>IF(基本情報入力シート!C1034="","",基本情報入力シート!C1034)</f>
        <v/>
      </c>
      <c r="C995" s="983"/>
      <c r="D995" s="983"/>
      <c r="E995" s="983"/>
      <c r="F995" s="983"/>
      <c r="G995" s="983"/>
      <c r="H995" s="983"/>
      <c r="I995" s="98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077"/>
      <c r="Q995" s="1078"/>
      <c r="R995" s="524" t="str">
        <f>IFERROR(IF(OR('別紙様式3-2（４・５月）'!R997="",'別紙様式3-2（４・５月）'!Z997="ベア加算"),
"",P995*VLOOKUP(N995,【参考】数式用!$AD$2:$AH$27,MATCH(O995,【参考】数式用!$K$4:$N$4,0)+1,0)),"")</f>
        <v/>
      </c>
      <c r="S995" s="138"/>
      <c r="T995" s="1079"/>
      <c r="U995" s="1080"/>
      <c r="V995" s="522" t="str">
        <f>IFERROR(IF(AND('別紙様式3-2（４・５月）'!O997="", O995&lt;&gt;""),P995, P995*VLOOKUP(AF995,【参考】数式用4!$DC$3:$DZ$106,MATCH(N995,【参考】数式用4!$DC$2:$DZ$2,0))),"")</f>
        <v/>
      </c>
      <c r="W995" s="107"/>
      <c r="X995" s="525"/>
      <c r="Y995" s="1081" t="str">
        <f>IFERROR(
     IF(OR('別紙様式3-2（４・５月）'!R997="",'別紙様式3-2（４・５月）'!Z997="ベア加算"),"",
                                            X995*VLOOKUP(N995,【参考】数式用!$AD$2:$AH$27,MATCH(W995,【参考】数式用!$K$4:$N$4,0)+1,0)
      ),"")</f>
        <v/>
      </c>
      <c r="Z995" s="1081"/>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 customHeight="1">
      <c r="A996" s="502">
        <v>983</v>
      </c>
      <c r="B996" s="982" t="str">
        <f>IF(基本情報入力シート!C1035="","",基本情報入力シート!C1035)</f>
        <v/>
      </c>
      <c r="C996" s="983"/>
      <c r="D996" s="983"/>
      <c r="E996" s="983"/>
      <c r="F996" s="983"/>
      <c r="G996" s="983"/>
      <c r="H996" s="983"/>
      <c r="I996" s="98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077"/>
      <c r="Q996" s="1078"/>
      <c r="R996" s="524" t="str">
        <f>IFERROR(IF(OR('別紙様式3-2（４・５月）'!R998="",'別紙様式3-2（４・５月）'!Z998="ベア加算"),
"",P996*VLOOKUP(N996,【参考】数式用!$AD$2:$AH$27,MATCH(O996,【参考】数式用!$K$4:$N$4,0)+1,0)),"")</f>
        <v/>
      </c>
      <c r="S996" s="138"/>
      <c r="T996" s="1079"/>
      <c r="U996" s="1080"/>
      <c r="V996" s="522" t="str">
        <f>IFERROR(IF(AND('別紙様式3-2（４・５月）'!O998="", O996&lt;&gt;""),P996, P996*VLOOKUP(AF996,【参考】数式用4!$DC$3:$DZ$106,MATCH(N996,【参考】数式用4!$DC$2:$DZ$2,0))),"")</f>
        <v/>
      </c>
      <c r="W996" s="107"/>
      <c r="X996" s="525"/>
      <c r="Y996" s="1081" t="str">
        <f>IFERROR(
     IF(OR('別紙様式3-2（４・５月）'!R998="",'別紙様式3-2（４・５月）'!Z998="ベア加算"),"",
                                            X996*VLOOKUP(N996,【参考】数式用!$AD$2:$AH$27,MATCH(W996,【参考】数式用!$K$4:$N$4,0)+1,0)
      ),"")</f>
        <v/>
      </c>
      <c r="Z996" s="1081"/>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 customHeight="1">
      <c r="A997" s="502">
        <v>984</v>
      </c>
      <c r="B997" s="982" t="str">
        <f>IF(基本情報入力シート!C1036="","",基本情報入力シート!C1036)</f>
        <v/>
      </c>
      <c r="C997" s="983"/>
      <c r="D997" s="983"/>
      <c r="E997" s="983"/>
      <c r="F997" s="983"/>
      <c r="G997" s="983"/>
      <c r="H997" s="983"/>
      <c r="I997" s="98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077"/>
      <c r="Q997" s="1078"/>
      <c r="R997" s="524" t="str">
        <f>IFERROR(IF(OR('別紙様式3-2（４・５月）'!R999="",'別紙様式3-2（４・５月）'!Z999="ベア加算"),
"",P997*VLOOKUP(N997,【参考】数式用!$AD$2:$AH$27,MATCH(O997,【参考】数式用!$K$4:$N$4,0)+1,0)),"")</f>
        <v/>
      </c>
      <c r="S997" s="138"/>
      <c r="T997" s="1079"/>
      <c r="U997" s="1080"/>
      <c r="V997" s="522" t="str">
        <f>IFERROR(IF(AND('別紙様式3-2（４・５月）'!O999="", O997&lt;&gt;""),P997, P997*VLOOKUP(AF997,【参考】数式用4!$DC$3:$DZ$106,MATCH(N997,【参考】数式用4!$DC$2:$DZ$2,0))),"")</f>
        <v/>
      </c>
      <c r="W997" s="107"/>
      <c r="X997" s="525"/>
      <c r="Y997" s="1081" t="str">
        <f>IFERROR(
     IF(OR('別紙様式3-2（４・５月）'!R999="",'別紙様式3-2（４・５月）'!Z999="ベア加算"),"",
                                            X997*VLOOKUP(N997,【参考】数式用!$AD$2:$AH$27,MATCH(W997,【参考】数式用!$K$4:$N$4,0)+1,0)
      ),"")</f>
        <v/>
      </c>
      <c r="Z997" s="1081"/>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 customHeight="1">
      <c r="A998" s="502">
        <v>985</v>
      </c>
      <c r="B998" s="982" t="str">
        <f>IF(基本情報入力シート!C1037="","",基本情報入力シート!C1037)</f>
        <v/>
      </c>
      <c r="C998" s="983"/>
      <c r="D998" s="983"/>
      <c r="E998" s="983"/>
      <c r="F998" s="983"/>
      <c r="G998" s="983"/>
      <c r="H998" s="983"/>
      <c r="I998" s="98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077"/>
      <c r="Q998" s="1078"/>
      <c r="R998" s="524" t="str">
        <f>IFERROR(IF(OR('別紙様式3-2（４・５月）'!R1000="",'別紙様式3-2（４・５月）'!Z1000="ベア加算"),
"",P998*VLOOKUP(N998,【参考】数式用!$AD$2:$AH$27,MATCH(O998,【参考】数式用!$K$4:$N$4,0)+1,0)),"")</f>
        <v/>
      </c>
      <c r="S998" s="138"/>
      <c r="T998" s="1079"/>
      <c r="U998" s="1080"/>
      <c r="V998" s="522" t="str">
        <f>IFERROR(IF(AND('別紙様式3-2（４・５月）'!O1000="", O998&lt;&gt;""),P998, P998*VLOOKUP(AF998,【参考】数式用4!$DC$3:$DZ$106,MATCH(N998,【参考】数式用4!$DC$2:$DZ$2,0))),"")</f>
        <v/>
      </c>
      <c r="W998" s="107"/>
      <c r="X998" s="525"/>
      <c r="Y998" s="1081" t="str">
        <f>IFERROR(
     IF(OR('別紙様式3-2（４・５月）'!R1000="",'別紙様式3-2（４・５月）'!Z1000="ベア加算"),"",
                                            X998*VLOOKUP(N998,【参考】数式用!$AD$2:$AH$27,MATCH(W998,【参考】数式用!$K$4:$N$4,0)+1,0)
      ),"")</f>
        <v/>
      </c>
      <c r="Z998" s="1081"/>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 customHeight="1">
      <c r="A999" s="502">
        <v>986</v>
      </c>
      <c r="B999" s="982" t="str">
        <f>IF(基本情報入力シート!C1038="","",基本情報入力シート!C1038)</f>
        <v/>
      </c>
      <c r="C999" s="983"/>
      <c r="D999" s="983"/>
      <c r="E999" s="983"/>
      <c r="F999" s="983"/>
      <c r="G999" s="983"/>
      <c r="H999" s="983"/>
      <c r="I999" s="98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077"/>
      <c r="Q999" s="1078"/>
      <c r="R999" s="524" t="str">
        <f>IFERROR(IF(OR('別紙様式3-2（４・５月）'!R1001="",'別紙様式3-2（４・５月）'!Z1001="ベア加算"),
"",P999*VLOOKUP(N999,【参考】数式用!$AD$2:$AH$27,MATCH(O999,【参考】数式用!$K$4:$N$4,0)+1,0)),"")</f>
        <v/>
      </c>
      <c r="S999" s="138"/>
      <c r="T999" s="1079"/>
      <c r="U999" s="1080"/>
      <c r="V999" s="522" t="str">
        <f>IFERROR(IF(AND('別紙様式3-2（４・５月）'!O1001="", O999&lt;&gt;""),P999, P999*VLOOKUP(AF999,【参考】数式用4!$DC$3:$DZ$106,MATCH(N999,【参考】数式用4!$DC$2:$DZ$2,0))),"")</f>
        <v/>
      </c>
      <c r="W999" s="107"/>
      <c r="X999" s="525"/>
      <c r="Y999" s="1081" t="str">
        <f>IFERROR(
     IF(OR('別紙様式3-2（４・５月）'!R1001="",'別紙様式3-2（４・５月）'!Z1001="ベア加算"),"",
                                            X999*VLOOKUP(N999,【参考】数式用!$AD$2:$AH$27,MATCH(W999,【参考】数式用!$K$4:$N$4,0)+1,0)
      ),"")</f>
        <v/>
      </c>
      <c r="Z999" s="1081"/>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 customHeight="1">
      <c r="A1000" s="502">
        <v>987</v>
      </c>
      <c r="B1000" s="982" t="str">
        <f>IF(基本情報入力シート!C1039="","",基本情報入力シート!C1039)</f>
        <v/>
      </c>
      <c r="C1000" s="983"/>
      <c r="D1000" s="983"/>
      <c r="E1000" s="983"/>
      <c r="F1000" s="983"/>
      <c r="G1000" s="983"/>
      <c r="H1000" s="983"/>
      <c r="I1000" s="98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077"/>
      <c r="Q1000" s="1078"/>
      <c r="R1000" s="524" t="str">
        <f>IFERROR(IF(OR('別紙様式3-2（４・５月）'!R1002="",'別紙様式3-2（４・５月）'!Z1002="ベア加算"),
"",P1000*VLOOKUP(N1000,【参考】数式用!$AD$2:$AH$27,MATCH(O1000,【参考】数式用!$K$4:$N$4,0)+1,0)),"")</f>
        <v/>
      </c>
      <c r="S1000" s="138"/>
      <c r="T1000" s="1079"/>
      <c r="U1000" s="1080"/>
      <c r="V1000" s="522" t="str">
        <f>IFERROR(IF(AND('別紙様式3-2（４・５月）'!O1002="", O1000&lt;&gt;""),P1000, P1000*VLOOKUP(AF1000,【参考】数式用4!$DC$3:$DZ$106,MATCH(N1000,【参考】数式用4!$DC$2:$DZ$2,0))),"")</f>
        <v/>
      </c>
      <c r="W1000" s="107"/>
      <c r="X1000" s="525"/>
      <c r="Y1000" s="1081" t="str">
        <f>IFERROR(
     IF(OR('別紙様式3-2（４・５月）'!R1002="",'別紙様式3-2（４・５月）'!Z1002="ベア加算"),"",
                                            X1000*VLOOKUP(N1000,【参考】数式用!$AD$2:$AH$27,MATCH(W1000,【参考】数式用!$K$4:$N$4,0)+1,0)
      ),"")</f>
        <v/>
      </c>
      <c r="Z1000" s="1081"/>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 customHeight="1">
      <c r="A1001" s="502">
        <v>988</v>
      </c>
      <c r="B1001" s="982" t="str">
        <f>IF(基本情報入力シート!C1040="","",基本情報入力シート!C1040)</f>
        <v/>
      </c>
      <c r="C1001" s="983"/>
      <c r="D1001" s="983"/>
      <c r="E1001" s="983"/>
      <c r="F1001" s="983"/>
      <c r="G1001" s="983"/>
      <c r="H1001" s="983"/>
      <c r="I1001" s="98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077"/>
      <c r="Q1001" s="1078"/>
      <c r="R1001" s="524" t="str">
        <f>IFERROR(IF(OR('別紙様式3-2（４・５月）'!R1003="",'別紙様式3-2（４・５月）'!Z1003="ベア加算"),
"",P1001*VLOOKUP(N1001,【参考】数式用!$AD$2:$AH$27,MATCH(O1001,【参考】数式用!$K$4:$N$4,0)+1,0)),"")</f>
        <v/>
      </c>
      <c r="S1001" s="138"/>
      <c r="T1001" s="1079"/>
      <c r="U1001" s="1080"/>
      <c r="V1001" s="522" t="str">
        <f>IFERROR(IF(AND('別紙様式3-2（４・５月）'!O1003="", O1001&lt;&gt;""),P1001, P1001*VLOOKUP(AF1001,【参考】数式用4!$DC$3:$DZ$106,MATCH(N1001,【参考】数式用4!$DC$2:$DZ$2,0))),"")</f>
        <v/>
      </c>
      <c r="W1001" s="107"/>
      <c r="X1001" s="525"/>
      <c r="Y1001" s="1081" t="str">
        <f>IFERROR(
     IF(OR('別紙様式3-2（４・５月）'!R1003="",'別紙様式3-2（４・５月）'!Z1003="ベア加算"),"",
                                            X1001*VLOOKUP(N1001,【参考】数式用!$AD$2:$AH$27,MATCH(W1001,【参考】数式用!$K$4:$N$4,0)+1,0)
      ),"")</f>
        <v/>
      </c>
      <c r="Z1001" s="1081"/>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 customHeight="1">
      <c r="A1002" s="502">
        <v>989</v>
      </c>
      <c r="B1002" s="982" t="str">
        <f>IF(基本情報入力シート!C1041="","",基本情報入力シート!C1041)</f>
        <v/>
      </c>
      <c r="C1002" s="983"/>
      <c r="D1002" s="983"/>
      <c r="E1002" s="983"/>
      <c r="F1002" s="983"/>
      <c r="G1002" s="983"/>
      <c r="H1002" s="983"/>
      <c r="I1002" s="98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077"/>
      <c r="Q1002" s="1078"/>
      <c r="R1002" s="524" t="str">
        <f>IFERROR(IF(OR('別紙様式3-2（４・５月）'!R1004="",'別紙様式3-2（４・５月）'!Z1004="ベア加算"),
"",P1002*VLOOKUP(N1002,【参考】数式用!$AD$2:$AH$27,MATCH(O1002,【参考】数式用!$K$4:$N$4,0)+1,0)),"")</f>
        <v/>
      </c>
      <c r="S1002" s="138"/>
      <c r="T1002" s="1079"/>
      <c r="U1002" s="1080"/>
      <c r="V1002" s="522" t="str">
        <f>IFERROR(IF(AND('別紙様式3-2（４・５月）'!O1004="", O1002&lt;&gt;""),P1002, P1002*VLOOKUP(AF1002,【参考】数式用4!$DC$3:$DZ$106,MATCH(N1002,【参考】数式用4!$DC$2:$DZ$2,0))),"")</f>
        <v/>
      </c>
      <c r="W1002" s="107"/>
      <c r="X1002" s="525"/>
      <c r="Y1002" s="1081" t="str">
        <f>IFERROR(
     IF(OR('別紙様式3-2（４・５月）'!R1004="",'別紙様式3-2（４・５月）'!Z1004="ベア加算"),"",
                                            X1002*VLOOKUP(N1002,【参考】数式用!$AD$2:$AH$27,MATCH(W1002,【参考】数式用!$K$4:$N$4,0)+1,0)
      ),"")</f>
        <v/>
      </c>
      <c r="Z1002" s="1081"/>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 customHeight="1">
      <c r="A1003" s="502">
        <v>990</v>
      </c>
      <c r="B1003" s="982" t="str">
        <f>IF(基本情報入力シート!C1042="","",基本情報入力シート!C1042)</f>
        <v/>
      </c>
      <c r="C1003" s="983"/>
      <c r="D1003" s="983"/>
      <c r="E1003" s="983"/>
      <c r="F1003" s="983"/>
      <c r="G1003" s="983"/>
      <c r="H1003" s="983"/>
      <c r="I1003" s="98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077"/>
      <c r="Q1003" s="1078"/>
      <c r="R1003" s="524" t="str">
        <f>IFERROR(IF(OR('別紙様式3-2（４・５月）'!R1005="",'別紙様式3-2（４・５月）'!Z1005="ベア加算"),
"",P1003*VLOOKUP(N1003,【参考】数式用!$AD$2:$AH$27,MATCH(O1003,【参考】数式用!$K$4:$N$4,0)+1,0)),"")</f>
        <v/>
      </c>
      <c r="S1003" s="138"/>
      <c r="T1003" s="1079"/>
      <c r="U1003" s="1080"/>
      <c r="V1003" s="522" t="str">
        <f>IFERROR(IF(AND('別紙様式3-2（４・５月）'!O1005="", O1003&lt;&gt;""),P1003, P1003*VLOOKUP(AF1003,【参考】数式用4!$DC$3:$DZ$106,MATCH(N1003,【参考】数式用4!$DC$2:$DZ$2,0))),"")</f>
        <v/>
      </c>
      <c r="W1003" s="107"/>
      <c r="X1003" s="525"/>
      <c r="Y1003" s="1081" t="str">
        <f>IFERROR(
     IF(OR('別紙様式3-2（４・５月）'!R1005="",'別紙様式3-2（４・５月）'!Z1005="ベア加算"),"",
                                            X1003*VLOOKUP(N1003,【参考】数式用!$AD$2:$AH$27,MATCH(W1003,【参考】数式用!$K$4:$N$4,0)+1,0)
      ),"")</f>
        <v/>
      </c>
      <c r="Z1003" s="1081"/>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 customHeight="1">
      <c r="A1004" s="502">
        <v>991</v>
      </c>
      <c r="B1004" s="982" t="str">
        <f>IF(基本情報入力シート!C1043="","",基本情報入力シート!C1043)</f>
        <v/>
      </c>
      <c r="C1004" s="983"/>
      <c r="D1004" s="983"/>
      <c r="E1004" s="983"/>
      <c r="F1004" s="983"/>
      <c r="G1004" s="983"/>
      <c r="H1004" s="983"/>
      <c r="I1004" s="98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077"/>
      <c r="Q1004" s="1078"/>
      <c r="R1004" s="524" t="str">
        <f>IFERROR(IF(OR('別紙様式3-2（４・５月）'!R1006="",'別紙様式3-2（４・５月）'!Z1006="ベア加算"),
"",P1004*VLOOKUP(N1004,【参考】数式用!$AD$2:$AH$27,MATCH(O1004,【参考】数式用!$K$4:$N$4,0)+1,0)),"")</f>
        <v/>
      </c>
      <c r="S1004" s="138"/>
      <c r="T1004" s="1079"/>
      <c r="U1004" s="1080"/>
      <c r="V1004" s="522" t="str">
        <f>IFERROR(IF(AND('別紙様式3-2（４・５月）'!O1006="", O1004&lt;&gt;""),P1004, P1004*VLOOKUP(AF1004,【参考】数式用4!$DC$3:$DZ$106,MATCH(N1004,【参考】数式用4!$DC$2:$DZ$2,0))),"")</f>
        <v/>
      </c>
      <c r="W1004" s="107"/>
      <c r="X1004" s="525"/>
      <c r="Y1004" s="1081" t="str">
        <f>IFERROR(
     IF(OR('別紙様式3-2（４・５月）'!R1006="",'別紙様式3-2（４・５月）'!Z1006="ベア加算"),"",
                                            X1004*VLOOKUP(N1004,【参考】数式用!$AD$2:$AH$27,MATCH(W1004,【参考】数式用!$K$4:$N$4,0)+1,0)
      ),"")</f>
        <v/>
      </c>
      <c r="Z1004" s="1081"/>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 customHeight="1">
      <c r="A1005" s="502">
        <v>992</v>
      </c>
      <c r="B1005" s="982" t="str">
        <f>IF(基本情報入力シート!C1044="","",基本情報入力シート!C1044)</f>
        <v/>
      </c>
      <c r="C1005" s="983"/>
      <c r="D1005" s="983"/>
      <c r="E1005" s="983"/>
      <c r="F1005" s="983"/>
      <c r="G1005" s="983"/>
      <c r="H1005" s="983"/>
      <c r="I1005" s="98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077"/>
      <c r="Q1005" s="1078"/>
      <c r="R1005" s="524" t="str">
        <f>IFERROR(IF(OR('別紙様式3-2（４・５月）'!R1007="",'別紙様式3-2（４・５月）'!Z1007="ベア加算"),
"",P1005*VLOOKUP(N1005,【参考】数式用!$AD$2:$AH$27,MATCH(O1005,【参考】数式用!$K$4:$N$4,0)+1,0)),"")</f>
        <v/>
      </c>
      <c r="S1005" s="138"/>
      <c r="T1005" s="1079"/>
      <c r="U1005" s="1080"/>
      <c r="V1005" s="522" t="str">
        <f>IFERROR(IF(AND('別紙様式3-2（４・５月）'!O1007="", O1005&lt;&gt;""),P1005, P1005*VLOOKUP(AF1005,【参考】数式用4!$DC$3:$DZ$106,MATCH(N1005,【参考】数式用4!$DC$2:$DZ$2,0))),"")</f>
        <v/>
      </c>
      <c r="W1005" s="107"/>
      <c r="X1005" s="525"/>
      <c r="Y1005" s="1081" t="str">
        <f>IFERROR(
     IF(OR('別紙様式3-2（４・５月）'!R1007="",'別紙様式3-2（４・５月）'!Z1007="ベア加算"),"",
                                            X1005*VLOOKUP(N1005,【参考】数式用!$AD$2:$AH$27,MATCH(W1005,【参考】数式用!$K$4:$N$4,0)+1,0)
      ),"")</f>
        <v/>
      </c>
      <c r="Z1005" s="1081"/>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 customHeight="1">
      <c r="A1006" s="502">
        <v>993</v>
      </c>
      <c r="B1006" s="982" t="str">
        <f>IF(基本情報入力シート!C1045="","",基本情報入力シート!C1045)</f>
        <v/>
      </c>
      <c r="C1006" s="983"/>
      <c r="D1006" s="983"/>
      <c r="E1006" s="983"/>
      <c r="F1006" s="983"/>
      <c r="G1006" s="983"/>
      <c r="H1006" s="983"/>
      <c r="I1006" s="98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077"/>
      <c r="Q1006" s="1078"/>
      <c r="R1006" s="524" t="str">
        <f>IFERROR(IF(OR('別紙様式3-2（４・５月）'!R1008="",'別紙様式3-2（４・５月）'!Z1008="ベア加算"),
"",P1006*VLOOKUP(N1006,【参考】数式用!$AD$2:$AH$27,MATCH(O1006,【参考】数式用!$K$4:$N$4,0)+1,0)),"")</f>
        <v/>
      </c>
      <c r="S1006" s="138"/>
      <c r="T1006" s="1079"/>
      <c r="U1006" s="1080"/>
      <c r="V1006" s="522" t="str">
        <f>IFERROR(IF(AND('別紙様式3-2（４・５月）'!O1008="", O1006&lt;&gt;""),P1006, P1006*VLOOKUP(AF1006,【参考】数式用4!$DC$3:$DZ$106,MATCH(N1006,【参考】数式用4!$DC$2:$DZ$2,0))),"")</f>
        <v/>
      </c>
      <c r="W1006" s="107"/>
      <c r="X1006" s="525"/>
      <c r="Y1006" s="1081" t="str">
        <f>IFERROR(
     IF(OR('別紙様式3-2（４・５月）'!R1008="",'別紙様式3-2（４・５月）'!Z1008="ベア加算"),"",
                                            X1006*VLOOKUP(N1006,【参考】数式用!$AD$2:$AH$27,MATCH(W1006,【参考】数式用!$K$4:$N$4,0)+1,0)
      ),"")</f>
        <v/>
      </c>
      <c r="Z1006" s="1081"/>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 customHeight="1">
      <c r="A1007" s="502">
        <v>994</v>
      </c>
      <c r="B1007" s="982" t="str">
        <f>IF(基本情報入力シート!C1046="","",基本情報入力シート!C1046)</f>
        <v/>
      </c>
      <c r="C1007" s="983"/>
      <c r="D1007" s="983"/>
      <c r="E1007" s="983"/>
      <c r="F1007" s="983"/>
      <c r="G1007" s="983"/>
      <c r="H1007" s="983"/>
      <c r="I1007" s="98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077"/>
      <c r="Q1007" s="1078"/>
      <c r="R1007" s="524" t="str">
        <f>IFERROR(IF(OR('別紙様式3-2（４・５月）'!R1009="",'別紙様式3-2（４・５月）'!Z1009="ベア加算"),
"",P1007*VLOOKUP(N1007,【参考】数式用!$AD$2:$AH$27,MATCH(O1007,【参考】数式用!$K$4:$N$4,0)+1,0)),"")</f>
        <v/>
      </c>
      <c r="S1007" s="138"/>
      <c r="T1007" s="1079"/>
      <c r="U1007" s="1080"/>
      <c r="V1007" s="522" t="str">
        <f>IFERROR(IF(AND('別紙様式3-2（４・５月）'!O1009="", O1007&lt;&gt;""),P1007, P1007*VLOOKUP(AF1007,【参考】数式用4!$DC$3:$DZ$106,MATCH(N1007,【参考】数式用4!$DC$2:$DZ$2,0))),"")</f>
        <v/>
      </c>
      <c r="W1007" s="107"/>
      <c r="X1007" s="525"/>
      <c r="Y1007" s="1081" t="str">
        <f>IFERROR(
     IF(OR('別紙様式3-2（４・５月）'!R1009="",'別紙様式3-2（４・５月）'!Z1009="ベア加算"),"",
                                            X1007*VLOOKUP(N1007,【参考】数式用!$AD$2:$AH$27,MATCH(W1007,【参考】数式用!$K$4:$N$4,0)+1,0)
      ),"")</f>
        <v/>
      </c>
      <c r="Z1007" s="1081"/>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 customHeight="1">
      <c r="A1008" s="502">
        <v>995</v>
      </c>
      <c r="B1008" s="982" t="str">
        <f>IF(基本情報入力シート!C1047="","",基本情報入力シート!C1047)</f>
        <v/>
      </c>
      <c r="C1008" s="983"/>
      <c r="D1008" s="983"/>
      <c r="E1008" s="983"/>
      <c r="F1008" s="983"/>
      <c r="G1008" s="983"/>
      <c r="H1008" s="983"/>
      <c r="I1008" s="98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077"/>
      <c r="Q1008" s="1078"/>
      <c r="R1008" s="524" t="str">
        <f>IFERROR(IF(OR('別紙様式3-2（４・５月）'!R1010="",'別紙様式3-2（４・５月）'!Z1010="ベア加算"),
"",P1008*VLOOKUP(N1008,【参考】数式用!$AD$2:$AH$27,MATCH(O1008,【参考】数式用!$K$4:$N$4,0)+1,0)),"")</f>
        <v/>
      </c>
      <c r="S1008" s="138"/>
      <c r="T1008" s="1079"/>
      <c r="U1008" s="1080"/>
      <c r="V1008" s="522" t="str">
        <f>IFERROR(IF(AND('別紙様式3-2（４・５月）'!O1010="", O1008&lt;&gt;""),P1008, P1008*VLOOKUP(AF1008,【参考】数式用4!$DC$3:$DZ$106,MATCH(N1008,【参考】数式用4!$DC$2:$DZ$2,0))),"")</f>
        <v/>
      </c>
      <c r="W1008" s="107"/>
      <c r="X1008" s="525"/>
      <c r="Y1008" s="1081" t="str">
        <f>IFERROR(
     IF(OR('別紙様式3-2（４・５月）'!R1010="",'別紙様式3-2（４・５月）'!Z1010="ベア加算"),"",
                                            X1008*VLOOKUP(N1008,【参考】数式用!$AD$2:$AH$27,MATCH(W1008,【参考】数式用!$K$4:$N$4,0)+1,0)
      ),"")</f>
        <v/>
      </c>
      <c r="Z1008" s="1081"/>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 customHeight="1">
      <c r="A1009" s="502">
        <v>996</v>
      </c>
      <c r="B1009" s="982" t="str">
        <f>IF(基本情報入力シート!C1048="","",基本情報入力シート!C1048)</f>
        <v/>
      </c>
      <c r="C1009" s="983"/>
      <c r="D1009" s="983"/>
      <c r="E1009" s="983"/>
      <c r="F1009" s="983"/>
      <c r="G1009" s="983"/>
      <c r="H1009" s="983"/>
      <c r="I1009" s="98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077"/>
      <c r="Q1009" s="1078"/>
      <c r="R1009" s="524" t="str">
        <f>IFERROR(IF(OR('別紙様式3-2（４・５月）'!R1011="",'別紙様式3-2（４・５月）'!Z1011="ベア加算"),
"",P1009*VLOOKUP(N1009,【参考】数式用!$AD$2:$AH$27,MATCH(O1009,【参考】数式用!$K$4:$N$4,0)+1,0)),"")</f>
        <v/>
      </c>
      <c r="S1009" s="138"/>
      <c r="T1009" s="1079"/>
      <c r="U1009" s="1080"/>
      <c r="V1009" s="522" t="str">
        <f>IFERROR(IF(AND('別紙様式3-2（４・５月）'!O1011="", O1009&lt;&gt;""),P1009, P1009*VLOOKUP(AF1009,【参考】数式用4!$DC$3:$DZ$106,MATCH(N1009,【参考】数式用4!$DC$2:$DZ$2,0))),"")</f>
        <v/>
      </c>
      <c r="W1009" s="107"/>
      <c r="X1009" s="525"/>
      <c r="Y1009" s="1081" t="str">
        <f>IFERROR(
     IF(OR('別紙様式3-2（４・５月）'!R1011="",'別紙様式3-2（４・５月）'!Z1011="ベア加算"),"",
                                            X1009*VLOOKUP(N1009,【参考】数式用!$AD$2:$AH$27,MATCH(W1009,【参考】数式用!$K$4:$N$4,0)+1,0)
      ),"")</f>
        <v/>
      </c>
      <c r="Z1009" s="1081"/>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 customHeight="1">
      <c r="A1010" s="502">
        <v>997</v>
      </c>
      <c r="B1010" s="982" t="str">
        <f>IF(基本情報入力シート!C1049="","",基本情報入力シート!C1049)</f>
        <v/>
      </c>
      <c r="C1010" s="983"/>
      <c r="D1010" s="983"/>
      <c r="E1010" s="983"/>
      <c r="F1010" s="983"/>
      <c r="G1010" s="983"/>
      <c r="H1010" s="983"/>
      <c r="I1010" s="98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077"/>
      <c r="Q1010" s="1078"/>
      <c r="R1010" s="524" t="str">
        <f>IFERROR(IF(OR('別紙様式3-2（４・５月）'!R1012="",'別紙様式3-2（４・５月）'!Z1012="ベア加算"),
"",P1010*VLOOKUP(N1010,【参考】数式用!$AD$2:$AH$27,MATCH(O1010,【参考】数式用!$K$4:$N$4,0)+1,0)),"")</f>
        <v/>
      </c>
      <c r="S1010" s="138"/>
      <c r="T1010" s="1079"/>
      <c r="U1010" s="1080"/>
      <c r="V1010" s="522" t="str">
        <f>IFERROR(IF(AND('別紙様式3-2（４・５月）'!O1012="", O1010&lt;&gt;""),P1010, P1010*VLOOKUP(AF1010,【参考】数式用4!$DC$3:$DZ$106,MATCH(N1010,【参考】数式用4!$DC$2:$DZ$2,0))),"")</f>
        <v/>
      </c>
      <c r="W1010" s="107"/>
      <c r="X1010" s="525"/>
      <c r="Y1010" s="1081" t="str">
        <f>IFERROR(
     IF(OR('別紙様式3-2（４・５月）'!R1012="",'別紙様式3-2（４・５月）'!Z1012="ベア加算"),"",
                                            X1010*VLOOKUP(N1010,【参考】数式用!$AD$2:$AH$27,MATCH(W1010,【参考】数式用!$K$4:$N$4,0)+1,0)
      ),"")</f>
        <v/>
      </c>
      <c r="Z1010" s="1081"/>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 customHeight="1">
      <c r="A1011" s="502">
        <v>998</v>
      </c>
      <c r="B1011" s="982" t="str">
        <f>IF(基本情報入力シート!C1050="","",基本情報入力シート!C1050)</f>
        <v/>
      </c>
      <c r="C1011" s="983"/>
      <c r="D1011" s="983"/>
      <c r="E1011" s="983"/>
      <c r="F1011" s="983"/>
      <c r="G1011" s="983"/>
      <c r="H1011" s="983"/>
      <c r="I1011" s="98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077"/>
      <c r="Q1011" s="1078"/>
      <c r="R1011" s="524" t="str">
        <f>IFERROR(IF(OR('別紙様式3-2（４・５月）'!R1013="",'別紙様式3-2（４・５月）'!Z1013="ベア加算"),
"",P1011*VLOOKUP(N1011,【参考】数式用!$AD$2:$AH$27,MATCH(O1011,【参考】数式用!$K$4:$N$4,0)+1,0)),"")</f>
        <v/>
      </c>
      <c r="S1011" s="138"/>
      <c r="T1011" s="1079"/>
      <c r="U1011" s="1080"/>
      <c r="V1011" s="522" t="str">
        <f>IFERROR(IF(AND('別紙様式3-2（４・５月）'!O1013="", O1011&lt;&gt;""),P1011, P1011*VLOOKUP(AF1011,【参考】数式用4!$DC$3:$DZ$106,MATCH(N1011,【参考】数式用4!$DC$2:$DZ$2,0))),"")</f>
        <v/>
      </c>
      <c r="W1011" s="107"/>
      <c r="X1011" s="525"/>
      <c r="Y1011" s="1081" t="str">
        <f>IFERROR(
     IF(OR('別紙様式3-2（４・５月）'!R1013="",'別紙様式3-2（４・５月）'!Z1013="ベア加算"),"",
                                            X1011*VLOOKUP(N1011,【参考】数式用!$AD$2:$AH$27,MATCH(W1011,【参考】数式用!$K$4:$N$4,0)+1,0)
      ),"")</f>
        <v/>
      </c>
      <c r="Z1011" s="1081"/>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 customHeight="1">
      <c r="A1012" s="502">
        <v>999</v>
      </c>
      <c r="B1012" s="982" t="str">
        <f>IF(基本情報入力シート!C1051="","",基本情報入力シート!C1051)</f>
        <v/>
      </c>
      <c r="C1012" s="983"/>
      <c r="D1012" s="983"/>
      <c r="E1012" s="983"/>
      <c r="F1012" s="983"/>
      <c r="G1012" s="983"/>
      <c r="H1012" s="983"/>
      <c r="I1012" s="98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077"/>
      <c r="Q1012" s="1078"/>
      <c r="R1012" s="524" t="str">
        <f>IFERROR(IF(OR('別紙様式3-2（４・５月）'!R1014="",'別紙様式3-2（４・５月）'!Z1014="ベア加算"),
"",P1012*VLOOKUP(N1012,【参考】数式用!$AD$2:$AH$27,MATCH(O1012,【参考】数式用!$K$4:$N$4,0)+1,0)),"")</f>
        <v/>
      </c>
      <c r="S1012" s="138"/>
      <c r="T1012" s="1079"/>
      <c r="U1012" s="1080"/>
      <c r="V1012" s="522" t="str">
        <f>IFERROR(IF(AND('別紙様式3-2（４・５月）'!O1014="", O1012&lt;&gt;""),P1012, P1012*VLOOKUP(AF1012,【参考】数式用4!$DC$3:$DZ$106,MATCH(N1012,【参考】数式用4!$DC$2:$DZ$2,0))),"")</f>
        <v/>
      </c>
      <c r="W1012" s="107"/>
      <c r="X1012" s="525"/>
      <c r="Y1012" s="1081" t="str">
        <f>IFERROR(
     IF(OR('別紙様式3-2（４・５月）'!R1014="",'別紙様式3-2（４・５月）'!Z1014="ベア加算"),"",
                                            X1012*VLOOKUP(N1012,【参考】数式用!$AD$2:$AH$27,MATCH(W1012,【参考】数式用!$K$4:$N$4,0)+1,0)
      ),"")</f>
        <v/>
      </c>
      <c r="Z1012" s="1081"/>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 customHeight="1">
      <c r="A1013" s="502">
        <v>1000</v>
      </c>
      <c r="B1013" s="982" t="str">
        <f>IF(基本情報入力シート!C1052="","",基本情報入力シート!C1052)</f>
        <v/>
      </c>
      <c r="C1013" s="983"/>
      <c r="D1013" s="983"/>
      <c r="E1013" s="983"/>
      <c r="F1013" s="983"/>
      <c r="G1013" s="983"/>
      <c r="H1013" s="983"/>
      <c r="I1013" s="98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077"/>
      <c r="Q1013" s="1078"/>
      <c r="R1013" s="524" t="str">
        <f>IFERROR(IF(OR('別紙様式3-2（４・５月）'!R1015="",'別紙様式3-2（４・５月）'!Z1015="ベア加算"),
"",P1013*VLOOKUP(N1013,【参考】数式用!$AD$2:$AH$27,MATCH(O1013,【参考】数式用!$K$4:$N$4,0)+1,0)),"")</f>
        <v/>
      </c>
      <c r="S1013" s="138"/>
      <c r="T1013" s="1079"/>
      <c r="U1013" s="1080"/>
      <c r="V1013" s="522" t="str">
        <f>IFERROR(IF(AND('別紙様式3-2（４・５月）'!O1015="", O1013&lt;&gt;""),P1013, P1013*VLOOKUP(AF1013,【参考】数式用4!$DC$3:$DZ$106,MATCH(N1013,【参考】数式用4!$DC$2:$DZ$2,0))),"")</f>
        <v/>
      </c>
      <c r="W1013" s="107"/>
      <c r="X1013" s="525"/>
      <c r="Y1013" s="1081" t="str">
        <f>IFERROR(
     IF(OR('別紙様式3-2（４・５月）'!R1015="",'別紙様式3-2（４・５月）'!Z1015="ベア加算"),"",
                                            X1013*VLOOKUP(N1013,【参考】数式用!$AD$2:$AH$27,MATCH(W1013,【参考】数式用!$K$4:$N$4,0)+1,0)
      ),"")</f>
        <v/>
      </c>
      <c r="Z1013" s="1081"/>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 customHeight="1">
      <c r="A1014" s="502">
        <v>1001</v>
      </c>
      <c r="B1014" s="982" t="str">
        <f>IF(基本情報入力シート!C1053="","",基本情報入力シート!C1053)</f>
        <v/>
      </c>
      <c r="C1014" s="983"/>
      <c r="D1014" s="983"/>
      <c r="E1014" s="983"/>
      <c r="F1014" s="983"/>
      <c r="G1014" s="983"/>
      <c r="H1014" s="983"/>
      <c r="I1014" s="98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077"/>
      <c r="Q1014" s="1078"/>
      <c r="R1014" s="524" t="str">
        <f>IFERROR(IF(OR('別紙様式3-2（４・５月）'!R1016="",'別紙様式3-2（４・５月）'!Z1016="ベア加算"),
"",P1014*VLOOKUP(N1014,【参考】数式用!$AD$2:$AH$27,MATCH(O1014,【参考】数式用!$K$4:$N$4,0)+1,0)),"")</f>
        <v/>
      </c>
      <c r="S1014" s="138"/>
      <c r="T1014" s="1079"/>
      <c r="U1014" s="1080"/>
      <c r="V1014" s="522" t="str">
        <f>IFERROR(IF(AND('別紙様式3-2（４・５月）'!O1016="", O1014&lt;&gt;""),P1014, P1014*VLOOKUP(AF1014,【参考】数式用4!$DC$3:$DZ$106,MATCH(N1014,【参考】数式用4!$DC$2:$DZ$2,0))),"")</f>
        <v/>
      </c>
      <c r="W1014" s="107"/>
      <c r="X1014" s="525"/>
      <c r="Y1014" s="1081" t="str">
        <f>IFERROR(
     IF(OR('別紙様式3-2（４・５月）'!R1016="",'別紙様式3-2（４・５月）'!Z1016="ベア加算"),"",
                                            X1014*VLOOKUP(N1014,【参考】数式用!$AD$2:$AH$27,MATCH(W1014,【参考】数式用!$K$4:$N$4,0)+1,0)
      ),"")</f>
        <v/>
      </c>
      <c r="Z1014" s="1081"/>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 customHeight="1">
      <c r="A1015" s="502">
        <v>1002</v>
      </c>
      <c r="B1015" s="982" t="str">
        <f>IF(基本情報入力シート!C1054="","",基本情報入力シート!C1054)</f>
        <v/>
      </c>
      <c r="C1015" s="983"/>
      <c r="D1015" s="983"/>
      <c r="E1015" s="983"/>
      <c r="F1015" s="983"/>
      <c r="G1015" s="983"/>
      <c r="H1015" s="983"/>
      <c r="I1015" s="98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077"/>
      <c r="Q1015" s="1078"/>
      <c r="R1015" s="524" t="str">
        <f>IFERROR(IF(OR('別紙様式3-2（４・５月）'!R1017="",'別紙様式3-2（４・５月）'!Z1017="ベア加算"),
"",P1015*VLOOKUP(N1015,【参考】数式用!$AD$2:$AH$27,MATCH(O1015,【参考】数式用!$K$4:$N$4,0)+1,0)),"")</f>
        <v/>
      </c>
      <c r="S1015" s="138"/>
      <c r="T1015" s="1079"/>
      <c r="U1015" s="1080"/>
      <c r="V1015" s="522" t="str">
        <f>IFERROR(IF(AND('別紙様式3-2（４・５月）'!O1017="", O1015&lt;&gt;""),P1015, P1015*VLOOKUP(AF1015,【参考】数式用4!$DC$3:$DZ$106,MATCH(N1015,【参考】数式用4!$DC$2:$DZ$2,0))),"")</f>
        <v/>
      </c>
      <c r="W1015" s="107"/>
      <c r="X1015" s="525"/>
      <c r="Y1015" s="1081" t="str">
        <f>IFERROR(
     IF(OR('別紙様式3-2（４・５月）'!R1017="",'別紙様式3-2（４・５月）'!Z1017="ベア加算"),"",
                                            X1015*VLOOKUP(N1015,【参考】数式用!$AD$2:$AH$27,MATCH(W1015,【参考】数式用!$K$4:$N$4,0)+1,0)
      ),"")</f>
        <v/>
      </c>
      <c r="Z1015" s="1081"/>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 customHeight="1">
      <c r="A1016" s="502">
        <v>1003</v>
      </c>
      <c r="B1016" s="982" t="str">
        <f>IF(基本情報入力シート!C1055="","",基本情報入力シート!C1055)</f>
        <v/>
      </c>
      <c r="C1016" s="983"/>
      <c r="D1016" s="983"/>
      <c r="E1016" s="983"/>
      <c r="F1016" s="983"/>
      <c r="G1016" s="983"/>
      <c r="H1016" s="983"/>
      <c r="I1016" s="98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077"/>
      <c r="Q1016" s="1078"/>
      <c r="R1016" s="524" t="str">
        <f>IFERROR(IF(OR('別紙様式3-2（４・５月）'!R1018="",'別紙様式3-2（４・５月）'!Z1018="ベア加算"),
"",P1016*VLOOKUP(N1016,【参考】数式用!$AD$2:$AH$27,MATCH(O1016,【参考】数式用!$K$4:$N$4,0)+1,0)),"")</f>
        <v/>
      </c>
      <c r="S1016" s="138"/>
      <c r="T1016" s="1079"/>
      <c r="U1016" s="1080"/>
      <c r="V1016" s="522" t="str">
        <f>IFERROR(IF(AND('別紙様式3-2（４・５月）'!O1018="", O1016&lt;&gt;""),P1016, P1016*VLOOKUP(AF1016,【参考】数式用4!$DC$3:$DZ$106,MATCH(N1016,【参考】数式用4!$DC$2:$DZ$2,0))),"")</f>
        <v/>
      </c>
      <c r="W1016" s="107"/>
      <c r="X1016" s="525"/>
      <c r="Y1016" s="1081" t="str">
        <f>IFERROR(
     IF(OR('別紙様式3-2（４・５月）'!R1018="",'別紙様式3-2（４・５月）'!Z1018="ベア加算"),"",
                                            X1016*VLOOKUP(N1016,【参考】数式用!$AD$2:$AH$27,MATCH(W1016,【参考】数式用!$K$4:$N$4,0)+1,0)
      ),"")</f>
        <v/>
      </c>
      <c r="Z1016" s="1081"/>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 customHeight="1">
      <c r="A1017" s="502">
        <v>1004</v>
      </c>
      <c r="B1017" s="982" t="str">
        <f>IF(基本情報入力シート!C1056="","",基本情報入力シート!C1056)</f>
        <v/>
      </c>
      <c r="C1017" s="983"/>
      <c r="D1017" s="983"/>
      <c r="E1017" s="983"/>
      <c r="F1017" s="983"/>
      <c r="G1017" s="983"/>
      <c r="H1017" s="983"/>
      <c r="I1017" s="98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077"/>
      <c r="Q1017" s="1078"/>
      <c r="R1017" s="524" t="str">
        <f>IFERROR(IF(OR('別紙様式3-2（４・５月）'!R1019="",'別紙様式3-2（４・５月）'!Z1019="ベア加算"),
"",P1017*VLOOKUP(N1017,【参考】数式用!$AD$2:$AH$27,MATCH(O1017,【参考】数式用!$K$4:$N$4,0)+1,0)),"")</f>
        <v/>
      </c>
      <c r="S1017" s="138"/>
      <c r="T1017" s="1079"/>
      <c r="U1017" s="1080"/>
      <c r="V1017" s="522" t="str">
        <f>IFERROR(IF(AND('別紙様式3-2（４・５月）'!O1019="", O1017&lt;&gt;""),P1017, P1017*VLOOKUP(AF1017,【参考】数式用4!$DC$3:$DZ$106,MATCH(N1017,【参考】数式用4!$DC$2:$DZ$2,0))),"")</f>
        <v/>
      </c>
      <c r="W1017" s="107"/>
      <c r="X1017" s="525"/>
      <c r="Y1017" s="1081" t="str">
        <f>IFERROR(
     IF(OR('別紙様式3-2（４・５月）'!R1019="",'別紙様式3-2（４・５月）'!Z1019="ベア加算"),"",
                                            X1017*VLOOKUP(N1017,【参考】数式用!$AD$2:$AH$27,MATCH(W1017,【参考】数式用!$K$4:$N$4,0)+1,0)
      ),"")</f>
        <v/>
      </c>
      <c r="Z1017" s="1081"/>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 customHeight="1">
      <c r="A1018" s="502">
        <v>1005</v>
      </c>
      <c r="B1018" s="982" t="str">
        <f>IF(基本情報入力シート!C1057="","",基本情報入力シート!C1057)</f>
        <v/>
      </c>
      <c r="C1018" s="983"/>
      <c r="D1018" s="983"/>
      <c r="E1018" s="983"/>
      <c r="F1018" s="983"/>
      <c r="G1018" s="983"/>
      <c r="H1018" s="983"/>
      <c r="I1018" s="98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077"/>
      <c r="Q1018" s="1078"/>
      <c r="R1018" s="524" t="str">
        <f>IFERROR(IF(OR('別紙様式3-2（４・５月）'!R1020="",'別紙様式3-2（４・５月）'!Z1020="ベア加算"),
"",P1018*VLOOKUP(N1018,【参考】数式用!$AD$2:$AH$27,MATCH(O1018,【参考】数式用!$K$4:$N$4,0)+1,0)),"")</f>
        <v/>
      </c>
      <c r="S1018" s="138"/>
      <c r="T1018" s="1079"/>
      <c r="U1018" s="1080"/>
      <c r="V1018" s="522" t="str">
        <f>IFERROR(IF(AND('別紙様式3-2（４・５月）'!O1020="", O1018&lt;&gt;""),P1018, P1018*VLOOKUP(AF1018,【参考】数式用4!$DC$3:$DZ$106,MATCH(N1018,【参考】数式用4!$DC$2:$DZ$2,0))),"")</f>
        <v/>
      </c>
      <c r="W1018" s="107"/>
      <c r="X1018" s="525"/>
      <c r="Y1018" s="1081" t="str">
        <f>IFERROR(
     IF(OR('別紙様式3-2（４・５月）'!R1020="",'別紙様式3-2（４・５月）'!Z1020="ベア加算"),"",
                                            X1018*VLOOKUP(N1018,【参考】数式用!$AD$2:$AH$27,MATCH(W1018,【参考】数式用!$K$4:$N$4,0)+1,0)
      ),"")</f>
        <v/>
      </c>
      <c r="Z1018" s="1081"/>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 customHeight="1">
      <c r="A1019" s="502">
        <v>1006</v>
      </c>
      <c r="B1019" s="982" t="str">
        <f>IF(基本情報入力シート!C1058="","",基本情報入力シート!C1058)</f>
        <v/>
      </c>
      <c r="C1019" s="983"/>
      <c r="D1019" s="983"/>
      <c r="E1019" s="983"/>
      <c r="F1019" s="983"/>
      <c r="G1019" s="983"/>
      <c r="H1019" s="983"/>
      <c r="I1019" s="98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077"/>
      <c r="Q1019" s="1078"/>
      <c r="R1019" s="524" t="str">
        <f>IFERROR(IF(OR('別紙様式3-2（４・５月）'!R1021="",'別紙様式3-2（４・５月）'!Z1021="ベア加算"),
"",P1019*VLOOKUP(N1019,【参考】数式用!$AD$2:$AH$27,MATCH(O1019,【参考】数式用!$K$4:$N$4,0)+1,0)),"")</f>
        <v/>
      </c>
      <c r="S1019" s="138"/>
      <c r="T1019" s="1079"/>
      <c r="U1019" s="1080"/>
      <c r="V1019" s="522" t="str">
        <f>IFERROR(IF(AND('別紙様式3-2（４・５月）'!O1021="", O1019&lt;&gt;""),P1019, P1019*VLOOKUP(AF1019,【参考】数式用4!$DC$3:$DZ$106,MATCH(N1019,【参考】数式用4!$DC$2:$DZ$2,0))),"")</f>
        <v/>
      </c>
      <c r="W1019" s="107"/>
      <c r="X1019" s="525"/>
      <c r="Y1019" s="1081" t="str">
        <f>IFERROR(
     IF(OR('別紙様式3-2（４・５月）'!R1021="",'別紙様式3-2（４・５月）'!Z1021="ベア加算"),"",
                                            X1019*VLOOKUP(N1019,【参考】数式用!$AD$2:$AH$27,MATCH(W1019,【参考】数式用!$K$4:$N$4,0)+1,0)
      ),"")</f>
        <v/>
      </c>
      <c r="Z1019" s="1081"/>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 customHeight="1">
      <c r="A1020" s="502">
        <v>1007</v>
      </c>
      <c r="B1020" s="982" t="str">
        <f>IF(基本情報入力シート!C1059="","",基本情報入力シート!C1059)</f>
        <v/>
      </c>
      <c r="C1020" s="983"/>
      <c r="D1020" s="983"/>
      <c r="E1020" s="983"/>
      <c r="F1020" s="983"/>
      <c r="G1020" s="983"/>
      <c r="H1020" s="983"/>
      <c r="I1020" s="98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077"/>
      <c r="Q1020" s="1078"/>
      <c r="R1020" s="524" t="str">
        <f>IFERROR(IF(OR('別紙様式3-2（４・５月）'!R1022="",'別紙様式3-2（４・５月）'!Z1022="ベア加算"),
"",P1020*VLOOKUP(N1020,【参考】数式用!$AD$2:$AH$27,MATCH(O1020,【参考】数式用!$K$4:$N$4,0)+1,0)),"")</f>
        <v/>
      </c>
      <c r="S1020" s="138"/>
      <c r="T1020" s="1079"/>
      <c r="U1020" s="1080"/>
      <c r="V1020" s="522" t="str">
        <f>IFERROR(IF(AND('別紙様式3-2（４・５月）'!O1022="", O1020&lt;&gt;""),P1020, P1020*VLOOKUP(AF1020,【参考】数式用4!$DC$3:$DZ$106,MATCH(N1020,【参考】数式用4!$DC$2:$DZ$2,0))),"")</f>
        <v/>
      </c>
      <c r="W1020" s="107"/>
      <c r="X1020" s="525"/>
      <c r="Y1020" s="1081" t="str">
        <f>IFERROR(
     IF(OR('別紙様式3-2（４・５月）'!R1022="",'別紙様式3-2（４・５月）'!Z1022="ベア加算"),"",
                                            X1020*VLOOKUP(N1020,【参考】数式用!$AD$2:$AH$27,MATCH(W1020,【参考】数式用!$K$4:$N$4,0)+1,0)
      ),"")</f>
        <v/>
      </c>
      <c r="Z1020" s="1081"/>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 customHeight="1">
      <c r="A1021" s="502">
        <v>1008</v>
      </c>
      <c r="B1021" s="982" t="str">
        <f>IF(基本情報入力シート!C1060="","",基本情報入力シート!C1060)</f>
        <v/>
      </c>
      <c r="C1021" s="983"/>
      <c r="D1021" s="983"/>
      <c r="E1021" s="983"/>
      <c r="F1021" s="983"/>
      <c r="G1021" s="983"/>
      <c r="H1021" s="983"/>
      <c r="I1021" s="98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077"/>
      <c r="Q1021" s="1078"/>
      <c r="R1021" s="524" t="str">
        <f>IFERROR(IF(OR('別紙様式3-2（４・５月）'!R1023="",'別紙様式3-2（４・５月）'!Z1023="ベア加算"),
"",P1021*VLOOKUP(N1021,【参考】数式用!$AD$2:$AH$27,MATCH(O1021,【参考】数式用!$K$4:$N$4,0)+1,0)),"")</f>
        <v/>
      </c>
      <c r="S1021" s="138"/>
      <c r="T1021" s="1079"/>
      <c r="U1021" s="1080"/>
      <c r="V1021" s="522" t="str">
        <f>IFERROR(IF(AND('別紙様式3-2（４・５月）'!O1023="", O1021&lt;&gt;""),P1021, P1021*VLOOKUP(AF1021,【参考】数式用4!$DC$3:$DZ$106,MATCH(N1021,【参考】数式用4!$DC$2:$DZ$2,0))),"")</f>
        <v/>
      </c>
      <c r="W1021" s="107"/>
      <c r="X1021" s="525"/>
      <c r="Y1021" s="1081" t="str">
        <f>IFERROR(
     IF(OR('別紙様式3-2（４・５月）'!R1023="",'別紙様式3-2（４・５月）'!Z1023="ベア加算"),"",
                                            X1021*VLOOKUP(N1021,【参考】数式用!$AD$2:$AH$27,MATCH(W1021,【参考】数式用!$K$4:$N$4,0)+1,0)
      ),"")</f>
        <v/>
      </c>
      <c r="Z1021" s="1081"/>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 customHeight="1">
      <c r="A1022" s="502">
        <v>1009</v>
      </c>
      <c r="B1022" s="982" t="str">
        <f>IF(基本情報入力シート!C1061="","",基本情報入力シート!C1061)</f>
        <v/>
      </c>
      <c r="C1022" s="983"/>
      <c r="D1022" s="983"/>
      <c r="E1022" s="983"/>
      <c r="F1022" s="983"/>
      <c r="G1022" s="983"/>
      <c r="H1022" s="983"/>
      <c r="I1022" s="98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077"/>
      <c r="Q1022" s="1078"/>
      <c r="R1022" s="524" t="str">
        <f>IFERROR(IF(OR('別紙様式3-2（４・５月）'!R1024="",'別紙様式3-2（４・５月）'!Z1024="ベア加算"),
"",P1022*VLOOKUP(N1022,【参考】数式用!$AD$2:$AH$27,MATCH(O1022,【参考】数式用!$K$4:$N$4,0)+1,0)),"")</f>
        <v/>
      </c>
      <c r="S1022" s="138"/>
      <c r="T1022" s="1079"/>
      <c r="U1022" s="1080"/>
      <c r="V1022" s="522" t="str">
        <f>IFERROR(IF(AND('別紙様式3-2（４・５月）'!O1024="", O1022&lt;&gt;""),P1022, P1022*VLOOKUP(AF1022,【参考】数式用4!$DC$3:$DZ$106,MATCH(N1022,【参考】数式用4!$DC$2:$DZ$2,0))),"")</f>
        <v/>
      </c>
      <c r="W1022" s="107"/>
      <c r="X1022" s="525"/>
      <c r="Y1022" s="1081" t="str">
        <f>IFERROR(
     IF(OR('別紙様式3-2（４・５月）'!R1024="",'別紙様式3-2（４・５月）'!Z1024="ベア加算"),"",
                                            X1022*VLOOKUP(N1022,【参考】数式用!$AD$2:$AH$27,MATCH(W1022,【参考】数式用!$K$4:$N$4,0)+1,0)
      ),"")</f>
        <v/>
      </c>
      <c r="Z1022" s="1081"/>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 customHeight="1">
      <c r="A1023" s="502">
        <v>1010</v>
      </c>
      <c r="B1023" s="982" t="str">
        <f>IF(基本情報入力シート!C1062="","",基本情報入力シート!C1062)</f>
        <v/>
      </c>
      <c r="C1023" s="983"/>
      <c r="D1023" s="983"/>
      <c r="E1023" s="983"/>
      <c r="F1023" s="983"/>
      <c r="G1023" s="983"/>
      <c r="H1023" s="983"/>
      <c r="I1023" s="98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077"/>
      <c r="Q1023" s="1078"/>
      <c r="R1023" s="524" t="str">
        <f>IFERROR(IF(OR('別紙様式3-2（４・５月）'!R1025="",'別紙様式3-2（４・５月）'!Z1025="ベア加算"),
"",P1023*VLOOKUP(N1023,【参考】数式用!$AD$2:$AH$27,MATCH(O1023,【参考】数式用!$K$4:$N$4,0)+1,0)),"")</f>
        <v/>
      </c>
      <c r="S1023" s="138"/>
      <c r="T1023" s="1079"/>
      <c r="U1023" s="1080"/>
      <c r="V1023" s="522" t="str">
        <f>IFERROR(IF(AND('別紙様式3-2（４・５月）'!O1025="", O1023&lt;&gt;""),P1023, P1023*VLOOKUP(AF1023,【参考】数式用4!$DC$3:$DZ$106,MATCH(N1023,【参考】数式用4!$DC$2:$DZ$2,0))),"")</f>
        <v/>
      </c>
      <c r="W1023" s="107"/>
      <c r="X1023" s="525"/>
      <c r="Y1023" s="1081" t="str">
        <f>IFERROR(
     IF(OR('別紙様式3-2（４・５月）'!R1025="",'別紙様式3-2（４・５月）'!Z1025="ベア加算"),"",
                                            X1023*VLOOKUP(N1023,【参考】数式用!$AD$2:$AH$27,MATCH(W1023,【参考】数式用!$K$4:$N$4,0)+1,0)
      ),"")</f>
        <v/>
      </c>
      <c r="Z1023" s="1081"/>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 customHeight="1">
      <c r="A1024" s="502">
        <v>1011</v>
      </c>
      <c r="B1024" s="982" t="str">
        <f>IF(基本情報入力シート!C1063="","",基本情報入力シート!C1063)</f>
        <v/>
      </c>
      <c r="C1024" s="983"/>
      <c r="D1024" s="983"/>
      <c r="E1024" s="983"/>
      <c r="F1024" s="983"/>
      <c r="G1024" s="983"/>
      <c r="H1024" s="983"/>
      <c r="I1024" s="98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077"/>
      <c r="Q1024" s="1078"/>
      <c r="R1024" s="524" t="str">
        <f>IFERROR(IF(OR('別紙様式3-2（４・５月）'!R1026="",'別紙様式3-2（４・５月）'!Z1026="ベア加算"),
"",P1024*VLOOKUP(N1024,【参考】数式用!$AD$2:$AH$27,MATCH(O1024,【参考】数式用!$K$4:$N$4,0)+1,0)),"")</f>
        <v/>
      </c>
      <c r="S1024" s="138"/>
      <c r="T1024" s="1079"/>
      <c r="U1024" s="1080"/>
      <c r="V1024" s="522" t="str">
        <f>IFERROR(IF(AND('別紙様式3-2（４・５月）'!O1026="", O1024&lt;&gt;""),P1024, P1024*VLOOKUP(AF1024,【参考】数式用4!$DC$3:$DZ$106,MATCH(N1024,【参考】数式用4!$DC$2:$DZ$2,0))),"")</f>
        <v/>
      </c>
      <c r="W1024" s="107"/>
      <c r="X1024" s="525"/>
      <c r="Y1024" s="1081" t="str">
        <f>IFERROR(
     IF(OR('別紙様式3-2（４・５月）'!R1026="",'別紙様式3-2（４・５月）'!Z1026="ベア加算"),"",
                                            X1024*VLOOKUP(N1024,【参考】数式用!$AD$2:$AH$27,MATCH(W1024,【参考】数式用!$K$4:$N$4,0)+1,0)
      ),"")</f>
        <v/>
      </c>
      <c r="Z1024" s="1081"/>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 customHeight="1">
      <c r="A1025" s="502">
        <v>1012</v>
      </c>
      <c r="B1025" s="982" t="str">
        <f>IF(基本情報入力シート!C1064="","",基本情報入力シート!C1064)</f>
        <v/>
      </c>
      <c r="C1025" s="983"/>
      <c r="D1025" s="983"/>
      <c r="E1025" s="983"/>
      <c r="F1025" s="983"/>
      <c r="G1025" s="983"/>
      <c r="H1025" s="983"/>
      <c r="I1025" s="98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077"/>
      <c r="Q1025" s="1078"/>
      <c r="R1025" s="524" t="str">
        <f>IFERROR(IF(OR('別紙様式3-2（４・５月）'!R1027="",'別紙様式3-2（４・５月）'!Z1027="ベア加算"),
"",P1025*VLOOKUP(N1025,【参考】数式用!$AD$2:$AH$27,MATCH(O1025,【参考】数式用!$K$4:$N$4,0)+1,0)),"")</f>
        <v/>
      </c>
      <c r="S1025" s="138"/>
      <c r="T1025" s="1079"/>
      <c r="U1025" s="1080"/>
      <c r="V1025" s="522" t="str">
        <f>IFERROR(IF(AND('別紙様式3-2（４・５月）'!O1027="", O1025&lt;&gt;""),P1025, P1025*VLOOKUP(AF1025,【参考】数式用4!$DC$3:$DZ$106,MATCH(N1025,【参考】数式用4!$DC$2:$DZ$2,0))),"")</f>
        <v/>
      </c>
      <c r="W1025" s="107"/>
      <c r="X1025" s="525"/>
      <c r="Y1025" s="1081" t="str">
        <f>IFERROR(
     IF(OR('別紙様式3-2（４・５月）'!R1027="",'別紙様式3-2（４・５月）'!Z1027="ベア加算"),"",
                                            X1025*VLOOKUP(N1025,【参考】数式用!$AD$2:$AH$27,MATCH(W1025,【参考】数式用!$K$4:$N$4,0)+1,0)
      ),"")</f>
        <v/>
      </c>
      <c r="Z1025" s="1081"/>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 customHeight="1">
      <c r="A1026" s="502">
        <v>1013</v>
      </c>
      <c r="B1026" s="982" t="str">
        <f>IF(基本情報入力シート!C1065="","",基本情報入力シート!C1065)</f>
        <v/>
      </c>
      <c r="C1026" s="983"/>
      <c r="D1026" s="983"/>
      <c r="E1026" s="983"/>
      <c r="F1026" s="983"/>
      <c r="G1026" s="983"/>
      <c r="H1026" s="983"/>
      <c r="I1026" s="98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077"/>
      <c r="Q1026" s="1078"/>
      <c r="R1026" s="524" t="str">
        <f>IFERROR(IF(OR('別紙様式3-2（４・５月）'!R1028="",'別紙様式3-2（４・５月）'!Z1028="ベア加算"),
"",P1026*VLOOKUP(N1026,【参考】数式用!$AD$2:$AH$27,MATCH(O1026,【参考】数式用!$K$4:$N$4,0)+1,0)),"")</f>
        <v/>
      </c>
      <c r="S1026" s="138"/>
      <c r="T1026" s="1079"/>
      <c r="U1026" s="1080"/>
      <c r="V1026" s="522" t="str">
        <f>IFERROR(IF(AND('別紙様式3-2（４・５月）'!O1028="", O1026&lt;&gt;""),P1026, P1026*VLOOKUP(AF1026,【参考】数式用4!$DC$3:$DZ$106,MATCH(N1026,【参考】数式用4!$DC$2:$DZ$2,0))),"")</f>
        <v/>
      </c>
      <c r="W1026" s="107"/>
      <c r="X1026" s="525"/>
      <c r="Y1026" s="1081" t="str">
        <f>IFERROR(
     IF(OR('別紙様式3-2（４・５月）'!R1028="",'別紙様式3-2（４・５月）'!Z1028="ベア加算"),"",
                                            X1026*VLOOKUP(N1026,【参考】数式用!$AD$2:$AH$27,MATCH(W1026,【参考】数式用!$K$4:$N$4,0)+1,0)
      ),"")</f>
        <v/>
      </c>
      <c r="Z1026" s="1081"/>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 customHeight="1">
      <c r="A1027" s="502">
        <v>1014</v>
      </c>
      <c r="B1027" s="982" t="str">
        <f>IF(基本情報入力シート!C1066="","",基本情報入力シート!C1066)</f>
        <v/>
      </c>
      <c r="C1027" s="983"/>
      <c r="D1027" s="983"/>
      <c r="E1027" s="983"/>
      <c r="F1027" s="983"/>
      <c r="G1027" s="983"/>
      <c r="H1027" s="983"/>
      <c r="I1027" s="98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077"/>
      <c r="Q1027" s="1078"/>
      <c r="R1027" s="524" t="str">
        <f>IFERROR(IF(OR('別紙様式3-2（４・５月）'!R1029="",'別紙様式3-2（４・５月）'!Z1029="ベア加算"),
"",P1027*VLOOKUP(N1027,【参考】数式用!$AD$2:$AH$27,MATCH(O1027,【参考】数式用!$K$4:$N$4,0)+1,0)),"")</f>
        <v/>
      </c>
      <c r="S1027" s="138"/>
      <c r="T1027" s="1079"/>
      <c r="U1027" s="1080"/>
      <c r="V1027" s="522" t="str">
        <f>IFERROR(IF(AND('別紙様式3-2（４・５月）'!O1029="", O1027&lt;&gt;""),P1027, P1027*VLOOKUP(AF1027,【参考】数式用4!$DC$3:$DZ$106,MATCH(N1027,【参考】数式用4!$DC$2:$DZ$2,0))),"")</f>
        <v/>
      </c>
      <c r="W1027" s="107"/>
      <c r="X1027" s="525"/>
      <c r="Y1027" s="1081" t="str">
        <f>IFERROR(
     IF(OR('別紙様式3-2（４・５月）'!R1029="",'別紙様式3-2（４・５月）'!Z1029="ベア加算"),"",
                                            X1027*VLOOKUP(N1027,【参考】数式用!$AD$2:$AH$27,MATCH(W1027,【参考】数式用!$K$4:$N$4,0)+1,0)
      ),"")</f>
        <v/>
      </c>
      <c r="Z1027" s="1081"/>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 customHeight="1">
      <c r="A1028" s="502">
        <v>1015</v>
      </c>
      <c r="B1028" s="982" t="str">
        <f>IF(基本情報入力シート!C1067="","",基本情報入力シート!C1067)</f>
        <v/>
      </c>
      <c r="C1028" s="983"/>
      <c r="D1028" s="983"/>
      <c r="E1028" s="983"/>
      <c r="F1028" s="983"/>
      <c r="G1028" s="983"/>
      <c r="H1028" s="983"/>
      <c r="I1028" s="98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077"/>
      <c r="Q1028" s="1078"/>
      <c r="R1028" s="524" t="str">
        <f>IFERROR(IF(OR('別紙様式3-2（４・５月）'!R1030="",'別紙様式3-2（４・５月）'!Z1030="ベア加算"),
"",P1028*VLOOKUP(N1028,【参考】数式用!$AD$2:$AH$27,MATCH(O1028,【参考】数式用!$K$4:$N$4,0)+1,0)),"")</f>
        <v/>
      </c>
      <c r="S1028" s="138"/>
      <c r="T1028" s="1079"/>
      <c r="U1028" s="1080"/>
      <c r="V1028" s="522" t="str">
        <f>IFERROR(IF(AND('別紙様式3-2（４・５月）'!O1030="", O1028&lt;&gt;""),P1028, P1028*VLOOKUP(AF1028,【参考】数式用4!$DC$3:$DZ$106,MATCH(N1028,【参考】数式用4!$DC$2:$DZ$2,0))),"")</f>
        <v/>
      </c>
      <c r="W1028" s="107"/>
      <c r="X1028" s="525"/>
      <c r="Y1028" s="1081" t="str">
        <f>IFERROR(
     IF(OR('別紙様式3-2（４・５月）'!R1030="",'別紙様式3-2（４・５月）'!Z1030="ベア加算"),"",
                                            X1028*VLOOKUP(N1028,【参考】数式用!$AD$2:$AH$27,MATCH(W1028,【参考】数式用!$K$4:$N$4,0)+1,0)
      ),"")</f>
        <v/>
      </c>
      <c r="Z1028" s="1081"/>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 customHeight="1">
      <c r="A1029" s="502">
        <v>1016</v>
      </c>
      <c r="B1029" s="982" t="str">
        <f>IF(基本情報入力シート!C1068="","",基本情報入力シート!C1068)</f>
        <v/>
      </c>
      <c r="C1029" s="983"/>
      <c r="D1029" s="983"/>
      <c r="E1029" s="983"/>
      <c r="F1029" s="983"/>
      <c r="G1029" s="983"/>
      <c r="H1029" s="983"/>
      <c r="I1029" s="98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077"/>
      <c r="Q1029" s="1078"/>
      <c r="R1029" s="524" t="str">
        <f>IFERROR(IF(OR('別紙様式3-2（４・５月）'!R1031="",'別紙様式3-2（４・５月）'!Z1031="ベア加算"),
"",P1029*VLOOKUP(N1029,【参考】数式用!$AD$2:$AH$27,MATCH(O1029,【参考】数式用!$K$4:$N$4,0)+1,0)),"")</f>
        <v/>
      </c>
      <c r="S1029" s="138"/>
      <c r="T1029" s="1079"/>
      <c r="U1029" s="1080"/>
      <c r="V1029" s="522" t="str">
        <f>IFERROR(IF(AND('別紙様式3-2（４・５月）'!O1031="", O1029&lt;&gt;""),P1029, P1029*VLOOKUP(AF1029,【参考】数式用4!$DC$3:$DZ$106,MATCH(N1029,【参考】数式用4!$DC$2:$DZ$2,0))),"")</f>
        <v/>
      </c>
      <c r="W1029" s="107"/>
      <c r="X1029" s="525"/>
      <c r="Y1029" s="1081" t="str">
        <f>IFERROR(
     IF(OR('別紙様式3-2（４・５月）'!R1031="",'別紙様式3-2（４・５月）'!Z1031="ベア加算"),"",
                                            X1029*VLOOKUP(N1029,【参考】数式用!$AD$2:$AH$27,MATCH(W1029,【参考】数式用!$K$4:$N$4,0)+1,0)
      ),"")</f>
        <v/>
      </c>
      <c r="Z1029" s="1081"/>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 customHeight="1">
      <c r="A1030" s="502">
        <v>1017</v>
      </c>
      <c r="B1030" s="982" t="str">
        <f>IF(基本情報入力シート!C1069="","",基本情報入力シート!C1069)</f>
        <v/>
      </c>
      <c r="C1030" s="983"/>
      <c r="D1030" s="983"/>
      <c r="E1030" s="983"/>
      <c r="F1030" s="983"/>
      <c r="G1030" s="983"/>
      <c r="H1030" s="983"/>
      <c r="I1030" s="98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077"/>
      <c r="Q1030" s="1078"/>
      <c r="R1030" s="524" t="str">
        <f>IFERROR(IF(OR('別紙様式3-2（４・５月）'!R1032="",'別紙様式3-2（４・５月）'!Z1032="ベア加算"),
"",P1030*VLOOKUP(N1030,【参考】数式用!$AD$2:$AH$27,MATCH(O1030,【参考】数式用!$K$4:$N$4,0)+1,0)),"")</f>
        <v/>
      </c>
      <c r="S1030" s="138"/>
      <c r="T1030" s="1079"/>
      <c r="U1030" s="1080"/>
      <c r="V1030" s="522" t="str">
        <f>IFERROR(IF(AND('別紙様式3-2（４・５月）'!O1032="", O1030&lt;&gt;""),P1030, P1030*VLOOKUP(AF1030,【参考】数式用4!$DC$3:$DZ$106,MATCH(N1030,【参考】数式用4!$DC$2:$DZ$2,0))),"")</f>
        <v/>
      </c>
      <c r="W1030" s="107"/>
      <c r="X1030" s="525"/>
      <c r="Y1030" s="1081" t="str">
        <f>IFERROR(
     IF(OR('別紙様式3-2（４・５月）'!R1032="",'別紙様式3-2（４・５月）'!Z1032="ベア加算"),"",
                                            X1030*VLOOKUP(N1030,【参考】数式用!$AD$2:$AH$27,MATCH(W1030,【参考】数式用!$K$4:$N$4,0)+1,0)
      ),"")</f>
        <v/>
      </c>
      <c r="Z1030" s="1081"/>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 customHeight="1">
      <c r="A1031" s="502">
        <v>1018</v>
      </c>
      <c r="B1031" s="982" t="str">
        <f>IF(基本情報入力シート!C1070="","",基本情報入力シート!C1070)</f>
        <v/>
      </c>
      <c r="C1031" s="983"/>
      <c r="D1031" s="983"/>
      <c r="E1031" s="983"/>
      <c r="F1031" s="983"/>
      <c r="G1031" s="983"/>
      <c r="H1031" s="983"/>
      <c r="I1031" s="98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077"/>
      <c r="Q1031" s="1078"/>
      <c r="R1031" s="524" t="str">
        <f>IFERROR(IF(OR('別紙様式3-2（４・５月）'!R1033="",'別紙様式3-2（４・５月）'!Z1033="ベア加算"),
"",P1031*VLOOKUP(N1031,【参考】数式用!$AD$2:$AH$27,MATCH(O1031,【参考】数式用!$K$4:$N$4,0)+1,0)),"")</f>
        <v/>
      </c>
      <c r="S1031" s="138"/>
      <c r="T1031" s="1079"/>
      <c r="U1031" s="1080"/>
      <c r="V1031" s="522" t="str">
        <f>IFERROR(IF(AND('別紙様式3-2（４・５月）'!O1033="", O1031&lt;&gt;""),P1031, P1031*VLOOKUP(AF1031,【参考】数式用4!$DC$3:$DZ$106,MATCH(N1031,【参考】数式用4!$DC$2:$DZ$2,0))),"")</f>
        <v/>
      </c>
      <c r="W1031" s="107"/>
      <c r="X1031" s="525"/>
      <c r="Y1031" s="1081" t="str">
        <f>IFERROR(
     IF(OR('別紙様式3-2（４・５月）'!R1033="",'別紙様式3-2（４・５月）'!Z1033="ベア加算"),"",
                                            X1031*VLOOKUP(N1031,【参考】数式用!$AD$2:$AH$27,MATCH(W1031,【参考】数式用!$K$4:$N$4,0)+1,0)
      ),"")</f>
        <v/>
      </c>
      <c r="Z1031" s="1081"/>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 customHeight="1">
      <c r="A1032" s="502">
        <v>1019</v>
      </c>
      <c r="B1032" s="982" t="str">
        <f>IF(基本情報入力シート!C1071="","",基本情報入力シート!C1071)</f>
        <v/>
      </c>
      <c r="C1032" s="983"/>
      <c r="D1032" s="983"/>
      <c r="E1032" s="983"/>
      <c r="F1032" s="983"/>
      <c r="G1032" s="983"/>
      <c r="H1032" s="983"/>
      <c r="I1032" s="98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077"/>
      <c r="Q1032" s="1078"/>
      <c r="R1032" s="524" t="str">
        <f>IFERROR(IF(OR('別紙様式3-2（４・５月）'!R1034="",'別紙様式3-2（４・５月）'!Z1034="ベア加算"),
"",P1032*VLOOKUP(N1032,【参考】数式用!$AD$2:$AH$27,MATCH(O1032,【参考】数式用!$K$4:$N$4,0)+1,0)),"")</f>
        <v/>
      </c>
      <c r="S1032" s="138"/>
      <c r="T1032" s="1079"/>
      <c r="U1032" s="1080"/>
      <c r="V1032" s="522" t="str">
        <f>IFERROR(IF(AND('別紙様式3-2（４・５月）'!O1034="", O1032&lt;&gt;""),P1032, P1032*VLOOKUP(AF1032,【参考】数式用4!$DC$3:$DZ$106,MATCH(N1032,【参考】数式用4!$DC$2:$DZ$2,0))),"")</f>
        <v/>
      </c>
      <c r="W1032" s="107"/>
      <c r="X1032" s="525"/>
      <c r="Y1032" s="1081" t="str">
        <f>IFERROR(
     IF(OR('別紙様式3-2（４・５月）'!R1034="",'別紙様式3-2（４・５月）'!Z1034="ベア加算"),"",
                                            X1032*VLOOKUP(N1032,【参考】数式用!$AD$2:$AH$27,MATCH(W1032,【参考】数式用!$K$4:$N$4,0)+1,0)
      ),"")</f>
        <v/>
      </c>
      <c r="Z1032" s="1081"/>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 customHeight="1">
      <c r="A1033" s="502">
        <v>1020</v>
      </c>
      <c r="B1033" s="982" t="str">
        <f>IF(基本情報入力シート!C1072="","",基本情報入力シート!C1072)</f>
        <v/>
      </c>
      <c r="C1033" s="983"/>
      <c r="D1033" s="983"/>
      <c r="E1033" s="983"/>
      <c r="F1033" s="983"/>
      <c r="G1033" s="983"/>
      <c r="H1033" s="983"/>
      <c r="I1033" s="98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077"/>
      <c r="Q1033" s="1078"/>
      <c r="R1033" s="524" t="str">
        <f>IFERROR(IF(OR('別紙様式3-2（４・５月）'!R1035="",'別紙様式3-2（４・５月）'!Z1035="ベア加算"),
"",P1033*VLOOKUP(N1033,【参考】数式用!$AD$2:$AH$27,MATCH(O1033,【参考】数式用!$K$4:$N$4,0)+1,0)),"")</f>
        <v/>
      </c>
      <c r="S1033" s="138"/>
      <c r="T1033" s="1079"/>
      <c r="U1033" s="1080"/>
      <c r="V1033" s="522" t="str">
        <f>IFERROR(IF(AND('別紙様式3-2（４・５月）'!O1035="", O1033&lt;&gt;""),P1033, P1033*VLOOKUP(AF1033,【参考】数式用4!$DC$3:$DZ$106,MATCH(N1033,【参考】数式用4!$DC$2:$DZ$2,0))),"")</f>
        <v/>
      </c>
      <c r="W1033" s="107"/>
      <c r="X1033" s="525"/>
      <c r="Y1033" s="1081" t="str">
        <f>IFERROR(
     IF(OR('別紙様式3-2（４・５月）'!R1035="",'別紙様式3-2（４・５月）'!Z1035="ベア加算"),"",
                                            X1033*VLOOKUP(N1033,【参考】数式用!$AD$2:$AH$27,MATCH(W1033,【参考】数式用!$K$4:$N$4,0)+1,0)
      ),"")</f>
        <v/>
      </c>
      <c r="Z1033" s="1081"/>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 customHeight="1">
      <c r="A1034" s="502">
        <v>1021</v>
      </c>
      <c r="B1034" s="982" t="str">
        <f>IF(基本情報入力シート!C1073="","",基本情報入力シート!C1073)</f>
        <v/>
      </c>
      <c r="C1034" s="983"/>
      <c r="D1034" s="983"/>
      <c r="E1034" s="983"/>
      <c r="F1034" s="983"/>
      <c r="G1034" s="983"/>
      <c r="H1034" s="983"/>
      <c r="I1034" s="98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077"/>
      <c r="Q1034" s="1078"/>
      <c r="R1034" s="524" t="str">
        <f>IFERROR(IF(OR('別紙様式3-2（４・５月）'!R1036="",'別紙様式3-2（４・５月）'!Z1036="ベア加算"),
"",P1034*VLOOKUP(N1034,【参考】数式用!$AD$2:$AH$27,MATCH(O1034,【参考】数式用!$K$4:$N$4,0)+1,0)),"")</f>
        <v/>
      </c>
      <c r="S1034" s="138"/>
      <c r="T1034" s="1079"/>
      <c r="U1034" s="1080"/>
      <c r="V1034" s="522" t="str">
        <f>IFERROR(IF(AND('別紙様式3-2（４・５月）'!O1036="", O1034&lt;&gt;""),P1034, P1034*VLOOKUP(AF1034,【参考】数式用4!$DC$3:$DZ$106,MATCH(N1034,【参考】数式用4!$DC$2:$DZ$2,0))),"")</f>
        <v/>
      </c>
      <c r="W1034" s="107"/>
      <c r="X1034" s="525"/>
      <c r="Y1034" s="1081" t="str">
        <f>IFERROR(
     IF(OR('別紙様式3-2（４・５月）'!R1036="",'別紙様式3-2（４・５月）'!Z1036="ベア加算"),"",
                                            X1034*VLOOKUP(N1034,【参考】数式用!$AD$2:$AH$27,MATCH(W1034,【参考】数式用!$K$4:$N$4,0)+1,0)
      ),"")</f>
        <v/>
      </c>
      <c r="Z1034" s="1081"/>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 customHeight="1">
      <c r="A1035" s="502">
        <v>1022</v>
      </c>
      <c r="B1035" s="982" t="str">
        <f>IF(基本情報入力シート!C1074="","",基本情報入力シート!C1074)</f>
        <v/>
      </c>
      <c r="C1035" s="983"/>
      <c r="D1035" s="983"/>
      <c r="E1035" s="983"/>
      <c r="F1035" s="983"/>
      <c r="G1035" s="983"/>
      <c r="H1035" s="983"/>
      <c r="I1035" s="98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077"/>
      <c r="Q1035" s="1078"/>
      <c r="R1035" s="524" t="str">
        <f>IFERROR(IF(OR('別紙様式3-2（４・５月）'!R1037="",'別紙様式3-2（４・５月）'!Z1037="ベア加算"),
"",P1035*VLOOKUP(N1035,【参考】数式用!$AD$2:$AH$27,MATCH(O1035,【参考】数式用!$K$4:$N$4,0)+1,0)),"")</f>
        <v/>
      </c>
      <c r="S1035" s="138"/>
      <c r="T1035" s="1079"/>
      <c r="U1035" s="1080"/>
      <c r="V1035" s="522" t="str">
        <f>IFERROR(IF(AND('別紙様式3-2（４・５月）'!O1037="", O1035&lt;&gt;""),P1035, P1035*VLOOKUP(AF1035,【参考】数式用4!$DC$3:$DZ$106,MATCH(N1035,【参考】数式用4!$DC$2:$DZ$2,0))),"")</f>
        <v/>
      </c>
      <c r="W1035" s="107"/>
      <c r="X1035" s="525"/>
      <c r="Y1035" s="1081" t="str">
        <f>IFERROR(
     IF(OR('別紙様式3-2（４・５月）'!R1037="",'別紙様式3-2（４・５月）'!Z1037="ベア加算"),"",
                                            X1035*VLOOKUP(N1035,【参考】数式用!$AD$2:$AH$27,MATCH(W1035,【参考】数式用!$K$4:$N$4,0)+1,0)
      ),"")</f>
        <v/>
      </c>
      <c r="Z1035" s="1081"/>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 customHeight="1">
      <c r="A1036" s="502">
        <v>1023</v>
      </c>
      <c r="B1036" s="982" t="str">
        <f>IF(基本情報入力シート!C1075="","",基本情報入力シート!C1075)</f>
        <v/>
      </c>
      <c r="C1036" s="983"/>
      <c r="D1036" s="983"/>
      <c r="E1036" s="983"/>
      <c r="F1036" s="983"/>
      <c r="G1036" s="983"/>
      <c r="H1036" s="983"/>
      <c r="I1036" s="98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077"/>
      <c r="Q1036" s="1078"/>
      <c r="R1036" s="524" t="str">
        <f>IFERROR(IF(OR('別紙様式3-2（４・５月）'!R1038="",'別紙様式3-2（４・５月）'!Z1038="ベア加算"),
"",P1036*VLOOKUP(N1036,【参考】数式用!$AD$2:$AH$27,MATCH(O1036,【参考】数式用!$K$4:$N$4,0)+1,0)),"")</f>
        <v/>
      </c>
      <c r="S1036" s="138"/>
      <c r="T1036" s="1079"/>
      <c r="U1036" s="1080"/>
      <c r="V1036" s="522" t="str">
        <f>IFERROR(IF(AND('別紙様式3-2（４・５月）'!O1038="", O1036&lt;&gt;""),P1036, P1036*VLOOKUP(AF1036,【参考】数式用4!$DC$3:$DZ$106,MATCH(N1036,【参考】数式用4!$DC$2:$DZ$2,0))),"")</f>
        <v/>
      </c>
      <c r="W1036" s="107"/>
      <c r="X1036" s="525"/>
      <c r="Y1036" s="1081" t="str">
        <f>IFERROR(
     IF(OR('別紙様式3-2（４・５月）'!R1038="",'別紙様式3-2（４・５月）'!Z1038="ベア加算"),"",
                                            X1036*VLOOKUP(N1036,【参考】数式用!$AD$2:$AH$27,MATCH(W1036,【参考】数式用!$K$4:$N$4,0)+1,0)
      ),"")</f>
        <v/>
      </c>
      <c r="Z1036" s="1081"/>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 customHeight="1">
      <c r="A1037" s="502">
        <v>1024</v>
      </c>
      <c r="B1037" s="982" t="str">
        <f>IF(基本情報入力シート!C1076="","",基本情報入力シート!C1076)</f>
        <v/>
      </c>
      <c r="C1037" s="983"/>
      <c r="D1037" s="983"/>
      <c r="E1037" s="983"/>
      <c r="F1037" s="983"/>
      <c r="G1037" s="983"/>
      <c r="H1037" s="983"/>
      <c r="I1037" s="98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077"/>
      <c r="Q1037" s="1078"/>
      <c r="R1037" s="524" t="str">
        <f>IFERROR(IF(OR('別紙様式3-2（４・５月）'!R1039="",'別紙様式3-2（４・５月）'!Z1039="ベア加算"),
"",P1037*VLOOKUP(N1037,【参考】数式用!$AD$2:$AH$27,MATCH(O1037,【参考】数式用!$K$4:$N$4,0)+1,0)),"")</f>
        <v/>
      </c>
      <c r="S1037" s="138"/>
      <c r="T1037" s="1079"/>
      <c r="U1037" s="1080"/>
      <c r="V1037" s="522" t="str">
        <f>IFERROR(IF(AND('別紙様式3-2（４・５月）'!O1039="", O1037&lt;&gt;""),P1037, P1037*VLOOKUP(AF1037,【参考】数式用4!$DC$3:$DZ$106,MATCH(N1037,【参考】数式用4!$DC$2:$DZ$2,0))),"")</f>
        <v/>
      </c>
      <c r="W1037" s="107"/>
      <c r="X1037" s="525"/>
      <c r="Y1037" s="1081" t="str">
        <f>IFERROR(
     IF(OR('別紙様式3-2（４・５月）'!R1039="",'別紙様式3-2（４・５月）'!Z1039="ベア加算"),"",
                                            X1037*VLOOKUP(N1037,【参考】数式用!$AD$2:$AH$27,MATCH(W1037,【参考】数式用!$K$4:$N$4,0)+1,0)
      ),"")</f>
        <v/>
      </c>
      <c r="Z1037" s="1081"/>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 customHeight="1">
      <c r="A1038" s="502">
        <v>1025</v>
      </c>
      <c r="B1038" s="982" t="str">
        <f>IF(基本情報入力シート!C1077="","",基本情報入力シート!C1077)</f>
        <v/>
      </c>
      <c r="C1038" s="983"/>
      <c r="D1038" s="983"/>
      <c r="E1038" s="983"/>
      <c r="F1038" s="983"/>
      <c r="G1038" s="983"/>
      <c r="H1038" s="983"/>
      <c r="I1038" s="98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077"/>
      <c r="Q1038" s="1078"/>
      <c r="R1038" s="524" t="str">
        <f>IFERROR(IF(OR('別紙様式3-2（４・５月）'!R1040="",'別紙様式3-2（４・５月）'!Z1040="ベア加算"),
"",P1038*VLOOKUP(N1038,【参考】数式用!$AD$2:$AH$27,MATCH(O1038,【参考】数式用!$K$4:$N$4,0)+1,0)),"")</f>
        <v/>
      </c>
      <c r="S1038" s="138"/>
      <c r="T1038" s="1079"/>
      <c r="U1038" s="1080"/>
      <c r="V1038" s="522" t="str">
        <f>IFERROR(IF(AND('別紙様式3-2（４・５月）'!O1040="", O1038&lt;&gt;""),P1038, P1038*VLOOKUP(AF1038,【参考】数式用4!$DC$3:$DZ$106,MATCH(N1038,【参考】数式用4!$DC$2:$DZ$2,0))),"")</f>
        <v/>
      </c>
      <c r="W1038" s="107"/>
      <c r="X1038" s="525"/>
      <c r="Y1038" s="1081" t="str">
        <f>IFERROR(
     IF(OR('別紙様式3-2（４・５月）'!R1040="",'別紙様式3-2（４・５月）'!Z1040="ベア加算"),"",
                                            X1038*VLOOKUP(N1038,【参考】数式用!$AD$2:$AH$27,MATCH(W1038,【参考】数式用!$K$4:$N$4,0)+1,0)
      ),"")</f>
        <v/>
      </c>
      <c r="Z1038" s="1081"/>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 customHeight="1">
      <c r="A1039" s="502">
        <v>1026</v>
      </c>
      <c r="B1039" s="982" t="str">
        <f>IF(基本情報入力シート!C1078="","",基本情報入力シート!C1078)</f>
        <v/>
      </c>
      <c r="C1039" s="983"/>
      <c r="D1039" s="983"/>
      <c r="E1039" s="983"/>
      <c r="F1039" s="983"/>
      <c r="G1039" s="983"/>
      <c r="H1039" s="983"/>
      <c r="I1039" s="98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077"/>
      <c r="Q1039" s="1078"/>
      <c r="R1039" s="524" t="str">
        <f>IFERROR(IF(OR('別紙様式3-2（４・５月）'!R1041="",'別紙様式3-2（４・５月）'!Z1041="ベア加算"),
"",P1039*VLOOKUP(N1039,【参考】数式用!$AD$2:$AH$27,MATCH(O1039,【参考】数式用!$K$4:$N$4,0)+1,0)),"")</f>
        <v/>
      </c>
      <c r="S1039" s="138"/>
      <c r="T1039" s="1079"/>
      <c r="U1039" s="1080"/>
      <c r="V1039" s="522" t="str">
        <f>IFERROR(IF(AND('別紙様式3-2（４・５月）'!O1041="", O1039&lt;&gt;""),P1039, P1039*VLOOKUP(AF1039,【参考】数式用4!$DC$3:$DZ$106,MATCH(N1039,【参考】数式用4!$DC$2:$DZ$2,0))),"")</f>
        <v/>
      </c>
      <c r="W1039" s="107"/>
      <c r="X1039" s="525"/>
      <c r="Y1039" s="1081" t="str">
        <f>IFERROR(
     IF(OR('別紙様式3-2（４・５月）'!R1041="",'別紙様式3-2（４・５月）'!Z1041="ベア加算"),"",
                                            X1039*VLOOKUP(N1039,【参考】数式用!$AD$2:$AH$27,MATCH(W1039,【参考】数式用!$K$4:$N$4,0)+1,0)
      ),"")</f>
        <v/>
      </c>
      <c r="Z1039" s="1081"/>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 customHeight="1">
      <c r="A1040" s="502">
        <v>1027</v>
      </c>
      <c r="B1040" s="982" t="str">
        <f>IF(基本情報入力シート!C1079="","",基本情報入力シート!C1079)</f>
        <v/>
      </c>
      <c r="C1040" s="983"/>
      <c r="D1040" s="983"/>
      <c r="E1040" s="983"/>
      <c r="F1040" s="983"/>
      <c r="G1040" s="983"/>
      <c r="H1040" s="983"/>
      <c r="I1040" s="98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077"/>
      <c r="Q1040" s="1078"/>
      <c r="R1040" s="524" t="str">
        <f>IFERROR(IF(OR('別紙様式3-2（４・５月）'!R1042="",'別紙様式3-2（４・５月）'!Z1042="ベア加算"),
"",P1040*VLOOKUP(N1040,【参考】数式用!$AD$2:$AH$27,MATCH(O1040,【参考】数式用!$K$4:$N$4,0)+1,0)),"")</f>
        <v/>
      </c>
      <c r="S1040" s="138"/>
      <c r="T1040" s="1079"/>
      <c r="U1040" s="1080"/>
      <c r="V1040" s="522" t="str">
        <f>IFERROR(IF(AND('別紙様式3-2（４・５月）'!O1042="", O1040&lt;&gt;""),P1040, P1040*VLOOKUP(AF1040,【参考】数式用4!$DC$3:$DZ$106,MATCH(N1040,【参考】数式用4!$DC$2:$DZ$2,0))),"")</f>
        <v/>
      </c>
      <c r="W1040" s="107"/>
      <c r="X1040" s="525"/>
      <c r="Y1040" s="1081" t="str">
        <f>IFERROR(
     IF(OR('別紙様式3-2（４・５月）'!R1042="",'別紙様式3-2（４・５月）'!Z1042="ベア加算"),"",
                                            X1040*VLOOKUP(N1040,【参考】数式用!$AD$2:$AH$27,MATCH(W1040,【参考】数式用!$K$4:$N$4,0)+1,0)
      ),"")</f>
        <v/>
      </c>
      <c r="Z1040" s="1081"/>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 customHeight="1">
      <c r="A1041" s="502">
        <v>1028</v>
      </c>
      <c r="B1041" s="982" t="str">
        <f>IF(基本情報入力シート!C1080="","",基本情報入力シート!C1080)</f>
        <v/>
      </c>
      <c r="C1041" s="983"/>
      <c r="D1041" s="983"/>
      <c r="E1041" s="983"/>
      <c r="F1041" s="983"/>
      <c r="G1041" s="983"/>
      <c r="H1041" s="983"/>
      <c r="I1041" s="98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077"/>
      <c r="Q1041" s="1078"/>
      <c r="R1041" s="524" t="str">
        <f>IFERROR(IF(OR('別紙様式3-2（４・５月）'!R1043="",'別紙様式3-2（４・５月）'!Z1043="ベア加算"),
"",P1041*VLOOKUP(N1041,【参考】数式用!$AD$2:$AH$27,MATCH(O1041,【参考】数式用!$K$4:$N$4,0)+1,0)),"")</f>
        <v/>
      </c>
      <c r="S1041" s="138"/>
      <c r="T1041" s="1079"/>
      <c r="U1041" s="1080"/>
      <c r="V1041" s="522" t="str">
        <f>IFERROR(IF(AND('別紙様式3-2（４・５月）'!O1043="", O1041&lt;&gt;""),P1041, P1041*VLOOKUP(AF1041,【参考】数式用4!$DC$3:$DZ$106,MATCH(N1041,【参考】数式用4!$DC$2:$DZ$2,0))),"")</f>
        <v/>
      </c>
      <c r="W1041" s="107"/>
      <c r="X1041" s="525"/>
      <c r="Y1041" s="1081" t="str">
        <f>IFERROR(
     IF(OR('別紙様式3-2（４・５月）'!R1043="",'別紙様式3-2（４・５月）'!Z1043="ベア加算"),"",
                                            X1041*VLOOKUP(N1041,【参考】数式用!$AD$2:$AH$27,MATCH(W1041,【参考】数式用!$K$4:$N$4,0)+1,0)
      ),"")</f>
        <v/>
      </c>
      <c r="Z1041" s="1081"/>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 customHeight="1">
      <c r="A1042" s="502">
        <v>1029</v>
      </c>
      <c r="B1042" s="982" t="str">
        <f>IF(基本情報入力シート!C1081="","",基本情報入力シート!C1081)</f>
        <v/>
      </c>
      <c r="C1042" s="983"/>
      <c r="D1042" s="983"/>
      <c r="E1042" s="983"/>
      <c r="F1042" s="983"/>
      <c r="G1042" s="983"/>
      <c r="H1042" s="983"/>
      <c r="I1042" s="98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077"/>
      <c r="Q1042" s="1078"/>
      <c r="R1042" s="524" t="str">
        <f>IFERROR(IF(OR('別紙様式3-2（４・５月）'!R1044="",'別紙様式3-2（４・５月）'!Z1044="ベア加算"),
"",P1042*VLOOKUP(N1042,【参考】数式用!$AD$2:$AH$27,MATCH(O1042,【参考】数式用!$K$4:$N$4,0)+1,0)),"")</f>
        <v/>
      </c>
      <c r="S1042" s="138"/>
      <c r="T1042" s="1079"/>
      <c r="U1042" s="1080"/>
      <c r="V1042" s="522" t="str">
        <f>IFERROR(IF(AND('別紙様式3-2（４・５月）'!O1044="", O1042&lt;&gt;""),P1042, P1042*VLOOKUP(AF1042,【参考】数式用4!$DC$3:$DZ$106,MATCH(N1042,【参考】数式用4!$DC$2:$DZ$2,0))),"")</f>
        <v/>
      </c>
      <c r="W1042" s="107"/>
      <c r="X1042" s="525"/>
      <c r="Y1042" s="1081" t="str">
        <f>IFERROR(
     IF(OR('別紙様式3-2（４・５月）'!R1044="",'別紙様式3-2（４・５月）'!Z1044="ベア加算"),"",
                                            X1042*VLOOKUP(N1042,【参考】数式用!$AD$2:$AH$27,MATCH(W1042,【参考】数式用!$K$4:$N$4,0)+1,0)
      ),"")</f>
        <v/>
      </c>
      <c r="Z1042" s="1081"/>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 customHeight="1">
      <c r="A1043" s="502">
        <v>1030</v>
      </c>
      <c r="B1043" s="982" t="str">
        <f>IF(基本情報入力シート!C1082="","",基本情報入力シート!C1082)</f>
        <v/>
      </c>
      <c r="C1043" s="983"/>
      <c r="D1043" s="983"/>
      <c r="E1043" s="983"/>
      <c r="F1043" s="983"/>
      <c r="G1043" s="983"/>
      <c r="H1043" s="983"/>
      <c r="I1043" s="98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077"/>
      <c r="Q1043" s="1078"/>
      <c r="R1043" s="524" t="str">
        <f>IFERROR(IF(OR('別紙様式3-2（４・５月）'!R1045="",'別紙様式3-2（４・５月）'!Z1045="ベア加算"),
"",P1043*VLOOKUP(N1043,【参考】数式用!$AD$2:$AH$27,MATCH(O1043,【参考】数式用!$K$4:$N$4,0)+1,0)),"")</f>
        <v/>
      </c>
      <c r="S1043" s="138"/>
      <c r="T1043" s="1079"/>
      <c r="U1043" s="1080"/>
      <c r="V1043" s="522" t="str">
        <f>IFERROR(IF(AND('別紙様式3-2（４・５月）'!O1045="", O1043&lt;&gt;""),P1043, P1043*VLOOKUP(AF1043,【参考】数式用4!$DC$3:$DZ$106,MATCH(N1043,【参考】数式用4!$DC$2:$DZ$2,0))),"")</f>
        <v/>
      </c>
      <c r="W1043" s="107"/>
      <c r="X1043" s="525"/>
      <c r="Y1043" s="1081" t="str">
        <f>IFERROR(
     IF(OR('別紙様式3-2（４・５月）'!R1045="",'別紙様式3-2（４・５月）'!Z1045="ベア加算"),"",
                                            X1043*VLOOKUP(N1043,【参考】数式用!$AD$2:$AH$27,MATCH(W1043,【参考】数式用!$K$4:$N$4,0)+1,0)
      ),"")</f>
        <v/>
      </c>
      <c r="Z1043" s="1081"/>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 customHeight="1">
      <c r="A1044" s="502">
        <v>1031</v>
      </c>
      <c r="B1044" s="982" t="str">
        <f>IF(基本情報入力シート!C1083="","",基本情報入力シート!C1083)</f>
        <v/>
      </c>
      <c r="C1044" s="983"/>
      <c r="D1044" s="983"/>
      <c r="E1044" s="983"/>
      <c r="F1044" s="983"/>
      <c r="G1044" s="983"/>
      <c r="H1044" s="983"/>
      <c r="I1044" s="98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077"/>
      <c r="Q1044" s="1078"/>
      <c r="R1044" s="524" t="str">
        <f>IFERROR(IF(OR('別紙様式3-2（４・５月）'!R1046="",'別紙様式3-2（４・５月）'!Z1046="ベア加算"),
"",P1044*VLOOKUP(N1044,【参考】数式用!$AD$2:$AH$27,MATCH(O1044,【参考】数式用!$K$4:$N$4,0)+1,0)),"")</f>
        <v/>
      </c>
      <c r="S1044" s="138"/>
      <c r="T1044" s="1079"/>
      <c r="U1044" s="1080"/>
      <c r="V1044" s="522" t="str">
        <f>IFERROR(IF(AND('別紙様式3-2（４・５月）'!O1046="", O1044&lt;&gt;""),P1044, P1044*VLOOKUP(AF1044,【参考】数式用4!$DC$3:$DZ$106,MATCH(N1044,【参考】数式用4!$DC$2:$DZ$2,0))),"")</f>
        <v/>
      </c>
      <c r="W1044" s="107"/>
      <c r="X1044" s="525"/>
      <c r="Y1044" s="1081" t="str">
        <f>IFERROR(
     IF(OR('別紙様式3-2（４・５月）'!R1046="",'別紙様式3-2（４・５月）'!Z1046="ベア加算"),"",
                                            X1044*VLOOKUP(N1044,【参考】数式用!$AD$2:$AH$27,MATCH(W1044,【参考】数式用!$K$4:$N$4,0)+1,0)
      ),"")</f>
        <v/>
      </c>
      <c r="Z1044" s="1081"/>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 customHeight="1">
      <c r="A1045" s="502">
        <v>1032</v>
      </c>
      <c r="B1045" s="982" t="str">
        <f>IF(基本情報入力シート!C1084="","",基本情報入力シート!C1084)</f>
        <v/>
      </c>
      <c r="C1045" s="983"/>
      <c r="D1045" s="983"/>
      <c r="E1045" s="983"/>
      <c r="F1045" s="983"/>
      <c r="G1045" s="983"/>
      <c r="H1045" s="983"/>
      <c r="I1045" s="98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077"/>
      <c r="Q1045" s="1078"/>
      <c r="R1045" s="524" t="str">
        <f>IFERROR(IF(OR('別紙様式3-2（４・５月）'!R1047="",'別紙様式3-2（４・５月）'!Z1047="ベア加算"),
"",P1045*VLOOKUP(N1045,【参考】数式用!$AD$2:$AH$27,MATCH(O1045,【参考】数式用!$K$4:$N$4,0)+1,0)),"")</f>
        <v/>
      </c>
      <c r="S1045" s="138"/>
      <c r="T1045" s="1079"/>
      <c r="U1045" s="1080"/>
      <c r="V1045" s="522" t="str">
        <f>IFERROR(IF(AND('別紙様式3-2（４・５月）'!O1047="", O1045&lt;&gt;""),P1045, P1045*VLOOKUP(AF1045,【参考】数式用4!$DC$3:$DZ$106,MATCH(N1045,【参考】数式用4!$DC$2:$DZ$2,0))),"")</f>
        <v/>
      </c>
      <c r="W1045" s="107"/>
      <c r="X1045" s="525"/>
      <c r="Y1045" s="1081" t="str">
        <f>IFERROR(
     IF(OR('別紙様式3-2（４・５月）'!R1047="",'別紙様式3-2（４・５月）'!Z1047="ベア加算"),"",
                                            X1045*VLOOKUP(N1045,【参考】数式用!$AD$2:$AH$27,MATCH(W1045,【参考】数式用!$K$4:$N$4,0)+1,0)
      ),"")</f>
        <v/>
      </c>
      <c r="Z1045" s="1081"/>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 customHeight="1">
      <c r="A1046" s="502">
        <v>1033</v>
      </c>
      <c r="B1046" s="982" t="str">
        <f>IF(基本情報入力シート!C1085="","",基本情報入力シート!C1085)</f>
        <v/>
      </c>
      <c r="C1046" s="983"/>
      <c r="D1046" s="983"/>
      <c r="E1046" s="983"/>
      <c r="F1046" s="983"/>
      <c r="G1046" s="983"/>
      <c r="H1046" s="983"/>
      <c r="I1046" s="98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077"/>
      <c r="Q1046" s="1078"/>
      <c r="R1046" s="524" t="str">
        <f>IFERROR(IF(OR('別紙様式3-2（４・５月）'!R1048="",'別紙様式3-2（４・５月）'!Z1048="ベア加算"),
"",P1046*VLOOKUP(N1046,【参考】数式用!$AD$2:$AH$27,MATCH(O1046,【参考】数式用!$K$4:$N$4,0)+1,0)),"")</f>
        <v/>
      </c>
      <c r="S1046" s="138"/>
      <c r="T1046" s="1079"/>
      <c r="U1046" s="1080"/>
      <c r="V1046" s="522" t="str">
        <f>IFERROR(IF(AND('別紙様式3-2（４・５月）'!O1048="", O1046&lt;&gt;""),P1046, P1046*VLOOKUP(AF1046,【参考】数式用4!$DC$3:$DZ$106,MATCH(N1046,【参考】数式用4!$DC$2:$DZ$2,0))),"")</f>
        <v/>
      </c>
      <c r="W1046" s="107"/>
      <c r="X1046" s="525"/>
      <c r="Y1046" s="1081" t="str">
        <f>IFERROR(
     IF(OR('別紙様式3-2（４・５月）'!R1048="",'別紙様式3-2（４・５月）'!Z1048="ベア加算"),"",
                                            X1046*VLOOKUP(N1046,【参考】数式用!$AD$2:$AH$27,MATCH(W1046,【参考】数式用!$K$4:$N$4,0)+1,0)
      ),"")</f>
        <v/>
      </c>
      <c r="Z1046" s="1081"/>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 customHeight="1">
      <c r="A1047" s="502">
        <v>1034</v>
      </c>
      <c r="B1047" s="982" t="str">
        <f>IF(基本情報入力シート!C1086="","",基本情報入力シート!C1086)</f>
        <v/>
      </c>
      <c r="C1047" s="983"/>
      <c r="D1047" s="983"/>
      <c r="E1047" s="983"/>
      <c r="F1047" s="983"/>
      <c r="G1047" s="983"/>
      <c r="H1047" s="983"/>
      <c r="I1047" s="98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077"/>
      <c r="Q1047" s="1078"/>
      <c r="R1047" s="524" t="str">
        <f>IFERROR(IF(OR('別紙様式3-2（４・５月）'!R1049="",'別紙様式3-2（４・５月）'!Z1049="ベア加算"),
"",P1047*VLOOKUP(N1047,【参考】数式用!$AD$2:$AH$27,MATCH(O1047,【参考】数式用!$K$4:$N$4,0)+1,0)),"")</f>
        <v/>
      </c>
      <c r="S1047" s="138"/>
      <c r="T1047" s="1079"/>
      <c r="U1047" s="1080"/>
      <c r="V1047" s="522" t="str">
        <f>IFERROR(IF(AND('別紙様式3-2（４・５月）'!O1049="", O1047&lt;&gt;""),P1047, P1047*VLOOKUP(AF1047,【参考】数式用4!$DC$3:$DZ$106,MATCH(N1047,【参考】数式用4!$DC$2:$DZ$2,0))),"")</f>
        <v/>
      </c>
      <c r="W1047" s="107"/>
      <c r="X1047" s="525"/>
      <c r="Y1047" s="1081" t="str">
        <f>IFERROR(
     IF(OR('別紙様式3-2（４・５月）'!R1049="",'別紙様式3-2（４・５月）'!Z1049="ベア加算"),"",
                                            X1047*VLOOKUP(N1047,【参考】数式用!$AD$2:$AH$27,MATCH(W1047,【参考】数式用!$K$4:$N$4,0)+1,0)
      ),"")</f>
        <v/>
      </c>
      <c r="Z1047" s="1081"/>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 customHeight="1">
      <c r="A1048" s="502">
        <v>1035</v>
      </c>
      <c r="B1048" s="982" t="str">
        <f>IF(基本情報入力シート!C1087="","",基本情報入力シート!C1087)</f>
        <v/>
      </c>
      <c r="C1048" s="983"/>
      <c r="D1048" s="983"/>
      <c r="E1048" s="983"/>
      <c r="F1048" s="983"/>
      <c r="G1048" s="983"/>
      <c r="H1048" s="983"/>
      <c r="I1048" s="98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077"/>
      <c r="Q1048" s="1078"/>
      <c r="R1048" s="524" t="str">
        <f>IFERROR(IF(OR('別紙様式3-2（４・５月）'!R1050="",'別紙様式3-2（４・５月）'!Z1050="ベア加算"),
"",P1048*VLOOKUP(N1048,【参考】数式用!$AD$2:$AH$27,MATCH(O1048,【参考】数式用!$K$4:$N$4,0)+1,0)),"")</f>
        <v/>
      </c>
      <c r="S1048" s="138"/>
      <c r="T1048" s="1079"/>
      <c r="U1048" s="1080"/>
      <c r="V1048" s="522" t="str">
        <f>IFERROR(IF(AND('別紙様式3-2（４・５月）'!O1050="", O1048&lt;&gt;""),P1048, P1048*VLOOKUP(AF1048,【参考】数式用4!$DC$3:$DZ$106,MATCH(N1048,【参考】数式用4!$DC$2:$DZ$2,0))),"")</f>
        <v/>
      </c>
      <c r="W1048" s="107"/>
      <c r="X1048" s="525"/>
      <c r="Y1048" s="1081" t="str">
        <f>IFERROR(
     IF(OR('別紙様式3-2（４・５月）'!R1050="",'別紙様式3-2（４・５月）'!Z1050="ベア加算"),"",
                                            X1048*VLOOKUP(N1048,【参考】数式用!$AD$2:$AH$27,MATCH(W1048,【参考】数式用!$K$4:$N$4,0)+1,0)
      ),"")</f>
        <v/>
      </c>
      <c r="Z1048" s="1081"/>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 customHeight="1">
      <c r="A1049" s="502">
        <v>1036</v>
      </c>
      <c r="B1049" s="982" t="str">
        <f>IF(基本情報入力シート!C1088="","",基本情報入力シート!C1088)</f>
        <v/>
      </c>
      <c r="C1049" s="983"/>
      <c r="D1049" s="983"/>
      <c r="E1049" s="983"/>
      <c r="F1049" s="983"/>
      <c r="G1049" s="983"/>
      <c r="H1049" s="983"/>
      <c r="I1049" s="98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077"/>
      <c r="Q1049" s="1078"/>
      <c r="R1049" s="524" t="str">
        <f>IFERROR(IF(OR('別紙様式3-2（４・５月）'!R1051="",'別紙様式3-2（４・５月）'!Z1051="ベア加算"),
"",P1049*VLOOKUP(N1049,【参考】数式用!$AD$2:$AH$27,MATCH(O1049,【参考】数式用!$K$4:$N$4,0)+1,0)),"")</f>
        <v/>
      </c>
      <c r="S1049" s="138"/>
      <c r="T1049" s="1079"/>
      <c r="U1049" s="1080"/>
      <c r="V1049" s="522" t="str">
        <f>IFERROR(IF(AND('別紙様式3-2（４・５月）'!O1051="", O1049&lt;&gt;""),P1049, P1049*VLOOKUP(AF1049,【参考】数式用4!$DC$3:$DZ$106,MATCH(N1049,【参考】数式用4!$DC$2:$DZ$2,0))),"")</f>
        <v/>
      </c>
      <c r="W1049" s="107"/>
      <c r="X1049" s="525"/>
      <c r="Y1049" s="1081" t="str">
        <f>IFERROR(
     IF(OR('別紙様式3-2（４・５月）'!R1051="",'別紙様式3-2（４・５月）'!Z1051="ベア加算"),"",
                                            X1049*VLOOKUP(N1049,【参考】数式用!$AD$2:$AH$27,MATCH(W1049,【参考】数式用!$K$4:$N$4,0)+1,0)
      ),"")</f>
        <v/>
      </c>
      <c r="Z1049" s="1081"/>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 customHeight="1">
      <c r="A1050" s="502">
        <v>1037</v>
      </c>
      <c r="B1050" s="982" t="str">
        <f>IF(基本情報入力シート!C1089="","",基本情報入力シート!C1089)</f>
        <v/>
      </c>
      <c r="C1050" s="983"/>
      <c r="D1050" s="983"/>
      <c r="E1050" s="983"/>
      <c r="F1050" s="983"/>
      <c r="G1050" s="983"/>
      <c r="H1050" s="983"/>
      <c r="I1050" s="98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077"/>
      <c r="Q1050" s="1078"/>
      <c r="R1050" s="524" t="str">
        <f>IFERROR(IF(OR('別紙様式3-2（４・５月）'!R1052="",'別紙様式3-2（４・５月）'!Z1052="ベア加算"),
"",P1050*VLOOKUP(N1050,【参考】数式用!$AD$2:$AH$27,MATCH(O1050,【参考】数式用!$K$4:$N$4,0)+1,0)),"")</f>
        <v/>
      </c>
      <c r="S1050" s="138"/>
      <c r="T1050" s="1079"/>
      <c r="U1050" s="1080"/>
      <c r="V1050" s="522" t="str">
        <f>IFERROR(IF(AND('別紙様式3-2（４・５月）'!O1052="", O1050&lt;&gt;""),P1050, P1050*VLOOKUP(AF1050,【参考】数式用4!$DC$3:$DZ$106,MATCH(N1050,【参考】数式用4!$DC$2:$DZ$2,0))),"")</f>
        <v/>
      </c>
      <c r="W1050" s="107"/>
      <c r="X1050" s="525"/>
      <c r="Y1050" s="1081" t="str">
        <f>IFERROR(
     IF(OR('別紙様式3-2（４・５月）'!R1052="",'別紙様式3-2（４・５月）'!Z1052="ベア加算"),"",
                                            X1050*VLOOKUP(N1050,【参考】数式用!$AD$2:$AH$27,MATCH(W1050,【参考】数式用!$K$4:$N$4,0)+1,0)
      ),"")</f>
        <v/>
      </c>
      <c r="Z1050" s="1081"/>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 customHeight="1">
      <c r="A1051" s="502">
        <v>1038</v>
      </c>
      <c r="B1051" s="982" t="str">
        <f>IF(基本情報入力シート!C1090="","",基本情報入力シート!C1090)</f>
        <v/>
      </c>
      <c r="C1051" s="983"/>
      <c r="D1051" s="983"/>
      <c r="E1051" s="983"/>
      <c r="F1051" s="983"/>
      <c r="G1051" s="983"/>
      <c r="H1051" s="983"/>
      <c r="I1051" s="98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077"/>
      <c r="Q1051" s="1078"/>
      <c r="R1051" s="524" t="str">
        <f>IFERROR(IF(OR('別紙様式3-2（４・５月）'!R1053="",'別紙様式3-2（４・５月）'!Z1053="ベア加算"),
"",P1051*VLOOKUP(N1051,【参考】数式用!$AD$2:$AH$27,MATCH(O1051,【参考】数式用!$K$4:$N$4,0)+1,0)),"")</f>
        <v/>
      </c>
      <c r="S1051" s="138"/>
      <c r="T1051" s="1079"/>
      <c r="U1051" s="1080"/>
      <c r="V1051" s="522" t="str">
        <f>IFERROR(IF(AND('別紙様式3-2（４・５月）'!O1053="", O1051&lt;&gt;""),P1051, P1051*VLOOKUP(AF1051,【参考】数式用4!$DC$3:$DZ$106,MATCH(N1051,【参考】数式用4!$DC$2:$DZ$2,0))),"")</f>
        <v/>
      </c>
      <c r="W1051" s="107"/>
      <c r="X1051" s="525"/>
      <c r="Y1051" s="1081" t="str">
        <f>IFERROR(
     IF(OR('別紙様式3-2（４・５月）'!R1053="",'別紙様式3-2（４・５月）'!Z1053="ベア加算"),"",
                                            X1051*VLOOKUP(N1051,【参考】数式用!$AD$2:$AH$27,MATCH(W1051,【参考】数式用!$K$4:$N$4,0)+1,0)
      ),"")</f>
        <v/>
      </c>
      <c r="Z1051" s="1081"/>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 customHeight="1">
      <c r="A1052" s="502">
        <v>1039</v>
      </c>
      <c r="B1052" s="982" t="str">
        <f>IF(基本情報入力シート!C1091="","",基本情報入力シート!C1091)</f>
        <v/>
      </c>
      <c r="C1052" s="983"/>
      <c r="D1052" s="983"/>
      <c r="E1052" s="983"/>
      <c r="F1052" s="983"/>
      <c r="G1052" s="983"/>
      <c r="H1052" s="983"/>
      <c r="I1052" s="98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077"/>
      <c r="Q1052" s="1078"/>
      <c r="R1052" s="524" t="str">
        <f>IFERROR(IF(OR('別紙様式3-2（４・５月）'!R1054="",'別紙様式3-2（４・５月）'!Z1054="ベア加算"),
"",P1052*VLOOKUP(N1052,【参考】数式用!$AD$2:$AH$27,MATCH(O1052,【参考】数式用!$K$4:$N$4,0)+1,0)),"")</f>
        <v/>
      </c>
      <c r="S1052" s="138"/>
      <c r="T1052" s="1079"/>
      <c r="U1052" s="1080"/>
      <c r="V1052" s="522" t="str">
        <f>IFERROR(IF(AND('別紙様式3-2（４・５月）'!O1054="", O1052&lt;&gt;""),P1052, P1052*VLOOKUP(AF1052,【参考】数式用4!$DC$3:$DZ$106,MATCH(N1052,【参考】数式用4!$DC$2:$DZ$2,0))),"")</f>
        <v/>
      </c>
      <c r="W1052" s="107"/>
      <c r="X1052" s="525"/>
      <c r="Y1052" s="1081" t="str">
        <f>IFERROR(
     IF(OR('別紙様式3-2（４・５月）'!R1054="",'別紙様式3-2（４・５月）'!Z1054="ベア加算"),"",
                                            X1052*VLOOKUP(N1052,【参考】数式用!$AD$2:$AH$27,MATCH(W1052,【参考】数式用!$K$4:$N$4,0)+1,0)
      ),"")</f>
        <v/>
      </c>
      <c r="Z1052" s="1081"/>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 customHeight="1">
      <c r="A1053" s="502">
        <v>1040</v>
      </c>
      <c r="B1053" s="982" t="str">
        <f>IF(基本情報入力シート!C1092="","",基本情報入力シート!C1092)</f>
        <v/>
      </c>
      <c r="C1053" s="983"/>
      <c r="D1053" s="983"/>
      <c r="E1053" s="983"/>
      <c r="F1053" s="983"/>
      <c r="G1053" s="983"/>
      <c r="H1053" s="983"/>
      <c r="I1053" s="98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077"/>
      <c r="Q1053" s="1078"/>
      <c r="R1053" s="524" t="str">
        <f>IFERROR(IF(OR('別紙様式3-2（４・５月）'!R1055="",'別紙様式3-2（４・５月）'!Z1055="ベア加算"),
"",P1053*VLOOKUP(N1053,【参考】数式用!$AD$2:$AH$27,MATCH(O1053,【参考】数式用!$K$4:$N$4,0)+1,0)),"")</f>
        <v/>
      </c>
      <c r="S1053" s="138"/>
      <c r="T1053" s="1079"/>
      <c r="U1053" s="1080"/>
      <c r="V1053" s="522" t="str">
        <f>IFERROR(IF(AND('別紙様式3-2（４・５月）'!O1055="", O1053&lt;&gt;""),P1053, P1053*VLOOKUP(AF1053,【参考】数式用4!$DC$3:$DZ$106,MATCH(N1053,【参考】数式用4!$DC$2:$DZ$2,0))),"")</f>
        <v/>
      </c>
      <c r="W1053" s="107"/>
      <c r="X1053" s="525"/>
      <c r="Y1053" s="1081" t="str">
        <f>IFERROR(
     IF(OR('別紙様式3-2（４・５月）'!R1055="",'別紙様式3-2（４・５月）'!Z1055="ベア加算"),"",
                                            X1053*VLOOKUP(N1053,【参考】数式用!$AD$2:$AH$27,MATCH(W1053,【参考】数式用!$K$4:$N$4,0)+1,0)
      ),"")</f>
        <v/>
      </c>
      <c r="Z1053" s="1081"/>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 customHeight="1">
      <c r="A1054" s="502">
        <v>1041</v>
      </c>
      <c r="B1054" s="982" t="str">
        <f>IF(基本情報入力シート!C1093="","",基本情報入力シート!C1093)</f>
        <v/>
      </c>
      <c r="C1054" s="983"/>
      <c r="D1054" s="983"/>
      <c r="E1054" s="983"/>
      <c r="F1054" s="983"/>
      <c r="G1054" s="983"/>
      <c r="H1054" s="983"/>
      <c r="I1054" s="98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077"/>
      <c r="Q1054" s="1078"/>
      <c r="R1054" s="524" t="str">
        <f>IFERROR(IF(OR('別紙様式3-2（４・５月）'!R1056="",'別紙様式3-2（４・５月）'!Z1056="ベア加算"),
"",P1054*VLOOKUP(N1054,【参考】数式用!$AD$2:$AH$27,MATCH(O1054,【参考】数式用!$K$4:$N$4,0)+1,0)),"")</f>
        <v/>
      </c>
      <c r="S1054" s="138"/>
      <c r="T1054" s="1079"/>
      <c r="U1054" s="1080"/>
      <c r="V1054" s="522" t="str">
        <f>IFERROR(IF(AND('別紙様式3-2（４・５月）'!O1056="", O1054&lt;&gt;""),P1054, P1054*VLOOKUP(AF1054,【参考】数式用4!$DC$3:$DZ$106,MATCH(N1054,【参考】数式用4!$DC$2:$DZ$2,0))),"")</f>
        <v/>
      </c>
      <c r="W1054" s="107"/>
      <c r="X1054" s="525"/>
      <c r="Y1054" s="1081" t="str">
        <f>IFERROR(
     IF(OR('別紙様式3-2（４・５月）'!R1056="",'別紙様式3-2（４・５月）'!Z1056="ベア加算"),"",
                                            X1054*VLOOKUP(N1054,【参考】数式用!$AD$2:$AH$27,MATCH(W1054,【参考】数式用!$K$4:$N$4,0)+1,0)
      ),"")</f>
        <v/>
      </c>
      <c r="Z1054" s="1081"/>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 customHeight="1">
      <c r="A1055" s="502">
        <v>1042</v>
      </c>
      <c r="B1055" s="982" t="str">
        <f>IF(基本情報入力シート!C1094="","",基本情報入力シート!C1094)</f>
        <v/>
      </c>
      <c r="C1055" s="983"/>
      <c r="D1055" s="983"/>
      <c r="E1055" s="983"/>
      <c r="F1055" s="983"/>
      <c r="G1055" s="983"/>
      <c r="H1055" s="983"/>
      <c r="I1055" s="98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077"/>
      <c r="Q1055" s="1078"/>
      <c r="R1055" s="524" t="str">
        <f>IFERROR(IF(OR('別紙様式3-2（４・５月）'!R1057="",'別紙様式3-2（４・５月）'!Z1057="ベア加算"),
"",P1055*VLOOKUP(N1055,【参考】数式用!$AD$2:$AH$27,MATCH(O1055,【参考】数式用!$K$4:$N$4,0)+1,0)),"")</f>
        <v/>
      </c>
      <c r="S1055" s="138"/>
      <c r="T1055" s="1079"/>
      <c r="U1055" s="1080"/>
      <c r="V1055" s="522" t="str">
        <f>IFERROR(IF(AND('別紙様式3-2（４・５月）'!O1057="", O1055&lt;&gt;""),P1055, P1055*VLOOKUP(AF1055,【参考】数式用4!$DC$3:$DZ$106,MATCH(N1055,【参考】数式用4!$DC$2:$DZ$2,0))),"")</f>
        <v/>
      </c>
      <c r="W1055" s="107"/>
      <c r="X1055" s="525"/>
      <c r="Y1055" s="1081" t="str">
        <f>IFERROR(
     IF(OR('別紙様式3-2（４・５月）'!R1057="",'別紙様式3-2（４・５月）'!Z1057="ベア加算"),"",
                                            X1055*VLOOKUP(N1055,【参考】数式用!$AD$2:$AH$27,MATCH(W1055,【参考】数式用!$K$4:$N$4,0)+1,0)
      ),"")</f>
        <v/>
      </c>
      <c r="Z1055" s="1081"/>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 customHeight="1">
      <c r="A1056" s="502">
        <v>1043</v>
      </c>
      <c r="B1056" s="982" t="str">
        <f>IF(基本情報入力シート!C1095="","",基本情報入力シート!C1095)</f>
        <v/>
      </c>
      <c r="C1056" s="983"/>
      <c r="D1056" s="983"/>
      <c r="E1056" s="983"/>
      <c r="F1056" s="983"/>
      <c r="G1056" s="983"/>
      <c r="H1056" s="983"/>
      <c r="I1056" s="98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077"/>
      <c r="Q1056" s="1078"/>
      <c r="R1056" s="524" t="str">
        <f>IFERROR(IF(OR('別紙様式3-2（４・５月）'!R1058="",'別紙様式3-2（４・５月）'!Z1058="ベア加算"),
"",P1056*VLOOKUP(N1056,【参考】数式用!$AD$2:$AH$27,MATCH(O1056,【参考】数式用!$K$4:$N$4,0)+1,0)),"")</f>
        <v/>
      </c>
      <c r="S1056" s="138"/>
      <c r="T1056" s="1079"/>
      <c r="U1056" s="1080"/>
      <c r="V1056" s="522" t="str">
        <f>IFERROR(IF(AND('別紙様式3-2（４・５月）'!O1058="", O1056&lt;&gt;""),P1056, P1056*VLOOKUP(AF1056,【参考】数式用4!$DC$3:$DZ$106,MATCH(N1056,【参考】数式用4!$DC$2:$DZ$2,0))),"")</f>
        <v/>
      </c>
      <c r="W1056" s="107"/>
      <c r="X1056" s="525"/>
      <c r="Y1056" s="1081" t="str">
        <f>IFERROR(
     IF(OR('別紙様式3-2（４・５月）'!R1058="",'別紙様式3-2（４・５月）'!Z1058="ベア加算"),"",
                                            X1056*VLOOKUP(N1056,【参考】数式用!$AD$2:$AH$27,MATCH(W1056,【参考】数式用!$K$4:$N$4,0)+1,0)
      ),"")</f>
        <v/>
      </c>
      <c r="Z1056" s="1081"/>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 customHeight="1">
      <c r="A1057" s="502">
        <v>1044</v>
      </c>
      <c r="B1057" s="982" t="str">
        <f>IF(基本情報入力シート!C1096="","",基本情報入力シート!C1096)</f>
        <v/>
      </c>
      <c r="C1057" s="983"/>
      <c r="D1057" s="983"/>
      <c r="E1057" s="983"/>
      <c r="F1057" s="983"/>
      <c r="G1057" s="983"/>
      <c r="H1057" s="983"/>
      <c r="I1057" s="98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077"/>
      <c r="Q1057" s="1078"/>
      <c r="R1057" s="524" t="str">
        <f>IFERROR(IF(OR('別紙様式3-2（４・５月）'!R1059="",'別紙様式3-2（４・５月）'!Z1059="ベア加算"),
"",P1057*VLOOKUP(N1057,【参考】数式用!$AD$2:$AH$27,MATCH(O1057,【参考】数式用!$K$4:$N$4,0)+1,0)),"")</f>
        <v/>
      </c>
      <c r="S1057" s="138"/>
      <c r="T1057" s="1079"/>
      <c r="U1057" s="1080"/>
      <c r="V1057" s="522" t="str">
        <f>IFERROR(IF(AND('別紙様式3-2（４・５月）'!O1059="", O1057&lt;&gt;""),P1057, P1057*VLOOKUP(AF1057,【参考】数式用4!$DC$3:$DZ$106,MATCH(N1057,【参考】数式用4!$DC$2:$DZ$2,0))),"")</f>
        <v/>
      </c>
      <c r="W1057" s="107"/>
      <c r="X1057" s="525"/>
      <c r="Y1057" s="1081" t="str">
        <f>IFERROR(
     IF(OR('別紙様式3-2（４・５月）'!R1059="",'別紙様式3-2（４・５月）'!Z1059="ベア加算"),"",
                                            X1057*VLOOKUP(N1057,【参考】数式用!$AD$2:$AH$27,MATCH(W1057,【参考】数式用!$K$4:$N$4,0)+1,0)
      ),"")</f>
        <v/>
      </c>
      <c r="Z1057" s="1081"/>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 customHeight="1">
      <c r="A1058" s="502">
        <v>1045</v>
      </c>
      <c r="B1058" s="982" t="str">
        <f>IF(基本情報入力シート!C1097="","",基本情報入力シート!C1097)</f>
        <v/>
      </c>
      <c r="C1058" s="983"/>
      <c r="D1058" s="983"/>
      <c r="E1058" s="983"/>
      <c r="F1058" s="983"/>
      <c r="G1058" s="983"/>
      <c r="H1058" s="983"/>
      <c r="I1058" s="98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077"/>
      <c r="Q1058" s="1078"/>
      <c r="R1058" s="524" t="str">
        <f>IFERROR(IF(OR('別紙様式3-2（４・５月）'!R1060="",'別紙様式3-2（４・５月）'!Z1060="ベア加算"),
"",P1058*VLOOKUP(N1058,【参考】数式用!$AD$2:$AH$27,MATCH(O1058,【参考】数式用!$K$4:$N$4,0)+1,0)),"")</f>
        <v/>
      </c>
      <c r="S1058" s="138"/>
      <c r="T1058" s="1079"/>
      <c r="U1058" s="1080"/>
      <c r="V1058" s="522" t="str">
        <f>IFERROR(IF(AND('別紙様式3-2（４・５月）'!O1060="", O1058&lt;&gt;""),P1058, P1058*VLOOKUP(AF1058,【参考】数式用4!$DC$3:$DZ$106,MATCH(N1058,【参考】数式用4!$DC$2:$DZ$2,0))),"")</f>
        <v/>
      </c>
      <c r="W1058" s="107"/>
      <c r="X1058" s="525"/>
      <c r="Y1058" s="1081" t="str">
        <f>IFERROR(
     IF(OR('別紙様式3-2（４・５月）'!R1060="",'別紙様式3-2（４・５月）'!Z1060="ベア加算"),"",
                                            X1058*VLOOKUP(N1058,【参考】数式用!$AD$2:$AH$27,MATCH(W1058,【参考】数式用!$K$4:$N$4,0)+1,0)
      ),"")</f>
        <v/>
      </c>
      <c r="Z1058" s="1081"/>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 customHeight="1">
      <c r="A1059" s="502">
        <v>1046</v>
      </c>
      <c r="B1059" s="982" t="str">
        <f>IF(基本情報入力シート!C1098="","",基本情報入力シート!C1098)</f>
        <v/>
      </c>
      <c r="C1059" s="983"/>
      <c r="D1059" s="983"/>
      <c r="E1059" s="983"/>
      <c r="F1059" s="983"/>
      <c r="G1059" s="983"/>
      <c r="H1059" s="983"/>
      <c r="I1059" s="98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077"/>
      <c r="Q1059" s="1078"/>
      <c r="R1059" s="524" t="str">
        <f>IFERROR(IF(OR('別紙様式3-2（４・５月）'!R1061="",'別紙様式3-2（４・５月）'!Z1061="ベア加算"),
"",P1059*VLOOKUP(N1059,【参考】数式用!$AD$2:$AH$27,MATCH(O1059,【参考】数式用!$K$4:$N$4,0)+1,0)),"")</f>
        <v/>
      </c>
      <c r="S1059" s="138"/>
      <c r="T1059" s="1079"/>
      <c r="U1059" s="1080"/>
      <c r="V1059" s="522" t="str">
        <f>IFERROR(IF(AND('別紙様式3-2（４・５月）'!O1061="", O1059&lt;&gt;""),P1059, P1059*VLOOKUP(AF1059,【参考】数式用4!$DC$3:$DZ$106,MATCH(N1059,【参考】数式用4!$DC$2:$DZ$2,0))),"")</f>
        <v/>
      </c>
      <c r="W1059" s="107"/>
      <c r="X1059" s="525"/>
      <c r="Y1059" s="1081" t="str">
        <f>IFERROR(
     IF(OR('別紙様式3-2（４・５月）'!R1061="",'別紙様式3-2（４・５月）'!Z1061="ベア加算"),"",
                                            X1059*VLOOKUP(N1059,【参考】数式用!$AD$2:$AH$27,MATCH(W1059,【参考】数式用!$K$4:$N$4,0)+1,0)
      ),"")</f>
        <v/>
      </c>
      <c r="Z1059" s="1081"/>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 customHeight="1">
      <c r="A1060" s="502">
        <v>1047</v>
      </c>
      <c r="B1060" s="982" t="str">
        <f>IF(基本情報入力シート!C1099="","",基本情報入力シート!C1099)</f>
        <v/>
      </c>
      <c r="C1060" s="983"/>
      <c r="D1060" s="983"/>
      <c r="E1060" s="983"/>
      <c r="F1060" s="983"/>
      <c r="G1060" s="983"/>
      <c r="H1060" s="983"/>
      <c r="I1060" s="98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077"/>
      <c r="Q1060" s="1078"/>
      <c r="R1060" s="524" t="str">
        <f>IFERROR(IF(OR('別紙様式3-2（４・５月）'!R1062="",'別紙様式3-2（４・５月）'!Z1062="ベア加算"),
"",P1060*VLOOKUP(N1060,【参考】数式用!$AD$2:$AH$27,MATCH(O1060,【参考】数式用!$K$4:$N$4,0)+1,0)),"")</f>
        <v/>
      </c>
      <c r="S1060" s="138"/>
      <c r="T1060" s="1079"/>
      <c r="U1060" s="1080"/>
      <c r="V1060" s="522" t="str">
        <f>IFERROR(IF(AND('別紙様式3-2（４・５月）'!O1062="", O1060&lt;&gt;""),P1060, P1060*VLOOKUP(AF1060,【参考】数式用4!$DC$3:$DZ$106,MATCH(N1060,【参考】数式用4!$DC$2:$DZ$2,0))),"")</f>
        <v/>
      </c>
      <c r="W1060" s="107"/>
      <c r="X1060" s="525"/>
      <c r="Y1060" s="1081" t="str">
        <f>IFERROR(
     IF(OR('別紙様式3-2（４・５月）'!R1062="",'別紙様式3-2（４・５月）'!Z1062="ベア加算"),"",
                                            X1060*VLOOKUP(N1060,【参考】数式用!$AD$2:$AH$27,MATCH(W1060,【参考】数式用!$K$4:$N$4,0)+1,0)
      ),"")</f>
        <v/>
      </c>
      <c r="Z1060" s="1081"/>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 customHeight="1">
      <c r="A1061" s="502">
        <v>1048</v>
      </c>
      <c r="B1061" s="982" t="str">
        <f>IF(基本情報入力シート!C1100="","",基本情報入力シート!C1100)</f>
        <v/>
      </c>
      <c r="C1061" s="983"/>
      <c r="D1061" s="983"/>
      <c r="E1061" s="983"/>
      <c r="F1061" s="983"/>
      <c r="G1061" s="983"/>
      <c r="H1061" s="983"/>
      <c r="I1061" s="98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077"/>
      <c r="Q1061" s="1078"/>
      <c r="R1061" s="524" t="str">
        <f>IFERROR(IF(OR('別紙様式3-2（４・５月）'!R1063="",'別紙様式3-2（４・５月）'!Z1063="ベア加算"),
"",P1061*VLOOKUP(N1061,【参考】数式用!$AD$2:$AH$27,MATCH(O1061,【参考】数式用!$K$4:$N$4,0)+1,0)),"")</f>
        <v/>
      </c>
      <c r="S1061" s="138"/>
      <c r="T1061" s="1079"/>
      <c r="U1061" s="1080"/>
      <c r="V1061" s="522" t="str">
        <f>IFERROR(IF(AND('別紙様式3-2（４・５月）'!O1063="", O1061&lt;&gt;""),P1061, P1061*VLOOKUP(AF1061,【参考】数式用4!$DC$3:$DZ$106,MATCH(N1061,【参考】数式用4!$DC$2:$DZ$2,0))),"")</f>
        <v/>
      </c>
      <c r="W1061" s="107"/>
      <c r="X1061" s="525"/>
      <c r="Y1061" s="1081" t="str">
        <f>IFERROR(
     IF(OR('別紙様式3-2（４・５月）'!R1063="",'別紙様式3-2（４・５月）'!Z1063="ベア加算"),"",
                                            X1061*VLOOKUP(N1061,【参考】数式用!$AD$2:$AH$27,MATCH(W1061,【参考】数式用!$K$4:$N$4,0)+1,0)
      ),"")</f>
        <v/>
      </c>
      <c r="Z1061" s="1081"/>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 customHeight="1">
      <c r="A1062" s="502">
        <v>1049</v>
      </c>
      <c r="B1062" s="982" t="str">
        <f>IF(基本情報入力シート!C1101="","",基本情報入力シート!C1101)</f>
        <v/>
      </c>
      <c r="C1062" s="983"/>
      <c r="D1062" s="983"/>
      <c r="E1062" s="983"/>
      <c r="F1062" s="983"/>
      <c r="G1062" s="983"/>
      <c r="H1062" s="983"/>
      <c r="I1062" s="98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077"/>
      <c r="Q1062" s="1078"/>
      <c r="R1062" s="524" t="str">
        <f>IFERROR(IF(OR('別紙様式3-2（４・５月）'!R1064="",'別紙様式3-2（４・５月）'!Z1064="ベア加算"),
"",P1062*VLOOKUP(N1062,【参考】数式用!$AD$2:$AH$27,MATCH(O1062,【参考】数式用!$K$4:$N$4,0)+1,0)),"")</f>
        <v/>
      </c>
      <c r="S1062" s="138"/>
      <c r="T1062" s="1079"/>
      <c r="U1062" s="1080"/>
      <c r="V1062" s="522" t="str">
        <f>IFERROR(IF(AND('別紙様式3-2（４・５月）'!O1064="", O1062&lt;&gt;""),P1062, P1062*VLOOKUP(AF1062,【参考】数式用4!$DC$3:$DZ$106,MATCH(N1062,【参考】数式用4!$DC$2:$DZ$2,0))),"")</f>
        <v/>
      </c>
      <c r="W1062" s="107"/>
      <c r="X1062" s="525"/>
      <c r="Y1062" s="1081" t="str">
        <f>IFERROR(
     IF(OR('別紙様式3-2（４・５月）'!R1064="",'別紙様式3-2（４・５月）'!Z1064="ベア加算"),"",
                                            X1062*VLOOKUP(N1062,【参考】数式用!$AD$2:$AH$27,MATCH(W1062,【参考】数式用!$K$4:$N$4,0)+1,0)
      ),"")</f>
        <v/>
      </c>
      <c r="Z1062" s="1081"/>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 customHeight="1">
      <c r="A1063" s="502">
        <v>1050</v>
      </c>
      <c r="B1063" s="982" t="str">
        <f>IF(基本情報入力シート!C1102="","",基本情報入力シート!C1102)</f>
        <v/>
      </c>
      <c r="C1063" s="983"/>
      <c r="D1063" s="983"/>
      <c r="E1063" s="983"/>
      <c r="F1063" s="983"/>
      <c r="G1063" s="983"/>
      <c r="H1063" s="983"/>
      <c r="I1063" s="98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077"/>
      <c r="Q1063" s="1078"/>
      <c r="R1063" s="524" t="str">
        <f>IFERROR(IF(OR('別紙様式3-2（４・５月）'!R1065="",'別紙様式3-2（４・５月）'!Z1065="ベア加算"),
"",P1063*VLOOKUP(N1063,【参考】数式用!$AD$2:$AH$27,MATCH(O1063,【参考】数式用!$K$4:$N$4,0)+1,0)),"")</f>
        <v/>
      </c>
      <c r="S1063" s="138"/>
      <c r="T1063" s="1079"/>
      <c r="U1063" s="1080"/>
      <c r="V1063" s="522" t="str">
        <f>IFERROR(IF(AND('別紙様式3-2（４・５月）'!O1065="", O1063&lt;&gt;""),P1063, P1063*VLOOKUP(AF1063,【参考】数式用4!$DC$3:$DZ$106,MATCH(N1063,【参考】数式用4!$DC$2:$DZ$2,0))),"")</f>
        <v/>
      </c>
      <c r="W1063" s="107"/>
      <c r="X1063" s="525"/>
      <c r="Y1063" s="1081" t="str">
        <f>IFERROR(
     IF(OR('別紙様式3-2（４・５月）'!R1065="",'別紙様式3-2（４・５月）'!Z1065="ベア加算"),"",
                                            X1063*VLOOKUP(N1063,【参考】数式用!$AD$2:$AH$27,MATCH(W1063,【参考】数式用!$K$4:$N$4,0)+1,0)
      ),"")</f>
        <v/>
      </c>
      <c r="Z1063" s="1081"/>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 customHeight="1">
      <c r="A1064" s="502">
        <v>1051</v>
      </c>
      <c r="B1064" s="982" t="str">
        <f>IF(基本情報入力シート!C1103="","",基本情報入力シート!C1103)</f>
        <v/>
      </c>
      <c r="C1064" s="983"/>
      <c r="D1064" s="983"/>
      <c r="E1064" s="983"/>
      <c r="F1064" s="983"/>
      <c r="G1064" s="983"/>
      <c r="H1064" s="983"/>
      <c r="I1064" s="98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077"/>
      <c r="Q1064" s="1078"/>
      <c r="R1064" s="524" t="str">
        <f>IFERROR(IF(OR('別紙様式3-2（４・５月）'!R1066="",'別紙様式3-2（４・５月）'!Z1066="ベア加算"),
"",P1064*VLOOKUP(N1064,【参考】数式用!$AD$2:$AH$27,MATCH(O1064,【参考】数式用!$K$4:$N$4,0)+1,0)),"")</f>
        <v/>
      </c>
      <c r="S1064" s="138"/>
      <c r="T1064" s="1079"/>
      <c r="U1064" s="1080"/>
      <c r="V1064" s="522" t="str">
        <f>IFERROR(IF(AND('別紙様式3-2（４・５月）'!O1066="", O1064&lt;&gt;""),P1064, P1064*VLOOKUP(AF1064,【参考】数式用4!$DC$3:$DZ$106,MATCH(N1064,【参考】数式用4!$DC$2:$DZ$2,0))),"")</f>
        <v/>
      </c>
      <c r="W1064" s="107"/>
      <c r="X1064" s="525"/>
      <c r="Y1064" s="1081" t="str">
        <f>IFERROR(
     IF(OR('別紙様式3-2（４・５月）'!R1066="",'別紙様式3-2（４・５月）'!Z1066="ベア加算"),"",
                                            X1064*VLOOKUP(N1064,【参考】数式用!$AD$2:$AH$27,MATCH(W1064,【参考】数式用!$K$4:$N$4,0)+1,0)
      ),"")</f>
        <v/>
      </c>
      <c r="Z1064" s="1081"/>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 customHeight="1">
      <c r="A1065" s="502">
        <v>1052</v>
      </c>
      <c r="B1065" s="982" t="str">
        <f>IF(基本情報入力シート!C1104="","",基本情報入力シート!C1104)</f>
        <v/>
      </c>
      <c r="C1065" s="983"/>
      <c r="D1065" s="983"/>
      <c r="E1065" s="983"/>
      <c r="F1065" s="983"/>
      <c r="G1065" s="983"/>
      <c r="H1065" s="983"/>
      <c r="I1065" s="98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077"/>
      <c r="Q1065" s="1078"/>
      <c r="R1065" s="524" t="str">
        <f>IFERROR(IF(OR('別紙様式3-2（４・５月）'!R1067="",'別紙様式3-2（４・５月）'!Z1067="ベア加算"),
"",P1065*VLOOKUP(N1065,【参考】数式用!$AD$2:$AH$27,MATCH(O1065,【参考】数式用!$K$4:$N$4,0)+1,0)),"")</f>
        <v/>
      </c>
      <c r="S1065" s="138"/>
      <c r="T1065" s="1079"/>
      <c r="U1065" s="1080"/>
      <c r="V1065" s="522" t="str">
        <f>IFERROR(IF(AND('別紙様式3-2（４・５月）'!O1067="", O1065&lt;&gt;""),P1065, P1065*VLOOKUP(AF1065,【参考】数式用4!$DC$3:$DZ$106,MATCH(N1065,【参考】数式用4!$DC$2:$DZ$2,0))),"")</f>
        <v/>
      </c>
      <c r="W1065" s="107"/>
      <c r="X1065" s="525"/>
      <c r="Y1065" s="1081" t="str">
        <f>IFERROR(
     IF(OR('別紙様式3-2（４・５月）'!R1067="",'別紙様式3-2（４・５月）'!Z1067="ベア加算"),"",
                                            X1065*VLOOKUP(N1065,【参考】数式用!$AD$2:$AH$27,MATCH(W1065,【参考】数式用!$K$4:$N$4,0)+1,0)
      ),"")</f>
        <v/>
      </c>
      <c r="Z1065" s="1081"/>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 customHeight="1">
      <c r="A1066" s="502">
        <v>1053</v>
      </c>
      <c r="B1066" s="982" t="str">
        <f>IF(基本情報入力シート!C1105="","",基本情報入力シート!C1105)</f>
        <v/>
      </c>
      <c r="C1066" s="983"/>
      <c r="D1066" s="983"/>
      <c r="E1066" s="983"/>
      <c r="F1066" s="983"/>
      <c r="G1066" s="983"/>
      <c r="H1066" s="983"/>
      <c r="I1066" s="98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077"/>
      <c r="Q1066" s="1078"/>
      <c r="R1066" s="524" t="str">
        <f>IFERROR(IF(OR('別紙様式3-2（４・５月）'!R1068="",'別紙様式3-2（４・５月）'!Z1068="ベア加算"),
"",P1066*VLOOKUP(N1066,【参考】数式用!$AD$2:$AH$27,MATCH(O1066,【参考】数式用!$K$4:$N$4,0)+1,0)),"")</f>
        <v/>
      </c>
      <c r="S1066" s="138"/>
      <c r="T1066" s="1079"/>
      <c r="U1066" s="1080"/>
      <c r="V1066" s="522" t="str">
        <f>IFERROR(IF(AND('別紙様式3-2（４・５月）'!O1068="", O1066&lt;&gt;""),P1066, P1066*VLOOKUP(AF1066,【参考】数式用4!$DC$3:$DZ$106,MATCH(N1066,【参考】数式用4!$DC$2:$DZ$2,0))),"")</f>
        <v/>
      </c>
      <c r="W1066" s="107"/>
      <c r="X1066" s="525"/>
      <c r="Y1066" s="1081" t="str">
        <f>IFERROR(
     IF(OR('別紙様式3-2（４・５月）'!R1068="",'別紙様式3-2（４・５月）'!Z1068="ベア加算"),"",
                                            X1066*VLOOKUP(N1066,【参考】数式用!$AD$2:$AH$27,MATCH(W1066,【参考】数式用!$K$4:$N$4,0)+1,0)
      ),"")</f>
        <v/>
      </c>
      <c r="Z1066" s="1081"/>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 customHeight="1">
      <c r="A1067" s="502">
        <v>1054</v>
      </c>
      <c r="B1067" s="982" t="str">
        <f>IF(基本情報入力シート!C1106="","",基本情報入力シート!C1106)</f>
        <v/>
      </c>
      <c r="C1067" s="983"/>
      <c r="D1067" s="983"/>
      <c r="E1067" s="983"/>
      <c r="F1067" s="983"/>
      <c r="G1067" s="983"/>
      <c r="H1067" s="983"/>
      <c r="I1067" s="98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077"/>
      <c r="Q1067" s="1078"/>
      <c r="R1067" s="524" t="str">
        <f>IFERROR(IF(OR('別紙様式3-2（４・５月）'!R1069="",'別紙様式3-2（４・５月）'!Z1069="ベア加算"),
"",P1067*VLOOKUP(N1067,【参考】数式用!$AD$2:$AH$27,MATCH(O1067,【参考】数式用!$K$4:$N$4,0)+1,0)),"")</f>
        <v/>
      </c>
      <c r="S1067" s="138"/>
      <c r="T1067" s="1079"/>
      <c r="U1067" s="1080"/>
      <c r="V1067" s="522" t="str">
        <f>IFERROR(IF(AND('別紙様式3-2（４・５月）'!O1069="", O1067&lt;&gt;""),P1067, P1067*VLOOKUP(AF1067,【参考】数式用4!$DC$3:$DZ$106,MATCH(N1067,【参考】数式用4!$DC$2:$DZ$2,0))),"")</f>
        <v/>
      </c>
      <c r="W1067" s="107"/>
      <c r="X1067" s="525"/>
      <c r="Y1067" s="1081" t="str">
        <f>IFERROR(
     IF(OR('別紙様式3-2（４・５月）'!R1069="",'別紙様式3-2（４・５月）'!Z1069="ベア加算"),"",
                                            X1067*VLOOKUP(N1067,【参考】数式用!$AD$2:$AH$27,MATCH(W1067,【参考】数式用!$K$4:$N$4,0)+1,0)
      ),"")</f>
        <v/>
      </c>
      <c r="Z1067" s="1081"/>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 customHeight="1">
      <c r="A1068" s="502">
        <v>1055</v>
      </c>
      <c r="B1068" s="982" t="str">
        <f>IF(基本情報入力シート!C1107="","",基本情報入力シート!C1107)</f>
        <v/>
      </c>
      <c r="C1068" s="983"/>
      <c r="D1068" s="983"/>
      <c r="E1068" s="983"/>
      <c r="F1068" s="983"/>
      <c r="G1068" s="983"/>
      <c r="H1068" s="983"/>
      <c r="I1068" s="98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077"/>
      <c r="Q1068" s="1078"/>
      <c r="R1068" s="524" t="str">
        <f>IFERROR(IF(OR('別紙様式3-2（４・５月）'!R1070="",'別紙様式3-2（４・５月）'!Z1070="ベア加算"),
"",P1068*VLOOKUP(N1068,【参考】数式用!$AD$2:$AH$27,MATCH(O1068,【参考】数式用!$K$4:$N$4,0)+1,0)),"")</f>
        <v/>
      </c>
      <c r="S1068" s="138"/>
      <c r="T1068" s="1079"/>
      <c r="U1068" s="1080"/>
      <c r="V1068" s="522" t="str">
        <f>IFERROR(IF(AND('別紙様式3-2（４・５月）'!O1070="", O1068&lt;&gt;""),P1068, P1068*VLOOKUP(AF1068,【参考】数式用4!$DC$3:$DZ$106,MATCH(N1068,【参考】数式用4!$DC$2:$DZ$2,0))),"")</f>
        <v/>
      </c>
      <c r="W1068" s="107"/>
      <c r="X1068" s="525"/>
      <c r="Y1068" s="1081" t="str">
        <f>IFERROR(
     IF(OR('別紙様式3-2（４・５月）'!R1070="",'別紙様式3-2（４・５月）'!Z1070="ベア加算"),"",
                                            X1068*VLOOKUP(N1068,【参考】数式用!$AD$2:$AH$27,MATCH(W1068,【参考】数式用!$K$4:$N$4,0)+1,0)
      ),"")</f>
        <v/>
      </c>
      <c r="Z1068" s="1081"/>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 customHeight="1">
      <c r="A1069" s="502">
        <v>1056</v>
      </c>
      <c r="B1069" s="982" t="str">
        <f>IF(基本情報入力シート!C1108="","",基本情報入力シート!C1108)</f>
        <v/>
      </c>
      <c r="C1069" s="983"/>
      <c r="D1069" s="983"/>
      <c r="E1069" s="983"/>
      <c r="F1069" s="983"/>
      <c r="G1069" s="983"/>
      <c r="H1069" s="983"/>
      <c r="I1069" s="98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077"/>
      <c r="Q1069" s="1078"/>
      <c r="R1069" s="524" t="str">
        <f>IFERROR(IF(OR('別紙様式3-2（４・５月）'!R1071="",'別紙様式3-2（４・５月）'!Z1071="ベア加算"),
"",P1069*VLOOKUP(N1069,【参考】数式用!$AD$2:$AH$27,MATCH(O1069,【参考】数式用!$K$4:$N$4,0)+1,0)),"")</f>
        <v/>
      </c>
      <c r="S1069" s="138"/>
      <c r="T1069" s="1079"/>
      <c r="U1069" s="1080"/>
      <c r="V1069" s="522" t="str">
        <f>IFERROR(IF(AND('別紙様式3-2（４・５月）'!O1071="", O1069&lt;&gt;""),P1069, P1069*VLOOKUP(AF1069,【参考】数式用4!$DC$3:$DZ$106,MATCH(N1069,【参考】数式用4!$DC$2:$DZ$2,0))),"")</f>
        <v/>
      </c>
      <c r="W1069" s="107"/>
      <c r="X1069" s="525"/>
      <c r="Y1069" s="1081" t="str">
        <f>IFERROR(
     IF(OR('別紙様式3-2（４・５月）'!R1071="",'別紙様式3-2（４・５月）'!Z1071="ベア加算"),"",
                                            X1069*VLOOKUP(N1069,【参考】数式用!$AD$2:$AH$27,MATCH(W1069,【参考】数式用!$K$4:$N$4,0)+1,0)
      ),"")</f>
        <v/>
      </c>
      <c r="Z1069" s="1081"/>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 customHeight="1">
      <c r="A1070" s="502">
        <v>1057</v>
      </c>
      <c r="B1070" s="982" t="str">
        <f>IF(基本情報入力シート!C1109="","",基本情報入力シート!C1109)</f>
        <v/>
      </c>
      <c r="C1070" s="983"/>
      <c r="D1070" s="983"/>
      <c r="E1070" s="983"/>
      <c r="F1070" s="983"/>
      <c r="G1070" s="983"/>
      <c r="H1070" s="983"/>
      <c r="I1070" s="98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077"/>
      <c r="Q1070" s="1078"/>
      <c r="R1070" s="524" t="str">
        <f>IFERROR(IF(OR('別紙様式3-2（４・５月）'!R1072="",'別紙様式3-2（４・５月）'!Z1072="ベア加算"),
"",P1070*VLOOKUP(N1070,【参考】数式用!$AD$2:$AH$27,MATCH(O1070,【参考】数式用!$K$4:$N$4,0)+1,0)),"")</f>
        <v/>
      </c>
      <c r="S1070" s="138"/>
      <c r="T1070" s="1079"/>
      <c r="U1070" s="1080"/>
      <c r="V1070" s="522" t="str">
        <f>IFERROR(IF(AND('別紙様式3-2（４・５月）'!O1072="", O1070&lt;&gt;""),P1070, P1070*VLOOKUP(AF1070,【参考】数式用4!$DC$3:$DZ$106,MATCH(N1070,【参考】数式用4!$DC$2:$DZ$2,0))),"")</f>
        <v/>
      </c>
      <c r="W1070" s="107"/>
      <c r="X1070" s="525"/>
      <c r="Y1070" s="1081" t="str">
        <f>IFERROR(
     IF(OR('別紙様式3-2（４・５月）'!R1072="",'別紙様式3-2（４・５月）'!Z1072="ベア加算"),"",
                                            X1070*VLOOKUP(N1070,【参考】数式用!$AD$2:$AH$27,MATCH(W1070,【参考】数式用!$K$4:$N$4,0)+1,0)
      ),"")</f>
        <v/>
      </c>
      <c r="Z1070" s="1081"/>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 customHeight="1">
      <c r="A1071" s="502">
        <v>1058</v>
      </c>
      <c r="B1071" s="982" t="str">
        <f>IF(基本情報入力シート!C1110="","",基本情報入力シート!C1110)</f>
        <v/>
      </c>
      <c r="C1071" s="983"/>
      <c r="D1071" s="983"/>
      <c r="E1071" s="983"/>
      <c r="F1071" s="983"/>
      <c r="G1071" s="983"/>
      <c r="H1071" s="983"/>
      <c r="I1071" s="98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077"/>
      <c r="Q1071" s="1078"/>
      <c r="R1071" s="524" t="str">
        <f>IFERROR(IF(OR('別紙様式3-2（４・５月）'!R1073="",'別紙様式3-2（４・５月）'!Z1073="ベア加算"),
"",P1071*VLOOKUP(N1071,【参考】数式用!$AD$2:$AH$27,MATCH(O1071,【参考】数式用!$K$4:$N$4,0)+1,0)),"")</f>
        <v/>
      </c>
      <c r="S1071" s="138"/>
      <c r="T1071" s="1079"/>
      <c r="U1071" s="1080"/>
      <c r="V1071" s="522" t="str">
        <f>IFERROR(IF(AND('別紙様式3-2（４・５月）'!O1073="", O1071&lt;&gt;""),P1071, P1071*VLOOKUP(AF1071,【参考】数式用4!$DC$3:$DZ$106,MATCH(N1071,【参考】数式用4!$DC$2:$DZ$2,0))),"")</f>
        <v/>
      </c>
      <c r="W1071" s="107"/>
      <c r="X1071" s="525"/>
      <c r="Y1071" s="1081" t="str">
        <f>IFERROR(
     IF(OR('別紙様式3-2（４・５月）'!R1073="",'別紙様式3-2（４・５月）'!Z1073="ベア加算"),"",
                                            X1071*VLOOKUP(N1071,【参考】数式用!$AD$2:$AH$27,MATCH(W1071,【参考】数式用!$K$4:$N$4,0)+1,0)
      ),"")</f>
        <v/>
      </c>
      <c r="Z1071" s="1081"/>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 customHeight="1">
      <c r="A1072" s="502">
        <v>1059</v>
      </c>
      <c r="B1072" s="982" t="str">
        <f>IF(基本情報入力シート!C1111="","",基本情報入力シート!C1111)</f>
        <v/>
      </c>
      <c r="C1072" s="983"/>
      <c r="D1072" s="983"/>
      <c r="E1072" s="983"/>
      <c r="F1072" s="983"/>
      <c r="G1072" s="983"/>
      <c r="H1072" s="983"/>
      <c r="I1072" s="98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077"/>
      <c r="Q1072" s="1078"/>
      <c r="R1072" s="524" t="str">
        <f>IFERROR(IF(OR('別紙様式3-2（４・５月）'!R1074="",'別紙様式3-2（４・５月）'!Z1074="ベア加算"),
"",P1072*VLOOKUP(N1072,【参考】数式用!$AD$2:$AH$27,MATCH(O1072,【参考】数式用!$K$4:$N$4,0)+1,0)),"")</f>
        <v/>
      </c>
      <c r="S1072" s="138"/>
      <c r="T1072" s="1079"/>
      <c r="U1072" s="1080"/>
      <c r="V1072" s="522" t="str">
        <f>IFERROR(IF(AND('別紙様式3-2（４・５月）'!O1074="", O1072&lt;&gt;""),P1072, P1072*VLOOKUP(AF1072,【参考】数式用4!$DC$3:$DZ$106,MATCH(N1072,【参考】数式用4!$DC$2:$DZ$2,0))),"")</f>
        <v/>
      </c>
      <c r="W1072" s="107"/>
      <c r="X1072" s="525"/>
      <c r="Y1072" s="1081" t="str">
        <f>IFERROR(
     IF(OR('別紙様式3-2（４・５月）'!R1074="",'別紙様式3-2（４・５月）'!Z1074="ベア加算"),"",
                                            X1072*VLOOKUP(N1072,【参考】数式用!$AD$2:$AH$27,MATCH(W1072,【参考】数式用!$K$4:$N$4,0)+1,0)
      ),"")</f>
        <v/>
      </c>
      <c r="Z1072" s="1081"/>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 customHeight="1">
      <c r="A1073" s="502">
        <v>1060</v>
      </c>
      <c r="B1073" s="982" t="str">
        <f>IF(基本情報入力シート!C1112="","",基本情報入力シート!C1112)</f>
        <v/>
      </c>
      <c r="C1073" s="983"/>
      <c r="D1073" s="983"/>
      <c r="E1073" s="983"/>
      <c r="F1073" s="983"/>
      <c r="G1073" s="983"/>
      <c r="H1073" s="983"/>
      <c r="I1073" s="98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077"/>
      <c r="Q1073" s="1078"/>
      <c r="R1073" s="524" t="str">
        <f>IFERROR(IF(OR('別紙様式3-2（４・５月）'!R1075="",'別紙様式3-2（４・５月）'!Z1075="ベア加算"),
"",P1073*VLOOKUP(N1073,【参考】数式用!$AD$2:$AH$27,MATCH(O1073,【参考】数式用!$K$4:$N$4,0)+1,0)),"")</f>
        <v/>
      </c>
      <c r="S1073" s="138"/>
      <c r="T1073" s="1079"/>
      <c r="U1073" s="1080"/>
      <c r="V1073" s="522" t="str">
        <f>IFERROR(IF(AND('別紙様式3-2（４・５月）'!O1075="", O1073&lt;&gt;""),P1073, P1073*VLOOKUP(AF1073,【参考】数式用4!$DC$3:$DZ$106,MATCH(N1073,【参考】数式用4!$DC$2:$DZ$2,0))),"")</f>
        <v/>
      </c>
      <c r="W1073" s="107"/>
      <c r="X1073" s="525"/>
      <c r="Y1073" s="1081" t="str">
        <f>IFERROR(
     IF(OR('別紙様式3-2（４・５月）'!R1075="",'別紙様式3-2（４・５月）'!Z1075="ベア加算"),"",
                                            X1073*VLOOKUP(N1073,【参考】数式用!$AD$2:$AH$27,MATCH(W1073,【参考】数式用!$K$4:$N$4,0)+1,0)
      ),"")</f>
        <v/>
      </c>
      <c r="Z1073" s="1081"/>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 customHeight="1">
      <c r="A1074" s="502">
        <v>1061</v>
      </c>
      <c r="B1074" s="982" t="str">
        <f>IF(基本情報入力シート!C1113="","",基本情報入力シート!C1113)</f>
        <v/>
      </c>
      <c r="C1074" s="983"/>
      <c r="D1074" s="983"/>
      <c r="E1074" s="983"/>
      <c r="F1074" s="983"/>
      <c r="G1074" s="983"/>
      <c r="H1074" s="983"/>
      <c r="I1074" s="98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077"/>
      <c r="Q1074" s="1078"/>
      <c r="R1074" s="524" t="str">
        <f>IFERROR(IF(OR('別紙様式3-2（４・５月）'!R1076="",'別紙様式3-2（４・５月）'!Z1076="ベア加算"),
"",P1074*VLOOKUP(N1074,【参考】数式用!$AD$2:$AH$27,MATCH(O1074,【参考】数式用!$K$4:$N$4,0)+1,0)),"")</f>
        <v/>
      </c>
      <c r="S1074" s="138"/>
      <c r="T1074" s="1079"/>
      <c r="U1074" s="1080"/>
      <c r="V1074" s="522" t="str">
        <f>IFERROR(IF(AND('別紙様式3-2（４・５月）'!O1076="", O1074&lt;&gt;""),P1074, P1074*VLOOKUP(AF1074,【参考】数式用4!$DC$3:$DZ$106,MATCH(N1074,【参考】数式用4!$DC$2:$DZ$2,0))),"")</f>
        <v/>
      </c>
      <c r="W1074" s="107"/>
      <c r="X1074" s="525"/>
      <c r="Y1074" s="1081" t="str">
        <f>IFERROR(
     IF(OR('別紙様式3-2（４・５月）'!R1076="",'別紙様式3-2（４・５月）'!Z1076="ベア加算"),"",
                                            X1074*VLOOKUP(N1074,【参考】数式用!$AD$2:$AH$27,MATCH(W1074,【参考】数式用!$K$4:$N$4,0)+1,0)
      ),"")</f>
        <v/>
      </c>
      <c r="Z1074" s="1081"/>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 customHeight="1">
      <c r="A1075" s="502">
        <v>1062</v>
      </c>
      <c r="B1075" s="982" t="str">
        <f>IF(基本情報入力シート!C1114="","",基本情報入力シート!C1114)</f>
        <v/>
      </c>
      <c r="C1075" s="983"/>
      <c r="D1075" s="983"/>
      <c r="E1075" s="983"/>
      <c r="F1075" s="983"/>
      <c r="G1075" s="983"/>
      <c r="H1075" s="983"/>
      <c r="I1075" s="98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077"/>
      <c r="Q1075" s="1078"/>
      <c r="R1075" s="524" t="str">
        <f>IFERROR(IF(OR('別紙様式3-2（４・５月）'!R1077="",'別紙様式3-2（４・５月）'!Z1077="ベア加算"),
"",P1075*VLOOKUP(N1075,【参考】数式用!$AD$2:$AH$27,MATCH(O1075,【参考】数式用!$K$4:$N$4,0)+1,0)),"")</f>
        <v/>
      </c>
      <c r="S1075" s="138"/>
      <c r="T1075" s="1079"/>
      <c r="U1075" s="1080"/>
      <c r="V1075" s="522" t="str">
        <f>IFERROR(IF(AND('別紙様式3-2（４・５月）'!O1077="", O1075&lt;&gt;""),P1075, P1075*VLOOKUP(AF1075,【参考】数式用4!$DC$3:$DZ$106,MATCH(N1075,【参考】数式用4!$DC$2:$DZ$2,0))),"")</f>
        <v/>
      </c>
      <c r="W1075" s="107"/>
      <c r="X1075" s="525"/>
      <c r="Y1075" s="1081" t="str">
        <f>IFERROR(
     IF(OR('別紙様式3-2（４・５月）'!R1077="",'別紙様式3-2（４・５月）'!Z1077="ベア加算"),"",
                                            X1075*VLOOKUP(N1075,【参考】数式用!$AD$2:$AH$27,MATCH(W1075,【参考】数式用!$K$4:$N$4,0)+1,0)
      ),"")</f>
        <v/>
      </c>
      <c r="Z1075" s="1081"/>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 customHeight="1">
      <c r="A1076" s="502">
        <v>1063</v>
      </c>
      <c r="B1076" s="982" t="str">
        <f>IF(基本情報入力シート!C1115="","",基本情報入力シート!C1115)</f>
        <v/>
      </c>
      <c r="C1076" s="983"/>
      <c r="D1076" s="983"/>
      <c r="E1076" s="983"/>
      <c r="F1076" s="983"/>
      <c r="G1076" s="983"/>
      <c r="H1076" s="983"/>
      <c r="I1076" s="98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077"/>
      <c r="Q1076" s="1078"/>
      <c r="R1076" s="524" t="str">
        <f>IFERROR(IF(OR('別紙様式3-2（４・５月）'!R1078="",'別紙様式3-2（４・５月）'!Z1078="ベア加算"),
"",P1076*VLOOKUP(N1076,【参考】数式用!$AD$2:$AH$27,MATCH(O1076,【参考】数式用!$K$4:$N$4,0)+1,0)),"")</f>
        <v/>
      </c>
      <c r="S1076" s="138"/>
      <c r="T1076" s="1079"/>
      <c r="U1076" s="1080"/>
      <c r="V1076" s="522" t="str">
        <f>IFERROR(IF(AND('別紙様式3-2（４・５月）'!O1078="", O1076&lt;&gt;""),P1076, P1076*VLOOKUP(AF1076,【参考】数式用4!$DC$3:$DZ$106,MATCH(N1076,【参考】数式用4!$DC$2:$DZ$2,0))),"")</f>
        <v/>
      </c>
      <c r="W1076" s="107"/>
      <c r="X1076" s="525"/>
      <c r="Y1076" s="1081" t="str">
        <f>IFERROR(
     IF(OR('別紙様式3-2（４・５月）'!R1078="",'別紙様式3-2（４・５月）'!Z1078="ベア加算"),"",
                                            X1076*VLOOKUP(N1076,【参考】数式用!$AD$2:$AH$27,MATCH(W1076,【参考】数式用!$K$4:$N$4,0)+1,0)
      ),"")</f>
        <v/>
      </c>
      <c r="Z1076" s="1081"/>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 customHeight="1">
      <c r="A1077" s="502">
        <v>1064</v>
      </c>
      <c r="B1077" s="982" t="str">
        <f>IF(基本情報入力シート!C1116="","",基本情報入力シート!C1116)</f>
        <v/>
      </c>
      <c r="C1077" s="983"/>
      <c r="D1077" s="983"/>
      <c r="E1077" s="983"/>
      <c r="F1077" s="983"/>
      <c r="G1077" s="983"/>
      <c r="H1077" s="983"/>
      <c r="I1077" s="98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077"/>
      <c r="Q1077" s="1078"/>
      <c r="R1077" s="524" t="str">
        <f>IFERROR(IF(OR('別紙様式3-2（４・５月）'!R1079="",'別紙様式3-2（４・５月）'!Z1079="ベア加算"),
"",P1077*VLOOKUP(N1077,【参考】数式用!$AD$2:$AH$27,MATCH(O1077,【参考】数式用!$K$4:$N$4,0)+1,0)),"")</f>
        <v/>
      </c>
      <c r="S1077" s="138"/>
      <c r="T1077" s="1079"/>
      <c r="U1077" s="1080"/>
      <c r="V1077" s="522" t="str">
        <f>IFERROR(IF(AND('別紙様式3-2（４・５月）'!O1079="", O1077&lt;&gt;""),P1077, P1077*VLOOKUP(AF1077,【参考】数式用4!$DC$3:$DZ$106,MATCH(N1077,【参考】数式用4!$DC$2:$DZ$2,0))),"")</f>
        <v/>
      </c>
      <c r="W1077" s="107"/>
      <c r="X1077" s="525"/>
      <c r="Y1077" s="1081" t="str">
        <f>IFERROR(
     IF(OR('別紙様式3-2（４・５月）'!R1079="",'別紙様式3-2（４・５月）'!Z1079="ベア加算"),"",
                                            X1077*VLOOKUP(N1077,【参考】数式用!$AD$2:$AH$27,MATCH(W1077,【参考】数式用!$K$4:$N$4,0)+1,0)
      ),"")</f>
        <v/>
      </c>
      <c r="Z1077" s="1081"/>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 customHeight="1">
      <c r="A1078" s="502">
        <v>1065</v>
      </c>
      <c r="B1078" s="982" t="str">
        <f>IF(基本情報入力シート!C1117="","",基本情報入力シート!C1117)</f>
        <v/>
      </c>
      <c r="C1078" s="983"/>
      <c r="D1078" s="983"/>
      <c r="E1078" s="983"/>
      <c r="F1078" s="983"/>
      <c r="G1078" s="983"/>
      <c r="H1078" s="983"/>
      <c r="I1078" s="98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077"/>
      <c r="Q1078" s="1078"/>
      <c r="R1078" s="524" t="str">
        <f>IFERROR(IF(OR('別紙様式3-2（４・５月）'!R1080="",'別紙様式3-2（４・５月）'!Z1080="ベア加算"),
"",P1078*VLOOKUP(N1078,【参考】数式用!$AD$2:$AH$27,MATCH(O1078,【参考】数式用!$K$4:$N$4,0)+1,0)),"")</f>
        <v/>
      </c>
      <c r="S1078" s="138"/>
      <c r="T1078" s="1079"/>
      <c r="U1078" s="1080"/>
      <c r="V1078" s="522" t="str">
        <f>IFERROR(IF(AND('別紙様式3-2（４・５月）'!O1080="", O1078&lt;&gt;""),P1078, P1078*VLOOKUP(AF1078,【参考】数式用4!$DC$3:$DZ$106,MATCH(N1078,【参考】数式用4!$DC$2:$DZ$2,0))),"")</f>
        <v/>
      </c>
      <c r="W1078" s="107"/>
      <c r="X1078" s="525"/>
      <c r="Y1078" s="1081" t="str">
        <f>IFERROR(
     IF(OR('別紙様式3-2（４・５月）'!R1080="",'別紙様式3-2（４・５月）'!Z1080="ベア加算"),"",
                                            X1078*VLOOKUP(N1078,【参考】数式用!$AD$2:$AH$27,MATCH(W1078,【参考】数式用!$K$4:$N$4,0)+1,0)
      ),"")</f>
        <v/>
      </c>
      <c r="Z1078" s="1081"/>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 customHeight="1">
      <c r="A1079" s="502">
        <v>1066</v>
      </c>
      <c r="B1079" s="982" t="str">
        <f>IF(基本情報入力シート!C1118="","",基本情報入力シート!C1118)</f>
        <v/>
      </c>
      <c r="C1079" s="983"/>
      <c r="D1079" s="983"/>
      <c r="E1079" s="983"/>
      <c r="F1079" s="983"/>
      <c r="G1079" s="983"/>
      <c r="H1079" s="983"/>
      <c r="I1079" s="98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077"/>
      <c r="Q1079" s="1078"/>
      <c r="R1079" s="524" t="str">
        <f>IFERROR(IF(OR('別紙様式3-2（４・５月）'!R1081="",'別紙様式3-2（４・５月）'!Z1081="ベア加算"),
"",P1079*VLOOKUP(N1079,【参考】数式用!$AD$2:$AH$27,MATCH(O1079,【参考】数式用!$K$4:$N$4,0)+1,0)),"")</f>
        <v/>
      </c>
      <c r="S1079" s="138"/>
      <c r="T1079" s="1079"/>
      <c r="U1079" s="1080"/>
      <c r="V1079" s="522" t="str">
        <f>IFERROR(IF(AND('別紙様式3-2（４・５月）'!O1081="", O1079&lt;&gt;""),P1079, P1079*VLOOKUP(AF1079,【参考】数式用4!$DC$3:$DZ$106,MATCH(N1079,【参考】数式用4!$DC$2:$DZ$2,0))),"")</f>
        <v/>
      </c>
      <c r="W1079" s="107"/>
      <c r="X1079" s="525"/>
      <c r="Y1079" s="1081" t="str">
        <f>IFERROR(
     IF(OR('別紙様式3-2（４・５月）'!R1081="",'別紙様式3-2（４・５月）'!Z1081="ベア加算"),"",
                                            X1079*VLOOKUP(N1079,【参考】数式用!$AD$2:$AH$27,MATCH(W1079,【参考】数式用!$K$4:$N$4,0)+1,0)
      ),"")</f>
        <v/>
      </c>
      <c r="Z1079" s="1081"/>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 customHeight="1">
      <c r="A1080" s="502">
        <v>1067</v>
      </c>
      <c r="B1080" s="982" t="str">
        <f>IF(基本情報入力シート!C1119="","",基本情報入力シート!C1119)</f>
        <v/>
      </c>
      <c r="C1080" s="983"/>
      <c r="D1080" s="983"/>
      <c r="E1080" s="983"/>
      <c r="F1080" s="983"/>
      <c r="G1080" s="983"/>
      <c r="H1080" s="983"/>
      <c r="I1080" s="98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077"/>
      <c r="Q1080" s="1078"/>
      <c r="R1080" s="524" t="str">
        <f>IFERROR(IF(OR('別紙様式3-2（４・５月）'!R1082="",'別紙様式3-2（４・５月）'!Z1082="ベア加算"),
"",P1080*VLOOKUP(N1080,【参考】数式用!$AD$2:$AH$27,MATCH(O1080,【参考】数式用!$K$4:$N$4,0)+1,0)),"")</f>
        <v/>
      </c>
      <c r="S1080" s="138"/>
      <c r="T1080" s="1079"/>
      <c r="U1080" s="1080"/>
      <c r="V1080" s="522" t="str">
        <f>IFERROR(IF(AND('別紙様式3-2（４・５月）'!O1082="", O1080&lt;&gt;""),P1080, P1080*VLOOKUP(AF1080,【参考】数式用4!$DC$3:$DZ$106,MATCH(N1080,【参考】数式用4!$DC$2:$DZ$2,0))),"")</f>
        <v/>
      </c>
      <c r="W1080" s="107"/>
      <c r="X1080" s="525"/>
      <c r="Y1080" s="1081" t="str">
        <f>IFERROR(
     IF(OR('別紙様式3-2（４・５月）'!R1082="",'別紙様式3-2（４・５月）'!Z1082="ベア加算"),"",
                                            X1080*VLOOKUP(N1080,【参考】数式用!$AD$2:$AH$27,MATCH(W1080,【参考】数式用!$K$4:$N$4,0)+1,0)
      ),"")</f>
        <v/>
      </c>
      <c r="Z1080" s="1081"/>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 customHeight="1">
      <c r="A1081" s="502">
        <v>1068</v>
      </c>
      <c r="B1081" s="982" t="str">
        <f>IF(基本情報入力シート!C1120="","",基本情報入力シート!C1120)</f>
        <v/>
      </c>
      <c r="C1081" s="983"/>
      <c r="D1081" s="983"/>
      <c r="E1081" s="983"/>
      <c r="F1081" s="983"/>
      <c r="G1081" s="983"/>
      <c r="H1081" s="983"/>
      <c r="I1081" s="98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077"/>
      <c r="Q1081" s="1078"/>
      <c r="R1081" s="524" t="str">
        <f>IFERROR(IF(OR('別紙様式3-2（４・５月）'!R1083="",'別紙様式3-2（４・５月）'!Z1083="ベア加算"),
"",P1081*VLOOKUP(N1081,【参考】数式用!$AD$2:$AH$27,MATCH(O1081,【参考】数式用!$K$4:$N$4,0)+1,0)),"")</f>
        <v/>
      </c>
      <c r="S1081" s="138"/>
      <c r="T1081" s="1079"/>
      <c r="U1081" s="1080"/>
      <c r="V1081" s="522" t="str">
        <f>IFERROR(IF(AND('別紙様式3-2（４・５月）'!O1083="", O1081&lt;&gt;""),P1081, P1081*VLOOKUP(AF1081,【参考】数式用4!$DC$3:$DZ$106,MATCH(N1081,【参考】数式用4!$DC$2:$DZ$2,0))),"")</f>
        <v/>
      </c>
      <c r="W1081" s="107"/>
      <c r="X1081" s="525"/>
      <c r="Y1081" s="1081" t="str">
        <f>IFERROR(
     IF(OR('別紙様式3-2（４・５月）'!R1083="",'別紙様式3-2（４・５月）'!Z1083="ベア加算"),"",
                                            X1081*VLOOKUP(N1081,【参考】数式用!$AD$2:$AH$27,MATCH(W1081,【参考】数式用!$K$4:$N$4,0)+1,0)
      ),"")</f>
        <v/>
      </c>
      <c r="Z1081" s="1081"/>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 customHeight="1">
      <c r="A1082" s="502">
        <v>1069</v>
      </c>
      <c r="B1082" s="982" t="str">
        <f>IF(基本情報入力シート!C1121="","",基本情報入力シート!C1121)</f>
        <v/>
      </c>
      <c r="C1082" s="983"/>
      <c r="D1082" s="983"/>
      <c r="E1082" s="983"/>
      <c r="F1082" s="983"/>
      <c r="G1082" s="983"/>
      <c r="H1082" s="983"/>
      <c r="I1082" s="98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077"/>
      <c r="Q1082" s="1078"/>
      <c r="R1082" s="524" t="str">
        <f>IFERROR(IF(OR('別紙様式3-2（４・５月）'!R1084="",'別紙様式3-2（４・５月）'!Z1084="ベア加算"),
"",P1082*VLOOKUP(N1082,【参考】数式用!$AD$2:$AH$27,MATCH(O1082,【参考】数式用!$K$4:$N$4,0)+1,0)),"")</f>
        <v/>
      </c>
      <c r="S1082" s="138"/>
      <c r="T1082" s="1079"/>
      <c r="U1082" s="1080"/>
      <c r="V1082" s="522" t="str">
        <f>IFERROR(IF(AND('別紙様式3-2（４・５月）'!O1084="", O1082&lt;&gt;""),P1082, P1082*VLOOKUP(AF1082,【参考】数式用4!$DC$3:$DZ$106,MATCH(N1082,【参考】数式用4!$DC$2:$DZ$2,0))),"")</f>
        <v/>
      </c>
      <c r="W1082" s="107"/>
      <c r="X1082" s="525"/>
      <c r="Y1082" s="1081" t="str">
        <f>IFERROR(
     IF(OR('別紙様式3-2（４・５月）'!R1084="",'別紙様式3-2（４・５月）'!Z1084="ベア加算"),"",
                                            X1082*VLOOKUP(N1082,【参考】数式用!$AD$2:$AH$27,MATCH(W1082,【参考】数式用!$K$4:$N$4,0)+1,0)
      ),"")</f>
        <v/>
      </c>
      <c r="Z1082" s="1081"/>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 customHeight="1">
      <c r="A1083" s="502">
        <v>1070</v>
      </c>
      <c r="B1083" s="982" t="str">
        <f>IF(基本情報入力シート!C1122="","",基本情報入力シート!C1122)</f>
        <v/>
      </c>
      <c r="C1083" s="983"/>
      <c r="D1083" s="983"/>
      <c r="E1083" s="983"/>
      <c r="F1083" s="983"/>
      <c r="G1083" s="983"/>
      <c r="H1083" s="983"/>
      <c r="I1083" s="98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077"/>
      <c r="Q1083" s="1078"/>
      <c r="R1083" s="524" t="str">
        <f>IFERROR(IF(OR('別紙様式3-2（４・５月）'!R1085="",'別紙様式3-2（４・５月）'!Z1085="ベア加算"),
"",P1083*VLOOKUP(N1083,【参考】数式用!$AD$2:$AH$27,MATCH(O1083,【参考】数式用!$K$4:$N$4,0)+1,0)),"")</f>
        <v/>
      </c>
      <c r="S1083" s="138"/>
      <c r="T1083" s="1079"/>
      <c r="U1083" s="1080"/>
      <c r="V1083" s="522" t="str">
        <f>IFERROR(IF(AND('別紙様式3-2（４・５月）'!O1085="", O1083&lt;&gt;""),P1083, P1083*VLOOKUP(AF1083,【参考】数式用4!$DC$3:$DZ$106,MATCH(N1083,【参考】数式用4!$DC$2:$DZ$2,0))),"")</f>
        <v/>
      </c>
      <c r="W1083" s="107"/>
      <c r="X1083" s="525"/>
      <c r="Y1083" s="1081" t="str">
        <f>IFERROR(
     IF(OR('別紙様式3-2（４・５月）'!R1085="",'別紙様式3-2（４・５月）'!Z1085="ベア加算"),"",
                                            X1083*VLOOKUP(N1083,【参考】数式用!$AD$2:$AH$27,MATCH(W1083,【参考】数式用!$K$4:$N$4,0)+1,0)
      ),"")</f>
        <v/>
      </c>
      <c r="Z1083" s="1081"/>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 customHeight="1">
      <c r="A1084" s="502">
        <v>1071</v>
      </c>
      <c r="B1084" s="982" t="str">
        <f>IF(基本情報入力シート!C1123="","",基本情報入力シート!C1123)</f>
        <v/>
      </c>
      <c r="C1084" s="983"/>
      <c r="D1084" s="983"/>
      <c r="E1084" s="983"/>
      <c r="F1084" s="983"/>
      <c r="G1084" s="983"/>
      <c r="H1084" s="983"/>
      <c r="I1084" s="98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077"/>
      <c r="Q1084" s="1078"/>
      <c r="R1084" s="524" t="str">
        <f>IFERROR(IF(OR('別紙様式3-2（４・５月）'!R1086="",'別紙様式3-2（４・５月）'!Z1086="ベア加算"),
"",P1084*VLOOKUP(N1084,【参考】数式用!$AD$2:$AH$27,MATCH(O1084,【参考】数式用!$K$4:$N$4,0)+1,0)),"")</f>
        <v/>
      </c>
      <c r="S1084" s="138"/>
      <c r="T1084" s="1079"/>
      <c r="U1084" s="1080"/>
      <c r="V1084" s="522" t="str">
        <f>IFERROR(IF(AND('別紙様式3-2（４・５月）'!O1086="", O1084&lt;&gt;""),P1084, P1084*VLOOKUP(AF1084,【参考】数式用4!$DC$3:$DZ$106,MATCH(N1084,【参考】数式用4!$DC$2:$DZ$2,0))),"")</f>
        <v/>
      </c>
      <c r="W1084" s="107"/>
      <c r="X1084" s="525"/>
      <c r="Y1084" s="1081" t="str">
        <f>IFERROR(
     IF(OR('別紙様式3-2（４・５月）'!R1086="",'別紙様式3-2（４・５月）'!Z1086="ベア加算"),"",
                                            X1084*VLOOKUP(N1084,【参考】数式用!$AD$2:$AH$27,MATCH(W1084,【参考】数式用!$K$4:$N$4,0)+1,0)
      ),"")</f>
        <v/>
      </c>
      <c r="Z1084" s="1081"/>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 customHeight="1">
      <c r="A1085" s="502">
        <v>1072</v>
      </c>
      <c r="B1085" s="982" t="str">
        <f>IF(基本情報入力シート!C1124="","",基本情報入力シート!C1124)</f>
        <v/>
      </c>
      <c r="C1085" s="983"/>
      <c r="D1085" s="983"/>
      <c r="E1085" s="983"/>
      <c r="F1085" s="983"/>
      <c r="G1085" s="983"/>
      <c r="H1085" s="983"/>
      <c r="I1085" s="98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077"/>
      <c r="Q1085" s="1078"/>
      <c r="R1085" s="524" t="str">
        <f>IFERROR(IF(OR('別紙様式3-2（４・５月）'!R1087="",'別紙様式3-2（４・５月）'!Z1087="ベア加算"),
"",P1085*VLOOKUP(N1085,【参考】数式用!$AD$2:$AH$27,MATCH(O1085,【参考】数式用!$K$4:$N$4,0)+1,0)),"")</f>
        <v/>
      </c>
      <c r="S1085" s="138"/>
      <c r="T1085" s="1079"/>
      <c r="U1085" s="1080"/>
      <c r="V1085" s="522" t="str">
        <f>IFERROR(IF(AND('別紙様式3-2（４・５月）'!O1087="", O1085&lt;&gt;""),P1085, P1085*VLOOKUP(AF1085,【参考】数式用4!$DC$3:$DZ$106,MATCH(N1085,【参考】数式用4!$DC$2:$DZ$2,0))),"")</f>
        <v/>
      </c>
      <c r="W1085" s="107"/>
      <c r="X1085" s="525"/>
      <c r="Y1085" s="1081" t="str">
        <f>IFERROR(
     IF(OR('別紙様式3-2（４・５月）'!R1087="",'別紙様式3-2（４・５月）'!Z1087="ベア加算"),"",
                                            X1085*VLOOKUP(N1085,【参考】数式用!$AD$2:$AH$27,MATCH(W1085,【参考】数式用!$K$4:$N$4,0)+1,0)
      ),"")</f>
        <v/>
      </c>
      <c r="Z1085" s="1081"/>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 customHeight="1">
      <c r="A1086" s="502">
        <v>1073</v>
      </c>
      <c r="B1086" s="982" t="str">
        <f>IF(基本情報入力シート!C1125="","",基本情報入力シート!C1125)</f>
        <v/>
      </c>
      <c r="C1086" s="983"/>
      <c r="D1086" s="983"/>
      <c r="E1086" s="983"/>
      <c r="F1086" s="983"/>
      <c r="G1086" s="983"/>
      <c r="H1086" s="983"/>
      <c r="I1086" s="98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077"/>
      <c r="Q1086" s="1078"/>
      <c r="R1086" s="524" t="str">
        <f>IFERROR(IF(OR('別紙様式3-2（４・５月）'!R1088="",'別紙様式3-2（４・５月）'!Z1088="ベア加算"),
"",P1086*VLOOKUP(N1086,【参考】数式用!$AD$2:$AH$27,MATCH(O1086,【参考】数式用!$K$4:$N$4,0)+1,0)),"")</f>
        <v/>
      </c>
      <c r="S1086" s="138"/>
      <c r="T1086" s="1079"/>
      <c r="U1086" s="1080"/>
      <c r="V1086" s="522" t="str">
        <f>IFERROR(IF(AND('別紙様式3-2（４・５月）'!O1088="", O1086&lt;&gt;""),P1086, P1086*VLOOKUP(AF1086,【参考】数式用4!$DC$3:$DZ$106,MATCH(N1086,【参考】数式用4!$DC$2:$DZ$2,0))),"")</f>
        <v/>
      </c>
      <c r="W1086" s="107"/>
      <c r="X1086" s="525"/>
      <c r="Y1086" s="1081" t="str">
        <f>IFERROR(
     IF(OR('別紙様式3-2（４・５月）'!R1088="",'別紙様式3-2（４・５月）'!Z1088="ベア加算"),"",
                                            X1086*VLOOKUP(N1086,【参考】数式用!$AD$2:$AH$27,MATCH(W1086,【参考】数式用!$K$4:$N$4,0)+1,0)
      ),"")</f>
        <v/>
      </c>
      <c r="Z1086" s="1081"/>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 customHeight="1">
      <c r="A1087" s="502">
        <v>1074</v>
      </c>
      <c r="B1087" s="982" t="str">
        <f>IF(基本情報入力シート!C1126="","",基本情報入力シート!C1126)</f>
        <v/>
      </c>
      <c r="C1087" s="983"/>
      <c r="D1087" s="983"/>
      <c r="E1087" s="983"/>
      <c r="F1087" s="983"/>
      <c r="G1087" s="983"/>
      <c r="H1087" s="983"/>
      <c r="I1087" s="98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077"/>
      <c r="Q1087" s="1078"/>
      <c r="R1087" s="524" t="str">
        <f>IFERROR(IF(OR('別紙様式3-2（４・５月）'!R1089="",'別紙様式3-2（４・５月）'!Z1089="ベア加算"),
"",P1087*VLOOKUP(N1087,【参考】数式用!$AD$2:$AH$27,MATCH(O1087,【参考】数式用!$K$4:$N$4,0)+1,0)),"")</f>
        <v/>
      </c>
      <c r="S1087" s="138"/>
      <c r="T1087" s="1079"/>
      <c r="U1087" s="1080"/>
      <c r="V1087" s="522" t="str">
        <f>IFERROR(IF(AND('別紙様式3-2（４・５月）'!O1089="", O1087&lt;&gt;""),P1087, P1087*VLOOKUP(AF1087,【参考】数式用4!$DC$3:$DZ$106,MATCH(N1087,【参考】数式用4!$DC$2:$DZ$2,0))),"")</f>
        <v/>
      </c>
      <c r="W1087" s="107"/>
      <c r="X1087" s="525"/>
      <c r="Y1087" s="1081" t="str">
        <f>IFERROR(
     IF(OR('別紙様式3-2（４・５月）'!R1089="",'別紙様式3-2（４・５月）'!Z1089="ベア加算"),"",
                                            X1087*VLOOKUP(N1087,【参考】数式用!$AD$2:$AH$27,MATCH(W1087,【参考】数式用!$K$4:$N$4,0)+1,0)
      ),"")</f>
        <v/>
      </c>
      <c r="Z1087" s="1081"/>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 customHeight="1">
      <c r="A1088" s="502">
        <v>1075</v>
      </c>
      <c r="B1088" s="982" t="str">
        <f>IF(基本情報入力シート!C1127="","",基本情報入力シート!C1127)</f>
        <v/>
      </c>
      <c r="C1088" s="983"/>
      <c r="D1088" s="983"/>
      <c r="E1088" s="983"/>
      <c r="F1088" s="983"/>
      <c r="G1088" s="983"/>
      <c r="H1088" s="983"/>
      <c r="I1088" s="98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077"/>
      <c r="Q1088" s="1078"/>
      <c r="R1088" s="524" t="str">
        <f>IFERROR(IF(OR('別紙様式3-2（４・５月）'!R1090="",'別紙様式3-2（４・５月）'!Z1090="ベア加算"),
"",P1088*VLOOKUP(N1088,【参考】数式用!$AD$2:$AH$27,MATCH(O1088,【参考】数式用!$K$4:$N$4,0)+1,0)),"")</f>
        <v/>
      </c>
      <c r="S1088" s="138"/>
      <c r="T1088" s="1079"/>
      <c r="U1088" s="1080"/>
      <c r="V1088" s="522" t="str">
        <f>IFERROR(IF(AND('別紙様式3-2（４・５月）'!O1090="", O1088&lt;&gt;""),P1088, P1088*VLOOKUP(AF1088,【参考】数式用4!$DC$3:$DZ$106,MATCH(N1088,【参考】数式用4!$DC$2:$DZ$2,0))),"")</f>
        <v/>
      </c>
      <c r="W1088" s="107"/>
      <c r="X1088" s="525"/>
      <c r="Y1088" s="1081" t="str">
        <f>IFERROR(
     IF(OR('別紙様式3-2（４・５月）'!R1090="",'別紙様式3-2（４・５月）'!Z1090="ベア加算"),"",
                                            X1088*VLOOKUP(N1088,【参考】数式用!$AD$2:$AH$27,MATCH(W1088,【参考】数式用!$K$4:$N$4,0)+1,0)
      ),"")</f>
        <v/>
      </c>
      <c r="Z1088" s="1081"/>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 customHeight="1">
      <c r="A1089" s="502">
        <v>1076</v>
      </c>
      <c r="B1089" s="982" t="str">
        <f>IF(基本情報入力シート!C1128="","",基本情報入力シート!C1128)</f>
        <v/>
      </c>
      <c r="C1089" s="983"/>
      <c r="D1089" s="983"/>
      <c r="E1089" s="983"/>
      <c r="F1089" s="983"/>
      <c r="G1089" s="983"/>
      <c r="H1089" s="983"/>
      <c r="I1089" s="98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077"/>
      <c r="Q1089" s="1078"/>
      <c r="R1089" s="524" t="str">
        <f>IFERROR(IF(OR('別紙様式3-2（４・５月）'!R1091="",'別紙様式3-2（４・５月）'!Z1091="ベア加算"),
"",P1089*VLOOKUP(N1089,【参考】数式用!$AD$2:$AH$27,MATCH(O1089,【参考】数式用!$K$4:$N$4,0)+1,0)),"")</f>
        <v/>
      </c>
      <c r="S1089" s="138"/>
      <c r="T1089" s="1079"/>
      <c r="U1089" s="1080"/>
      <c r="V1089" s="522" t="str">
        <f>IFERROR(IF(AND('別紙様式3-2（４・５月）'!O1091="", O1089&lt;&gt;""),P1089, P1089*VLOOKUP(AF1089,【参考】数式用4!$DC$3:$DZ$106,MATCH(N1089,【参考】数式用4!$DC$2:$DZ$2,0))),"")</f>
        <v/>
      </c>
      <c r="W1089" s="107"/>
      <c r="X1089" s="525"/>
      <c r="Y1089" s="1081" t="str">
        <f>IFERROR(
     IF(OR('別紙様式3-2（４・５月）'!R1091="",'別紙様式3-2（４・５月）'!Z1091="ベア加算"),"",
                                            X1089*VLOOKUP(N1089,【参考】数式用!$AD$2:$AH$27,MATCH(W1089,【参考】数式用!$K$4:$N$4,0)+1,0)
      ),"")</f>
        <v/>
      </c>
      <c r="Z1089" s="1081"/>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 customHeight="1">
      <c r="A1090" s="502">
        <v>1077</v>
      </c>
      <c r="B1090" s="982" t="str">
        <f>IF(基本情報入力シート!C1129="","",基本情報入力シート!C1129)</f>
        <v/>
      </c>
      <c r="C1090" s="983"/>
      <c r="D1090" s="983"/>
      <c r="E1090" s="983"/>
      <c r="F1090" s="983"/>
      <c r="G1090" s="983"/>
      <c r="H1090" s="983"/>
      <c r="I1090" s="98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077"/>
      <c r="Q1090" s="1078"/>
      <c r="R1090" s="524" t="str">
        <f>IFERROR(IF(OR('別紙様式3-2（４・５月）'!R1092="",'別紙様式3-2（４・５月）'!Z1092="ベア加算"),
"",P1090*VLOOKUP(N1090,【参考】数式用!$AD$2:$AH$27,MATCH(O1090,【参考】数式用!$K$4:$N$4,0)+1,0)),"")</f>
        <v/>
      </c>
      <c r="S1090" s="138"/>
      <c r="T1090" s="1079"/>
      <c r="U1090" s="1080"/>
      <c r="V1090" s="522" t="str">
        <f>IFERROR(IF(AND('別紙様式3-2（４・５月）'!O1092="", O1090&lt;&gt;""),P1090, P1090*VLOOKUP(AF1090,【参考】数式用4!$DC$3:$DZ$106,MATCH(N1090,【参考】数式用4!$DC$2:$DZ$2,0))),"")</f>
        <v/>
      </c>
      <c r="W1090" s="107"/>
      <c r="X1090" s="525"/>
      <c r="Y1090" s="1081" t="str">
        <f>IFERROR(
     IF(OR('別紙様式3-2（４・５月）'!R1092="",'別紙様式3-2（４・５月）'!Z1092="ベア加算"),"",
                                            X1090*VLOOKUP(N1090,【参考】数式用!$AD$2:$AH$27,MATCH(W1090,【参考】数式用!$K$4:$N$4,0)+1,0)
      ),"")</f>
        <v/>
      </c>
      <c r="Z1090" s="1081"/>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 customHeight="1">
      <c r="A1091" s="502">
        <v>1078</v>
      </c>
      <c r="B1091" s="982" t="str">
        <f>IF(基本情報入力シート!C1130="","",基本情報入力シート!C1130)</f>
        <v/>
      </c>
      <c r="C1091" s="983"/>
      <c r="D1091" s="983"/>
      <c r="E1091" s="983"/>
      <c r="F1091" s="983"/>
      <c r="G1091" s="983"/>
      <c r="H1091" s="983"/>
      <c r="I1091" s="98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077"/>
      <c r="Q1091" s="1078"/>
      <c r="R1091" s="524" t="str">
        <f>IFERROR(IF(OR('別紙様式3-2（４・５月）'!R1093="",'別紙様式3-2（４・５月）'!Z1093="ベア加算"),
"",P1091*VLOOKUP(N1091,【参考】数式用!$AD$2:$AH$27,MATCH(O1091,【参考】数式用!$K$4:$N$4,0)+1,0)),"")</f>
        <v/>
      </c>
      <c r="S1091" s="138"/>
      <c r="T1091" s="1079"/>
      <c r="U1091" s="1080"/>
      <c r="V1091" s="522" t="str">
        <f>IFERROR(IF(AND('別紙様式3-2（４・５月）'!O1093="", O1091&lt;&gt;""),P1091, P1091*VLOOKUP(AF1091,【参考】数式用4!$DC$3:$DZ$106,MATCH(N1091,【参考】数式用4!$DC$2:$DZ$2,0))),"")</f>
        <v/>
      </c>
      <c r="W1091" s="107"/>
      <c r="X1091" s="525"/>
      <c r="Y1091" s="1081" t="str">
        <f>IFERROR(
     IF(OR('別紙様式3-2（４・５月）'!R1093="",'別紙様式3-2（４・５月）'!Z1093="ベア加算"),"",
                                            X1091*VLOOKUP(N1091,【参考】数式用!$AD$2:$AH$27,MATCH(W1091,【参考】数式用!$K$4:$N$4,0)+1,0)
      ),"")</f>
        <v/>
      </c>
      <c r="Z1091" s="1081"/>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 customHeight="1">
      <c r="A1092" s="502">
        <v>1079</v>
      </c>
      <c r="B1092" s="982" t="str">
        <f>IF(基本情報入力シート!C1131="","",基本情報入力シート!C1131)</f>
        <v/>
      </c>
      <c r="C1092" s="983"/>
      <c r="D1092" s="983"/>
      <c r="E1092" s="983"/>
      <c r="F1092" s="983"/>
      <c r="G1092" s="983"/>
      <c r="H1092" s="983"/>
      <c r="I1092" s="98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077"/>
      <c r="Q1092" s="1078"/>
      <c r="R1092" s="524" t="str">
        <f>IFERROR(IF(OR('別紙様式3-2（４・５月）'!R1094="",'別紙様式3-2（４・５月）'!Z1094="ベア加算"),
"",P1092*VLOOKUP(N1092,【参考】数式用!$AD$2:$AH$27,MATCH(O1092,【参考】数式用!$K$4:$N$4,0)+1,0)),"")</f>
        <v/>
      </c>
      <c r="S1092" s="138"/>
      <c r="T1092" s="1079"/>
      <c r="U1092" s="1080"/>
      <c r="V1092" s="522" t="str">
        <f>IFERROR(IF(AND('別紙様式3-2（４・５月）'!O1094="", O1092&lt;&gt;""),P1092, P1092*VLOOKUP(AF1092,【参考】数式用4!$DC$3:$DZ$106,MATCH(N1092,【参考】数式用4!$DC$2:$DZ$2,0))),"")</f>
        <v/>
      </c>
      <c r="W1092" s="107"/>
      <c r="X1092" s="525"/>
      <c r="Y1092" s="1081" t="str">
        <f>IFERROR(
     IF(OR('別紙様式3-2（４・５月）'!R1094="",'別紙様式3-2（４・５月）'!Z1094="ベア加算"),"",
                                            X1092*VLOOKUP(N1092,【参考】数式用!$AD$2:$AH$27,MATCH(W1092,【参考】数式用!$K$4:$N$4,0)+1,0)
      ),"")</f>
        <v/>
      </c>
      <c r="Z1092" s="1081"/>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 customHeight="1">
      <c r="A1093" s="502">
        <v>1080</v>
      </c>
      <c r="B1093" s="982" t="str">
        <f>IF(基本情報入力シート!C1132="","",基本情報入力シート!C1132)</f>
        <v/>
      </c>
      <c r="C1093" s="983"/>
      <c r="D1093" s="983"/>
      <c r="E1093" s="983"/>
      <c r="F1093" s="983"/>
      <c r="G1093" s="983"/>
      <c r="H1093" s="983"/>
      <c r="I1093" s="98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077"/>
      <c r="Q1093" s="1078"/>
      <c r="R1093" s="524" t="str">
        <f>IFERROR(IF(OR('別紙様式3-2（４・５月）'!R1095="",'別紙様式3-2（４・５月）'!Z1095="ベア加算"),
"",P1093*VLOOKUP(N1093,【参考】数式用!$AD$2:$AH$27,MATCH(O1093,【参考】数式用!$K$4:$N$4,0)+1,0)),"")</f>
        <v/>
      </c>
      <c r="S1093" s="138"/>
      <c r="T1093" s="1079"/>
      <c r="U1093" s="1080"/>
      <c r="V1093" s="522" t="str">
        <f>IFERROR(IF(AND('別紙様式3-2（４・５月）'!O1095="", O1093&lt;&gt;""),P1093, P1093*VLOOKUP(AF1093,【参考】数式用4!$DC$3:$DZ$106,MATCH(N1093,【参考】数式用4!$DC$2:$DZ$2,0))),"")</f>
        <v/>
      </c>
      <c r="W1093" s="107"/>
      <c r="X1093" s="525"/>
      <c r="Y1093" s="1081" t="str">
        <f>IFERROR(
     IF(OR('別紙様式3-2（４・５月）'!R1095="",'別紙様式3-2（４・５月）'!Z1095="ベア加算"),"",
                                            X1093*VLOOKUP(N1093,【参考】数式用!$AD$2:$AH$27,MATCH(W1093,【参考】数式用!$K$4:$N$4,0)+1,0)
      ),"")</f>
        <v/>
      </c>
      <c r="Z1093" s="1081"/>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 customHeight="1">
      <c r="A1094" s="502">
        <v>1081</v>
      </c>
      <c r="B1094" s="982" t="str">
        <f>IF(基本情報入力シート!C1133="","",基本情報入力シート!C1133)</f>
        <v/>
      </c>
      <c r="C1094" s="983"/>
      <c r="D1094" s="983"/>
      <c r="E1094" s="983"/>
      <c r="F1094" s="983"/>
      <c r="G1094" s="983"/>
      <c r="H1094" s="983"/>
      <c r="I1094" s="98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077"/>
      <c r="Q1094" s="1078"/>
      <c r="R1094" s="524" t="str">
        <f>IFERROR(IF(OR('別紙様式3-2（４・５月）'!R1096="",'別紙様式3-2（４・５月）'!Z1096="ベア加算"),
"",P1094*VLOOKUP(N1094,【参考】数式用!$AD$2:$AH$27,MATCH(O1094,【参考】数式用!$K$4:$N$4,0)+1,0)),"")</f>
        <v/>
      </c>
      <c r="S1094" s="138"/>
      <c r="T1094" s="1079"/>
      <c r="U1094" s="1080"/>
      <c r="V1094" s="522" t="str">
        <f>IFERROR(IF(AND('別紙様式3-2（４・５月）'!O1096="", O1094&lt;&gt;""),P1094, P1094*VLOOKUP(AF1094,【参考】数式用4!$DC$3:$DZ$106,MATCH(N1094,【参考】数式用4!$DC$2:$DZ$2,0))),"")</f>
        <v/>
      </c>
      <c r="W1094" s="107"/>
      <c r="X1094" s="525"/>
      <c r="Y1094" s="1081" t="str">
        <f>IFERROR(
     IF(OR('別紙様式3-2（４・５月）'!R1096="",'別紙様式3-2（４・５月）'!Z1096="ベア加算"),"",
                                            X1094*VLOOKUP(N1094,【参考】数式用!$AD$2:$AH$27,MATCH(W1094,【参考】数式用!$K$4:$N$4,0)+1,0)
      ),"")</f>
        <v/>
      </c>
      <c r="Z1094" s="1081"/>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 customHeight="1">
      <c r="A1095" s="502">
        <v>1082</v>
      </c>
      <c r="B1095" s="982" t="str">
        <f>IF(基本情報入力シート!C1134="","",基本情報入力シート!C1134)</f>
        <v/>
      </c>
      <c r="C1095" s="983"/>
      <c r="D1095" s="983"/>
      <c r="E1095" s="983"/>
      <c r="F1095" s="983"/>
      <c r="G1095" s="983"/>
      <c r="H1095" s="983"/>
      <c r="I1095" s="98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077"/>
      <c r="Q1095" s="1078"/>
      <c r="R1095" s="524" t="str">
        <f>IFERROR(IF(OR('別紙様式3-2（４・５月）'!R1097="",'別紙様式3-2（４・５月）'!Z1097="ベア加算"),
"",P1095*VLOOKUP(N1095,【参考】数式用!$AD$2:$AH$27,MATCH(O1095,【参考】数式用!$K$4:$N$4,0)+1,0)),"")</f>
        <v/>
      </c>
      <c r="S1095" s="138"/>
      <c r="T1095" s="1079"/>
      <c r="U1095" s="1080"/>
      <c r="V1095" s="522" t="str">
        <f>IFERROR(IF(AND('別紙様式3-2（４・５月）'!O1097="", O1095&lt;&gt;""),P1095, P1095*VLOOKUP(AF1095,【参考】数式用4!$DC$3:$DZ$106,MATCH(N1095,【参考】数式用4!$DC$2:$DZ$2,0))),"")</f>
        <v/>
      </c>
      <c r="W1095" s="107"/>
      <c r="X1095" s="525"/>
      <c r="Y1095" s="1081" t="str">
        <f>IFERROR(
     IF(OR('別紙様式3-2（４・５月）'!R1097="",'別紙様式3-2（４・５月）'!Z1097="ベア加算"),"",
                                            X1095*VLOOKUP(N1095,【参考】数式用!$AD$2:$AH$27,MATCH(W1095,【参考】数式用!$K$4:$N$4,0)+1,0)
      ),"")</f>
        <v/>
      </c>
      <c r="Z1095" s="1081"/>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 customHeight="1">
      <c r="A1096" s="502">
        <v>1083</v>
      </c>
      <c r="B1096" s="982" t="str">
        <f>IF(基本情報入力シート!C1135="","",基本情報入力シート!C1135)</f>
        <v/>
      </c>
      <c r="C1096" s="983"/>
      <c r="D1096" s="983"/>
      <c r="E1096" s="983"/>
      <c r="F1096" s="983"/>
      <c r="G1096" s="983"/>
      <c r="H1096" s="983"/>
      <c r="I1096" s="98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077"/>
      <c r="Q1096" s="1078"/>
      <c r="R1096" s="524" t="str">
        <f>IFERROR(IF(OR('別紙様式3-2（４・５月）'!R1098="",'別紙様式3-2（４・５月）'!Z1098="ベア加算"),
"",P1096*VLOOKUP(N1096,【参考】数式用!$AD$2:$AH$27,MATCH(O1096,【参考】数式用!$K$4:$N$4,0)+1,0)),"")</f>
        <v/>
      </c>
      <c r="S1096" s="138"/>
      <c r="T1096" s="1079"/>
      <c r="U1096" s="1080"/>
      <c r="V1096" s="522" t="str">
        <f>IFERROR(IF(AND('別紙様式3-2（４・５月）'!O1098="", O1096&lt;&gt;""),P1096, P1096*VLOOKUP(AF1096,【参考】数式用4!$DC$3:$DZ$106,MATCH(N1096,【参考】数式用4!$DC$2:$DZ$2,0))),"")</f>
        <v/>
      </c>
      <c r="W1096" s="107"/>
      <c r="X1096" s="525"/>
      <c r="Y1096" s="1081" t="str">
        <f>IFERROR(
     IF(OR('別紙様式3-2（４・５月）'!R1098="",'別紙様式3-2（４・５月）'!Z1098="ベア加算"),"",
                                            X1096*VLOOKUP(N1096,【参考】数式用!$AD$2:$AH$27,MATCH(W1096,【参考】数式用!$K$4:$N$4,0)+1,0)
      ),"")</f>
        <v/>
      </c>
      <c r="Z1096" s="1081"/>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 customHeight="1">
      <c r="A1097" s="502">
        <v>1084</v>
      </c>
      <c r="B1097" s="982" t="str">
        <f>IF(基本情報入力シート!C1136="","",基本情報入力シート!C1136)</f>
        <v/>
      </c>
      <c r="C1097" s="983"/>
      <c r="D1097" s="983"/>
      <c r="E1097" s="983"/>
      <c r="F1097" s="983"/>
      <c r="G1097" s="983"/>
      <c r="H1097" s="983"/>
      <c r="I1097" s="98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077"/>
      <c r="Q1097" s="1078"/>
      <c r="R1097" s="524" t="str">
        <f>IFERROR(IF(OR('別紙様式3-2（４・５月）'!R1099="",'別紙様式3-2（４・５月）'!Z1099="ベア加算"),
"",P1097*VLOOKUP(N1097,【参考】数式用!$AD$2:$AH$27,MATCH(O1097,【参考】数式用!$K$4:$N$4,0)+1,0)),"")</f>
        <v/>
      </c>
      <c r="S1097" s="138"/>
      <c r="T1097" s="1079"/>
      <c r="U1097" s="1080"/>
      <c r="V1097" s="522" t="str">
        <f>IFERROR(IF(AND('別紙様式3-2（４・５月）'!O1099="", O1097&lt;&gt;""),P1097, P1097*VLOOKUP(AF1097,【参考】数式用4!$DC$3:$DZ$106,MATCH(N1097,【参考】数式用4!$DC$2:$DZ$2,0))),"")</f>
        <v/>
      </c>
      <c r="W1097" s="107"/>
      <c r="X1097" s="525"/>
      <c r="Y1097" s="1081" t="str">
        <f>IFERROR(
     IF(OR('別紙様式3-2（４・５月）'!R1099="",'別紙様式3-2（４・５月）'!Z1099="ベア加算"),"",
                                            X1097*VLOOKUP(N1097,【参考】数式用!$AD$2:$AH$27,MATCH(W1097,【参考】数式用!$K$4:$N$4,0)+1,0)
      ),"")</f>
        <v/>
      </c>
      <c r="Z1097" s="1081"/>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 customHeight="1">
      <c r="A1098" s="502">
        <v>1085</v>
      </c>
      <c r="B1098" s="982" t="str">
        <f>IF(基本情報入力シート!C1137="","",基本情報入力シート!C1137)</f>
        <v/>
      </c>
      <c r="C1098" s="983"/>
      <c r="D1098" s="983"/>
      <c r="E1098" s="983"/>
      <c r="F1098" s="983"/>
      <c r="G1098" s="983"/>
      <c r="H1098" s="983"/>
      <c r="I1098" s="98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077"/>
      <c r="Q1098" s="1078"/>
      <c r="R1098" s="524" t="str">
        <f>IFERROR(IF(OR('別紙様式3-2（４・５月）'!R1100="",'別紙様式3-2（４・５月）'!Z1100="ベア加算"),
"",P1098*VLOOKUP(N1098,【参考】数式用!$AD$2:$AH$27,MATCH(O1098,【参考】数式用!$K$4:$N$4,0)+1,0)),"")</f>
        <v/>
      </c>
      <c r="S1098" s="138"/>
      <c r="T1098" s="1079"/>
      <c r="U1098" s="1080"/>
      <c r="V1098" s="522" t="str">
        <f>IFERROR(IF(AND('別紙様式3-2（４・５月）'!O1100="", O1098&lt;&gt;""),P1098, P1098*VLOOKUP(AF1098,【参考】数式用4!$DC$3:$DZ$106,MATCH(N1098,【参考】数式用4!$DC$2:$DZ$2,0))),"")</f>
        <v/>
      </c>
      <c r="W1098" s="107"/>
      <c r="X1098" s="525"/>
      <c r="Y1098" s="1081" t="str">
        <f>IFERROR(
     IF(OR('別紙様式3-2（４・５月）'!R1100="",'別紙様式3-2（４・５月）'!Z1100="ベア加算"),"",
                                            X1098*VLOOKUP(N1098,【参考】数式用!$AD$2:$AH$27,MATCH(W1098,【参考】数式用!$K$4:$N$4,0)+1,0)
      ),"")</f>
        <v/>
      </c>
      <c r="Z1098" s="1081"/>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 customHeight="1">
      <c r="A1099" s="502">
        <v>1086</v>
      </c>
      <c r="B1099" s="982" t="str">
        <f>IF(基本情報入力シート!C1138="","",基本情報入力シート!C1138)</f>
        <v/>
      </c>
      <c r="C1099" s="983"/>
      <c r="D1099" s="983"/>
      <c r="E1099" s="983"/>
      <c r="F1099" s="983"/>
      <c r="G1099" s="983"/>
      <c r="H1099" s="983"/>
      <c r="I1099" s="98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077"/>
      <c r="Q1099" s="1078"/>
      <c r="R1099" s="524" t="str">
        <f>IFERROR(IF(OR('別紙様式3-2（４・５月）'!R1101="",'別紙様式3-2（４・５月）'!Z1101="ベア加算"),
"",P1099*VLOOKUP(N1099,【参考】数式用!$AD$2:$AH$27,MATCH(O1099,【参考】数式用!$K$4:$N$4,0)+1,0)),"")</f>
        <v/>
      </c>
      <c r="S1099" s="138"/>
      <c r="T1099" s="1079"/>
      <c r="U1099" s="1080"/>
      <c r="V1099" s="522" t="str">
        <f>IFERROR(IF(AND('別紙様式3-2（４・５月）'!O1101="", O1099&lt;&gt;""),P1099, P1099*VLOOKUP(AF1099,【参考】数式用4!$DC$3:$DZ$106,MATCH(N1099,【参考】数式用4!$DC$2:$DZ$2,0))),"")</f>
        <v/>
      </c>
      <c r="W1099" s="107"/>
      <c r="X1099" s="525"/>
      <c r="Y1099" s="1081" t="str">
        <f>IFERROR(
     IF(OR('別紙様式3-2（４・５月）'!R1101="",'別紙様式3-2（４・５月）'!Z1101="ベア加算"),"",
                                            X1099*VLOOKUP(N1099,【参考】数式用!$AD$2:$AH$27,MATCH(W1099,【参考】数式用!$K$4:$N$4,0)+1,0)
      ),"")</f>
        <v/>
      </c>
      <c r="Z1099" s="1081"/>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 customHeight="1">
      <c r="A1100" s="502">
        <v>1087</v>
      </c>
      <c r="B1100" s="982" t="str">
        <f>IF(基本情報入力シート!C1139="","",基本情報入力シート!C1139)</f>
        <v/>
      </c>
      <c r="C1100" s="983"/>
      <c r="D1100" s="983"/>
      <c r="E1100" s="983"/>
      <c r="F1100" s="983"/>
      <c r="G1100" s="983"/>
      <c r="H1100" s="983"/>
      <c r="I1100" s="98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077"/>
      <c r="Q1100" s="1078"/>
      <c r="R1100" s="524" t="str">
        <f>IFERROR(IF(OR('別紙様式3-2（４・５月）'!R1102="",'別紙様式3-2（４・５月）'!Z1102="ベア加算"),
"",P1100*VLOOKUP(N1100,【参考】数式用!$AD$2:$AH$27,MATCH(O1100,【参考】数式用!$K$4:$N$4,0)+1,0)),"")</f>
        <v/>
      </c>
      <c r="S1100" s="138"/>
      <c r="T1100" s="1079"/>
      <c r="U1100" s="1080"/>
      <c r="V1100" s="522" t="str">
        <f>IFERROR(IF(AND('別紙様式3-2（４・５月）'!O1102="", O1100&lt;&gt;""),P1100, P1100*VLOOKUP(AF1100,【参考】数式用4!$DC$3:$DZ$106,MATCH(N1100,【参考】数式用4!$DC$2:$DZ$2,0))),"")</f>
        <v/>
      </c>
      <c r="W1100" s="107"/>
      <c r="X1100" s="525"/>
      <c r="Y1100" s="1081" t="str">
        <f>IFERROR(
     IF(OR('別紙様式3-2（４・５月）'!R1102="",'別紙様式3-2（４・５月）'!Z1102="ベア加算"),"",
                                            X1100*VLOOKUP(N1100,【参考】数式用!$AD$2:$AH$27,MATCH(W1100,【参考】数式用!$K$4:$N$4,0)+1,0)
      ),"")</f>
        <v/>
      </c>
      <c r="Z1100" s="1081"/>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 customHeight="1">
      <c r="A1101" s="502">
        <v>1088</v>
      </c>
      <c r="B1101" s="982" t="str">
        <f>IF(基本情報入力シート!C1140="","",基本情報入力シート!C1140)</f>
        <v/>
      </c>
      <c r="C1101" s="983"/>
      <c r="D1101" s="983"/>
      <c r="E1101" s="983"/>
      <c r="F1101" s="983"/>
      <c r="G1101" s="983"/>
      <c r="H1101" s="983"/>
      <c r="I1101" s="98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077"/>
      <c r="Q1101" s="1078"/>
      <c r="R1101" s="524" t="str">
        <f>IFERROR(IF(OR('別紙様式3-2（４・５月）'!R1103="",'別紙様式3-2（４・５月）'!Z1103="ベア加算"),
"",P1101*VLOOKUP(N1101,【参考】数式用!$AD$2:$AH$27,MATCH(O1101,【参考】数式用!$K$4:$N$4,0)+1,0)),"")</f>
        <v/>
      </c>
      <c r="S1101" s="138"/>
      <c r="T1101" s="1079"/>
      <c r="U1101" s="1080"/>
      <c r="V1101" s="522" t="str">
        <f>IFERROR(IF(AND('別紙様式3-2（４・５月）'!O1103="", O1101&lt;&gt;""),P1101, P1101*VLOOKUP(AF1101,【参考】数式用4!$DC$3:$DZ$106,MATCH(N1101,【参考】数式用4!$DC$2:$DZ$2,0))),"")</f>
        <v/>
      </c>
      <c r="W1101" s="107"/>
      <c r="X1101" s="525"/>
      <c r="Y1101" s="1081" t="str">
        <f>IFERROR(
     IF(OR('別紙様式3-2（４・５月）'!R1103="",'別紙様式3-2（４・５月）'!Z1103="ベア加算"),"",
                                            X1101*VLOOKUP(N1101,【参考】数式用!$AD$2:$AH$27,MATCH(W1101,【参考】数式用!$K$4:$N$4,0)+1,0)
      ),"")</f>
        <v/>
      </c>
      <c r="Z1101" s="1081"/>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 customHeight="1">
      <c r="A1102" s="502">
        <v>1089</v>
      </c>
      <c r="B1102" s="982" t="str">
        <f>IF(基本情報入力シート!C1141="","",基本情報入力シート!C1141)</f>
        <v/>
      </c>
      <c r="C1102" s="983"/>
      <c r="D1102" s="983"/>
      <c r="E1102" s="983"/>
      <c r="F1102" s="983"/>
      <c r="G1102" s="983"/>
      <c r="H1102" s="983"/>
      <c r="I1102" s="98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077"/>
      <c r="Q1102" s="1078"/>
      <c r="R1102" s="524" t="str">
        <f>IFERROR(IF(OR('別紙様式3-2（４・５月）'!R1104="",'別紙様式3-2（４・５月）'!Z1104="ベア加算"),
"",P1102*VLOOKUP(N1102,【参考】数式用!$AD$2:$AH$27,MATCH(O1102,【参考】数式用!$K$4:$N$4,0)+1,0)),"")</f>
        <v/>
      </c>
      <c r="S1102" s="138"/>
      <c r="T1102" s="1079"/>
      <c r="U1102" s="1080"/>
      <c r="V1102" s="522" t="str">
        <f>IFERROR(IF(AND('別紙様式3-2（４・５月）'!O1104="", O1102&lt;&gt;""),P1102, P1102*VLOOKUP(AF1102,【参考】数式用4!$DC$3:$DZ$106,MATCH(N1102,【参考】数式用4!$DC$2:$DZ$2,0))),"")</f>
        <v/>
      </c>
      <c r="W1102" s="107"/>
      <c r="X1102" s="525"/>
      <c r="Y1102" s="1081" t="str">
        <f>IFERROR(
     IF(OR('別紙様式3-2（４・５月）'!R1104="",'別紙様式3-2（４・５月）'!Z1104="ベア加算"),"",
                                            X1102*VLOOKUP(N1102,【参考】数式用!$AD$2:$AH$27,MATCH(W1102,【参考】数式用!$K$4:$N$4,0)+1,0)
      ),"")</f>
        <v/>
      </c>
      <c r="Z1102" s="1081"/>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 customHeight="1">
      <c r="A1103" s="502">
        <v>1090</v>
      </c>
      <c r="B1103" s="982" t="str">
        <f>IF(基本情報入力シート!C1142="","",基本情報入力シート!C1142)</f>
        <v/>
      </c>
      <c r="C1103" s="983"/>
      <c r="D1103" s="983"/>
      <c r="E1103" s="983"/>
      <c r="F1103" s="983"/>
      <c r="G1103" s="983"/>
      <c r="H1103" s="983"/>
      <c r="I1103" s="98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077"/>
      <c r="Q1103" s="1078"/>
      <c r="R1103" s="524" t="str">
        <f>IFERROR(IF(OR('別紙様式3-2（４・５月）'!R1105="",'別紙様式3-2（４・５月）'!Z1105="ベア加算"),
"",P1103*VLOOKUP(N1103,【参考】数式用!$AD$2:$AH$27,MATCH(O1103,【参考】数式用!$K$4:$N$4,0)+1,0)),"")</f>
        <v/>
      </c>
      <c r="S1103" s="138"/>
      <c r="T1103" s="1079"/>
      <c r="U1103" s="1080"/>
      <c r="V1103" s="522" t="str">
        <f>IFERROR(IF(AND('別紙様式3-2（４・５月）'!O1105="", O1103&lt;&gt;""),P1103, P1103*VLOOKUP(AF1103,【参考】数式用4!$DC$3:$DZ$106,MATCH(N1103,【参考】数式用4!$DC$2:$DZ$2,0))),"")</f>
        <v/>
      </c>
      <c r="W1103" s="107"/>
      <c r="X1103" s="525"/>
      <c r="Y1103" s="1081" t="str">
        <f>IFERROR(
     IF(OR('別紙様式3-2（４・５月）'!R1105="",'別紙様式3-2（４・５月）'!Z1105="ベア加算"),"",
                                            X1103*VLOOKUP(N1103,【参考】数式用!$AD$2:$AH$27,MATCH(W1103,【参考】数式用!$K$4:$N$4,0)+1,0)
      ),"")</f>
        <v/>
      </c>
      <c r="Z1103" s="1081"/>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 customHeight="1">
      <c r="A1104" s="502">
        <v>1091</v>
      </c>
      <c r="B1104" s="982" t="str">
        <f>IF(基本情報入力シート!C1143="","",基本情報入力シート!C1143)</f>
        <v/>
      </c>
      <c r="C1104" s="983"/>
      <c r="D1104" s="983"/>
      <c r="E1104" s="983"/>
      <c r="F1104" s="983"/>
      <c r="G1104" s="983"/>
      <c r="H1104" s="983"/>
      <c r="I1104" s="98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077"/>
      <c r="Q1104" s="1078"/>
      <c r="R1104" s="524" t="str">
        <f>IFERROR(IF(OR('別紙様式3-2（４・５月）'!R1106="",'別紙様式3-2（４・５月）'!Z1106="ベア加算"),
"",P1104*VLOOKUP(N1104,【参考】数式用!$AD$2:$AH$27,MATCH(O1104,【参考】数式用!$K$4:$N$4,0)+1,0)),"")</f>
        <v/>
      </c>
      <c r="S1104" s="138"/>
      <c r="T1104" s="1079"/>
      <c r="U1104" s="1080"/>
      <c r="V1104" s="522" t="str">
        <f>IFERROR(IF(AND('別紙様式3-2（４・５月）'!O1106="", O1104&lt;&gt;""),P1104, P1104*VLOOKUP(AF1104,【参考】数式用4!$DC$3:$DZ$106,MATCH(N1104,【参考】数式用4!$DC$2:$DZ$2,0))),"")</f>
        <v/>
      </c>
      <c r="W1104" s="107"/>
      <c r="X1104" s="525"/>
      <c r="Y1104" s="1081" t="str">
        <f>IFERROR(
     IF(OR('別紙様式3-2（４・５月）'!R1106="",'別紙様式3-2（４・５月）'!Z1106="ベア加算"),"",
                                            X1104*VLOOKUP(N1104,【参考】数式用!$AD$2:$AH$27,MATCH(W1104,【参考】数式用!$K$4:$N$4,0)+1,0)
      ),"")</f>
        <v/>
      </c>
      <c r="Z1104" s="1081"/>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 customHeight="1">
      <c r="A1105" s="502">
        <v>1092</v>
      </c>
      <c r="B1105" s="982" t="str">
        <f>IF(基本情報入力シート!C1144="","",基本情報入力シート!C1144)</f>
        <v/>
      </c>
      <c r="C1105" s="983"/>
      <c r="D1105" s="983"/>
      <c r="E1105" s="983"/>
      <c r="F1105" s="983"/>
      <c r="G1105" s="983"/>
      <c r="H1105" s="983"/>
      <c r="I1105" s="98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077"/>
      <c r="Q1105" s="1078"/>
      <c r="R1105" s="524" t="str">
        <f>IFERROR(IF(OR('別紙様式3-2（４・５月）'!R1107="",'別紙様式3-2（４・５月）'!Z1107="ベア加算"),
"",P1105*VLOOKUP(N1105,【参考】数式用!$AD$2:$AH$27,MATCH(O1105,【参考】数式用!$K$4:$N$4,0)+1,0)),"")</f>
        <v/>
      </c>
      <c r="S1105" s="138"/>
      <c r="T1105" s="1079"/>
      <c r="U1105" s="1080"/>
      <c r="V1105" s="522" t="str">
        <f>IFERROR(IF(AND('別紙様式3-2（４・５月）'!O1107="", O1105&lt;&gt;""),P1105, P1105*VLOOKUP(AF1105,【参考】数式用4!$DC$3:$DZ$106,MATCH(N1105,【参考】数式用4!$DC$2:$DZ$2,0))),"")</f>
        <v/>
      </c>
      <c r="W1105" s="107"/>
      <c r="X1105" s="525"/>
      <c r="Y1105" s="1081" t="str">
        <f>IFERROR(
     IF(OR('別紙様式3-2（４・５月）'!R1107="",'別紙様式3-2（４・５月）'!Z1107="ベア加算"),"",
                                            X1105*VLOOKUP(N1105,【参考】数式用!$AD$2:$AH$27,MATCH(W1105,【参考】数式用!$K$4:$N$4,0)+1,0)
      ),"")</f>
        <v/>
      </c>
      <c r="Z1105" s="1081"/>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 customHeight="1">
      <c r="A1106" s="502">
        <v>1093</v>
      </c>
      <c r="B1106" s="982" t="str">
        <f>IF(基本情報入力シート!C1145="","",基本情報入力シート!C1145)</f>
        <v/>
      </c>
      <c r="C1106" s="983"/>
      <c r="D1106" s="983"/>
      <c r="E1106" s="983"/>
      <c r="F1106" s="983"/>
      <c r="G1106" s="983"/>
      <c r="H1106" s="983"/>
      <c r="I1106" s="98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077"/>
      <c r="Q1106" s="1078"/>
      <c r="R1106" s="524" t="str">
        <f>IFERROR(IF(OR('別紙様式3-2（４・５月）'!R1108="",'別紙様式3-2（４・５月）'!Z1108="ベア加算"),
"",P1106*VLOOKUP(N1106,【参考】数式用!$AD$2:$AH$27,MATCH(O1106,【参考】数式用!$K$4:$N$4,0)+1,0)),"")</f>
        <v/>
      </c>
      <c r="S1106" s="138"/>
      <c r="T1106" s="1079"/>
      <c r="U1106" s="1080"/>
      <c r="V1106" s="522" t="str">
        <f>IFERROR(IF(AND('別紙様式3-2（４・５月）'!O1108="", O1106&lt;&gt;""),P1106, P1106*VLOOKUP(AF1106,【参考】数式用4!$DC$3:$DZ$106,MATCH(N1106,【参考】数式用4!$DC$2:$DZ$2,0))),"")</f>
        <v/>
      </c>
      <c r="W1106" s="107"/>
      <c r="X1106" s="525"/>
      <c r="Y1106" s="1081" t="str">
        <f>IFERROR(
     IF(OR('別紙様式3-2（４・５月）'!R1108="",'別紙様式3-2（４・５月）'!Z1108="ベア加算"),"",
                                            X1106*VLOOKUP(N1106,【参考】数式用!$AD$2:$AH$27,MATCH(W1106,【参考】数式用!$K$4:$N$4,0)+1,0)
      ),"")</f>
        <v/>
      </c>
      <c r="Z1106" s="1081"/>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 customHeight="1">
      <c r="A1107" s="502">
        <v>1094</v>
      </c>
      <c r="B1107" s="982" t="str">
        <f>IF(基本情報入力シート!C1146="","",基本情報入力シート!C1146)</f>
        <v/>
      </c>
      <c r="C1107" s="983"/>
      <c r="D1107" s="983"/>
      <c r="E1107" s="983"/>
      <c r="F1107" s="983"/>
      <c r="G1107" s="983"/>
      <c r="H1107" s="983"/>
      <c r="I1107" s="98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077"/>
      <c r="Q1107" s="1078"/>
      <c r="R1107" s="524" t="str">
        <f>IFERROR(IF(OR('別紙様式3-2（４・５月）'!R1109="",'別紙様式3-2（４・５月）'!Z1109="ベア加算"),
"",P1107*VLOOKUP(N1107,【参考】数式用!$AD$2:$AH$27,MATCH(O1107,【参考】数式用!$K$4:$N$4,0)+1,0)),"")</f>
        <v/>
      </c>
      <c r="S1107" s="138"/>
      <c r="T1107" s="1079"/>
      <c r="U1107" s="1080"/>
      <c r="V1107" s="522" t="str">
        <f>IFERROR(IF(AND('別紙様式3-2（４・５月）'!O1109="", O1107&lt;&gt;""),P1107, P1107*VLOOKUP(AF1107,【参考】数式用4!$DC$3:$DZ$106,MATCH(N1107,【参考】数式用4!$DC$2:$DZ$2,0))),"")</f>
        <v/>
      </c>
      <c r="W1107" s="107"/>
      <c r="X1107" s="525"/>
      <c r="Y1107" s="1081" t="str">
        <f>IFERROR(
     IF(OR('別紙様式3-2（４・５月）'!R1109="",'別紙様式3-2（４・５月）'!Z1109="ベア加算"),"",
                                            X1107*VLOOKUP(N1107,【参考】数式用!$AD$2:$AH$27,MATCH(W1107,【参考】数式用!$K$4:$N$4,0)+1,0)
      ),"")</f>
        <v/>
      </c>
      <c r="Z1107" s="1081"/>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 customHeight="1">
      <c r="A1108" s="502">
        <v>1095</v>
      </c>
      <c r="B1108" s="982" t="str">
        <f>IF(基本情報入力シート!C1147="","",基本情報入力シート!C1147)</f>
        <v/>
      </c>
      <c r="C1108" s="983"/>
      <c r="D1108" s="983"/>
      <c r="E1108" s="983"/>
      <c r="F1108" s="983"/>
      <c r="G1108" s="983"/>
      <c r="H1108" s="983"/>
      <c r="I1108" s="98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077"/>
      <c r="Q1108" s="1078"/>
      <c r="R1108" s="524" t="str">
        <f>IFERROR(IF(OR('別紙様式3-2（４・５月）'!R1110="",'別紙様式3-2（４・５月）'!Z1110="ベア加算"),
"",P1108*VLOOKUP(N1108,【参考】数式用!$AD$2:$AH$27,MATCH(O1108,【参考】数式用!$K$4:$N$4,0)+1,0)),"")</f>
        <v/>
      </c>
      <c r="S1108" s="138"/>
      <c r="T1108" s="1079"/>
      <c r="U1108" s="1080"/>
      <c r="V1108" s="522" t="str">
        <f>IFERROR(IF(AND('別紙様式3-2（４・５月）'!O1110="", O1108&lt;&gt;""),P1108, P1108*VLOOKUP(AF1108,【参考】数式用4!$DC$3:$DZ$106,MATCH(N1108,【参考】数式用4!$DC$2:$DZ$2,0))),"")</f>
        <v/>
      </c>
      <c r="W1108" s="107"/>
      <c r="X1108" s="525"/>
      <c r="Y1108" s="1081" t="str">
        <f>IFERROR(
     IF(OR('別紙様式3-2（４・５月）'!R1110="",'別紙様式3-2（４・５月）'!Z1110="ベア加算"),"",
                                            X1108*VLOOKUP(N1108,【参考】数式用!$AD$2:$AH$27,MATCH(W1108,【参考】数式用!$K$4:$N$4,0)+1,0)
      ),"")</f>
        <v/>
      </c>
      <c r="Z1108" s="1081"/>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 customHeight="1">
      <c r="A1109" s="502">
        <v>1096</v>
      </c>
      <c r="B1109" s="982" t="str">
        <f>IF(基本情報入力シート!C1148="","",基本情報入力シート!C1148)</f>
        <v/>
      </c>
      <c r="C1109" s="983"/>
      <c r="D1109" s="983"/>
      <c r="E1109" s="983"/>
      <c r="F1109" s="983"/>
      <c r="G1109" s="983"/>
      <c r="H1109" s="983"/>
      <c r="I1109" s="98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077"/>
      <c r="Q1109" s="1078"/>
      <c r="R1109" s="524" t="str">
        <f>IFERROR(IF(OR('別紙様式3-2（４・５月）'!R1111="",'別紙様式3-2（４・５月）'!Z1111="ベア加算"),
"",P1109*VLOOKUP(N1109,【参考】数式用!$AD$2:$AH$27,MATCH(O1109,【参考】数式用!$K$4:$N$4,0)+1,0)),"")</f>
        <v/>
      </c>
      <c r="S1109" s="138"/>
      <c r="T1109" s="1079"/>
      <c r="U1109" s="1080"/>
      <c r="V1109" s="522" t="str">
        <f>IFERROR(IF(AND('別紙様式3-2（４・５月）'!O1111="", O1109&lt;&gt;""),P1109, P1109*VLOOKUP(AF1109,【参考】数式用4!$DC$3:$DZ$106,MATCH(N1109,【参考】数式用4!$DC$2:$DZ$2,0))),"")</f>
        <v/>
      </c>
      <c r="W1109" s="107"/>
      <c r="X1109" s="525"/>
      <c r="Y1109" s="1081" t="str">
        <f>IFERROR(
     IF(OR('別紙様式3-2（４・５月）'!R1111="",'別紙様式3-2（４・５月）'!Z1111="ベア加算"),"",
                                            X1109*VLOOKUP(N1109,【参考】数式用!$AD$2:$AH$27,MATCH(W1109,【参考】数式用!$K$4:$N$4,0)+1,0)
      ),"")</f>
        <v/>
      </c>
      <c r="Z1109" s="1081"/>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 customHeight="1">
      <c r="A1110" s="502">
        <v>1097</v>
      </c>
      <c r="B1110" s="982" t="str">
        <f>IF(基本情報入力シート!C1149="","",基本情報入力シート!C1149)</f>
        <v/>
      </c>
      <c r="C1110" s="983"/>
      <c r="D1110" s="983"/>
      <c r="E1110" s="983"/>
      <c r="F1110" s="983"/>
      <c r="G1110" s="983"/>
      <c r="H1110" s="983"/>
      <c r="I1110" s="98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077"/>
      <c r="Q1110" s="1078"/>
      <c r="R1110" s="524" t="str">
        <f>IFERROR(IF(OR('別紙様式3-2（４・５月）'!R1112="",'別紙様式3-2（４・５月）'!Z1112="ベア加算"),
"",P1110*VLOOKUP(N1110,【参考】数式用!$AD$2:$AH$27,MATCH(O1110,【参考】数式用!$K$4:$N$4,0)+1,0)),"")</f>
        <v/>
      </c>
      <c r="S1110" s="138"/>
      <c r="T1110" s="1079"/>
      <c r="U1110" s="1080"/>
      <c r="V1110" s="522" t="str">
        <f>IFERROR(IF(AND('別紙様式3-2（４・５月）'!O1112="", O1110&lt;&gt;""),P1110, P1110*VLOOKUP(AF1110,【参考】数式用4!$DC$3:$DZ$106,MATCH(N1110,【参考】数式用4!$DC$2:$DZ$2,0))),"")</f>
        <v/>
      </c>
      <c r="W1110" s="107"/>
      <c r="X1110" s="525"/>
      <c r="Y1110" s="1081" t="str">
        <f>IFERROR(
     IF(OR('別紙様式3-2（４・５月）'!R1112="",'別紙様式3-2（４・５月）'!Z1112="ベア加算"),"",
                                            X1110*VLOOKUP(N1110,【参考】数式用!$AD$2:$AH$27,MATCH(W1110,【参考】数式用!$K$4:$N$4,0)+1,0)
      ),"")</f>
        <v/>
      </c>
      <c r="Z1110" s="1081"/>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 customHeight="1">
      <c r="A1111" s="502">
        <v>1098</v>
      </c>
      <c r="B1111" s="982" t="str">
        <f>IF(基本情報入力シート!C1150="","",基本情報入力シート!C1150)</f>
        <v/>
      </c>
      <c r="C1111" s="983"/>
      <c r="D1111" s="983"/>
      <c r="E1111" s="983"/>
      <c r="F1111" s="983"/>
      <c r="G1111" s="983"/>
      <c r="H1111" s="983"/>
      <c r="I1111" s="98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077"/>
      <c r="Q1111" s="1078"/>
      <c r="R1111" s="524" t="str">
        <f>IFERROR(IF(OR('別紙様式3-2（４・５月）'!R1113="",'別紙様式3-2（４・５月）'!Z1113="ベア加算"),
"",P1111*VLOOKUP(N1111,【参考】数式用!$AD$2:$AH$27,MATCH(O1111,【参考】数式用!$K$4:$N$4,0)+1,0)),"")</f>
        <v/>
      </c>
      <c r="S1111" s="138"/>
      <c r="T1111" s="1079"/>
      <c r="U1111" s="1080"/>
      <c r="V1111" s="522" t="str">
        <f>IFERROR(IF(AND('別紙様式3-2（４・５月）'!O1113="", O1111&lt;&gt;""),P1111, P1111*VLOOKUP(AF1111,【参考】数式用4!$DC$3:$DZ$106,MATCH(N1111,【参考】数式用4!$DC$2:$DZ$2,0))),"")</f>
        <v/>
      </c>
      <c r="W1111" s="107"/>
      <c r="X1111" s="525"/>
      <c r="Y1111" s="1081" t="str">
        <f>IFERROR(
     IF(OR('別紙様式3-2（４・５月）'!R1113="",'別紙様式3-2（４・５月）'!Z1113="ベア加算"),"",
                                            X1111*VLOOKUP(N1111,【参考】数式用!$AD$2:$AH$27,MATCH(W1111,【参考】数式用!$K$4:$N$4,0)+1,0)
      ),"")</f>
        <v/>
      </c>
      <c r="Z1111" s="1081"/>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 customHeight="1">
      <c r="A1112" s="502">
        <v>1099</v>
      </c>
      <c r="B1112" s="982" t="str">
        <f>IF(基本情報入力シート!C1151="","",基本情報入力シート!C1151)</f>
        <v/>
      </c>
      <c r="C1112" s="983"/>
      <c r="D1112" s="983"/>
      <c r="E1112" s="983"/>
      <c r="F1112" s="983"/>
      <c r="G1112" s="983"/>
      <c r="H1112" s="983"/>
      <c r="I1112" s="98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077"/>
      <c r="Q1112" s="1078"/>
      <c r="R1112" s="524" t="str">
        <f>IFERROR(IF(OR('別紙様式3-2（４・５月）'!R1114="",'別紙様式3-2（４・５月）'!Z1114="ベア加算"),
"",P1112*VLOOKUP(N1112,【参考】数式用!$AD$2:$AH$27,MATCH(O1112,【参考】数式用!$K$4:$N$4,0)+1,0)),"")</f>
        <v/>
      </c>
      <c r="S1112" s="138"/>
      <c r="T1112" s="1079"/>
      <c r="U1112" s="1080"/>
      <c r="V1112" s="522" t="str">
        <f>IFERROR(IF(AND('別紙様式3-2（４・５月）'!O1114="", O1112&lt;&gt;""),P1112, P1112*VLOOKUP(AF1112,【参考】数式用4!$DC$3:$DZ$106,MATCH(N1112,【参考】数式用4!$DC$2:$DZ$2,0))),"")</f>
        <v/>
      </c>
      <c r="W1112" s="107"/>
      <c r="X1112" s="525"/>
      <c r="Y1112" s="1081" t="str">
        <f>IFERROR(
     IF(OR('別紙様式3-2（４・５月）'!R1114="",'別紙様式3-2（４・５月）'!Z1114="ベア加算"),"",
                                            X1112*VLOOKUP(N1112,【参考】数式用!$AD$2:$AH$27,MATCH(W1112,【参考】数式用!$K$4:$N$4,0)+1,0)
      ),"")</f>
        <v/>
      </c>
      <c r="Z1112" s="1081"/>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 customHeight="1">
      <c r="A1113" s="502">
        <v>1100</v>
      </c>
      <c r="B1113" s="982" t="str">
        <f>IF(基本情報入力シート!C1152="","",基本情報入力シート!C1152)</f>
        <v/>
      </c>
      <c r="C1113" s="983"/>
      <c r="D1113" s="983"/>
      <c r="E1113" s="983"/>
      <c r="F1113" s="983"/>
      <c r="G1113" s="983"/>
      <c r="H1113" s="983"/>
      <c r="I1113" s="98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077"/>
      <c r="Q1113" s="1078"/>
      <c r="R1113" s="524" t="str">
        <f>IFERROR(IF(OR('別紙様式3-2（４・５月）'!R1115="",'別紙様式3-2（４・５月）'!Z1115="ベア加算"),
"",P1113*VLOOKUP(N1113,【参考】数式用!$AD$2:$AH$27,MATCH(O1113,【参考】数式用!$K$4:$N$4,0)+1,0)),"")</f>
        <v/>
      </c>
      <c r="S1113" s="138"/>
      <c r="T1113" s="1079"/>
      <c r="U1113" s="1080"/>
      <c r="V1113" s="522" t="str">
        <f>IFERROR(IF(AND('別紙様式3-2（４・５月）'!O1115="", O1113&lt;&gt;""),P1113, P1113*VLOOKUP(AF1113,【参考】数式用4!$DC$3:$DZ$106,MATCH(N1113,【参考】数式用4!$DC$2:$DZ$2,0))),"")</f>
        <v/>
      </c>
      <c r="W1113" s="107"/>
      <c r="X1113" s="525"/>
      <c r="Y1113" s="1081" t="str">
        <f>IFERROR(
     IF(OR('別紙様式3-2（４・５月）'!R1115="",'別紙様式3-2（４・５月）'!Z1115="ベア加算"),"",
                                            X1113*VLOOKUP(N1113,【参考】数式用!$AD$2:$AH$27,MATCH(W1113,【参考】数式用!$K$4:$N$4,0)+1,0)
      ),"")</f>
        <v/>
      </c>
      <c r="Z1113" s="1081"/>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 customHeight="1">
      <c r="A1114" s="502">
        <v>1101</v>
      </c>
      <c r="B1114" s="982" t="str">
        <f>IF(基本情報入力シート!C1153="","",基本情報入力シート!C1153)</f>
        <v/>
      </c>
      <c r="C1114" s="983"/>
      <c r="D1114" s="983"/>
      <c r="E1114" s="983"/>
      <c r="F1114" s="983"/>
      <c r="G1114" s="983"/>
      <c r="H1114" s="983"/>
      <c r="I1114" s="98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077"/>
      <c r="Q1114" s="1078"/>
      <c r="R1114" s="524" t="str">
        <f>IFERROR(IF(OR('別紙様式3-2（４・５月）'!R1116="",'別紙様式3-2（４・５月）'!Z1116="ベア加算"),
"",P1114*VLOOKUP(N1114,【参考】数式用!$AD$2:$AH$27,MATCH(O1114,【参考】数式用!$K$4:$N$4,0)+1,0)),"")</f>
        <v/>
      </c>
      <c r="S1114" s="138"/>
      <c r="T1114" s="1079"/>
      <c r="U1114" s="1080"/>
      <c r="V1114" s="522" t="str">
        <f>IFERROR(IF(AND('別紙様式3-2（４・５月）'!O1116="", O1114&lt;&gt;""),P1114, P1114*VLOOKUP(AF1114,【参考】数式用4!$DC$3:$DZ$106,MATCH(N1114,【参考】数式用4!$DC$2:$DZ$2,0))),"")</f>
        <v/>
      </c>
      <c r="W1114" s="107"/>
      <c r="X1114" s="525"/>
      <c r="Y1114" s="1081" t="str">
        <f>IFERROR(
     IF(OR('別紙様式3-2（４・５月）'!R1116="",'別紙様式3-2（４・５月）'!Z1116="ベア加算"),"",
                                            X1114*VLOOKUP(N1114,【参考】数式用!$AD$2:$AH$27,MATCH(W1114,【参考】数式用!$K$4:$N$4,0)+1,0)
      ),"")</f>
        <v/>
      </c>
      <c r="Z1114" s="1081"/>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 customHeight="1">
      <c r="A1115" s="502">
        <v>1102</v>
      </c>
      <c r="B1115" s="982" t="str">
        <f>IF(基本情報入力シート!C1154="","",基本情報入力シート!C1154)</f>
        <v/>
      </c>
      <c r="C1115" s="983"/>
      <c r="D1115" s="983"/>
      <c r="E1115" s="983"/>
      <c r="F1115" s="983"/>
      <c r="G1115" s="983"/>
      <c r="H1115" s="983"/>
      <c r="I1115" s="98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077"/>
      <c r="Q1115" s="1078"/>
      <c r="R1115" s="524" t="str">
        <f>IFERROR(IF(OR('別紙様式3-2（４・５月）'!R1117="",'別紙様式3-2（４・５月）'!Z1117="ベア加算"),
"",P1115*VLOOKUP(N1115,【参考】数式用!$AD$2:$AH$27,MATCH(O1115,【参考】数式用!$K$4:$N$4,0)+1,0)),"")</f>
        <v/>
      </c>
      <c r="S1115" s="138"/>
      <c r="T1115" s="1079"/>
      <c r="U1115" s="1080"/>
      <c r="V1115" s="522" t="str">
        <f>IFERROR(IF(AND('別紙様式3-2（４・５月）'!O1117="", O1115&lt;&gt;""),P1115, P1115*VLOOKUP(AF1115,【参考】数式用4!$DC$3:$DZ$106,MATCH(N1115,【参考】数式用4!$DC$2:$DZ$2,0))),"")</f>
        <v/>
      </c>
      <c r="W1115" s="107"/>
      <c r="X1115" s="525"/>
      <c r="Y1115" s="1081" t="str">
        <f>IFERROR(
     IF(OR('別紙様式3-2（４・５月）'!R1117="",'別紙様式3-2（４・５月）'!Z1117="ベア加算"),"",
                                            X1115*VLOOKUP(N1115,【参考】数式用!$AD$2:$AH$27,MATCH(W1115,【参考】数式用!$K$4:$N$4,0)+1,0)
      ),"")</f>
        <v/>
      </c>
      <c r="Z1115" s="1081"/>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 customHeight="1">
      <c r="A1116" s="502">
        <v>1103</v>
      </c>
      <c r="B1116" s="982" t="str">
        <f>IF(基本情報入力シート!C1155="","",基本情報入力シート!C1155)</f>
        <v/>
      </c>
      <c r="C1116" s="983"/>
      <c r="D1116" s="983"/>
      <c r="E1116" s="983"/>
      <c r="F1116" s="983"/>
      <c r="G1116" s="983"/>
      <c r="H1116" s="983"/>
      <c r="I1116" s="98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077"/>
      <c r="Q1116" s="1078"/>
      <c r="R1116" s="524" t="str">
        <f>IFERROR(IF(OR('別紙様式3-2（４・５月）'!R1118="",'別紙様式3-2（４・５月）'!Z1118="ベア加算"),
"",P1116*VLOOKUP(N1116,【参考】数式用!$AD$2:$AH$27,MATCH(O1116,【参考】数式用!$K$4:$N$4,0)+1,0)),"")</f>
        <v/>
      </c>
      <c r="S1116" s="138"/>
      <c r="T1116" s="1079"/>
      <c r="U1116" s="1080"/>
      <c r="V1116" s="522" t="str">
        <f>IFERROR(IF(AND('別紙様式3-2（４・５月）'!O1118="", O1116&lt;&gt;""),P1116, P1116*VLOOKUP(AF1116,【参考】数式用4!$DC$3:$DZ$106,MATCH(N1116,【参考】数式用4!$DC$2:$DZ$2,0))),"")</f>
        <v/>
      </c>
      <c r="W1116" s="107"/>
      <c r="X1116" s="525"/>
      <c r="Y1116" s="1081" t="str">
        <f>IFERROR(
     IF(OR('別紙様式3-2（４・５月）'!R1118="",'別紙様式3-2（４・５月）'!Z1118="ベア加算"),"",
                                            X1116*VLOOKUP(N1116,【参考】数式用!$AD$2:$AH$27,MATCH(W1116,【参考】数式用!$K$4:$N$4,0)+1,0)
      ),"")</f>
        <v/>
      </c>
      <c r="Z1116" s="1081"/>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 customHeight="1">
      <c r="A1117" s="502">
        <v>1104</v>
      </c>
      <c r="B1117" s="982" t="str">
        <f>IF(基本情報入力シート!C1156="","",基本情報入力シート!C1156)</f>
        <v/>
      </c>
      <c r="C1117" s="983"/>
      <c r="D1117" s="983"/>
      <c r="E1117" s="983"/>
      <c r="F1117" s="983"/>
      <c r="G1117" s="983"/>
      <c r="H1117" s="983"/>
      <c r="I1117" s="98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077"/>
      <c r="Q1117" s="1078"/>
      <c r="R1117" s="524" t="str">
        <f>IFERROR(IF(OR('別紙様式3-2（４・５月）'!R1119="",'別紙様式3-2（４・５月）'!Z1119="ベア加算"),
"",P1117*VLOOKUP(N1117,【参考】数式用!$AD$2:$AH$27,MATCH(O1117,【参考】数式用!$K$4:$N$4,0)+1,0)),"")</f>
        <v/>
      </c>
      <c r="S1117" s="138"/>
      <c r="T1117" s="1079"/>
      <c r="U1117" s="1080"/>
      <c r="V1117" s="522" t="str">
        <f>IFERROR(IF(AND('別紙様式3-2（４・５月）'!O1119="", O1117&lt;&gt;""),P1117, P1117*VLOOKUP(AF1117,【参考】数式用4!$DC$3:$DZ$106,MATCH(N1117,【参考】数式用4!$DC$2:$DZ$2,0))),"")</f>
        <v/>
      </c>
      <c r="W1117" s="107"/>
      <c r="X1117" s="525"/>
      <c r="Y1117" s="1081" t="str">
        <f>IFERROR(
     IF(OR('別紙様式3-2（４・５月）'!R1119="",'別紙様式3-2（４・５月）'!Z1119="ベア加算"),"",
                                            X1117*VLOOKUP(N1117,【参考】数式用!$AD$2:$AH$27,MATCH(W1117,【参考】数式用!$K$4:$N$4,0)+1,0)
      ),"")</f>
        <v/>
      </c>
      <c r="Z1117" s="1081"/>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 customHeight="1">
      <c r="A1118" s="502">
        <v>1105</v>
      </c>
      <c r="B1118" s="982" t="str">
        <f>IF(基本情報入力シート!C1157="","",基本情報入力シート!C1157)</f>
        <v/>
      </c>
      <c r="C1118" s="983"/>
      <c r="D1118" s="983"/>
      <c r="E1118" s="983"/>
      <c r="F1118" s="983"/>
      <c r="G1118" s="983"/>
      <c r="H1118" s="983"/>
      <c r="I1118" s="98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077"/>
      <c r="Q1118" s="1078"/>
      <c r="R1118" s="524" t="str">
        <f>IFERROR(IF(OR('別紙様式3-2（４・５月）'!R1120="",'別紙様式3-2（４・５月）'!Z1120="ベア加算"),
"",P1118*VLOOKUP(N1118,【参考】数式用!$AD$2:$AH$27,MATCH(O1118,【参考】数式用!$K$4:$N$4,0)+1,0)),"")</f>
        <v/>
      </c>
      <c r="S1118" s="138"/>
      <c r="T1118" s="1079"/>
      <c r="U1118" s="1080"/>
      <c r="V1118" s="522" t="str">
        <f>IFERROR(IF(AND('別紙様式3-2（４・５月）'!O1120="", O1118&lt;&gt;""),P1118, P1118*VLOOKUP(AF1118,【参考】数式用4!$DC$3:$DZ$106,MATCH(N1118,【参考】数式用4!$DC$2:$DZ$2,0))),"")</f>
        <v/>
      </c>
      <c r="W1118" s="107"/>
      <c r="X1118" s="525"/>
      <c r="Y1118" s="1081" t="str">
        <f>IFERROR(
     IF(OR('別紙様式3-2（４・５月）'!R1120="",'別紙様式3-2（４・５月）'!Z1120="ベア加算"),"",
                                            X1118*VLOOKUP(N1118,【参考】数式用!$AD$2:$AH$27,MATCH(W1118,【参考】数式用!$K$4:$N$4,0)+1,0)
      ),"")</f>
        <v/>
      </c>
      <c r="Z1118" s="1081"/>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 customHeight="1">
      <c r="A1119" s="502">
        <v>1106</v>
      </c>
      <c r="B1119" s="982" t="str">
        <f>IF(基本情報入力シート!C1158="","",基本情報入力シート!C1158)</f>
        <v/>
      </c>
      <c r="C1119" s="983"/>
      <c r="D1119" s="983"/>
      <c r="E1119" s="983"/>
      <c r="F1119" s="983"/>
      <c r="G1119" s="983"/>
      <c r="H1119" s="983"/>
      <c r="I1119" s="98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077"/>
      <c r="Q1119" s="1078"/>
      <c r="R1119" s="524" t="str">
        <f>IFERROR(IF(OR('別紙様式3-2（４・５月）'!R1121="",'別紙様式3-2（４・５月）'!Z1121="ベア加算"),
"",P1119*VLOOKUP(N1119,【参考】数式用!$AD$2:$AH$27,MATCH(O1119,【参考】数式用!$K$4:$N$4,0)+1,0)),"")</f>
        <v/>
      </c>
      <c r="S1119" s="138"/>
      <c r="T1119" s="1079"/>
      <c r="U1119" s="1080"/>
      <c r="V1119" s="522" t="str">
        <f>IFERROR(IF(AND('別紙様式3-2（４・５月）'!O1121="", O1119&lt;&gt;""),P1119, P1119*VLOOKUP(AF1119,【参考】数式用4!$DC$3:$DZ$106,MATCH(N1119,【参考】数式用4!$DC$2:$DZ$2,0))),"")</f>
        <v/>
      </c>
      <c r="W1119" s="107"/>
      <c r="X1119" s="525"/>
      <c r="Y1119" s="1081" t="str">
        <f>IFERROR(
     IF(OR('別紙様式3-2（４・５月）'!R1121="",'別紙様式3-2（４・５月）'!Z1121="ベア加算"),"",
                                            X1119*VLOOKUP(N1119,【参考】数式用!$AD$2:$AH$27,MATCH(W1119,【参考】数式用!$K$4:$N$4,0)+1,0)
      ),"")</f>
        <v/>
      </c>
      <c r="Z1119" s="1081"/>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 customHeight="1">
      <c r="A1120" s="502">
        <v>1107</v>
      </c>
      <c r="B1120" s="982" t="str">
        <f>IF(基本情報入力シート!C1159="","",基本情報入力シート!C1159)</f>
        <v/>
      </c>
      <c r="C1120" s="983"/>
      <c r="D1120" s="983"/>
      <c r="E1120" s="983"/>
      <c r="F1120" s="983"/>
      <c r="G1120" s="983"/>
      <c r="H1120" s="983"/>
      <c r="I1120" s="98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077"/>
      <c r="Q1120" s="1078"/>
      <c r="R1120" s="524" t="str">
        <f>IFERROR(IF(OR('別紙様式3-2（４・５月）'!R1122="",'別紙様式3-2（４・５月）'!Z1122="ベア加算"),
"",P1120*VLOOKUP(N1120,【参考】数式用!$AD$2:$AH$27,MATCH(O1120,【参考】数式用!$K$4:$N$4,0)+1,0)),"")</f>
        <v/>
      </c>
      <c r="S1120" s="138"/>
      <c r="T1120" s="1079"/>
      <c r="U1120" s="1080"/>
      <c r="V1120" s="522" t="str">
        <f>IFERROR(IF(AND('別紙様式3-2（４・５月）'!O1122="", O1120&lt;&gt;""),P1120, P1120*VLOOKUP(AF1120,【参考】数式用4!$DC$3:$DZ$106,MATCH(N1120,【参考】数式用4!$DC$2:$DZ$2,0))),"")</f>
        <v/>
      </c>
      <c r="W1120" s="107"/>
      <c r="X1120" s="525"/>
      <c r="Y1120" s="1081" t="str">
        <f>IFERROR(
     IF(OR('別紙様式3-2（４・５月）'!R1122="",'別紙様式3-2（４・５月）'!Z1122="ベア加算"),"",
                                            X1120*VLOOKUP(N1120,【参考】数式用!$AD$2:$AH$27,MATCH(W1120,【参考】数式用!$K$4:$N$4,0)+1,0)
      ),"")</f>
        <v/>
      </c>
      <c r="Z1120" s="1081"/>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 customHeight="1">
      <c r="A1121" s="502">
        <v>1108</v>
      </c>
      <c r="B1121" s="982" t="str">
        <f>IF(基本情報入力シート!C1160="","",基本情報入力シート!C1160)</f>
        <v/>
      </c>
      <c r="C1121" s="983"/>
      <c r="D1121" s="983"/>
      <c r="E1121" s="983"/>
      <c r="F1121" s="983"/>
      <c r="G1121" s="983"/>
      <c r="H1121" s="983"/>
      <c r="I1121" s="98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077"/>
      <c r="Q1121" s="1078"/>
      <c r="R1121" s="524" t="str">
        <f>IFERROR(IF(OR('別紙様式3-2（４・５月）'!R1123="",'別紙様式3-2（４・５月）'!Z1123="ベア加算"),
"",P1121*VLOOKUP(N1121,【参考】数式用!$AD$2:$AH$27,MATCH(O1121,【参考】数式用!$K$4:$N$4,0)+1,0)),"")</f>
        <v/>
      </c>
      <c r="S1121" s="138"/>
      <c r="T1121" s="1079"/>
      <c r="U1121" s="1080"/>
      <c r="V1121" s="522" t="str">
        <f>IFERROR(IF(AND('別紙様式3-2（４・５月）'!O1123="", O1121&lt;&gt;""),P1121, P1121*VLOOKUP(AF1121,【参考】数式用4!$DC$3:$DZ$106,MATCH(N1121,【参考】数式用4!$DC$2:$DZ$2,0))),"")</f>
        <v/>
      </c>
      <c r="W1121" s="107"/>
      <c r="X1121" s="525"/>
      <c r="Y1121" s="1081" t="str">
        <f>IFERROR(
     IF(OR('別紙様式3-2（４・５月）'!R1123="",'別紙様式3-2（４・５月）'!Z1123="ベア加算"),"",
                                            X1121*VLOOKUP(N1121,【参考】数式用!$AD$2:$AH$27,MATCH(W1121,【参考】数式用!$K$4:$N$4,0)+1,0)
      ),"")</f>
        <v/>
      </c>
      <c r="Z1121" s="1081"/>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 customHeight="1">
      <c r="A1122" s="502">
        <v>1109</v>
      </c>
      <c r="B1122" s="982" t="str">
        <f>IF(基本情報入力シート!C1161="","",基本情報入力シート!C1161)</f>
        <v/>
      </c>
      <c r="C1122" s="983"/>
      <c r="D1122" s="983"/>
      <c r="E1122" s="983"/>
      <c r="F1122" s="983"/>
      <c r="G1122" s="983"/>
      <c r="H1122" s="983"/>
      <c r="I1122" s="98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077"/>
      <c r="Q1122" s="1078"/>
      <c r="R1122" s="524" t="str">
        <f>IFERROR(IF(OR('別紙様式3-2（４・５月）'!R1124="",'別紙様式3-2（４・５月）'!Z1124="ベア加算"),
"",P1122*VLOOKUP(N1122,【参考】数式用!$AD$2:$AH$27,MATCH(O1122,【参考】数式用!$K$4:$N$4,0)+1,0)),"")</f>
        <v/>
      </c>
      <c r="S1122" s="138"/>
      <c r="T1122" s="1079"/>
      <c r="U1122" s="1080"/>
      <c r="V1122" s="522" t="str">
        <f>IFERROR(IF(AND('別紙様式3-2（４・５月）'!O1124="", O1122&lt;&gt;""),P1122, P1122*VLOOKUP(AF1122,【参考】数式用4!$DC$3:$DZ$106,MATCH(N1122,【参考】数式用4!$DC$2:$DZ$2,0))),"")</f>
        <v/>
      </c>
      <c r="W1122" s="107"/>
      <c r="X1122" s="525"/>
      <c r="Y1122" s="1081" t="str">
        <f>IFERROR(
     IF(OR('別紙様式3-2（４・５月）'!R1124="",'別紙様式3-2（４・５月）'!Z1124="ベア加算"),"",
                                            X1122*VLOOKUP(N1122,【参考】数式用!$AD$2:$AH$27,MATCH(W1122,【参考】数式用!$K$4:$N$4,0)+1,0)
      ),"")</f>
        <v/>
      </c>
      <c r="Z1122" s="1081"/>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 customHeight="1">
      <c r="A1123" s="502">
        <v>1110</v>
      </c>
      <c r="B1123" s="982" t="str">
        <f>IF(基本情報入力シート!C1162="","",基本情報入力シート!C1162)</f>
        <v/>
      </c>
      <c r="C1123" s="983"/>
      <c r="D1123" s="983"/>
      <c r="E1123" s="983"/>
      <c r="F1123" s="983"/>
      <c r="G1123" s="983"/>
      <c r="H1123" s="983"/>
      <c r="I1123" s="98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077"/>
      <c r="Q1123" s="1078"/>
      <c r="R1123" s="524" t="str">
        <f>IFERROR(IF(OR('別紙様式3-2（４・５月）'!R1125="",'別紙様式3-2（４・５月）'!Z1125="ベア加算"),
"",P1123*VLOOKUP(N1123,【参考】数式用!$AD$2:$AH$27,MATCH(O1123,【参考】数式用!$K$4:$N$4,0)+1,0)),"")</f>
        <v/>
      </c>
      <c r="S1123" s="138"/>
      <c r="T1123" s="1079"/>
      <c r="U1123" s="1080"/>
      <c r="V1123" s="522" t="str">
        <f>IFERROR(IF(AND('別紙様式3-2（４・５月）'!O1125="", O1123&lt;&gt;""),P1123, P1123*VLOOKUP(AF1123,【参考】数式用4!$DC$3:$DZ$106,MATCH(N1123,【参考】数式用4!$DC$2:$DZ$2,0))),"")</f>
        <v/>
      </c>
      <c r="W1123" s="107"/>
      <c r="X1123" s="525"/>
      <c r="Y1123" s="1081" t="str">
        <f>IFERROR(
     IF(OR('別紙様式3-2（４・５月）'!R1125="",'別紙様式3-2（４・５月）'!Z1125="ベア加算"),"",
                                            X1123*VLOOKUP(N1123,【参考】数式用!$AD$2:$AH$27,MATCH(W1123,【参考】数式用!$K$4:$N$4,0)+1,0)
      ),"")</f>
        <v/>
      </c>
      <c r="Z1123" s="1081"/>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 customHeight="1">
      <c r="A1124" s="502">
        <v>1111</v>
      </c>
      <c r="B1124" s="982" t="str">
        <f>IF(基本情報入力シート!C1163="","",基本情報入力シート!C1163)</f>
        <v/>
      </c>
      <c r="C1124" s="983"/>
      <c r="D1124" s="983"/>
      <c r="E1124" s="983"/>
      <c r="F1124" s="983"/>
      <c r="G1124" s="983"/>
      <c r="H1124" s="983"/>
      <c r="I1124" s="98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077"/>
      <c r="Q1124" s="1078"/>
      <c r="R1124" s="524" t="str">
        <f>IFERROR(IF(OR('別紙様式3-2（４・５月）'!R1126="",'別紙様式3-2（４・５月）'!Z1126="ベア加算"),
"",P1124*VLOOKUP(N1124,【参考】数式用!$AD$2:$AH$27,MATCH(O1124,【参考】数式用!$K$4:$N$4,0)+1,0)),"")</f>
        <v/>
      </c>
      <c r="S1124" s="138"/>
      <c r="T1124" s="1079"/>
      <c r="U1124" s="1080"/>
      <c r="V1124" s="522" t="str">
        <f>IFERROR(IF(AND('別紙様式3-2（４・５月）'!O1126="", O1124&lt;&gt;""),P1124, P1124*VLOOKUP(AF1124,【参考】数式用4!$DC$3:$DZ$106,MATCH(N1124,【参考】数式用4!$DC$2:$DZ$2,0))),"")</f>
        <v/>
      </c>
      <c r="W1124" s="107"/>
      <c r="X1124" s="525"/>
      <c r="Y1124" s="1081" t="str">
        <f>IFERROR(
     IF(OR('別紙様式3-2（４・５月）'!R1126="",'別紙様式3-2（４・５月）'!Z1126="ベア加算"),"",
                                            X1124*VLOOKUP(N1124,【参考】数式用!$AD$2:$AH$27,MATCH(W1124,【参考】数式用!$K$4:$N$4,0)+1,0)
      ),"")</f>
        <v/>
      </c>
      <c r="Z1124" s="1081"/>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 customHeight="1">
      <c r="A1125" s="502">
        <v>1112</v>
      </c>
      <c r="B1125" s="982" t="str">
        <f>IF(基本情報入力シート!C1164="","",基本情報入力シート!C1164)</f>
        <v/>
      </c>
      <c r="C1125" s="983"/>
      <c r="D1125" s="983"/>
      <c r="E1125" s="983"/>
      <c r="F1125" s="983"/>
      <c r="G1125" s="983"/>
      <c r="H1125" s="983"/>
      <c r="I1125" s="98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077"/>
      <c r="Q1125" s="1078"/>
      <c r="R1125" s="524" t="str">
        <f>IFERROR(IF(OR('別紙様式3-2（４・５月）'!R1127="",'別紙様式3-2（４・５月）'!Z1127="ベア加算"),
"",P1125*VLOOKUP(N1125,【参考】数式用!$AD$2:$AH$27,MATCH(O1125,【参考】数式用!$K$4:$N$4,0)+1,0)),"")</f>
        <v/>
      </c>
      <c r="S1125" s="138"/>
      <c r="T1125" s="1079"/>
      <c r="U1125" s="1080"/>
      <c r="V1125" s="522" t="str">
        <f>IFERROR(IF(AND('別紙様式3-2（４・５月）'!O1127="", O1125&lt;&gt;""),P1125, P1125*VLOOKUP(AF1125,【参考】数式用4!$DC$3:$DZ$106,MATCH(N1125,【参考】数式用4!$DC$2:$DZ$2,0))),"")</f>
        <v/>
      </c>
      <c r="W1125" s="107"/>
      <c r="X1125" s="525"/>
      <c r="Y1125" s="1081" t="str">
        <f>IFERROR(
     IF(OR('別紙様式3-2（４・５月）'!R1127="",'別紙様式3-2（４・５月）'!Z1127="ベア加算"),"",
                                            X1125*VLOOKUP(N1125,【参考】数式用!$AD$2:$AH$27,MATCH(W1125,【参考】数式用!$K$4:$N$4,0)+1,0)
      ),"")</f>
        <v/>
      </c>
      <c r="Z1125" s="1081"/>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 customHeight="1">
      <c r="A1126" s="502">
        <v>1113</v>
      </c>
      <c r="B1126" s="982" t="str">
        <f>IF(基本情報入力シート!C1165="","",基本情報入力シート!C1165)</f>
        <v/>
      </c>
      <c r="C1126" s="983"/>
      <c r="D1126" s="983"/>
      <c r="E1126" s="983"/>
      <c r="F1126" s="983"/>
      <c r="G1126" s="983"/>
      <c r="H1126" s="983"/>
      <c r="I1126" s="98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077"/>
      <c r="Q1126" s="1078"/>
      <c r="R1126" s="524" t="str">
        <f>IFERROR(IF(OR('別紙様式3-2（４・５月）'!R1128="",'別紙様式3-2（４・５月）'!Z1128="ベア加算"),
"",P1126*VLOOKUP(N1126,【参考】数式用!$AD$2:$AH$27,MATCH(O1126,【参考】数式用!$K$4:$N$4,0)+1,0)),"")</f>
        <v/>
      </c>
      <c r="S1126" s="138"/>
      <c r="T1126" s="1079"/>
      <c r="U1126" s="1080"/>
      <c r="V1126" s="522" t="str">
        <f>IFERROR(IF(AND('別紙様式3-2（４・５月）'!O1128="", O1126&lt;&gt;""),P1126, P1126*VLOOKUP(AF1126,【参考】数式用4!$DC$3:$DZ$106,MATCH(N1126,【参考】数式用4!$DC$2:$DZ$2,0))),"")</f>
        <v/>
      </c>
      <c r="W1126" s="107"/>
      <c r="X1126" s="525"/>
      <c r="Y1126" s="1081" t="str">
        <f>IFERROR(
     IF(OR('別紙様式3-2（４・５月）'!R1128="",'別紙様式3-2（４・５月）'!Z1128="ベア加算"),"",
                                            X1126*VLOOKUP(N1126,【参考】数式用!$AD$2:$AH$27,MATCH(W1126,【参考】数式用!$K$4:$N$4,0)+1,0)
      ),"")</f>
        <v/>
      </c>
      <c r="Z1126" s="1081"/>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 customHeight="1">
      <c r="A1127" s="502">
        <v>1114</v>
      </c>
      <c r="B1127" s="982" t="str">
        <f>IF(基本情報入力シート!C1166="","",基本情報入力シート!C1166)</f>
        <v/>
      </c>
      <c r="C1127" s="983"/>
      <c r="D1127" s="983"/>
      <c r="E1127" s="983"/>
      <c r="F1127" s="983"/>
      <c r="G1127" s="983"/>
      <c r="H1127" s="983"/>
      <c r="I1127" s="98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077"/>
      <c r="Q1127" s="1078"/>
      <c r="R1127" s="524" t="str">
        <f>IFERROR(IF(OR('別紙様式3-2（４・５月）'!R1129="",'別紙様式3-2（４・５月）'!Z1129="ベア加算"),
"",P1127*VLOOKUP(N1127,【参考】数式用!$AD$2:$AH$27,MATCH(O1127,【参考】数式用!$K$4:$N$4,0)+1,0)),"")</f>
        <v/>
      </c>
      <c r="S1127" s="138"/>
      <c r="T1127" s="1079"/>
      <c r="U1127" s="1080"/>
      <c r="V1127" s="522" t="str">
        <f>IFERROR(IF(AND('別紙様式3-2（４・５月）'!O1129="", O1127&lt;&gt;""),P1127, P1127*VLOOKUP(AF1127,【参考】数式用4!$DC$3:$DZ$106,MATCH(N1127,【参考】数式用4!$DC$2:$DZ$2,0))),"")</f>
        <v/>
      </c>
      <c r="W1127" s="107"/>
      <c r="X1127" s="525"/>
      <c r="Y1127" s="1081" t="str">
        <f>IFERROR(
     IF(OR('別紙様式3-2（４・５月）'!R1129="",'別紙様式3-2（４・５月）'!Z1129="ベア加算"),"",
                                            X1127*VLOOKUP(N1127,【参考】数式用!$AD$2:$AH$27,MATCH(W1127,【参考】数式用!$K$4:$N$4,0)+1,0)
      ),"")</f>
        <v/>
      </c>
      <c r="Z1127" s="1081"/>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 customHeight="1">
      <c r="A1128" s="502">
        <v>1115</v>
      </c>
      <c r="B1128" s="982" t="str">
        <f>IF(基本情報入力シート!C1167="","",基本情報入力シート!C1167)</f>
        <v/>
      </c>
      <c r="C1128" s="983"/>
      <c r="D1128" s="983"/>
      <c r="E1128" s="983"/>
      <c r="F1128" s="983"/>
      <c r="G1128" s="983"/>
      <c r="H1128" s="983"/>
      <c r="I1128" s="98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077"/>
      <c r="Q1128" s="1078"/>
      <c r="R1128" s="524" t="str">
        <f>IFERROR(IF(OR('別紙様式3-2（４・５月）'!R1130="",'別紙様式3-2（４・５月）'!Z1130="ベア加算"),
"",P1128*VLOOKUP(N1128,【参考】数式用!$AD$2:$AH$27,MATCH(O1128,【参考】数式用!$K$4:$N$4,0)+1,0)),"")</f>
        <v/>
      </c>
      <c r="S1128" s="138"/>
      <c r="T1128" s="1079"/>
      <c r="U1128" s="1080"/>
      <c r="V1128" s="522" t="str">
        <f>IFERROR(IF(AND('別紙様式3-2（４・５月）'!O1130="", O1128&lt;&gt;""),P1128, P1128*VLOOKUP(AF1128,【参考】数式用4!$DC$3:$DZ$106,MATCH(N1128,【参考】数式用4!$DC$2:$DZ$2,0))),"")</f>
        <v/>
      </c>
      <c r="W1128" s="107"/>
      <c r="X1128" s="525"/>
      <c r="Y1128" s="1081" t="str">
        <f>IFERROR(
     IF(OR('別紙様式3-2（４・５月）'!R1130="",'別紙様式3-2（４・５月）'!Z1130="ベア加算"),"",
                                            X1128*VLOOKUP(N1128,【参考】数式用!$AD$2:$AH$27,MATCH(W1128,【参考】数式用!$K$4:$N$4,0)+1,0)
      ),"")</f>
        <v/>
      </c>
      <c r="Z1128" s="1081"/>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 customHeight="1">
      <c r="A1129" s="502">
        <v>1116</v>
      </c>
      <c r="B1129" s="982" t="str">
        <f>IF(基本情報入力シート!C1168="","",基本情報入力シート!C1168)</f>
        <v/>
      </c>
      <c r="C1129" s="983"/>
      <c r="D1129" s="983"/>
      <c r="E1129" s="983"/>
      <c r="F1129" s="983"/>
      <c r="G1129" s="983"/>
      <c r="H1129" s="983"/>
      <c r="I1129" s="98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077"/>
      <c r="Q1129" s="1078"/>
      <c r="R1129" s="524" t="str">
        <f>IFERROR(IF(OR('別紙様式3-2（４・５月）'!R1131="",'別紙様式3-2（４・５月）'!Z1131="ベア加算"),
"",P1129*VLOOKUP(N1129,【参考】数式用!$AD$2:$AH$27,MATCH(O1129,【参考】数式用!$K$4:$N$4,0)+1,0)),"")</f>
        <v/>
      </c>
      <c r="S1129" s="138"/>
      <c r="T1129" s="1079"/>
      <c r="U1129" s="1080"/>
      <c r="V1129" s="522" t="str">
        <f>IFERROR(IF(AND('別紙様式3-2（４・５月）'!O1131="", O1129&lt;&gt;""),P1129, P1129*VLOOKUP(AF1129,【参考】数式用4!$DC$3:$DZ$106,MATCH(N1129,【参考】数式用4!$DC$2:$DZ$2,0))),"")</f>
        <v/>
      </c>
      <c r="W1129" s="107"/>
      <c r="X1129" s="525"/>
      <c r="Y1129" s="1081" t="str">
        <f>IFERROR(
     IF(OR('別紙様式3-2（４・５月）'!R1131="",'別紙様式3-2（４・５月）'!Z1131="ベア加算"),"",
                                            X1129*VLOOKUP(N1129,【参考】数式用!$AD$2:$AH$27,MATCH(W1129,【参考】数式用!$K$4:$N$4,0)+1,0)
      ),"")</f>
        <v/>
      </c>
      <c r="Z1129" s="1081"/>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 customHeight="1">
      <c r="A1130" s="502">
        <v>1117</v>
      </c>
      <c r="B1130" s="982" t="str">
        <f>IF(基本情報入力シート!C1169="","",基本情報入力シート!C1169)</f>
        <v/>
      </c>
      <c r="C1130" s="983"/>
      <c r="D1130" s="983"/>
      <c r="E1130" s="983"/>
      <c r="F1130" s="983"/>
      <c r="G1130" s="983"/>
      <c r="H1130" s="983"/>
      <c r="I1130" s="98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077"/>
      <c r="Q1130" s="1078"/>
      <c r="R1130" s="524" t="str">
        <f>IFERROR(IF(OR('別紙様式3-2（４・５月）'!R1132="",'別紙様式3-2（４・５月）'!Z1132="ベア加算"),
"",P1130*VLOOKUP(N1130,【参考】数式用!$AD$2:$AH$27,MATCH(O1130,【参考】数式用!$K$4:$N$4,0)+1,0)),"")</f>
        <v/>
      </c>
      <c r="S1130" s="138"/>
      <c r="T1130" s="1079"/>
      <c r="U1130" s="1080"/>
      <c r="V1130" s="522" t="str">
        <f>IFERROR(IF(AND('別紙様式3-2（４・５月）'!O1132="", O1130&lt;&gt;""),P1130, P1130*VLOOKUP(AF1130,【参考】数式用4!$DC$3:$DZ$106,MATCH(N1130,【参考】数式用4!$DC$2:$DZ$2,0))),"")</f>
        <v/>
      </c>
      <c r="W1130" s="107"/>
      <c r="X1130" s="525"/>
      <c r="Y1130" s="1081" t="str">
        <f>IFERROR(
     IF(OR('別紙様式3-2（４・５月）'!R1132="",'別紙様式3-2（４・５月）'!Z1132="ベア加算"),"",
                                            X1130*VLOOKUP(N1130,【参考】数式用!$AD$2:$AH$27,MATCH(W1130,【参考】数式用!$K$4:$N$4,0)+1,0)
      ),"")</f>
        <v/>
      </c>
      <c r="Z1130" s="1081"/>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 customHeight="1">
      <c r="A1131" s="502">
        <v>1118</v>
      </c>
      <c r="B1131" s="982" t="str">
        <f>IF(基本情報入力シート!C1170="","",基本情報入力シート!C1170)</f>
        <v/>
      </c>
      <c r="C1131" s="983"/>
      <c r="D1131" s="983"/>
      <c r="E1131" s="983"/>
      <c r="F1131" s="983"/>
      <c r="G1131" s="983"/>
      <c r="H1131" s="983"/>
      <c r="I1131" s="98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077"/>
      <c r="Q1131" s="1078"/>
      <c r="R1131" s="524" t="str">
        <f>IFERROR(IF(OR('別紙様式3-2（４・５月）'!R1133="",'別紙様式3-2（４・５月）'!Z1133="ベア加算"),
"",P1131*VLOOKUP(N1131,【参考】数式用!$AD$2:$AH$27,MATCH(O1131,【参考】数式用!$K$4:$N$4,0)+1,0)),"")</f>
        <v/>
      </c>
      <c r="S1131" s="138"/>
      <c r="T1131" s="1079"/>
      <c r="U1131" s="1080"/>
      <c r="V1131" s="522" t="str">
        <f>IFERROR(IF(AND('別紙様式3-2（４・５月）'!O1133="", O1131&lt;&gt;""),P1131, P1131*VLOOKUP(AF1131,【参考】数式用4!$DC$3:$DZ$106,MATCH(N1131,【参考】数式用4!$DC$2:$DZ$2,0))),"")</f>
        <v/>
      </c>
      <c r="W1131" s="107"/>
      <c r="X1131" s="525"/>
      <c r="Y1131" s="1081" t="str">
        <f>IFERROR(
     IF(OR('別紙様式3-2（４・５月）'!R1133="",'別紙様式3-2（４・５月）'!Z1133="ベア加算"),"",
                                            X1131*VLOOKUP(N1131,【参考】数式用!$AD$2:$AH$27,MATCH(W1131,【参考】数式用!$K$4:$N$4,0)+1,0)
      ),"")</f>
        <v/>
      </c>
      <c r="Z1131" s="1081"/>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 customHeight="1">
      <c r="A1132" s="502">
        <v>1119</v>
      </c>
      <c r="B1132" s="982" t="str">
        <f>IF(基本情報入力シート!C1171="","",基本情報入力シート!C1171)</f>
        <v/>
      </c>
      <c r="C1132" s="983"/>
      <c r="D1132" s="983"/>
      <c r="E1132" s="983"/>
      <c r="F1132" s="983"/>
      <c r="G1132" s="983"/>
      <c r="H1132" s="983"/>
      <c r="I1132" s="98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077"/>
      <c r="Q1132" s="1078"/>
      <c r="R1132" s="524" t="str">
        <f>IFERROR(IF(OR('別紙様式3-2（４・５月）'!R1134="",'別紙様式3-2（４・５月）'!Z1134="ベア加算"),
"",P1132*VLOOKUP(N1132,【参考】数式用!$AD$2:$AH$27,MATCH(O1132,【参考】数式用!$K$4:$N$4,0)+1,0)),"")</f>
        <v/>
      </c>
      <c r="S1132" s="138"/>
      <c r="T1132" s="1079"/>
      <c r="U1132" s="1080"/>
      <c r="V1132" s="522" t="str">
        <f>IFERROR(IF(AND('別紙様式3-2（４・５月）'!O1134="", O1132&lt;&gt;""),P1132, P1132*VLOOKUP(AF1132,【参考】数式用4!$DC$3:$DZ$106,MATCH(N1132,【参考】数式用4!$DC$2:$DZ$2,0))),"")</f>
        <v/>
      </c>
      <c r="W1132" s="107"/>
      <c r="X1132" s="525"/>
      <c r="Y1132" s="1081" t="str">
        <f>IFERROR(
     IF(OR('別紙様式3-2（４・５月）'!R1134="",'別紙様式3-2（４・５月）'!Z1134="ベア加算"),"",
                                            X1132*VLOOKUP(N1132,【参考】数式用!$AD$2:$AH$27,MATCH(W1132,【参考】数式用!$K$4:$N$4,0)+1,0)
      ),"")</f>
        <v/>
      </c>
      <c r="Z1132" s="1081"/>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 customHeight="1">
      <c r="A1133" s="502">
        <v>1120</v>
      </c>
      <c r="B1133" s="982" t="str">
        <f>IF(基本情報入力シート!C1172="","",基本情報入力シート!C1172)</f>
        <v/>
      </c>
      <c r="C1133" s="983"/>
      <c r="D1133" s="983"/>
      <c r="E1133" s="983"/>
      <c r="F1133" s="983"/>
      <c r="G1133" s="983"/>
      <c r="H1133" s="983"/>
      <c r="I1133" s="98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077"/>
      <c r="Q1133" s="1078"/>
      <c r="R1133" s="524" t="str">
        <f>IFERROR(IF(OR('別紙様式3-2（４・５月）'!R1135="",'別紙様式3-2（４・５月）'!Z1135="ベア加算"),
"",P1133*VLOOKUP(N1133,【参考】数式用!$AD$2:$AH$27,MATCH(O1133,【参考】数式用!$K$4:$N$4,0)+1,0)),"")</f>
        <v/>
      </c>
      <c r="S1133" s="138"/>
      <c r="T1133" s="1079"/>
      <c r="U1133" s="1080"/>
      <c r="V1133" s="522" t="str">
        <f>IFERROR(IF(AND('別紙様式3-2（４・５月）'!O1135="", O1133&lt;&gt;""),P1133, P1133*VLOOKUP(AF1133,【参考】数式用4!$DC$3:$DZ$106,MATCH(N1133,【参考】数式用4!$DC$2:$DZ$2,0))),"")</f>
        <v/>
      </c>
      <c r="W1133" s="107"/>
      <c r="X1133" s="525"/>
      <c r="Y1133" s="1081" t="str">
        <f>IFERROR(
     IF(OR('別紙様式3-2（４・５月）'!R1135="",'別紙様式3-2（４・５月）'!Z1135="ベア加算"),"",
                                            X1133*VLOOKUP(N1133,【参考】数式用!$AD$2:$AH$27,MATCH(W1133,【参考】数式用!$K$4:$N$4,0)+1,0)
      ),"")</f>
        <v/>
      </c>
      <c r="Z1133" s="1081"/>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 customHeight="1">
      <c r="A1134" s="502">
        <v>1121</v>
      </c>
      <c r="B1134" s="982" t="str">
        <f>IF(基本情報入力シート!C1173="","",基本情報入力シート!C1173)</f>
        <v/>
      </c>
      <c r="C1134" s="983"/>
      <c r="D1134" s="983"/>
      <c r="E1134" s="983"/>
      <c r="F1134" s="983"/>
      <c r="G1134" s="983"/>
      <c r="H1134" s="983"/>
      <c r="I1134" s="98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077"/>
      <c r="Q1134" s="1078"/>
      <c r="R1134" s="524" t="str">
        <f>IFERROR(IF(OR('別紙様式3-2（４・５月）'!R1136="",'別紙様式3-2（４・５月）'!Z1136="ベア加算"),
"",P1134*VLOOKUP(N1134,【参考】数式用!$AD$2:$AH$27,MATCH(O1134,【参考】数式用!$K$4:$N$4,0)+1,0)),"")</f>
        <v/>
      </c>
      <c r="S1134" s="138"/>
      <c r="T1134" s="1079"/>
      <c r="U1134" s="1080"/>
      <c r="V1134" s="522" t="str">
        <f>IFERROR(IF(AND('別紙様式3-2（４・５月）'!O1136="", O1134&lt;&gt;""),P1134, P1134*VLOOKUP(AF1134,【参考】数式用4!$DC$3:$DZ$106,MATCH(N1134,【参考】数式用4!$DC$2:$DZ$2,0))),"")</f>
        <v/>
      </c>
      <c r="W1134" s="107"/>
      <c r="X1134" s="525"/>
      <c r="Y1134" s="1081" t="str">
        <f>IFERROR(
     IF(OR('別紙様式3-2（４・５月）'!R1136="",'別紙様式3-2（４・５月）'!Z1136="ベア加算"),"",
                                            X1134*VLOOKUP(N1134,【参考】数式用!$AD$2:$AH$27,MATCH(W1134,【参考】数式用!$K$4:$N$4,0)+1,0)
      ),"")</f>
        <v/>
      </c>
      <c r="Z1134" s="1081"/>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 customHeight="1">
      <c r="A1135" s="502">
        <v>1122</v>
      </c>
      <c r="B1135" s="982" t="str">
        <f>IF(基本情報入力シート!C1174="","",基本情報入力シート!C1174)</f>
        <v/>
      </c>
      <c r="C1135" s="983"/>
      <c r="D1135" s="983"/>
      <c r="E1135" s="983"/>
      <c r="F1135" s="983"/>
      <c r="G1135" s="983"/>
      <c r="H1135" s="983"/>
      <c r="I1135" s="98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077"/>
      <c r="Q1135" s="1078"/>
      <c r="R1135" s="524" t="str">
        <f>IFERROR(IF(OR('別紙様式3-2（４・５月）'!R1137="",'別紙様式3-2（４・５月）'!Z1137="ベア加算"),
"",P1135*VLOOKUP(N1135,【参考】数式用!$AD$2:$AH$27,MATCH(O1135,【参考】数式用!$K$4:$N$4,0)+1,0)),"")</f>
        <v/>
      </c>
      <c r="S1135" s="138"/>
      <c r="T1135" s="1079"/>
      <c r="U1135" s="1080"/>
      <c r="V1135" s="522" t="str">
        <f>IFERROR(IF(AND('別紙様式3-2（４・５月）'!O1137="", O1135&lt;&gt;""),P1135, P1135*VLOOKUP(AF1135,【参考】数式用4!$DC$3:$DZ$106,MATCH(N1135,【参考】数式用4!$DC$2:$DZ$2,0))),"")</f>
        <v/>
      </c>
      <c r="W1135" s="107"/>
      <c r="X1135" s="525"/>
      <c r="Y1135" s="1081" t="str">
        <f>IFERROR(
     IF(OR('別紙様式3-2（４・５月）'!R1137="",'別紙様式3-2（４・５月）'!Z1137="ベア加算"),"",
                                            X1135*VLOOKUP(N1135,【参考】数式用!$AD$2:$AH$27,MATCH(W1135,【参考】数式用!$K$4:$N$4,0)+1,0)
      ),"")</f>
        <v/>
      </c>
      <c r="Z1135" s="1081"/>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 customHeight="1">
      <c r="A1136" s="502">
        <v>1123</v>
      </c>
      <c r="B1136" s="982" t="str">
        <f>IF(基本情報入力シート!C1175="","",基本情報入力シート!C1175)</f>
        <v/>
      </c>
      <c r="C1136" s="983"/>
      <c r="D1136" s="983"/>
      <c r="E1136" s="983"/>
      <c r="F1136" s="983"/>
      <c r="G1136" s="983"/>
      <c r="H1136" s="983"/>
      <c r="I1136" s="98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077"/>
      <c r="Q1136" s="1078"/>
      <c r="R1136" s="524" t="str">
        <f>IFERROR(IF(OR('別紙様式3-2（４・５月）'!R1138="",'別紙様式3-2（４・５月）'!Z1138="ベア加算"),
"",P1136*VLOOKUP(N1136,【参考】数式用!$AD$2:$AH$27,MATCH(O1136,【参考】数式用!$K$4:$N$4,0)+1,0)),"")</f>
        <v/>
      </c>
      <c r="S1136" s="138"/>
      <c r="T1136" s="1079"/>
      <c r="U1136" s="1080"/>
      <c r="V1136" s="522" t="str">
        <f>IFERROR(IF(AND('別紙様式3-2（４・５月）'!O1138="", O1136&lt;&gt;""),P1136, P1136*VLOOKUP(AF1136,【参考】数式用4!$DC$3:$DZ$106,MATCH(N1136,【参考】数式用4!$DC$2:$DZ$2,0))),"")</f>
        <v/>
      </c>
      <c r="W1136" s="107"/>
      <c r="X1136" s="525"/>
      <c r="Y1136" s="1081" t="str">
        <f>IFERROR(
     IF(OR('別紙様式3-2（４・５月）'!R1138="",'別紙様式3-2（４・５月）'!Z1138="ベア加算"),"",
                                            X1136*VLOOKUP(N1136,【参考】数式用!$AD$2:$AH$27,MATCH(W1136,【参考】数式用!$K$4:$N$4,0)+1,0)
      ),"")</f>
        <v/>
      </c>
      <c r="Z1136" s="1081"/>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 customHeight="1">
      <c r="A1137" s="502">
        <v>1124</v>
      </c>
      <c r="B1137" s="982" t="str">
        <f>IF(基本情報入力シート!C1176="","",基本情報入力シート!C1176)</f>
        <v/>
      </c>
      <c r="C1137" s="983"/>
      <c r="D1137" s="983"/>
      <c r="E1137" s="983"/>
      <c r="F1137" s="983"/>
      <c r="G1137" s="983"/>
      <c r="H1137" s="983"/>
      <c r="I1137" s="98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077"/>
      <c r="Q1137" s="1078"/>
      <c r="R1137" s="524" t="str">
        <f>IFERROR(IF(OR('別紙様式3-2（４・５月）'!R1139="",'別紙様式3-2（４・５月）'!Z1139="ベア加算"),
"",P1137*VLOOKUP(N1137,【参考】数式用!$AD$2:$AH$27,MATCH(O1137,【参考】数式用!$K$4:$N$4,0)+1,0)),"")</f>
        <v/>
      </c>
      <c r="S1137" s="138"/>
      <c r="T1137" s="1079"/>
      <c r="U1137" s="1080"/>
      <c r="V1137" s="522" t="str">
        <f>IFERROR(IF(AND('別紙様式3-2（４・５月）'!O1139="", O1137&lt;&gt;""),P1137, P1137*VLOOKUP(AF1137,【参考】数式用4!$DC$3:$DZ$106,MATCH(N1137,【参考】数式用4!$DC$2:$DZ$2,0))),"")</f>
        <v/>
      </c>
      <c r="W1137" s="107"/>
      <c r="X1137" s="525"/>
      <c r="Y1137" s="1081" t="str">
        <f>IFERROR(
     IF(OR('別紙様式3-2（４・５月）'!R1139="",'別紙様式3-2（４・５月）'!Z1139="ベア加算"),"",
                                            X1137*VLOOKUP(N1137,【参考】数式用!$AD$2:$AH$27,MATCH(W1137,【参考】数式用!$K$4:$N$4,0)+1,0)
      ),"")</f>
        <v/>
      </c>
      <c r="Z1137" s="1081"/>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 customHeight="1">
      <c r="A1138" s="502">
        <v>1125</v>
      </c>
      <c r="B1138" s="982" t="str">
        <f>IF(基本情報入力シート!C1177="","",基本情報入力シート!C1177)</f>
        <v/>
      </c>
      <c r="C1138" s="983"/>
      <c r="D1138" s="983"/>
      <c r="E1138" s="983"/>
      <c r="F1138" s="983"/>
      <c r="G1138" s="983"/>
      <c r="H1138" s="983"/>
      <c r="I1138" s="98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077"/>
      <c r="Q1138" s="1078"/>
      <c r="R1138" s="524" t="str">
        <f>IFERROR(IF(OR('別紙様式3-2（４・５月）'!R1140="",'別紙様式3-2（４・５月）'!Z1140="ベア加算"),
"",P1138*VLOOKUP(N1138,【参考】数式用!$AD$2:$AH$27,MATCH(O1138,【参考】数式用!$K$4:$N$4,0)+1,0)),"")</f>
        <v/>
      </c>
      <c r="S1138" s="138"/>
      <c r="T1138" s="1079"/>
      <c r="U1138" s="1080"/>
      <c r="V1138" s="522" t="str">
        <f>IFERROR(IF(AND('別紙様式3-2（４・５月）'!O1140="", O1138&lt;&gt;""),P1138, P1138*VLOOKUP(AF1138,【参考】数式用4!$DC$3:$DZ$106,MATCH(N1138,【参考】数式用4!$DC$2:$DZ$2,0))),"")</f>
        <v/>
      </c>
      <c r="W1138" s="107"/>
      <c r="X1138" s="525"/>
      <c r="Y1138" s="1081" t="str">
        <f>IFERROR(
     IF(OR('別紙様式3-2（４・５月）'!R1140="",'別紙様式3-2（４・５月）'!Z1140="ベア加算"),"",
                                            X1138*VLOOKUP(N1138,【参考】数式用!$AD$2:$AH$27,MATCH(W1138,【参考】数式用!$K$4:$N$4,0)+1,0)
      ),"")</f>
        <v/>
      </c>
      <c r="Z1138" s="1081"/>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 customHeight="1">
      <c r="A1139" s="502">
        <v>1126</v>
      </c>
      <c r="B1139" s="982" t="str">
        <f>IF(基本情報入力シート!C1178="","",基本情報入力シート!C1178)</f>
        <v/>
      </c>
      <c r="C1139" s="983"/>
      <c r="D1139" s="983"/>
      <c r="E1139" s="983"/>
      <c r="F1139" s="983"/>
      <c r="G1139" s="983"/>
      <c r="H1139" s="983"/>
      <c r="I1139" s="98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077"/>
      <c r="Q1139" s="1078"/>
      <c r="R1139" s="524" t="str">
        <f>IFERROR(IF(OR('別紙様式3-2（４・５月）'!R1141="",'別紙様式3-2（４・５月）'!Z1141="ベア加算"),
"",P1139*VLOOKUP(N1139,【参考】数式用!$AD$2:$AH$27,MATCH(O1139,【参考】数式用!$K$4:$N$4,0)+1,0)),"")</f>
        <v/>
      </c>
      <c r="S1139" s="138"/>
      <c r="T1139" s="1079"/>
      <c r="U1139" s="1080"/>
      <c r="V1139" s="522" t="str">
        <f>IFERROR(IF(AND('別紙様式3-2（４・５月）'!O1141="", O1139&lt;&gt;""),P1139, P1139*VLOOKUP(AF1139,【参考】数式用4!$DC$3:$DZ$106,MATCH(N1139,【参考】数式用4!$DC$2:$DZ$2,0))),"")</f>
        <v/>
      </c>
      <c r="W1139" s="107"/>
      <c r="X1139" s="525"/>
      <c r="Y1139" s="1081" t="str">
        <f>IFERROR(
     IF(OR('別紙様式3-2（４・５月）'!R1141="",'別紙様式3-2（４・５月）'!Z1141="ベア加算"),"",
                                            X1139*VLOOKUP(N1139,【参考】数式用!$AD$2:$AH$27,MATCH(W1139,【参考】数式用!$K$4:$N$4,0)+1,0)
      ),"")</f>
        <v/>
      </c>
      <c r="Z1139" s="1081"/>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 customHeight="1">
      <c r="A1140" s="502">
        <v>1127</v>
      </c>
      <c r="B1140" s="982" t="str">
        <f>IF(基本情報入力シート!C1179="","",基本情報入力シート!C1179)</f>
        <v/>
      </c>
      <c r="C1140" s="983"/>
      <c r="D1140" s="983"/>
      <c r="E1140" s="983"/>
      <c r="F1140" s="983"/>
      <c r="G1140" s="983"/>
      <c r="H1140" s="983"/>
      <c r="I1140" s="98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077"/>
      <c r="Q1140" s="1078"/>
      <c r="R1140" s="524" t="str">
        <f>IFERROR(IF(OR('別紙様式3-2（４・５月）'!R1142="",'別紙様式3-2（４・５月）'!Z1142="ベア加算"),
"",P1140*VLOOKUP(N1140,【参考】数式用!$AD$2:$AH$27,MATCH(O1140,【参考】数式用!$K$4:$N$4,0)+1,0)),"")</f>
        <v/>
      </c>
      <c r="S1140" s="138"/>
      <c r="T1140" s="1079"/>
      <c r="U1140" s="1080"/>
      <c r="V1140" s="522" t="str">
        <f>IFERROR(IF(AND('別紙様式3-2（４・５月）'!O1142="", O1140&lt;&gt;""),P1140, P1140*VLOOKUP(AF1140,【参考】数式用4!$DC$3:$DZ$106,MATCH(N1140,【参考】数式用4!$DC$2:$DZ$2,0))),"")</f>
        <v/>
      </c>
      <c r="W1140" s="107"/>
      <c r="X1140" s="525"/>
      <c r="Y1140" s="1081" t="str">
        <f>IFERROR(
     IF(OR('別紙様式3-2（４・５月）'!R1142="",'別紙様式3-2（４・５月）'!Z1142="ベア加算"),"",
                                            X1140*VLOOKUP(N1140,【参考】数式用!$AD$2:$AH$27,MATCH(W1140,【参考】数式用!$K$4:$N$4,0)+1,0)
      ),"")</f>
        <v/>
      </c>
      <c r="Z1140" s="1081"/>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 customHeight="1">
      <c r="A1141" s="502">
        <v>1128</v>
      </c>
      <c r="B1141" s="982" t="str">
        <f>IF(基本情報入力シート!C1180="","",基本情報入力シート!C1180)</f>
        <v/>
      </c>
      <c r="C1141" s="983"/>
      <c r="D1141" s="983"/>
      <c r="E1141" s="983"/>
      <c r="F1141" s="983"/>
      <c r="G1141" s="983"/>
      <c r="H1141" s="983"/>
      <c r="I1141" s="98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077"/>
      <c r="Q1141" s="1078"/>
      <c r="R1141" s="524" t="str">
        <f>IFERROR(IF(OR('別紙様式3-2（４・５月）'!R1143="",'別紙様式3-2（４・５月）'!Z1143="ベア加算"),
"",P1141*VLOOKUP(N1141,【参考】数式用!$AD$2:$AH$27,MATCH(O1141,【参考】数式用!$K$4:$N$4,0)+1,0)),"")</f>
        <v/>
      </c>
      <c r="S1141" s="138"/>
      <c r="T1141" s="1079"/>
      <c r="U1141" s="1080"/>
      <c r="V1141" s="522" t="str">
        <f>IFERROR(IF(AND('別紙様式3-2（４・５月）'!O1143="", O1141&lt;&gt;""),P1141, P1141*VLOOKUP(AF1141,【参考】数式用4!$DC$3:$DZ$106,MATCH(N1141,【参考】数式用4!$DC$2:$DZ$2,0))),"")</f>
        <v/>
      </c>
      <c r="W1141" s="107"/>
      <c r="X1141" s="525"/>
      <c r="Y1141" s="1081" t="str">
        <f>IFERROR(
     IF(OR('別紙様式3-2（４・５月）'!R1143="",'別紙様式3-2（４・５月）'!Z1143="ベア加算"),"",
                                            X1141*VLOOKUP(N1141,【参考】数式用!$AD$2:$AH$27,MATCH(W1141,【参考】数式用!$K$4:$N$4,0)+1,0)
      ),"")</f>
        <v/>
      </c>
      <c r="Z1141" s="1081"/>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 customHeight="1">
      <c r="A1142" s="502">
        <v>1129</v>
      </c>
      <c r="B1142" s="982" t="str">
        <f>IF(基本情報入力シート!C1181="","",基本情報入力シート!C1181)</f>
        <v/>
      </c>
      <c r="C1142" s="983"/>
      <c r="D1142" s="983"/>
      <c r="E1142" s="983"/>
      <c r="F1142" s="983"/>
      <c r="G1142" s="983"/>
      <c r="H1142" s="983"/>
      <c r="I1142" s="98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077"/>
      <c r="Q1142" s="1078"/>
      <c r="R1142" s="524" t="str">
        <f>IFERROR(IF(OR('別紙様式3-2（４・５月）'!R1144="",'別紙様式3-2（４・５月）'!Z1144="ベア加算"),
"",P1142*VLOOKUP(N1142,【参考】数式用!$AD$2:$AH$27,MATCH(O1142,【参考】数式用!$K$4:$N$4,0)+1,0)),"")</f>
        <v/>
      </c>
      <c r="S1142" s="138"/>
      <c r="T1142" s="1079"/>
      <c r="U1142" s="1080"/>
      <c r="V1142" s="522" t="str">
        <f>IFERROR(IF(AND('別紙様式3-2（４・５月）'!O1144="", O1142&lt;&gt;""),P1142, P1142*VLOOKUP(AF1142,【参考】数式用4!$DC$3:$DZ$106,MATCH(N1142,【参考】数式用4!$DC$2:$DZ$2,0))),"")</f>
        <v/>
      </c>
      <c r="W1142" s="107"/>
      <c r="X1142" s="525"/>
      <c r="Y1142" s="1081" t="str">
        <f>IFERROR(
     IF(OR('別紙様式3-2（４・５月）'!R1144="",'別紙様式3-2（４・５月）'!Z1144="ベア加算"),"",
                                            X1142*VLOOKUP(N1142,【参考】数式用!$AD$2:$AH$27,MATCH(W1142,【参考】数式用!$K$4:$N$4,0)+1,0)
      ),"")</f>
        <v/>
      </c>
      <c r="Z1142" s="1081"/>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 customHeight="1">
      <c r="A1143" s="502">
        <v>1130</v>
      </c>
      <c r="B1143" s="982" t="str">
        <f>IF(基本情報入力シート!C1182="","",基本情報入力シート!C1182)</f>
        <v/>
      </c>
      <c r="C1143" s="983"/>
      <c r="D1143" s="983"/>
      <c r="E1143" s="983"/>
      <c r="F1143" s="983"/>
      <c r="G1143" s="983"/>
      <c r="H1143" s="983"/>
      <c r="I1143" s="98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077"/>
      <c r="Q1143" s="1078"/>
      <c r="R1143" s="524" t="str">
        <f>IFERROR(IF(OR('別紙様式3-2（４・５月）'!R1145="",'別紙様式3-2（４・５月）'!Z1145="ベア加算"),
"",P1143*VLOOKUP(N1143,【参考】数式用!$AD$2:$AH$27,MATCH(O1143,【参考】数式用!$K$4:$N$4,0)+1,0)),"")</f>
        <v/>
      </c>
      <c r="S1143" s="138"/>
      <c r="T1143" s="1079"/>
      <c r="U1143" s="1080"/>
      <c r="V1143" s="522" t="str">
        <f>IFERROR(IF(AND('別紙様式3-2（４・５月）'!O1145="", O1143&lt;&gt;""),P1143, P1143*VLOOKUP(AF1143,【参考】数式用4!$DC$3:$DZ$106,MATCH(N1143,【参考】数式用4!$DC$2:$DZ$2,0))),"")</f>
        <v/>
      </c>
      <c r="W1143" s="107"/>
      <c r="X1143" s="525"/>
      <c r="Y1143" s="1081" t="str">
        <f>IFERROR(
     IF(OR('別紙様式3-2（４・５月）'!R1145="",'別紙様式3-2（４・５月）'!Z1145="ベア加算"),"",
                                            X1143*VLOOKUP(N1143,【参考】数式用!$AD$2:$AH$27,MATCH(W1143,【参考】数式用!$K$4:$N$4,0)+1,0)
      ),"")</f>
        <v/>
      </c>
      <c r="Z1143" s="1081"/>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 customHeight="1">
      <c r="A1144" s="502">
        <v>1131</v>
      </c>
      <c r="B1144" s="982" t="str">
        <f>IF(基本情報入力シート!C1183="","",基本情報入力シート!C1183)</f>
        <v/>
      </c>
      <c r="C1144" s="983"/>
      <c r="D1144" s="983"/>
      <c r="E1144" s="983"/>
      <c r="F1144" s="983"/>
      <c r="G1144" s="983"/>
      <c r="H1144" s="983"/>
      <c r="I1144" s="98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077"/>
      <c r="Q1144" s="1078"/>
      <c r="R1144" s="524" t="str">
        <f>IFERROR(IF(OR('別紙様式3-2（４・５月）'!R1146="",'別紙様式3-2（４・５月）'!Z1146="ベア加算"),
"",P1144*VLOOKUP(N1144,【参考】数式用!$AD$2:$AH$27,MATCH(O1144,【参考】数式用!$K$4:$N$4,0)+1,0)),"")</f>
        <v/>
      </c>
      <c r="S1144" s="138"/>
      <c r="T1144" s="1079"/>
      <c r="U1144" s="1080"/>
      <c r="V1144" s="522" t="str">
        <f>IFERROR(IF(AND('別紙様式3-2（４・５月）'!O1146="", O1144&lt;&gt;""),P1144, P1144*VLOOKUP(AF1144,【参考】数式用4!$DC$3:$DZ$106,MATCH(N1144,【参考】数式用4!$DC$2:$DZ$2,0))),"")</f>
        <v/>
      </c>
      <c r="W1144" s="107"/>
      <c r="X1144" s="525"/>
      <c r="Y1144" s="1081" t="str">
        <f>IFERROR(
     IF(OR('別紙様式3-2（４・５月）'!R1146="",'別紙様式3-2（４・５月）'!Z1146="ベア加算"),"",
                                            X1144*VLOOKUP(N1144,【参考】数式用!$AD$2:$AH$27,MATCH(W1144,【参考】数式用!$K$4:$N$4,0)+1,0)
      ),"")</f>
        <v/>
      </c>
      <c r="Z1144" s="1081"/>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 customHeight="1">
      <c r="A1145" s="502">
        <v>1132</v>
      </c>
      <c r="B1145" s="982" t="str">
        <f>IF(基本情報入力シート!C1184="","",基本情報入力シート!C1184)</f>
        <v/>
      </c>
      <c r="C1145" s="983"/>
      <c r="D1145" s="983"/>
      <c r="E1145" s="983"/>
      <c r="F1145" s="983"/>
      <c r="G1145" s="983"/>
      <c r="H1145" s="983"/>
      <c r="I1145" s="98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077"/>
      <c r="Q1145" s="1078"/>
      <c r="R1145" s="524" t="str">
        <f>IFERROR(IF(OR('別紙様式3-2（４・５月）'!R1147="",'別紙様式3-2（４・５月）'!Z1147="ベア加算"),
"",P1145*VLOOKUP(N1145,【参考】数式用!$AD$2:$AH$27,MATCH(O1145,【参考】数式用!$K$4:$N$4,0)+1,0)),"")</f>
        <v/>
      </c>
      <c r="S1145" s="138"/>
      <c r="T1145" s="1079"/>
      <c r="U1145" s="1080"/>
      <c r="V1145" s="522" t="str">
        <f>IFERROR(IF(AND('別紙様式3-2（４・５月）'!O1147="", O1145&lt;&gt;""),P1145, P1145*VLOOKUP(AF1145,【参考】数式用4!$DC$3:$DZ$106,MATCH(N1145,【参考】数式用4!$DC$2:$DZ$2,0))),"")</f>
        <v/>
      </c>
      <c r="W1145" s="107"/>
      <c r="X1145" s="525"/>
      <c r="Y1145" s="1081" t="str">
        <f>IFERROR(
     IF(OR('別紙様式3-2（４・５月）'!R1147="",'別紙様式3-2（４・５月）'!Z1147="ベア加算"),"",
                                            X1145*VLOOKUP(N1145,【参考】数式用!$AD$2:$AH$27,MATCH(W1145,【参考】数式用!$K$4:$N$4,0)+1,0)
      ),"")</f>
        <v/>
      </c>
      <c r="Z1145" s="1081"/>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 customHeight="1">
      <c r="A1146" s="502">
        <v>1133</v>
      </c>
      <c r="B1146" s="982" t="str">
        <f>IF(基本情報入力シート!C1185="","",基本情報入力シート!C1185)</f>
        <v/>
      </c>
      <c r="C1146" s="983"/>
      <c r="D1146" s="983"/>
      <c r="E1146" s="983"/>
      <c r="F1146" s="983"/>
      <c r="G1146" s="983"/>
      <c r="H1146" s="983"/>
      <c r="I1146" s="98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077"/>
      <c r="Q1146" s="1078"/>
      <c r="R1146" s="524" t="str">
        <f>IFERROR(IF(OR('別紙様式3-2（４・５月）'!R1148="",'別紙様式3-2（４・５月）'!Z1148="ベア加算"),
"",P1146*VLOOKUP(N1146,【参考】数式用!$AD$2:$AH$27,MATCH(O1146,【参考】数式用!$K$4:$N$4,0)+1,0)),"")</f>
        <v/>
      </c>
      <c r="S1146" s="138"/>
      <c r="T1146" s="1079"/>
      <c r="U1146" s="1080"/>
      <c r="V1146" s="522" t="str">
        <f>IFERROR(IF(AND('別紙様式3-2（４・５月）'!O1148="", O1146&lt;&gt;""),P1146, P1146*VLOOKUP(AF1146,【参考】数式用4!$DC$3:$DZ$106,MATCH(N1146,【参考】数式用4!$DC$2:$DZ$2,0))),"")</f>
        <v/>
      </c>
      <c r="W1146" s="107"/>
      <c r="X1146" s="525"/>
      <c r="Y1146" s="1081" t="str">
        <f>IFERROR(
     IF(OR('別紙様式3-2（４・５月）'!R1148="",'別紙様式3-2（４・５月）'!Z1148="ベア加算"),"",
                                            X1146*VLOOKUP(N1146,【参考】数式用!$AD$2:$AH$27,MATCH(W1146,【参考】数式用!$K$4:$N$4,0)+1,0)
      ),"")</f>
        <v/>
      </c>
      <c r="Z1146" s="1081"/>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 customHeight="1">
      <c r="A1147" s="502">
        <v>1134</v>
      </c>
      <c r="B1147" s="982" t="str">
        <f>IF(基本情報入力シート!C1186="","",基本情報入力シート!C1186)</f>
        <v/>
      </c>
      <c r="C1147" s="983"/>
      <c r="D1147" s="983"/>
      <c r="E1147" s="983"/>
      <c r="F1147" s="983"/>
      <c r="G1147" s="983"/>
      <c r="H1147" s="983"/>
      <c r="I1147" s="98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077"/>
      <c r="Q1147" s="1078"/>
      <c r="R1147" s="524" t="str">
        <f>IFERROR(IF(OR('別紙様式3-2（４・５月）'!R1149="",'別紙様式3-2（４・５月）'!Z1149="ベア加算"),
"",P1147*VLOOKUP(N1147,【参考】数式用!$AD$2:$AH$27,MATCH(O1147,【参考】数式用!$K$4:$N$4,0)+1,0)),"")</f>
        <v/>
      </c>
      <c r="S1147" s="138"/>
      <c r="T1147" s="1079"/>
      <c r="U1147" s="1080"/>
      <c r="V1147" s="522" t="str">
        <f>IFERROR(IF(AND('別紙様式3-2（４・５月）'!O1149="", O1147&lt;&gt;""),P1147, P1147*VLOOKUP(AF1147,【参考】数式用4!$DC$3:$DZ$106,MATCH(N1147,【参考】数式用4!$DC$2:$DZ$2,0))),"")</f>
        <v/>
      </c>
      <c r="W1147" s="107"/>
      <c r="X1147" s="525"/>
      <c r="Y1147" s="1081" t="str">
        <f>IFERROR(
     IF(OR('別紙様式3-2（４・５月）'!R1149="",'別紙様式3-2（４・５月）'!Z1149="ベア加算"),"",
                                            X1147*VLOOKUP(N1147,【参考】数式用!$AD$2:$AH$27,MATCH(W1147,【参考】数式用!$K$4:$N$4,0)+1,0)
      ),"")</f>
        <v/>
      </c>
      <c r="Z1147" s="1081"/>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 customHeight="1">
      <c r="A1148" s="502">
        <v>1135</v>
      </c>
      <c r="B1148" s="982" t="str">
        <f>IF(基本情報入力シート!C1187="","",基本情報入力シート!C1187)</f>
        <v/>
      </c>
      <c r="C1148" s="983"/>
      <c r="D1148" s="983"/>
      <c r="E1148" s="983"/>
      <c r="F1148" s="983"/>
      <c r="G1148" s="983"/>
      <c r="H1148" s="983"/>
      <c r="I1148" s="98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077"/>
      <c r="Q1148" s="1078"/>
      <c r="R1148" s="524" t="str">
        <f>IFERROR(IF(OR('別紙様式3-2（４・５月）'!R1150="",'別紙様式3-2（４・５月）'!Z1150="ベア加算"),
"",P1148*VLOOKUP(N1148,【参考】数式用!$AD$2:$AH$27,MATCH(O1148,【参考】数式用!$K$4:$N$4,0)+1,0)),"")</f>
        <v/>
      </c>
      <c r="S1148" s="138"/>
      <c r="T1148" s="1079"/>
      <c r="U1148" s="1080"/>
      <c r="V1148" s="522" t="str">
        <f>IFERROR(IF(AND('別紙様式3-2（４・５月）'!O1150="", O1148&lt;&gt;""),P1148, P1148*VLOOKUP(AF1148,【参考】数式用4!$DC$3:$DZ$106,MATCH(N1148,【参考】数式用4!$DC$2:$DZ$2,0))),"")</f>
        <v/>
      </c>
      <c r="W1148" s="107"/>
      <c r="X1148" s="525"/>
      <c r="Y1148" s="1081" t="str">
        <f>IFERROR(
     IF(OR('別紙様式3-2（４・５月）'!R1150="",'別紙様式3-2（４・５月）'!Z1150="ベア加算"),"",
                                            X1148*VLOOKUP(N1148,【参考】数式用!$AD$2:$AH$27,MATCH(W1148,【参考】数式用!$K$4:$N$4,0)+1,0)
      ),"")</f>
        <v/>
      </c>
      <c r="Z1148" s="1081"/>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 customHeight="1">
      <c r="A1149" s="502">
        <v>1136</v>
      </c>
      <c r="B1149" s="982" t="str">
        <f>IF(基本情報入力シート!C1188="","",基本情報入力シート!C1188)</f>
        <v/>
      </c>
      <c r="C1149" s="983"/>
      <c r="D1149" s="983"/>
      <c r="E1149" s="983"/>
      <c r="F1149" s="983"/>
      <c r="G1149" s="983"/>
      <c r="H1149" s="983"/>
      <c r="I1149" s="98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077"/>
      <c r="Q1149" s="1078"/>
      <c r="R1149" s="524" t="str">
        <f>IFERROR(IF(OR('別紙様式3-2（４・５月）'!R1151="",'別紙様式3-2（４・５月）'!Z1151="ベア加算"),
"",P1149*VLOOKUP(N1149,【参考】数式用!$AD$2:$AH$27,MATCH(O1149,【参考】数式用!$K$4:$N$4,0)+1,0)),"")</f>
        <v/>
      </c>
      <c r="S1149" s="138"/>
      <c r="T1149" s="1079"/>
      <c r="U1149" s="1080"/>
      <c r="V1149" s="522" t="str">
        <f>IFERROR(IF(AND('別紙様式3-2（４・５月）'!O1151="", O1149&lt;&gt;""),P1149, P1149*VLOOKUP(AF1149,【参考】数式用4!$DC$3:$DZ$106,MATCH(N1149,【参考】数式用4!$DC$2:$DZ$2,0))),"")</f>
        <v/>
      </c>
      <c r="W1149" s="107"/>
      <c r="X1149" s="525"/>
      <c r="Y1149" s="1081" t="str">
        <f>IFERROR(
     IF(OR('別紙様式3-2（４・５月）'!R1151="",'別紙様式3-2（４・５月）'!Z1151="ベア加算"),"",
                                            X1149*VLOOKUP(N1149,【参考】数式用!$AD$2:$AH$27,MATCH(W1149,【参考】数式用!$K$4:$N$4,0)+1,0)
      ),"")</f>
        <v/>
      </c>
      <c r="Z1149" s="1081"/>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 customHeight="1">
      <c r="A1150" s="502">
        <v>1137</v>
      </c>
      <c r="B1150" s="982" t="str">
        <f>IF(基本情報入力シート!C1189="","",基本情報入力シート!C1189)</f>
        <v/>
      </c>
      <c r="C1150" s="983"/>
      <c r="D1150" s="983"/>
      <c r="E1150" s="983"/>
      <c r="F1150" s="983"/>
      <c r="G1150" s="983"/>
      <c r="H1150" s="983"/>
      <c r="I1150" s="98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077"/>
      <c r="Q1150" s="1078"/>
      <c r="R1150" s="524" t="str">
        <f>IFERROR(IF(OR('別紙様式3-2（４・５月）'!R1152="",'別紙様式3-2（４・５月）'!Z1152="ベア加算"),
"",P1150*VLOOKUP(N1150,【参考】数式用!$AD$2:$AH$27,MATCH(O1150,【参考】数式用!$K$4:$N$4,0)+1,0)),"")</f>
        <v/>
      </c>
      <c r="S1150" s="138"/>
      <c r="T1150" s="1079"/>
      <c r="U1150" s="1080"/>
      <c r="V1150" s="522" t="str">
        <f>IFERROR(IF(AND('別紙様式3-2（４・５月）'!O1152="", O1150&lt;&gt;""),P1150, P1150*VLOOKUP(AF1150,【参考】数式用4!$DC$3:$DZ$106,MATCH(N1150,【参考】数式用4!$DC$2:$DZ$2,0))),"")</f>
        <v/>
      </c>
      <c r="W1150" s="107"/>
      <c r="X1150" s="525"/>
      <c r="Y1150" s="1081" t="str">
        <f>IFERROR(
     IF(OR('別紙様式3-2（４・５月）'!R1152="",'別紙様式3-2（４・５月）'!Z1152="ベア加算"),"",
                                            X1150*VLOOKUP(N1150,【参考】数式用!$AD$2:$AH$27,MATCH(W1150,【参考】数式用!$K$4:$N$4,0)+1,0)
      ),"")</f>
        <v/>
      </c>
      <c r="Z1150" s="1081"/>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 customHeight="1">
      <c r="A1151" s="502">
        <v>1138</v>
      </c>
      <c r="B1151" s="982" t="str">
        <f>IF(基本情報入力シート!C1190="","",基本情報入力シート!C1190)</f>
        <v/>
      </c>
      <c r="C1151" s="983"/>
      <c r="D1151" s="983"/>
      <c r="E1151" s="983"/>
      <c r="F1151" s="983"/>
      <c r="G1151" s="983"/>
      <c r="H1151" s="983"/>
      <c r="I1151" s="98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077"/>
      <c r="Q1151" s="1078"/>
      <c r="R1151" s="524" t="str">
        <f>IFERROR(IF(OR('別紙様式3-2（４・５月）'!R1153="",'別紙様式3-2（４・５月）'!Z1153="ベア加算"),
"",P1151*VLOOKUP(N1151,【参考】数式用!$AD$2:$AH$27,MATCH(O1151,【参考】数式用!$K$4:$N$4,0)+1,0)),"")</f>
        <v/>
      </c>
      <c r="S1151" s="138"/>
      <c r="T1151" s="1079"/>
      <c r="U1151" s="1080"/>
      <c r="V1151" s="522" t="str">
        <f>IFERROR(IF(AND('別紙様式3-2（４・５月）'!O1153="", O1151&lt;&gt;""),P1151, P1151*VLOOKUP(AF1151,【参考】数式用4!$DC$3:$DZ$106,MATCH(N1151,【参考】数式用4!$DC$2:$DZ$2,0))),"")</f>
        <v/>
      </c>
      <c r="W1151" s="107"/>
      <c r="X1151" s="525"/>
      <c r="Y1151" s="1081" t="str">
        <f>IFERROR(
     IF(OR('別紙様式3-2（４・５月）'!R1153="",'別紙様式3-2（４・５月）'!Z1153="ベア加算"),"",
                                            X1151*VLOOKUP(N1151,【参考】数式用!$AD$2:$AH$27,MATCH(W1151,【参考】数式用!$K$4:$N$4,0)+1,0)
      ),"")</f>
        <v/>
      </c>
      <c r="Z1151" s="1081"/>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 customHeight="1">
      <c r="A1152" s="502">
        <v>1139</v>
      </c>
      <c r="B1152" s="982" t="str">
        <f>IF(基本情報入力シート!C1191="","",基本情報入力シート!C1191)</f>
        <v/>
      </c>
      <c r="C1152" s="983"/>
      <c r="D1152" s="983"/>
      <c r="E1152" s="983"/>
      <c r="F1152" s="983"/>
      <c r="G1152" s="983"/>
      <c r="H1152" s="983"/>
      <c r="I1152" s="98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077"/>
      <c r="Q1152" s="1078"/>
      <c r="R1152" s="524" t="str">
        <f>IFERROR(IF(OR('別紙様式3-2（４・５月）'!R1154="",'別紙様式3-2（４・５月）'!Z1154="ベア加算"),
"",P1152*VLOOKUP(N1152,【参考】数式用!$AD$2:$AH$27,MATCH(O1152,【参考】数式用!$K$4:$N$4,0)+1,0)),"")</f>
        <v/>
      </c>
      <c r="S1152" s="138"/>
      <c r="T1152" s="1079"/>
      <c r="U1152" s="1080"/>
      <c r="V1152" s="522" t="str">
        <f>IFERROR(IF(AND('別紙様式3-2（４・５月）'!O1154="", O1152&lt;&gt;""),P1152, P1152*VLOOKUP(AF1152,【参考】数式用4!$DC$3:$DZ$106,MATCH(N1152,【参考】数式用4!$DC$2:$DZ$2,0))),"")</f>
        <v/>
      </c>
      <c r="W1152" s="107"/>
      <c r="X1152" s="525"/>
      <c r="Y1152" s="1081" t="str">
        <f>IFERROR(
     IF(OR('別紙様式3-2（４・５月）'!R1154="",'別紙様式3-2（４・５月）'!Z1154="ベア加算"),"",
                                            X1152*VLOOKUP(N1152,【参考】数式用!$AD$2:$AH$27,MATCH(W1152,【参考】数式用!$K$4:$N$4,0)+1,0)
      ),"")</f>
        <v/>
      </c>
      <c r="Z1152" s="1081"/>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 customHeight="1">
      <c r="A1153" s="502">
        <v>1140</v>
      </c>
      <c r="B1153" s="982" t="str">
        <f>IF(基本情報入力シート!C1192="","",基本情報入力シート!C1192)</f>
        <v/>
      </c>
      <c r="C1153" s="983"/>
      <c r="D1153" s="983"/>
      <c r="E1153" s="983"/>
      <c r="F1153" s="983"/>
      <c r="G1153" s="983"/>
      <c r="H1153" s="983"/>
      <c r="I1153" s="98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077"/>
      <c r="Q1153" s="1078"/>
      <c r="R1153" s="524" t="str">
        <f>IFERROR(IF(OR('別紙様式3-2（４・５月）'!R1155="",'別紙様式3-2（４・５月）'!Z1155="ベア加算"),
"",P1153*VLOOKUP(N1153,【参考】数式用!$AD$2:$AH$27,MATCH(O1153,【参考】数式用!$K$4:$N$4,0)+1,0)),"")</f>
        <v/>
      </c>
      <c r="S1153" s="138"/>
      <c r="T1153" s="1079"/>
      <c r="U1153" s="1080"/>
      <c r="V1153" s="522" t="str">
        <f>IFERROR(IF(AND('別紙様式3-2（４・５月）'!O1155="", O1153&lt;&gt;""),P1153, P1153*VLOOKUP(AF1153,【参考】数式用4!$DC$3:$DZ$106,MATCH(N1153,【参考】数式用4!$DC$2:$DZ$2,0))),"")</f>
        <v/>
      </c>
      <c r="W1153" s="107"/>
      <c r="X1153" s="525"/>
      <c r="Y1153" s="1081" t="str">
        <f>IFERROR(
     IF(OR('別紙様式3-2（４・５月）'!R1155="",'別紙様式3-2（４・５月）'!Z1155="ベア加算"),"",
                                            X1153*VLOOKUP(N1153,【参考】数式用!$AD$2:$AH$27,MATCH(W1153,【参考】数式用!$K$4:$N$4,0)+1,0)
      ),"")</f>
        <v/>
      </c>
      <c r="Z1153" s="1081"/>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 customHeight="1">
      <c r="A1154" s="502">
        <v>1141</v>
      </c>
      <c r="B1154" s="982" t="str">
        <f>IF(基本情報入力シート!C1193="","",基本情報入力シート!C1193)</f>
        <v/>
      </c>
      <c r="C1154" s="983"/>
      <c r="D1154" s="983"/>
      <c r="E1154" s="983"/>
      <c r="F1154" s="983"/>
      <c r="G1154" s="983"/>
      <c r="H1154" s="983"/>
      <c r="I1154" s="98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077"/>
      <c r="Q1154" s="1078"/>
      <c r="R1154" s="524" t="str">
        <f>IFERROR(IF(OR('別紙様式3-2（４・５月）'!R1156="",'別紙様式3-2（４・５月）'!Z1156="ベア加算"),
"",P1154*VLOOKUP(N1154,【参考】数式用!$AD$2:$AH$27,MATCH(O1154,【参考】数式用!$K$4:$N$4,0)+1,0)),"")</f>
        <v/>
      </c>
      <c r="S1154" s="138"/>
      <c r="T1154" s="1079"/>
      <c r="U1154" s="1080"/>
      <c r="V1154" s="522" t="str">
        <f>IFERROR(IF(AND('別紙様式3-2（４・５月）'!O1156="", O1154&lt;&gt;""),P1154, P1154*VLOOKUP(AF1154,【参考】数式用4!$DC$3:$DZ$106,MATCH(N1154,【参考】数式用4!$DC$2:$DZ$2,0))),"")</f>
        <v/>
      </c>
      <c r="W1154" s="107"/>
      <c r="X1154" s="525"/>
      <c r="Y1154" s="1081" t="str">
        <f>IFERROR(
     IF(OR('別紙様式3-2（４・５月）'!R1156="",'別紙様式3-2（４・５月）'!Z1156="ベア加算"),"",
                                            X1154*VLOOKUP(N1154,【参考】数式用!$AD$2:$AH$27,MATCH(W1154,【参考】数式用!$K$4:$N$4,0)+1,0)
      ),"")</f>
        <v/>
      </c>
      <c r="Z1154" s="1081"/>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 customHeight="1">
      <c r="A1155" s="502">
        <v>1142</v>
      </c>
      <c r="B1155" s="982" t="str">
        <f>IF(基本情報入力シート!C1194="","",基本情報入力シート!C1194)</f>
        <v/>
      </c>
      <c r="C1155" s="983"/>
      <c r="D1155" s="983"/>
      <c r="E1155" s="983"/>
      <c r="F1155" s="983"/>
      <c r="G1155" s="983"/>
      <c r="H1155" s="983"/>
      <c r="I1155" s="98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077"/>
      <c r="Q1155" s="1078"/>
      <c r="R1155" s="524" t="str">
        <f>IFERROR(IF(OR('別紙様式3-2（４・５月）'!R1157="",'別紙様式3-2（４・５月）'!Z1157="ベア加算"),
"",P1155*VLOOKUP(N1155,【参考】数式用!$AD$2:$AH$27,MATCH(O1155,【参考】数式用!$K$4:$N$4,0)+1,0)),"")</f>
        <v/>
      </c>
      <c r="S1155" s="138"/>
      <c r="T1155" s="1079"/>
      <c r="U1155" s="1080"/>
      <c r="V1155" s="522" t="str">
        <f>IFERROR(IF(AND('別紙様式3-2（４・５月）'!O1157="", O1155&lt;&gt;""),P1155, P1155*VLOOKUP(AF1155,【参考】数式用4!$DC$3:$DZ$106,MATCH(N1155,【参考】数式用4!$DC$2:$DZ$2,0))),"")</f>
        <v/>
      </c>
      <c r="W1155" s="107"/>
      <c r="X1155" s="525"/>
      <c r="Y1155" s="1081" t="str">
        <f>IFERROR(
     IF(OR('別紙様式3-2（４・５月）'!R1157="",'別紙様式3-2（４・５月）'!Z1157="ベア加算"),"",
                                            X1155*VLOOKUP(N1155,【参考】数式用!$AD$2:$AH$27,MATCH(W1155,【参考】数式用!$K$4:$N$4,0)+1,0)
      ),"")</f>
        <v/>
      </c>
      <c r="Z1155" s="1081"/>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 customHeight="1">
      <c r="A1156" s="502">
        <v>1143</v>
      </c>
      <c r="B1156" s="982" t="str">
        <f>IF(基本情報入力シート!C1195="","",基本情報入力シート!C1195)</f>
        <v/>
      </c>
      <c r="C1156" s="983"/>
      <c r="D1156" s="983"/>
      <c r="E1156" s="983"/>
      <c r="F1156" s="983"/>
      <c r="G1156" s="983"/>
      <c r="H1156" s="983"/>
      <c r="I1156" s="98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077"/>
      <c r="Q1156" s="1078"/>
      <c r="R1156" s="524" t="str">
        <f>IFERROR(IF(OR('別紙様式3-2（４・５月）'!R1158="",'別紙様式3-2（４・５月）'!Z1158="ベア加算"),
"",P1156*VLOOKUP(N1156,【参考】数式用!$AD$2:$AH$27,MATCH(O1156,【参考】数式用!$K$4:$N$4,0)+1,0)),"")</f>
        <v/>
      </c>
      <c r="S1156" s="138"/>
      <c r="T1156" s="1079"/>
      <c r="U1156" s="1080"/>
      <c r="V1156" s="522" t="str">
        <f>IFERROR(IF(AND('別紙様式3-2（４・５月）'!O1158="", O1156&lt;&gt;""),P1156, P1156*VLOOKUP(AF1156,【参考】数式用4!$DC$3:$DZ$106,MATCH(N1156,【参考】数式用4!$DC$2:$DZ$2,0))),"")</f>
        <v/>
      </c>
      <c r="W1156" s="107"/>
      <c r="X1156" s="525"/>
      <c r="Y1156" s="1081" t="str">
        <f>IFERROR(
     IF(OR('別紙様式3-2（４・５月）'!R1158="",'別紙様式3-2（４・５月）'!Z1158="ベア加算"),"",
                                            X1156*VLOOKUP(N1156,【参考】数式用!$AD$2:$AH$27,MATCH(W1156,【参考】数式用!$K$4:$N$4,0)+1,0)
      ),"")</f>
        <v/>
      </c>
      <c r="Z1156" s="1081"/>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 customHeight="1">
      <c r="A1157" s="502">
        <v>1144</v>
      </c>
      <c r="B1157" s="982" t="str">
        <f>IF(基本情報入力シート!C1196="","",基本情報入力シート!C1196)</f>
        <v/>
      </c>
      <c r="C1157" s="983"/>
      <c r="D1157" s="983"/>
      <c r="E1157" s="983"/>
      <c r="F1157" s="983"/>
      <c r="G1157" s="983"/>
      <c r="H1157" s="983"/>
      <c r="I1157" s="98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077"/>
      <c r="Q1157" s="1078"/>
      <c r="R1157" s="524" t="str">
        <f>IFERROR(IF(OR('別紙様式3-2（４・５月）'!R1159="",'別紙様式3-2（４・５月）'!Z1159="ベア加算"),
"",P1157*VLOOKUP(N1157,【参考】数式用!$AD$2:$AH$27,MATCH(O1157,【参考】数式用!$K$4:$N$4,0)+1,0)),"")</f>
        <v/>
      </c>
      <c r="S1157" s="138"/>
      <c r="T1157" s="1079"/>
      <c r="U1157" s="1080"/>
      <c r="V1157" s="522" t="str">
        <f>IFERROR(IF(AND('別紙様式3-2（４・５月）'!O1159="", O1157&lt;&gt;""),P1157, P1157*VLOOKUP(AF1157,【参考】数式用4!$DC$3:$DZ$106,MATCH(N1157,【参考】数式用4!$DC$2:$DZ$2,0))),"")</f>
        <v/>
      </c>
      <c r="W1157" s="107"/>
      <c r="X1157" s="525"/>
      <c r="Y1157" s="1081" t="str">
        <f>IFERROR(
     IF(OR('別紙様式3-2（４・５月）'!R1159="",'別紙様式3-2（４・５月）'!Z1159="ベア加算"),"",
                                            X1157*VLOOKUP(N1157,【参考】数式用!$AD$2:$AH$27,MATCH(W1157,【参考】数式用!$K$4:$N$4,0)+1,0)
      ),"")</f>
        <v/>
      </c>
      <c r="Z1157" s="1081"/>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 customHeight="1">
      <c r="A1158" s="502">
        <v>1145</v>
      </c>
      <c r="B1158" s="982" t="str">
        <f>IF(基本情報入力シート!C1197="","",基本情報入力シート!C1197)</f>
        <v/>
      </c>
      <c r="C1158" s="983"/>
      <c r="D1158" s="983"/>
      <c r="E1158" s="983"/>
      <c r="F1158" s="983"/>
      <c r="G1158" s="983"/>
      <c r="H1158" s="983"/>
      <c r="I1158" s="98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077"/>
      <c r="Q1158" s="1078"/>
      <c r="R1158" s="524" t="str">
        <f>IFERROR(IF(OR('別紙様式3-2（４・５月）'!R1160="",'別紙様式3-2（４・５月）'!Z1160="ベア加算"),
"",P1158*VLOOKUP(N1158,【参考】数式用!$AD$2:$AH$27,MATCH(O1158,【参考】数式用!$K$4:$N$4,0)+1,0)),"")</f>
        <v/>
      </c>
      <c r="S1158" s="138"/>
      <c r="T1158" s="1079"/>
      <c r="U1158" s="1080"/>
      <c r="V1158" s="522" t="str">
        <f>IFERROR(IF(AND('別紙様式3-2（４・５月）'!O1160="", O1158&lt;&gt;""),P1158, P1158*VLOOKUP(AF1158,【参考】数式用4!$DC$3:$DZ$106,MATCH(N1158,【参考】数式用4!$DC$2:$DZ$2,0))),"")</f>
        <v/>
      </c>
      <c r="W1158" s="107"/>
      <c r="X1158" s="525"/>
      <c r="Y1158" s="1081" t="str">
        <f>IFERROR(
     IF(OR('別紙様式3-2（４・５月）'!R1160="",'別紙様式3-2（４・５月）'!Z1160="ベア加算"),"",
                                            X1158*VLOOKUP(N1158,【参考】数式用!$AD$2:$AH$27,MATCH(W1158,【参考】数式用!$K$4:$N$4,0)+1,0)
      ),"")</f>
        <v/>
      </c>
      <c r="Z1158" s="1081"/>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 customHeight="1">
      <c r="A1159" s="502">
        <v>1146</v>
      </c>
      <c r="B1159" s="982" t="str">
        <f>IF(基本情報入力シート!C1198="","",基本情報入力シート!C1198)</f>
        <v/>
      </c>
      <c r="C1159" s="983"/>
      <c r="D1159" s="983"/>
      <c r="E1159" s="983"/>
      <c r="F1159" s="983"/>
      <c r="G1159" s="983"/>
      <c r="H1159" s="983"/>
      <c r="I1159" s="98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077"/>
      <c r="Q1159" s="1078"/>
      <c r="R1159" s="524" t="str">
        <f>IFERROR(IF(OR('別紙様式3-2（４・５月）'!R1161="",'別紙様式3-2（４・５月）'!Z1161="ベア加算"),
"",P1159*VLOOKUP(N1159,【参考】数式用!$AD$2:$AH$27,MATCH(O1159,【参考】数式用!$K$4:$N$4,0)+1,0)),"")</f>
        <v/>
      </c>
      <c r="S1159" s="138"/>
      <c r="T1159" s="1079"/>
      <c r="U1159" s="1080"/>
      <c r="V1159" s="522" t="str">
        <f>IFERROR(IF(AND('別紙様式3-2（４・５月）'!O1161="", O1159&lt;&gt;""),P1159, P1159*VLOOKUP(AF1159,【参考】数式用4!$DC$3:$DZ$106,MATCH(N1159,【参考】数式用4!$DC$2:$DZ$2,0))),"")</f>
        <v/>
      </c>
      <c r="W1159" s="107"/>
      <c r="X1159" s="525"/>
      <c r="Y1159" s="1081" t="str">
        <f>IFERROR(
     IF(OR('別紙様式3-2（４・５月）'!R1161="",'別紙様式3-2（４・５月）'!Z1161="ベア加算"),"",
                                            X1159*VLOOKUP(N1159,【参考】数式用!$AD$2:$AH$27,MATCH(W1159,【参考】数式用!$K$4:$N$4,0)+1,0)
      ),"")</f>
        <v/>
      </c>
      <c r="Z1159" s="1081"/>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 customHeight="1">
      <c r="A1160" s="502">
        <v>1147</v>
      </c>
      <c r="B1160" s="982" t="str">
        <f>IF(基本情報入力シート!C1199="","",基本情報入力シート!C1199)</f>
        <v/>
      </c>
      <c r="C1160" s="983"/>
      <c r="D1160" s="983"/>
      <c r="E1160" s="983"/>
      <c r="F1160" s="983"/>
      <c r="G1160" s="983"/>
      <c r="H1160" s="983"/>
      <c r="I1160" s="98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077"/>
      <c r="Q1160" s="1078"/>
      <c r="R1160" s="524" t="str">
        <f>IFERROR(IF(OR('別紙様式3-2（４・５月）'!R1162="",'別紙様式3-2（４・５月）'!Z1162="ベア加算"),
"",P1160*VLOOKUP(N1160,【参考】数式用!$AD$2:$AH$27,MATCH(O1160,【参考】数式用!$K$4:$N$4,0)+1,0)),"")</f>
        <v/>
      </c>
      <c r="S1160" s="138"/>
      <c r="T1160" s="1079"/>
      <c r="U1160" s="1080"/>
      <c r="V1160" s="522" t="str">
        <f>IFERROR(IF(AND('別紙様式3-2（４・５月）'!O1162="", O1160&lt;&gt;""),P1160, P1160*VLOOKUP(AF1160,【参考】数式用4!$DC$3:$DZ$106,MATCH(N1160,【参考】数式用4!$DC$2:$DZ$2,0))),"")</f>
        <v/>
      </c>
      <c r="W1160" s="107"/>
      <c r="X1160" s="525"/>
      <c r="Y1160" s="1081" t="str">
        <f>IFERROR(
     IF(OR('別紙様式3-2（４・５月）'!R1162="",'別紙様式3-2（４・５月）'!Z1162="ベア加算"),"",
                                            X1160*VLOOKUP(N1160,【参考】数式用!$AD$2:$AH$27,MATCH(W1160,【参考】数式用!$K$4:$N$4,0)+1,0)
      ),"")</f>
        <v/>
      </c>
      <c r="Z1160" s="1081"/>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 customHeight="1">
      <c r="A1161" s="502">
        <v>1148</v>
      </c>
      <c r="B1161" s="982" t="str">
        <f>IF(基本情報入力シート!C1200="","",基本情報入力シート!C1200)</f>
        <v/>
      </c>
      <c r="C1161" s="983"/>
      <c r="D1161" s="983"/>
      <c r="E1161" s="983"/>
      <c r="F1161" s="983"/>
      <c r="G1161" s="983"/>
      <c r="H1161" s="983"/>
      <c r="I1161" s="98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077"/>
      <c r="Q1161" s="1078"/>
      <c r="R1161" s="524" t="str">
        <f>IFERROR(IF(OR('別紙様式3-2（４・５月）'!R1163="",'別紙様式3-2（４・５月）'!Z1163="ベア加算"),
"",P1161*VLOOKUP(N1161,【参考】数式用!$AD$2:$AH$27,MATCH(O1161,【参考】数式用!$K$4:$N$4,0)+1,0)),"")</f>
        <v/>
      </c>
      <c r="S1161" s="138"/>
      <c r="T1161" s="1079"/>
      <c r="U1161" s="1080"/>
      <c r="V1161" s="522" t="str">
        <f>IFERROR(IF(AND('別紙様式3-2（４・５月）'!O1163="", O1161&lt;&gt;""),P1161, P1161*VLOOKUP(AF1161,【参考】数式用4!$DC$3:$DZ$106,MATCH(N1161,【参考】数式用4!$DC$2:$DZ$2,0))),"")</f>
        <v/>
      </c>
      <c r="W1161" s="107"/>
      <c r="X1161" s="525"/>
      <c r="Y1161" s="1081" t="str">
        <f>IFERROR(
     IF(OR('別紙様式3-2（４・５月）'!R1163="",'別紙様式3-2（４・５月）'!Z1163="ベア加算"),"",
                                            X1161*VLOOKUP(N1161,【参考】数式用!$AD$2:$AH$27,MATCH(W1161,【参考】数式用!$K$4:$N$4,0)+1,0)
      ),"")</f>
        <v/>
      </c>
      <c r="Z1161" s="1081"/>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 customHeight="1">
      <c r="A1162" s="502">
        <v>1149</v>
      </c>
      <c r="B1162" s="982" t="str">
        <f>IF(基本情報入力シート!C1201="","",基本情報入力シート!C1201)</f>
        <v/>
      </c>
      <c r="C1162" s="983"/>
      <c r="D1162" s="983"/>
      <c r="E1162" s="983"/>
      <c r="F1162" s="983"/>
      <c r="G1162" s="983"/>
      <c r="H1162" s="983"/>
      <c r="I1162" s="98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077"/>
      <c r="Q1162" s="1078"/>
      <c r="R1162" s="524" t="str">
        <f>IFERROR(IF(OR('別紙様式3-2（４・５月）'!R1164="",'別紙様式3-2（４・５月）'!Z1164="ベア加算"),
"",P1162*VLOOKUP(N1162,【参考】数式用!$AD$2:$AH$27,MATCH(O1162,【参考】数式用!$K$4:$N$4,0)+1,0)),"")</f>
        <v/>
      </c>
      <c r="S1162" s="138"/>
      <c r="T1162" s="1079"/>
      <c r="U1162" s="1080"/>
      <c r="V1162" s="522" t="str">
        <f>IFERROR(IF(AND('別紙様式3-2（４・５月）'!O1164="", O1162&lt;&gt;""),P1162, P1162*VLOOKUP(AF1162,【参考】数式用4!$DC$3:$DZ$106,MATCH(N1162,【参考】数式用4!$DC$2:$DZ$2,0))),"")</f>
        <v/>
      </c>
      <c r="W1162" s="107"/>
      <c r="X1162" s="525"/>
      <c r="Y1162" s="1081" t="str">
        <f>IFERROR(
     IF(OR('別紙様式3-2（４・５月）'!R1164="",'別紙様式3-2（４・５月）'!Z1164="ベア加算"),"",
                                            X1162*VLOOKUP(N1162,【参考】数式用!$AD$2:$AH$27,MATCH(W1162,【参考】数式用!$K$4:$N$4,0)+1,0)
      ),"")</f>
        <v/>
      </c>
      <c r="Z1162" s="1081"/>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 customHeight="1">
      <c r="A1163" s="502">
        <v>1150</v>
      </c>
      <c r="B1163" s="982" t="str">
        <f>IF(基本情報入力シート!C1202="","",基本情報入力シート!C1202)</f>
        <v/>
      </c>
      <c r="C1163" s="983"/>
      <c r="D1163" s="983"/>
      <c r="E1163" s="983"/>
      <c r="F1163" s="983"/>
      <c r="G1163" s="983"/>
      <c r="H1163" s="983"/>
      <c r="I1163" s="98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077"/>
      <c r="Q1163" s="1078"/>
      <c r="R1163" s="524" t="str">
        <f>IFERROR(IF(OR('別紙様式3-2（４・５月）'!R1165="",'別紙様式3-2（４・５月）'!Z1165="ベア加算"),
"",P1163*VLOOKUP(N1163,【参考】数式用!$AD$2:$AH$27,MATCH(O1163,【参考】数式用!$K$4:$N$4,0)+1,0)),"")</f>
        <v/>
      </c>
      <c r="S1163" s="138"/>
      <c r="T1163" s="1079"/>
      <c r="U1163" s="1080"/>
      <c r="V1163" s="522" t="str">
        <f>IFERROR(IF(AND('別紙様式3-2（４・５月）'!O1165="", O1163&lt;&gt;""),P1163, P1163*VLOOKUP(AF1163,【参考】数式用4!$DC$3:$DZ$106,MATCH(N1163,【参考】数式用4!$DC$2:$DZ$2,0))),"")</f>
        <v/>
      </c>
      <c r="W1163" s="107"/>
      <c r="X1163" s="525"/>
      <c r="Y1163" s="1081" t="str">
        <f>IFERROR(
     IF(OR('別紙様式3-2（４・５月）'!R1165="",'別紙様式3-2（４・５月）'!Z1165="ベア加算"),"",
                                            X1163*VLOOKUP(N1163,【参考】数式用!$AD$2:$AH$27,MATCH(W1163,【参考】数式用!$K$4:$N$4,0)+1,0)
      ),"")</f>
        <v/>
      </c>
      <c r="Z1163" s="1081"/>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 customHeight="1">
      <c r="A1164" s="502">
        <v>1151</v>
      </c>
      <c r="B1164" s="982" t="str">
        <f>IF(基本情報入力シート!C1203="","",基本情報入力シート!C1203)</f>
        <v/>
      </c>
      <c r="C1164" s="983"/>
      <c r="D1164" s="983"/>
      <c r="E1164" s="983"/>
      <c r="F1164" s="983"/>
      <c r="G1164" s="983"/>
      <c r="H1164" s="983"/>
      <c r="I1164" s="98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077"/>
      <c r="Q1164" s="1078"/>
      <c r="R1164" s="524" t="str">
        <f>IFERROR(IF(OR('別紙様式3-2（４・５月）'!R1166="",'別紙様式3-2（４・５月）'!Z1166="ベア加算"),
"",P1164*VLOOKUP(N1164,【参考】数式用!$AD$2:$AH$27,MATCH(O1164,【参考】数式用!$K$4:$N$4,0)+1,0)),"")</f>
        <v/>
      </c>
      <c r="S1164" s="138"/>
      <c r="T1164" s="1079"/>
      <c r="U1164" s="1080"/>
      <c r="V1164" s="522" t="str">
        <f>IFERROR(IF(AND('別紙様式3-2（４・５月）'!O1166="", O1164&lt;&gt;""),P1164, P1164*VLOOKUP(AF1164,【参考】数式用4!$DC$3:$DZ$106,MATCH(N1164,【参考】数式用4!$DC$2:$DZ$2,0))),"")</f>
        <v/>
      </c>
      <c r="W1164" s="107"/>
      <c r="X1164" s="525"/>
      <c r="Y1164" s="1081" t="str">
        <f>IFERROR(
     IF(OR('別紙様式3-2（４・５月）'!R1166="",'別紙様式3-2（４・５月）'!Z1166="ベア加算"),"",
                                            X1164*VLOOKUP(N1164,【参考】数式用!$AD$2:$AH$27,MATCH(W1164,【参考】数式用!$K$4:$N$4,0)+1,0)
      ),"")</f>
        <v/>
      </c>
      <c r="Z1164" s="1081"/>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 customHeight="1">
      <c r="A1165" s="502">
        <v>1152</v>
      </c>
      <c r="B1165" s="982" t="str">
        <f>IF(基本情報入力シート!C1204="","",基本情報入力シート!C1204)</f>
        <v/>
      </c>
      <c r="C1165" s="983"/>
      <c r="D1165" s="983"/>
      <c r="E1165" s="983"/>
      <c r="F1165" s="983"/>
      <c r="G1165" s="983"/>
      <c r="H1165" s="983"/>
      <c r="I1165" s="98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077"/>
      <c r="Q1165" s="1078"/>
      <c r="R1165" s="524" t="str">
        <f>IFERROR(IF(OR('別紙様式3-2（４・５月）'!R1167="",'別紙様式3-2（４・５月）'!Z1167="ベア加算"),
"",P1165*VLOOKUP(N1165,【参考】数式用!$AD$2:$AH$27,MATCH(O1165,【参考】数式用!$K$4:$N$4,0)+1,0)),"")</f>
        <v/>
      </c>
      <c r="S1165" s="138"/>
      <c r="T1165" s="1079"/>
      <c r="U1165" s="1080"/>
      <c r="V1165" s="522" t="str">
        <f>IFERROR(IF(AND('別紙様式3-2（４・５月）'!O1167="", O1165&lt;&gt;""),P1165, P1165*VLOOKUP(AF1165,【参考】数式用4!$DC$3:$DZ$106,MATCH(N1165,【参考】数式用4!$DC$2:$DZ$2,0))),"")</f>
        <v/>
      </c>
      <c r="W1165" s="107"/>
      <c r="X1165" s="525"/>
      <c r="Y1165" s="1081" t="str">
        <f>IFERROR(
     IF(OR('別紙様式3-2（４・５月）'!R1167="",'別紙様式3-2（４・５月）'!Z1167="ベア加算"),"",
                                            X1165*VLOOKUP(N1165,【参考】数式用!$AD$2:$AH$27,MATCH(W1165,【参考】数式用!$K$4:$N$4,0)+1,0)
      ),"")</f>
        <v/>
      </c>
      <c r="Z1165" s="1081"/>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 customHeight="1">
      <c r="A1166" s="502">
        <v>1153</v>
      </c>
      <c r="B1166" s="982" t="str">
        <f>IF(基本情報入力シート!C1205="","",基本情報入力シート!C1205)</f>
        <v/>
      </c>
      <c r="C1166" s="983"/>
      <c r="D1166" s="983"/>
      <c r="E1166" s="983"/>
      <c r="F1166" s="983"/>
      <c r="G1166" s="983"/>
      <c r="H1166" s="983"/>
      <c r="I1166" s="98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077"/>
      <c r="Q1166" s="1078"/>
      <c r="R1166" s="524" t="str">
        <f>IFERROR(IF(OR('別紙様式3-2（４・５月）'!R1168="",'別紙様式3-2（４・５月）'!Z1168="ベア加算"),
"",P1166*VLOOKUP(N1166,【参考】数式用!$AD$2:$AH$27,MATCH(O1166,【参考】数式用!$K$4:$N$4,0)+1,0)),"")</f>
        <v/>
      </c>
      <c r="S1166" s="138"/>
      <c r="T1166" s="1079"/>
      <c r="U1166" s="1080"/>
      <c r="V1166" s="522" t="str">
        <f>IFERROR(IF(AND('別紙様式3-2（４・５月）'!O1168="", O1166&lt;&gt;""),P1166, P1166*VLOOKUP(AF1166,【参考】数式用4!$DC$3:$DZ$106,MATCH(N1166,【参考】数式用4!$DC$2:$DZ$2,0))),"")</f>
        <v/>
      </c>
      <c r="W1166" s="107"/>
      <c r="X1166" s="525"/>
      <c r="Y1166" s="1081" t="str">
        <f>IFERROR(
     IF(OR('別紙様式3-2（４・５月）'!R1168="",'別紙様式3-2（４・５月）'!Z1168="ベア加算"),"",
                                            X1166*VLOOKUP(N1166,【参考】数式用!$AD$2:$AH$27,MATCH(W1166,【参考】数式用!$K$4:$N$4,0)+1,0)
      ),"")</f>
        <v/>
      </c>
      <c r="Z1166" s="1081"/>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 customHeight="1">
      <c r="A1167" s="502">
        <v>1154</v>
      </c>
      <c r="B1167" s="982" t="str">
        <f>IF(基本情報入力シート!C1206="","",基本情報入力シート!C1206)</f>
        <v/>
      </c>
      <c r="C1167" s="983"/>
      <c r="D1167" s="983"/>
      <c r="E1167" s="983"/>
      <c r="F1167" s="983"/>
      <c r="G1167" s="983"/>
      <c r="H1167" s="983"/>
      <c r="I1167" s="98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077"/>
      <c r="Q1167" s="1078"/>
      <c r="R1167" s="524" t="str">
        <f>IFERROR(IF(OR('別紙様式3-2（４・５月）'!R1169="",'別紙様式3-2（４・５月）'!Z1169="ベア加算"),
"",P1167*VLOOKUP(N1167,【参考】数式用!$AD$2:$AH$27,MATCH(O1167,【参考】数式用!$K$4:$N$4,0)+1,0)),"")</f>
        <v/>
      </c>
      <c r="S1167" s="138"/>
      <c r="T1167" s="1079"/>
      <c r="U1167" s="1080"/>
      <c r="V1167" s="522" t="str">
        <f>IFERROR(IF(AND('別紙様式3-2（４・５月）'!O1169="", O1167&lt;&gt;""),P1167, P1167*VLOOKUP(AF1167,【参考】数式用4!$DC$3:$DZ$106,MATCH(N1167,【参考】数式用4!$DC$2:$DZ$2,0))),"")</f>
        <v/>
      </c>
      <c r="W1167" s="107"/>
      <c r="X1167" s="525"/>
      <c r="Y1167" s="1081" t="str">
        <f>IFERROR(
     IF(OR('別紙様式3-2（４・５月）'!R1169="",'別紙様式3-2（４・５月）'!Z1169="ベア加算"),"",
                                            X1167*VLOOKUP(N1167,【参考】数式用!$AD$2:$AH$27,MATCH(W1167,【参考】数式用!$K$4:$N$4,0)+1,0)
      ),"")</f>
        <v/>
      </c>
      <c r="Z1167" s="1081"/>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 customHeight="1">
      <c r="A1168" s="502">
        <v>1155</v>
      </c>
      <c r="B1168" s="982" t="str">
        <f>IF(基本情報入力シート!C1207="","",基本情報入力シート!C1207)</f>
        <v/>
      </c>
      <c r="C1168" s="983"/>
      <c r="D1168" s="983"/>
      <c r="E1168" s="983"/>
      <c r="F1168" s="983"/>
      <c r="G1168" s="983"/>
      <c r="H1168" s="983"/>
      <c r="I1168" s="98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077"/>
      <c r="Q1168" s="1078"/>
      <c r="R1168" s="524" t="str">
        <f>IFERROR(IF(OR('別紙様式3-2（４・５月）'!R1170="",'別紙様式3-2（４・５月）'!Z1170="ベア加算"),
"",P1168*VLOOKUP(N1168,【参考】数式用!$AD$2:$AH$27,MATCH(O1168,【参考】数式用!$K$4:$N$4,0)+1,0)),"")</f>
        <v/>
      </c>
      <c r="S1168" s="138"/>
      <c r="T1168" s="1079"/>
      <c r="U1168" s="1080"/>
      <c r="V1168" s="522" t="str">
        <f>IFERROR(IF(AND('別紙様式3-2（４・５月）'!O1170="", O1168&lt;&gt;""),P1168, P1168*VLOOKUP(AF1168,【参考】数式用4!$DC$3:$DZ$106,MATCH(N1168,【参考】数式用4!$DC$2:$DZ$2,0))),"")</f>
        <v/>
      </c>
      <c r="W1168" s="107"/>
      <c r="X1168" s="525"/>
      <c r="Y1168" s="1081" t="str">
        <f>IFERROR(
     IF(OR('別紙様式3-2（４・５月）'!R1170="",'別紙様式3-2（４・５月）'!Z1170="ベア加算"),"",
                                            X1168*VLOOKUP(N1168,【参考】数式用!$AD$2:$AH$27,MATCH(W1168,【参考】数式用!$K$4:$N$4,0)+1,0)
      ),"")</f>
        <v/>
      </c>
      <c r="Z1168" s="1081"/>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 customHeight="1">
      <c r="A1169" s="502">
        <v>1156</v>
      </c>
      <c r="B1169" s="982" t="str">
        <f>IF(基本情報入力シート!C1208="","",基本情報入力シート!C1208)</f>
        <v/>
      </c>
      <c r="C1169" s="983"/>
      <c r="D1169" s="983"/>
      <c r="E1169" s="983"/>
      <c r="F1169" s="983"/>
      <c r="G1169" s="983"/>
      <c r="H1169" s="983"/>
      <c r="I1169" s="98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077"/>
      <c r="Q1169" s="1078"/>
      <c r="R1169" s="524" t="str">
        <f>IFERROR(IF(OR('別紙様式3-2（４・５月）'!R1171="",'別紙様式3-2（４・５月）'!Z1171="ベア加算"),
"",P1169*VLOOKUP(N1169,【参考】数式用!$AD$2:$AH$27,MATCH(O1169,【参考】数式用!$K$4:$N$4,0)+1,0)),"")</f>
        <v/>
      </c>
      <c r="S1169" s="138"/>
      <c r="T1169" s="1079"/>
      <c r="U1169" s="1080"/>
      <c r="V1169" s="522" t="str">
        <f>IFERROR(IF(AND('別紙様式3-2（４・５月）'!O1171="", O1169&lt;&gt;""),P1169, P1169*VLOOKUP(AF1169,【参考】数式用4!$DC$3:$DZ$106,MATCH(N1169,【参考】数式用4!$DC$2:$DZ$2,0))),"")</f>
        <v/>
      </c>
      <c r="W1169" s="107"/>
      <c r="X1169" s="525"/>
      <c r="Y1169" s="1081" t="str">
        <f>IFERROR(
     IF(OR('別紙様式3-2（４・５月）'!R1171="",'別紙様式3-2（４・５月）'!Z1171="ベア加算"),"",
                                            X1169*VLOOKUP(N1169,【参考】数式用!$AD$2:$AH$27,MATCH(W1169,【参考】数式用!$K$4:$N$4,0)+1,0)
      ),"")</f>
        <v/>
      </c>
      <c r="Z1169" s="1081"/>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 customHeight="1">
      <c r="A1170" s="502">
        <v>1157</v>
      </c>
      <c r="B1170" s="982" t="str">
        <f>IF(基本情報入力シート!C1209="","",基本情報入力シート!C1209)</f>
        <v/>
      </c>
      <c r="C1170" s="983"/>
      <c r="D1170" s="983"/>
      <c r="E1170" s="983"/>
      <c r="F1170" s="983"/>
      <c r="G1170" s="983"/>
      <c r="H1170" s="983"/>
      <c r="I1170" s="98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077"/>
      <c r="Q1170" s="1078"/>
      <c r="R1170" s="524" t="str">
        <f>IFERROR(IF(OR('別紙様式3-2（４・５月）'!R1172="",'別紙様式3-2（４・５月）'!Z1172="ベア加算"),
"",P1170*VLOOKUP(N1170,【参考】数式用!$AD$2:$AH$27,MATCH(O1170,【参考】数式用!$K$4:$N$4,0)+1,0)),"")</f>
        <v/>
      </c>
      <c r="S1170" s="138"/>
      <c r="T1170" s="1079"/>
      <c r="U1170" s="1080"/>
      <c r="V1170" s="522" t="str">
        <f>IFERROR(IF(AND('別紙様式3-2（４・５月）'!O1172="", O1170&lt;&gt;""),P1170, P1170*VLOOKUP(AF1170,【参考】数式用4!$DC$3:$DZ$106,MATCH(N1170,【参考】数式用4!$DC$2:$DZ$2,0))),"")</f>
        <v/>
      </c>
      <c r="W1170" s="107"/>
      <c r="X1170" s="525"/>
      <c r="Y1170" s="1081" t="str">
        <f>IFERROR(
     IF(OR('別紙様式3-2（４・５月）'!R1172="",'別紙様式3-2（４・５月）'!Z1172="ベア加算"),"",
                                            X1170*VLOOKUP(N1170,【参考】数式用!$AD$2:$AH$27,MATCH(W1170,【参考】数式用!$K$4:$N$4,0)+1,0)
      ),"")</f>
        <v/>
      </c>
      <c r="Z1170" s="1081"/>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 customHeight="1">
      <c r="A1171" s="502">
        <v>1158</v>
      </c>
      <c r="B1171" s="982" t="str">
        <f>IF(基本情報入力シート!C1210="","",基本情報入力シート!C1210)</f>
        <v/>
      </c>
      <c r="C1171" s="983"/>
      <c r="D1171" s="983"/>
      <c r="E1171" s="983"/>
      <c r="F1171" s="983"/>
      <c r="G1171" s="983"/>
      <c r="H1171" s="983"/>
      <c r="I1171" s="98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077"/>
      <c r="Q1171" s="1078"/>
      <c r="R1171" s="524" t="str">
        <f>IFERROR(IF(OR('別紙様式3-2（４・５月）'!R1173="",'別紙様式3-2（４・５月）'!Z1173="ベア加算"),
"",P1171*VLOOKUP(N1171,【参考】数式用!$AD$2:$AH$27,MATCH(O1171,【参考】数式用!$K$4:$N$4,0)+1,0)),"")</f>
        <v/>
      </c>
      <c r="S1171" s="138"/>
      <c r="T1171" s="1079"/>
      <c r="U1171" s="1080"/>
      <c r="V1171" s="522" t="str">
        <f>IFERROR(IF(AND('別紙様式3-2（４・５月）'!O1173="", O1171&lt;&gt;""),P1171, P1171*VLOOKUP(AF1171,【参考】数式用4!$DC$3:$DZ$106,MATCH(N1171,【参考】数式用4!$DC$2:$DZ$2,0))),"")</f>
        <v/>
      </c>
      <c r="W1171" s="107"/>
      <c r="X1171" s="525"/>
      <c r="Y1171" s="1081" t="str">
        <f>IFERROR(
     IF(OR('別紙様式3-2（４・５月）'!R1173="",'別紙様式3-2（４・５月）'!Z1173="ベア加算"),"",
                                            X1171*VLOOKUP(N1171,【参考】数式用!$AD$2:$AH$27,MATCH(W1171,【参考】数式用!$K$4:$N$4,0)+1,0)
      ),"")</f>
        <v/>
      </c>
      <c r="Z1171" s="1081"/>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 customHeight="1">
      <c r="A1172" s="502">
        <v>1159</v>
      </c>
      <c r="B1172" s="982" t="str">
        <f>IF(基本情報入力シート!C1211="","",基本情報入力シート!C1211)</f>
        <v/>
      </c>
      <c r="C1172" s="983"/>
      <c r="D1172" s="983"/>
      <c r="E1172" s="983"/>
      <c r="F1172" s="983"/>
      <c r="G1172" s="983"/>
      <c r="H1172" s="983"/>
      <c r="I1172" s="98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077"/>
      <c r="Q1172" s="1078"/>
      <c r="R1172" s="524" t="str">
        <f>IFERROR(IF(OR('別紙様式3-2（４・５月）'!R1174="",'別紙様式3-2（４・５月）'!Z1174="ベア加算"),
"",P1172*VLOOKUP(N1172,【参考】数式用!$AD$2:$AH$27,MATCH(O1172,【参考】数式用!$K$4:$N$4,0)+1,0)),"")</f>
        <v/>
      </c>
      <c r="S1172" s="138"/>
      <c r="T1172" s="1079"/>
      <c r="U1172" s="1080"/>
      <c r="V1172" s="522" t="str">
        <f>IFERROR(IF(AND('別紙様式3-2（４・５月）'!O1174="", O1172&lt;&gt;""),P1172, P1172*VLOOKUP(AF1172,【参考】数式用4!$DC$3:$DZ$106,MATCH(N1172,【参考】数式用4!$DC$2:$DZ$2,0))),"")</f>
        <v/>
      </c>
      <c r="W1172" s="107"/>
      <c r="X1172" s="525"/>
      <c r="Y1172" s="1081" t="str">
        <f>IFERROR(
     IF(OR('別紙様式3-2（４・５月）'!R1174="",'別紙様式3-2（４・５月）'!Z1174="ベア加算"),"",
                                            X1172*VLOOKUP(N1172,【参考】数式用!$AD$2:$AH$27,MATCH(W1172,【参考】数式用!$K$4:$N$4,0)+1,0)
      ),"")</f>
        <v/>
      </c>
      <c r="Z1172" s="1081"/>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 customHeight="1">
      <c r="A1173" s="502">
        <v>1160</v>
      </c>
      <c r="B1173" s="982" t="str">
        <f>IF(基本情報入力シート!C1212="","",基本情報入力シート!C1212)</f>
        <v/>
      </c>
      <c r="C1173" s="983"/>
      <c r="D1173" s="983"/>
      <c r="E1173" s="983"/>
      <c r="F1173" s="983"/>
      <c r="G1173" s="983"/>
      <c r="H1173" s="983"/>
      <c r="I1173" s="98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077"/>
      <c r="Q1173" s="1078"/>
      <c r="R1173" s="524" t="str">
        <f>IFERROR(IF(OR('別紙様式3-2（４・５月）'!R1175="",'別紙様式3-2（４・５月）'!Z1175="ベア加算"),
"",P1173*VLOOKUP(N1173,【参考】数式用!$AD$2:$AH$27,MATCH(O1173,【参考】数式用!$K$4:$N$4,0)+1,0)),"")</f>
        <v/>
      </c>
      <c r="S1173" s="138"/>
      <c r="T1173" s="1079"/>
      <c r="U1173" s="1080"/>
      <c r="V1173" s="522" t="str">
        <f>IFERROR(IF(AND('別紙様式3-2（４・５月）'!O1175="", O1173&lt;&gt;""),P1173, P1173*VLOOKUP(AF1173,【参考】数式用4!$DC$3:$DZ$106,MATCH(N1173,【参考】数式用4!$DC$2:$DZ$2,0))),"")</f>
        <v/>
      </c>
      <c r="W1173" s="107"/>
      <c r="X1173" s="525"/>
      <c r="Y1173" s="1081" t="str">
        <f>IFERROR(
     IF(OR('別紙様式3-2（４・５月）'!R1175="",'別紙様式3-2（４・５月）'!Z1175="ベア加算"),"",
                                            X1173*VLOOKUP(N1173,【参考】数式用!$AD$2:$AH$27,MATCH(W1173,【参考】数式用!$K$4:$N$4,0)+1,0)
      ),"")</f>
        <v/>
      </c>
      <c r="Z1173" s="1081"/>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 customHeight="1">
      <c r="A1174" s="502">
        <v>1161</v>
      </c>
      <c r="B1174" s="982" t="str">
        <f>IF(基本情報入力シート!C1213="","",基本情報入力シート!C1213)</f>
        <v/>
      </c>
      <c r="C1174" s="983"/>
      <c r="D1174" s="983"/>
      <c r="E1174" s="983"/>
      <c r="F1174" s="983"/>
      <c r="G1174" s="983"/>
      <c r="H1174" s="983"/>
      <c r="I1174" s="98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077"/>
      <c r="Q1174" s="1078"/>
      <c r="R1174" s="524" t="str">
        <f>IFERROR(IF(OR('別紙様式3-2（４・５月）'!R1176="",'別紙様式3-2（４・５月）'!Z1176="ベア加算"),
"",P1174*VLOOKUP(N1174,【参考】数式用!$AD$2:$AH$27,MATCH(O1174,【参考】数式用!$K$4:$N$4,0)+1,0)),"")</f>
        <v/>
      </c>
      <c r="S1174" s="138"/>
      <c r="T1174" s="1079"/>
      <c r="U1174" s="1080"/>
      <c r="V1174" s="522" t="str">
        <f>IFERROR(IF(AND('別紙様式3-2（４・５月）'!O1176="", O1174&lt;&gt;""),P1174, P1174*VLOOKUP(AF1174,【参考】数式用4!$DC$3:$DZ$106,MATCH(N1174,【参考】数式用4!$DC$2:$DZ$2,0))),"")</f>
        <v/>
      </c>
      <c r="W1174" s="107"/>
      <c r="X1174" s="525"/>
      <c r="Y1174" s="1081" t="str">
        <f>IFERROR(
     IF(OR('別紙様式3-2（４・５月）'!R1176="",'別紙様式3-2（４・５月）'!Z1176="ベア加算"),"",
                                            X1174*VLOOKUP(N1174,【参考】数式用!$AD$2:$AH$27,MATCH(W1174,【参考】数式用!$K$4:$N$4,0)+1,0)
      ),"")</f>
        <v/>
      </c>
      <c r="Z1174" s="1081"/>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 customHeight="1">
      <c r="A1175" s="502">
        <v>1162</v>
      </c>
      <c r="B1175" s="982" t="str">
        <f>IF(基本情報入力シート!C1214="","",基本情報入力シート!C1214)</f>
        <v/>
      </c>
      <c r="C1175" s="983"/>
      <c r="D1175" s="983"/>
      <c r="E1175" s="983"/>
      <c r="F1175" s="983"/>
      <c r="G1175" s="983"/>
      <c r="H1175" s="983"/>
      <c r="I1175" s="98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077"/>
      <c r="Q1175" s="1078"/>
      <c r="R1175" s="524" t="str">
        <f>IFERROR(IF(OR('別紙様式3-2（４・５月）'!R1177="",'別紙様式3-2（４・５月）'!Z1177="ベア加算"),
"",P1175*VLOOKUP(N1175,【参考】数式用!$AD$2:$AH$27,MATCH(O1175,【参考】数式用!$K$4:$N$4,0)+1,0)),"")</f>
        <v/>
      </c>
      <c r="S1175" s="138"/>
      <c r="T1175" s="1079"/>
      <c r="U1175" s="1080"/>
      <c r="V1175" s="522" t="str">
        <f>IFERROR(IF(AND('別紙様式3-2（４・５月）'!O1177="", O1175&lt;&gt;""),P1175, P1175*VLOOKUP(AF1175,【参考】数式用4!$DC$3:$DZ$106,MATCH(N1175,【参考】数式用4!$DC$2:$DZ$2,0))),"")</f>
        <v/>
      </c>
      <c r="W1175" s="107"/>
      <c r="X1175" s="525"/>
      <c r="Y1175" s="1081" t="str">
        <f>IFERROR(
     IF(OR('別紙様式3-2（４・５月）'!R1177="",'別紙様式3-2（４・５月）'!Z1177="ベア加算"),"",
                                            X1175*VLOOKUP(N1175,【参考】数式用!$AD$2:$AH$27,MATCH(W1175,【参考】数式用!$K$4:$N$4,0)+1,0)
      ),"")</f>
        <v/>
      </c>
      <c r="Z1175" s="1081"/>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 customHeight="1">
      <c r="A1176" s="502">
        <v>1163</v>
      </c>
      <c r="B1176" s="982" t="str">
        <f>IF(基本情報入力シート!C1215="","",基本情報入力シート!C1215)</f>
        <v/>
      </c>
      <c r="C1176" s="983"/>
      <c r="D1176" s="983"/>
      <c r="E1176" s="983"/>
      <c r="F1176" s="983"/>
      <c r="G1176" s="983"/>
      <c r="H1176" s="983"/>
      <c r="I1176" s="98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077"/>
      <c r="Q1176" s="1078"/>
      <c r="R1176" s="524" t="str">
        <f>IFERROR(IF(OR('別紙様式3-2（４・５月）'!R1178="",'別紙様式3-2（４・５月）'!Z1178="ベア加算"),
"",P1176*VLOOKUP(N1176,【参考】数式用!$AD$2:$AH$27,MATCH(O1176,【参考】数式用!$K$4:$N$4,0)+1,0)),"")</f>
        <v/>
      </c>
      <c r="S1176" s="138"/>
      <c r="T1176" s="1079"/>
      <c r="U1176" s="1080"/>
      <c r="V1176" s="522" t="str">
        <f>IFERROR(IF(AND('別紙様式3-2（４・５月）'!O1178="", O1176&lt;&gt;""),P1176, P1176*VLOOKUP(AF1176,【参考】数式用4!$DC$3:$DZ$106,MATCH(N1176,【参考】数式用4!$DC$2:$DZ$2,0))),"")</f>
        <v/>
      </c>
      <c r="W1176" s="107"/>
      <c r="X1176" s="525"/>
      <c r="Y1176" s="1081" t="str">
        <f>IFERROR(
     IF(OR('別紙様式3-2（４・５月）'!R1178="",'別紙様式3-2（４・５月）'!Z1178="ベア加算"),"",
                                            X1176*VLOOKUP(N1176,【参考】数式用!$AD$2:$AH$27,MATCH(W1176,【参考】数式用!$K$4:$N$4,0)+1,0)
      ),"")</f>
        <v/>
      </c>
      <c r="Z1176" s="1081"/>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 customHeight="1">
      <c r="A1177" s="502">
        <v>1164</v>
      </c>
      <c r="B1177" s="982" t="str">
        <f>IF(基本情報入力シート!C1216="","",基本情報入力シート!C1216)</f>
        <v/>
      </c>
      <c r="C1177" s="983"/>
      <c r="D1177" s="983"/>
      <c r="E1177" s="983"/>
      <c r="F1177" s="983"/>
      <c r="G1177" s="983"/>
      <c r="H1177" s="983"/>
      <c r="I1177" s="98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077"/>
      <c r="Q1177" s="1078"/>
      <c r="R1177" s="524" t="str">
        <f>IFERROR(IF(OR('別紙様式3-2（４・５月）'!R1179="",'別紙様式3-2（４・５月）'!Z1179="ベア加算"),
"",P1177*VLOOKUP(N1177,【参考】数式用!$AD$2:$AH$27,MATCH(O1177,【参考】数式用!$K$4:$N$4,0)+1,0)),"")</f>
        <v/>
      </c>
      <c r="S1177" s="138"/>
      <c r="T1177" s="1079"/>
      <c r="U1177" s="1080"/>
      <c r="V1177" s="522" t="str">
        <f>IFERROR(IF(AND('別紙様式3-2（４・５月）'!O1179="", O1177&lt;&gt;""),P1177, P1177*VLOOKUP(AF1177,【参考】数式用4!$DC$3:$DZ$106,MATCH(N1177,【参考】数式用4!$DC$2:$DZ$2,0))),"")</f>
        <v/>
      </c>
      <c r="W1177" s="107"/>
      <c r="X1177" s="525"/>
      <c r="Y1177" s="1081" t="str">
        <f>IFERROR(
     IF(OR('別紙様式3-2（４・５月）'!R1179="",'別紙様式3-2（４・５月）'!Z1179="ベア加算"),"",
                                            X1177*VLOOKUP(N1177,【参考】数式用!$AD$2:$AH$27,MATCH(W1177,【参考】数式用!$K$4:$N$4,0)+1,0)
      ),"")</f>
        <v/>
      </c>
      <c r="Z1177" s="1081"/>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 customHeight="1">
      <c r="A1178" s="502">
        <v>1165</v>
      </c>
      <c r="B1178" s="982" t="str">
        <f>IF(基本情報入力シート!C1217="","",基本情報入力シート!C1217)</f>
        <v/>
      </c>
      <c r="C1178" s="983"/>
      <c r="D1178" s="983"/>
      <c r="E1178" s="983"/>
      <c r="F1178" s="983"/>
      <c r="G1178" s="983"/>
      <c r="H1178" s="983"/>
      <c r="I1178" s="98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077"/>
      <c r="Q1178" s="1078"/>
      <c r="R1178" s="524" t="str">
        <f>IFERROR(IF(OR('別紙様式3-2（４・５月）'!R1180="",'別紙様式3-2（４・５月）'!Z1180="ベア加算"),
"",P1178*VLOOKUP(N1178,【参考】数式用!$AD$2:$AH$27,MATCH(O1178,【参考】数式用!$K$4:$N$4,0)+1,0)),"")</f>
        <v/>
      </c>
      <c r="S1178" s="138"/>
      <c r="T1178" s="1079"/>
      <c r="U1178" s="1080"/>
      <c r="V1178" s="522" t="str">
        <f>IFERROR(IF(AND('別紙様式3-2（４・５月）'!O1180="", O1178&lt;&gt;""),P1178, P1178*VLOOKUP(AF1178,【参考】数式用4!$DC$3:$DZ$106,MATCH(N1178,【参考】数式用4!$DC$2:$DZ$2,0))),"")</f>
        <v/>
      </c>
      <c r="W1178" s="107"/>
      <c r="X1178" s="525"/>
      <c r="Y1178" s="1081" t="str">
        <f>IFERROR(
     IF(OR('別紙様式3-2（４・５月）'!R1180="",'別紙様式3-2（４・５月）'!Z1180="ベア加算"),"",
                                            X1178*VLOOKUP(N1178,【参考】数式用!$AD$2:$AH$27,MATCH(W1178,【参考】数式用!$K$4:$N$4,0)+1,0)
      ),"")</f>
        <v/>
      </c>
      <c r="Z1178" s="1081"/>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 customHeight="1">
      <c r="A1179" s="502">
        <v>1166</v>
      </c>
      <c r="B1179" s="982" t="str">
        <f>IF(基本情報入力シート!C1218="","",基本情報入力シート!C1218)</f>
        <v/>
      </c>
      <c r="C1179" s="983"/>
      <c r="D1179" s="983"/>
      <c r="E1179" s="983"/>
      <c r="F1179" s="983"/>
      <c r="G1179" s="983"/>
      <c r="H1179" s="983"/>
      <c r="I1179" s="98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077"/>
      <c r="Q1179" s="1078"/>
      <c r="R1179" s="524" t="str">
        <f>IFERROR(IF(OR('別紙様式3-2（４・５月）'!R1181="",'別紙様式3-2（４・５月）'!Z1181="ベア加算"),
"",P1179*VLOOKUP(N1179,【参考】数式用!$AD$2:$AH$27,MATCH(O1179,【参考】数式用!$K$4:$N$4,0)+1,0)),"")</f>
        <v/>
      </c>
      <c r="S1179" s="138"/>
      <c r="T1179" s="1079"/>
      <c r="U1179" s="1080"/>
      <c r="V1179" s="522" t="str">
        <f>IFERROR(IF(AND('別紙様式3-2（４・５月）'!O1181="", O1179&lt;&gt;""),P1179, P1179*VLOOKUP(AF1179,【参考】数式用4!$DC$3:$DZ$106,MATCH(N1179,【参考】数式用4!$DC$2:$DZ$2,0))),"")</f>
        <v/>
      </c>
      <c r="W1179" s="107"/>
      <c r="X1179" s="525"/>
      <c r="Y1179" s="1081" t="str">
        <f>IFERROR(
     IF(OR('別紙様式3-2（４・５月）'!R1181="",'別紙様式3-2（４・５月）'!Z1181="ベア加算"),"",
                                            X1179*VLOOKUP(N1179,【参考】数式用!$AD$2:$AH$27,MATCH(W1179,【参考】数式用!$K$4:$N$4,0)+1,0)
      ),"")</f>
        <v/>
      </c>
      <c r="Z1179" s="1081"/>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 customHeight="1">
      <c r="A1180" s="502">
        <v>1167</v>
      </c>
      <c r="B1180" s="982" t="str">
        <f>IF(基本情報入力シート!C1219="","",基本情報入力シート!C1219)</f>
        <v/>
      </c>
      <c r="C1180" s="983"/>
      <c r="D1180" s="983"/>
      <c r="E1180" s="983"/>
      <c r="F1180" s="983"/>
      <c r="G1180" s="983"/>
      <c r="H1180" s="983"/>
      <c r="I1180" s="98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077"/>
      <c r="Q1180" s="1078"/>
      <c r="R1180" s="524" t="str">
        <f>IFERROR(IF(OR('別紙様式3-2（４・５月）'!R1182="",'別紙様式3-2（４・５月）'!Z1182="ベア加算"),
"",P1180*VLOOKUP(N1180,【参考】数式用!$AD$2:$AH$27,MATCH(O1180,【参考】数式用!$K$4:$N$4,0)+1,0)),"")</f>
        <v/>
      </c>
      <c r="S1180" s="138"/>
      <c r="T1180" s="1079"/>
      <c r="U1180" s="1080"/>
      <c r="V1180" s="522" t="str">
        <f>IFERROR(IF(AND('別紙様式3-2（４・５月）'!O1182="", O1180&lt;&gt;""),P1180, P1180*VLOOKUP(AF1180,【参考】数式用4!$DC$3:$DZ$106,MATCH(N1180,【参考】数式用4!$DC$2:$DZ$2,0))),"")</f>
        <v/>
      </c>
      <c r="W1180" s="107"/>
      <c r="X1180" s="525"/>
      <c r="Y1180" s="1081" t="str">
        <f>IFERROR(
     IF(OR('別紙様式3-2（４・５月）'!R1182="",'別紙様式3-2（４・５月）'!Z1182="ベア加算"),"",
                                            X1180*VLOOKUP(N1180,【参考】数式用!$AD$2:$AH$27,MATCH(W1180,【参考】数式用!$K$4:$N$4,0)+1,0)
      ),"")</f>
        <v/>
      </c>
      <c r="Z1180" s="1081"/>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 customHeight="1">
      <c r="A1181" s="502">
        <v>1168</v>
      </c>
      <c r="B1181" s="982" t="str">
        <f>IF(基本情報入力シート!C1220="","",基本情報入力シート!C1220)</f>
        <v/>
      </c>
      <c r="C1181" s="983"/>
      <c r="D1181" s="983"/>
      <c r="E1181" s="983"/>
      <c r="F1181" s="983"/>
      <c r="G1181" s="983"/>
      <c r="H1181" s="983"/>
      <c r="I1181" s="98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077"/>
      <c r="Q1181" s="1078"/>
      <c r="R1181" s="524" t="str">
        <f>IFERROR(IF(OR('別紙様式3-2（４・５月）'!R1183="",'別紙様式3-2（４・５月）'!Z1183="ベア加算"),
"",P1181*VLOOKUP(N1181,【参考】数式用!$AD$2:$AH$27,MATCH(O1181,【参考】数式用!$K$4:$N$4,0)+1,0)),"")</f>
        <v/>
      </c>
      <c r="S1181" s="138"/>
      <c r="T1181" s="1079"/>
      <c r="U1181" s="1080"/>
      <c r="V1181" s="522" t="str">
        <f>IFERROR(IF(AND('別紙様式3-2（４・５月）'!O1183="", O1181&lt;&gt;""),P1181, P1181*VLOOKUP(AF1181,【参考】数式用4!$DC$3:$DZ$106,MATCH(N1181,【参考】数式用4!$DC$2:$DZ$2,0))),"")</f>
        <v/>
      </c>
      <c r="W1181" s="107"/>
      <c r="X1181" s="525"/>
      <c r="Y1181" s="1081" t="str">
        <f>IFERROR(
     IF(OR('別紙様式3-2（４・５月）'!R1183="",'別紙様式3-2（４・５月）'!Z1183="ベア加算"),"",
                                            X1181*VLOOKUP(N1181,【参考】数式用!$AD$2:$AH$27,MATCH(W1181,【参考】数式用!$K$4:$N$4,0)+1,0)
      ),"")</f>
        <v/>
      </c>
      <c r="Z1181" s="1081"/>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 customHeight="1">
      <c r="A1182" s="502">
        <v>1169</v>
      </c>
      <c r="B1182" s="982" t="str">
        <f>IF(基本情報入力シート!C1221="","",基本情報入力シート!C1221)</f>
        <v/>
      </c>
      <c r="C1182" s="983"/>
      <c r="D1182" s="983"/>
      <c r="E1182" s="983"/>
      <c r="F1182" s="983"/>
      <c r="G1182" s="983"/>
      <c r="H1182" s="983"/>
      <c r="I1182" s="98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077"/>
      <c r="Q1182" s="1078"/>
      <c r="R1182" s="524" t="str">
        <f>IFERROR(IF(OR('別紙様式3-2（４・５月）'!R1184="",'別紙様式3-2（４・５月）'!Z1184="ベア加算"),
"",P1182*VLOOKUP(N1182,【参考】数式用!$AD$2:$AH$27,MATCH(O1182,【参考】数式用!$K$4:$N$4,0)+1,0)),"")</f>
        <v/>
      </c>
      <c r="S1182" s="138"/>
      <c r="T1182" s="1079"/>
      <c r="U1182" s="1080"/>
      <c r="V1182" s="522" t="str">
        <f>IFERROR(IF(AND('別紙様式3-2（４・５月）'!O1184="", O1182&lt;&gt;""),P1182, P1182*VLOOKUP(AF1182,【参考】数式用4!$DC$3:$DZ$106,MATCH(N1182,【参考】数式用4!$DC$2:$DZ$2,0))),"")</f>
        <v/>
      </c>
      <c r="W1182" s="107"/>
      <c r="X1182" s="525"/>
      <c r="Y1182" s="1081" t="str">
        <f>IFERROR(
     IF(OR('別紙様式3-2（４・５月）'!R1184="",'別紙様式3-2（４・５月）'!Z1184="ベア加算"),"",
                                            X1182*VLOOKUP(N1182,【参考】数式用!$AD$2:$AH$27,MATCH(W1182,【参考】数式用!$K$4:$N$4,0)+1,0)
      ),"")</f>
        <v/>
      </c>
      <c r="Z1182" s="1081"/>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 customHeight="1">
      <c r="A1183" s="502">
        <v>1170</v>
      </c>
      <c r="B1183" s="982" t="str">
        <f>IF(基本情報入力シート!C1222="","",基本情報入力シート!C1222)</f>
        <v/>
      </c>
      <c r="C1183" s="983"/>
      <c r="D1183" s="983"/>
      <c r="E1183" s="983"/>
      <c r="F1183" s="983"/>
      <c r="G1183" s="983"/>
      <c r="H1183" s="983"/>
      <c r="I1183" s="98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077"/>
      <c r="Q1183" s="1078"/>
      <c r="R1183" s="524" t="str">
        <f>IFERROR(IF(OR('別紙様式3-2（４・５月）'!R1185="",'別紙様式3-2（４・５月）'!Z1185="ベア加算"),
"",P1183*VLOOKUP(N1183,【参考】数式用!$AD$2:$AH$27,MATCH(O1183,【参考】数式用!$K$4:$N$4,0)+1,0)),"")</f>
        <v/>
      </c>
      <c r="S1183" s="138"/>
      <c r="T1183" s="1079"/>
      <c r="U1183" s="1080"/>
      <c r="V1183" s="522" t="str">
        <f>IFERROR(IF(AND('別紙様式3-2（４・５月）'!O1185="", O1183&lt;&gt;""),P1183, P1183*VLOOKUP(AF1183,【参考】数式用4!$DC$3:$DZ$106,MATCH(N1183,【参考】数式用4!$DC$2:$DZ$2,0))),"")</f>
        <v/>
      </c>
      <c r="W1183" s="107"/>
      <c r="X1183" s="525"/>
      <c r="Y1183" s="1081" t="str">
        <f>IFERROR(
     IF(OR('別紙様式3-2（４・５月）'!R1185="",'別紙様式3-2（４・５月）'!Z1185="ベア加算"),"",
                                            X1183*VLOOKUP(N1183,【参考】数式用!$AD$2:$AH$27,MATCH(W1183,【参考】数式用!$K$4:$N$4,0)+1,0)
      ),"")</f>
        <v/>
      </c>
      <c r="Z1183" s="1081"/>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 customHeight="1">
      <c r="A1184" s="502">
        <v>1171</v>
      </c>
      <c r="B1184" s="982" t="str">
        <f>IF(基本情報入力シート!C1223="","",基本情報入力シート!C1223)</f>
        <v/>
      </c>
      <c r="C1184" s="983"/>
      <c r="D1184" s="983"/>
      <c r="E1184" s="983"/>
      <c r="F1184" s="983"/>
      <c r="G1184" s="983"/>
      <c r="H1184" s="983"/>
      <c r="I1184" s="98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077"/>
      <c r="Q1184" s="1078"/>
      <c r="R1184" s="524" t="str">
        <f>IFERROR(IF(OR('別紙様式3-2（４・５月）'!R1186="",'別紙様式3-2（４・５月）'!Z1186="ベア加算"),
"",P1184*VLOOKUP(N1184,【参考】数式用!$AD$2:$AH$27,MATCH(O1184,【参考】数式用!$K$4:$N$4,0)+1,0)),"")</f>
        <v/>
      </c>
      <c r="S1184" s="138"/>
      <c r="T1184" s="1079"/>
      <c r="U1184" s="1080"/>
      <c r="V1184" s="522" t="str">
        <f>IFERROR(IF(AND('別紙様式3-2（４・５月）'!O1186="", O1184&lt;&gt;""),P1184, P1184*VLOOKUP(AF1184,【参考】数式用4!$DC$3:$DZ$106,MATCH(N1184,【参考】数式用4!$DC$2:$DZ$2,0))),"")</f>
        <v/>
      </c>
      <c r="W1184" s="107"/>
      <c r="X1184" s="525"/>
      <c r="Y1184" s="1081" t="str">
        <f>IFERROR(
     IF(OR('別紙様式3-2（４・５月）'!R1186="",'別紙様式3-2（４・５月）'!Z1186="ベア加算"),"",
                                            X1184*VLOOKUP(N1184,【参考】数式用!$AD$2:$AH$27,MATCH(W1184,【参考】数式用!$K$4:$N$4,0)+1,0)
      ),"")</f>
        <v/>
      </c>
      <c r="Z1184" s="1081"/>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 customHeight="1">
      <c r="A1185" s="502">
        <v>1172</v>
      </c>
      <c r="B1185" s="982" t="str">
        <f>IF(基本情報入力シート!C1224="","",基本情報入力シート!C1224)</f>
        <v/>
      </c>
      <c r="C1185" s="983"/>
      <c r="D1185" s="983"/>
      <c r="E1185" s="983"/>
      <c r="F1185" s="983"/>
      <c r="G1185" s="983"/>
      <c r="H1185" s="983"/>
      <c r="I1185" s="98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077"/>
      <c r="Q1185" s="1078"/>
      <c r="R1185" s="524" t="str">
        <f>IFERROR(IF(OR('別紙様式3-2（４・５月）'!R1187="",'別紙様式3-2（４・５月）'!Z1187="ベア加算"),
"",P1185*VLOOKUP(N1185,【参考】数式用!$AD$2:$AH$27,MATCH(O1185,【参考】数式用!$K$4:$N$4,0)+1,0)),"")</f>
        <v/>
      </c>
      <c r="S1185" s="138"/>
      <c r="T1185" s="1079"/>
      <c r="U1185" s="1080"/>
      <c r="V1185" s="522" t="str">
        <f>IFERROR(IF(AND('別紙様式3-2（４・５月）'!O1187="", O1185&lt;&gt;""),P1185, P1185*VLOOKUP(AF1185,【参考】数式用4!$DC$3:$DZ$106,MATCH(N1185,【参考】数式用4!$DC$2:$DZ$2,0))),"")</f>
        <v/>
      </c>
      <c r="W1185" s="107"/>
      <c r="X1185" s="525"/>
      <c r="Y1185" s="1081" t="str">
        <f>IFERROR(
     IF(OR('別紙様式3-2（４・５月）'!R1187="",'別紙様式3-2（４・５月）'!Z1187="ベア加算"),"",
                                            X1185*VLOOKUP(N1185,【参考】数式用!$AD$2:$AH$27,MATCH(W1185,【参考】数式用!$K$4:$N$4,0)+1,0)
      ),"")</f>
        <v/>
      </c>
      <c r="Z1185" s="1081"/>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 customHeight="1">
      <c r="A1186" s="502">
        <v>1173</v>
      </c>
      <c r="B1186" s="982" t="str">
        <f>IF(基本情報入力シート!C1225="","",基本情報入力シート!C1225)</f>
        <v/>
      </c>
      <c r="C1186" s="983"/>
      <c r="D1186" s="983"/>
      <c r="E1186" s="983"/>
      <c r="F1186" s="983"/>
      <c r="G1186" s="983"/>
      <c r="H1186" s="983"/>
      <c r="I1186" s="98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077"/>
      <c r="Q1186" s="1078"/>
      <c r="R1186" s="524" t="str">
        <f>IFERROR(IF(OR('別紙様式3-2（４・５月）'!R1188="",'別紙様式3-2（４・５月）'!Z1188="ベア加算"),
"",P1186*VLOOKUP(N1186,【参考】数式用!$AD$2:$AH$27,MATCH(O1186,【参考】数式用!$K$4:$N$4,0)+1,0)),"")</f>
        <v/>
      </c>
      <c r="S1186" s="138"/>
      <c r="T1186" s="1079"/>
      <c r="U1186" s="1080"/>
      <c r="V1186" s="522" t="str">
        <f>IFERROR(IF(AND('別紙様式3-2（４・５月）'!O1188="", O1186&lt;&gt;""),P1186, P1186*VLOOKUP(AF1186,【参考】数式用4!$DC$3:$DZ$106,MATCH(N1186,【参考】数式用4!$DC$2:$DZ$2,0))),"")</f>
        <v/>
      </c>
      <c r="W1186" s="107"/>
      <c r="X1186" s="525"/>
      <c r="Y1186" s="1081" t="str">
        <f>IFERROR(
     IF(OR('別紙様式3-2（４・５月）'!R1188="",'別紙様式3-2（４・５月）'!Z1188="ベア加算"),"",
                                            X1186*VLOOKUP(N1186,【参考】数式用!$AD$2:$AH$27,MATCH(W1186,【参考】数式用!$K$4:$N$4,0)+1,0)
      ),"")</f>
        <v/>
      </c>
      <c r="Z1186" s="1081"/>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 customHeight="1">
      <c r="A1187" s="502">
        <v>1174</v>
      </c>
      <c r="B1187" s="982" t="str">
        <f>IF(基本情報入力シート!C1226="","",基本情報入力シート!C1226)</f>
        <v/>
      </c>
      <c r="C1187" s="983"/>
      <c r="D1187" s="983"/>
      <c r="E1187" s="983"/>
      <c r="F1187" s="983"/>
      <c r="G1187" s="983"/>
      <c r="H1187" s="983"/>
      <c r="I1187" s="98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077"/>
      <c r="Q1187" s="1078"/>
      <c r="R1187" s="524" t="str">
        <f>IFERROR(IF(OR('別紙様式3-2（４・５月）'!R1189="",'別紙様式3-2（４・５月）'!Z1189="ベア加算"),
"",P1187*VLOOKUP(N1187,【参考】数式用!$AD$2:$AH$27,MATCH(O1187,【参考】数式用!$K$4:$N$4,0)+1,0)),"")</f>
        <v/>
      </c>
      <c r="S1187" s="138"/>
      <c r="T1187" s="1079"/>
      <c r="U1187" s="1080"/>
      <c r="V1187" s="522" t="str">
        <f>IFERROR(IF(AND('別紙様式3-2（４・５月）'!O1189="", O1187&lt;&gt;""),P1187, P1187*VLOOKUP(AF1187,【参考】数式用4!$DC$3:$DZ$106,MATCH(N1187,【参考】数式用4!$DC$2:$DZ$2,0))),"")</f>
        <v/>
      </c>
      <c r="W1187" s="107"/>
      <c r="X1187" s="525"/>
      <c r="Y1187" s="1081" t="str">
        <f>IFERROR(
     IF(OR('別紙様式3-2（４・５月）'!R1189="",'別紙様式3-2（４・５月）'!Z1189="ベア加算"),"",
                                            X1187*VLOOKUP(N1187,【参考】数式用!$AD$2:$AH$27,MATCH(W1187,【参考】数式用!$K$4:$N$4,0)+1,0)
      ),"")</f>
        <v/>
      </c>
      <c r="Z1187" s="1081"/>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 customHeight="1">
      <c r="A1188" s="502">
        <v>1175</v>
      </c>
      <c r="B1188" s="982" t="str">
        <f>IF(基本情報入力シート!C1227="","",基本情報入力シート!C1227)</f>
        <v/>
      </c>
      <c r="C1188" s="983"/>
      <c r="D1188" s="983"/>
      <c r="E1188" s="983"/>
      <c r="F1188" s="983"/>
      <c r="G1188" s="983"/>
      <c r="H1188" s="983"/>
      <c r="I1188" s="98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077"/>
      <c r="Q1188" s="1078"/>
      <c r="R1188" s="524" t="str">
        <f>IFERROR(IF(OR('別紙様式3-2（４・５月）'!R1190="",'別紙様式3-2（４・５月）'!Z1190="ベア加算"),
"",P1188*VLOOKUP(N1188,【参考】数式用!$AD$2:$AH$27,MATCH(O1188,【参考】数式用!$K$4:$N$4,0)+1,0)),"")</f>
        <v/>
      </c>
      <c r="S1188" s="138"/>
      <c r="T1188" s="1079"/>
      <c r="U1188" s="1080"/>
      <c r="V1188" s="522" t="str">
        <f>IFERROR(IF(AND('別紙様式3-2（４・５月）'!O1190="", O1188&lt;&gt;""),P1188, P1188*VLOOKUP(AF1188,【参考】数式用4!$DC$3:$DZ$106,MATCH(N1188,【参考】数式用4!$DC$2:$DZ$2,0))),"")</f>
        <v/>
      </c>
      <c r="W1188" s="107"/>
      <c r="X1188" s="525"/>
      <c r="Y1188" s="1081" t="str">
        <f>IFERROR(
     IF(OR('別紙様式3-2（４・５月）'!R1190="",'別紙様式3-2（４・５月）'!Z1190="ベア加算"),"",
                                            X1188*VLOOKUP(N1188,【参考】数式用!$AD$2:$AH$27,MATCH(W1188,【参考】数式用!$K$4:$N$4,0)+1,0)
      ),"")</f>
        <v/>
      </c>
      <c r="Z1188" s="1081"/>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 customHeight="1">
      <c r="A1189" s="502">
        <v>1176</v>
      </c>
      <c r="B1189" s="982" t="str">
        <f>IF(基本情報入力シート!C1228="","",基本情報入力シート!C1228)</f>
        <v/>
      </c>
      <c r="C1189" s="983"/>
      <c r="D1189" s="983"/>
      <c r="E1189" s="983"/>
      <c r="F1189" s="983"/>
      <c r="G1189" s="983"/>
      <c r="H1189" s="983"/>
      <c r="I1189" s="98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077"/>
      <c r="Q1189" s="1078"/>
      <c r="R1189" s="524" t="str">
        <f>IFERROR(IF(OR('別紙様式3-2（４・５月）'!R1191="",'別紙様式3-2（４・５月）'!Z1191="ベア加算"),
"",P1189*VLOOKUP(N1189,【参考】数式用!$AD$2:$AH$27,MATCH(O1189,【参考】数式用!$K$4:$N$4,0)+1,0)),"")</f>
        <v/>
      </c>
      <c r="S1189" s="138"/>
      <c r="T1189" s="1079"/>
      <c r="U1189" s="1080"/>
      <c r="V1189" s="522" t="str">
        <f>IFERROR(IF(AND('別紙様式3-2（４・５月）'!O1191="", O1189&lt;&gt;""),P1189, P1189*VLOOKUP(AF1189,【参考】数式用4!$DC$3:$DZ$106,MATCH(N1189,【参考】数式用4!$DC$2:$DZ$2,0))),"")</f>
        <v/>
      </c>
      <c r="W1189" s="107"/>
      <c r="X1189" s="525"/>
      <c r="Y1189" s="1081" t="str">
        <f>IFERROR(
     IF(OR('別紙様式3-2（４・５月）'!R1191="",'別紙様式3-2（４・５月）'!Z1191="ベア加算"),"",
                                            X1189*VLOOKUP(N1189,【参考】数式用!$AD$2:$AH$27,MATCH(W1189,【参考】数式用!$K$4:$N$4,0)+1,0)
      ),"")</f>
        <v/>
      </c>
      <c r="Z1189" s="1081"/>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 customHeight="1">
      <c r="A1190" s="502">
        <v>1177</v>
      </c>
      <c r="B1190" s="982" t="str">
        <f>IF(基本情報入力シート!C1229="","",基本情報入力シート!C1229)</f>
        <v/>
      </c>
      <c r="C1190" s="983"/>
      <c r="D1190" s="983"/>
      <c r="E1190" s="983"/>
      <c r="F1190" s="983"/>
      <c r="G1190" s="983"/>
      <c r="H1190" s="983"/>
      <c r="I1190" s="98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077"/>
      <c r="Q1190" s="1078"/>
      <c r="R1190" s="524" t="str">
        <f>IFERROR(IF(OR('別紙様式3-2（４・５月）'!R1192="",'別紙様式3-2（４・５月）'!Z1192="ベア加算"),
"",P1190*VLOOKUP(N1190,【参考】数式用!$AD$2:$AH$27,MATCH(O1190,【参考】数式用!$K$4:$N$4,0)+1,0)),"")</f>
        <v/>
      </c>
      <c r="S1190" s="138"/>
      <c r="T1190" s="1079"/>
      <c r="U1190" s="1080"/>
      <c r="V1190" s="522" t="str">
        <f>IFERROR(IF(AND('別紙様式3-2（４・５月）'!O1192="", O1190&lt;&gt;""),P1190, P1190*VLOOKUP(AF1190,【参考】数式用4!$DC$3:$DZ$106,MATCH(N1190,【参考】数式用4!$DC$2:$DZ$2,0))),"")</f>
        <v/>
      </c>
      <c r="W1190" s="107"/>
      <c r="X1190" s="525"/>
      <c r="Y1190" s="1081" t="str">
        <f>IFERROR(
     IF(OR('別紙様式3-2（４・５月）'!R1192="",'別紙様式3-2（４・５月）'!Z1192="ベア加算"),"",
                                            X1190*VLOOKUP(N1190,【参考】数式用!$AD$2:$AH$27,MATCH(W1190,【参考】数式用!$K$4:$N$4,0)+1,0)
      ),"")</f>
        <v/>
      </c>
      <c r="Z1190" s="1081"/>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 customHeight="1">
      <c r="A1191" s="502">
        <v>1178</v>
      </c>
      <c r="B1191" s="982" t="str">
        <f>IF(基本情報入力シート!C1230="","",基本情報入力シート!C1230)</f>
        <v/>
      </c>
      <c r="C1191" s="983"/>
      <c r="D1191" s="983"/>
      <c r="E1191" s="983"/>
      <c r="F1191" s="983"/>
      <c r="G1191" s="983"/>
      <c r="H1191" s="983"/>
      <c r="I1191" s="98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077"/>
      <c r="Q1191" s="1078"/>
      <c r="R1191" s="524" t="str">
        <f>IFERROR(IF(OR('別紙様式3-2（４・５月）'!R1193="",'別紙様式3-2（４・５月）'!Z1193="ベア加算"),
"",P1191*VLOOKUP(N1191,【参考】数式用!$AD$2:$AH$27,MATCH(O1191,【参考】数式用!$K$4:$N$4,0)+1,0)),"")</f>
        <v/>
      </c>
      <c r="S1191" s="138"/>
      <c r="T1191" s="1079"/>
      <c r="U1191" s="1080"/>
      <c r="V1191" s="522" t="str">
        <f>IFERROR(IF(AND('別紙様式3-2（４・５月）'!O1193="", O1191&lt;&gt;""),P1191, P1191*VLOOKUP(AF1191,【参考】数式用4!$DC$3:$DZ$106,MATCH(N1191,【参考】数式用4!$DC$2:$DZ$2,0))),"")</f>
        <v/>
      </c>
      <c r="W1191" s="107"/>
      <c r="X1191" s="525"/>
      <c r="Y1191" s="1081" t="str">
        <f>IFERROR(
     IF(OR('別紙様式3-2（４・５月）'!R1193="",'別紙様式3-2（４・５月）'!Z1193="ベア加算"),"",
                                            X1191*VLOOKUP(N1191,【参考】数式用!$AD$2:$AH$27,MATCH(W1191,【参考】数式用!$K$4:$N$4,0)+1,0)
      ),"")</f>
        <v/>
      </c>
      <c r="Z1191" s="1081"/>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 customHeight="1">
      <c r="A1192" s="502">
        <v>1179</v>
      </c>
      <c r="B1192" s="982" t="str">
        <f>IF(基本情報入力シート!C1231="","",基本情報入力シート!C1231)</f>
        <v/>
      </c>
      <c r="C1192" s="983"/>
      <c r="D1192" s="983"/>
      <c r="E1192" s="983"/>
      <c r="F1192" s="983"/>
      <c r="G1192" s="983"/>
      <c r="H1192" s="983"/>
      <c r="I1192" s="98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077"/>
      <c r="Q1192" s="1078"/>
      <c r="R1192" s="524" t="str">
        <f>IFERROR(IF(OR('別紙様式3-2（４・５月）'!R1194="",'別紙様式3-2（４・５月）'!Z1194="ベア加算"),
"",P1192*VLOOKUP(N1192,【参考】数式用!$AD$2:$AH$27,MATCH(O1192,【参考】数式用!$K$4:$N$4,0)+1,0)),"")</f>
        <v/>
      </c>
      <c r="S1192" s="138"/>
      <c r="T1192" s="1079"/>
      <c r="U1192" s="1080"/>
      <c r="V1192" s="522" t="str">
        <f>IFERROR(IF(AND('別紙様式3-2（４・５月）'!O1194="", O1192&lt;&gt;""),P1192, P1192*VLOOKUP(AF1192,【参考】数式用4!$DC$3:$DZ$106,MATCH(N1192,【参考】数式用4!$DC$2:$DZ$2,0))),"")</f>
        <v/>
      </c>
      <c r="W1192" s="107"/>
      <c r="X1192" s="525"/>
      <c r="Y1192" s="1081" t="str">
        <f>IFERROR(
     IF(OR('別紙様式3-2（４・５月）'!R1194="",'別紙様式3-2（４・５月）'!Z1194="ベア加算"),"",
                                            X1192*VLOOKUP(N1192,【参考】数式用!$AD$2:$AH$27,MATCH(W1192,【参考】数式用!$K$4:$N$4,0)+1,0)
      ),"")</f>
        <v/>
      </c>
      <c r="Z1192" s="1081"/>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 customHeight="1">
      <c r="A1193" s="502">
        <v>1180</v>
      </c>
      <c r="B1193" s="982" t="str">
        <f>IF(基本情報入力シート!C1232="","",基本情報入力シート!C1232)</f>
        <v/>
      </c>
      <c r="C1193" s="983"/>
      <c r="D1193" s="983"/>
      <c r="E1193" s="983"/>
      <c r="F1193" s="983"/>
      <c r="G1193" s="983"/>
      <c r="H1193" s="983"/>
      <c r="I1193" s="98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077"/>
      <c r="Q1193" s="1078"/>
      <c r="R1193" s="524" t="str">
        <f>IFERROR(IF(OR('別紙様式3-2（４・５月）'!R1195="",'別紙様式3-2（４・５月）'!Z1195="ベア加算"),
"",P1193*VLOOKUP(N1193,【参考】数式用!$AD$2:$AH$27,MATCH(O1193,【参考】数式用!$K$4:$N$4,0)+1,0)),"")</f>
        <v/>
      </c>
      <c r="S1193" s="138"/>
      <c r="T1193" s="1079"/>
      <c r="U1193" s="1080"/>
      <c r="V1193" s="522" t="str">
        <f>IFERROR(IF(AND('別紙様式3-2（４・５月）'!O1195="", O1193&lt;&gt;""),P1193, P1193*VLOOKUP(AF1193,【参考】数式用4!$DC$3:$DZ$106,MATCH(N1193,【参考】数式用4!$DC$2:$DZ$2,0))),"")</f>
        <v/>
      </c>
      <c r="W1193" s="107"/>
      <c r="X1193" s="525"/>
      <c r="Y1193" s="1081" t="str">
        <f>IFERROR(
     IF(OR('別紙様式3-2（４・５月）'!R1195="",'別紙様式3-2（４・５月）'!Z1195="ベア加算"),"",
                                            X1193*VLOOKUP(N1193,【参考】数式用!$AD$2:$AH$27,MATCH(W1193,【参考】数式用!$K$4:$N$4,0)+1,0)
      ),"")</f>
        <v/>
      </c>
      <c r="Z1193" s="1081"/>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 customHeight="1">
      <c r="A1194" s="502">
        <v>1181</v>
      </c>
      <c r="B1194" s="982" t="str">
        <f>IF(基本情報入力シート!C1233="","",基本情報入力シート!C1233)</f>
        <v/>
      </c>
      <c r="C1194" s="983"/>
      <c r="D1194" s="983"/>
      <c r="E1194" s="983"/>
      <c r="F1194" s="983"/>
      <c r="G1194" s="983"/>
      <c r="H1194" s="983"/>
      <c r="I1194" s="98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077"/>
      <c r="Q1194" s="1078"/>
      <c r="R1194" s="524" t="str">
        <f>IFERROR(IF(OR('別紙様式3-2（４・５月）'!R1196="",'別紙様式3-2（４・５月）'!Z1196="ベア加算"),
"",P1194*VLOOKUP(N1194,【参考】数式用!$AD$2:$AH$27,MATCH(O1194,【参考】数式用!$K$4:$N$4,0)+1,0)),"")</f>
        <v/>
      </c>
      <c r="S1194" s="138"/>
      <c r="T1194" s="1079"/>
      <c r="U1194" s="1080"/>
      <c r="V1194" s="522" t="str">
        <f>IFERROR(IF(AND('別紙様式3-2（４・５月）'!O1196="", O1194&lt;&gt;""),P1194, P1194*VLOOKUP(AF1194,【参考】数式用4!$DC$3:$DZ$106,MATCH(N1194,【参考】数式用4!$DC$2:$DZ$2,0))),"")</f>
        <v/>
      </c>
      <c r="W1194" s="107"/>
      <c r="X1194" s="525"/>
      <c r="Y1194" s="1081" t="str">
        <f>IFERROR(
     IF(OR('別紙様式3-2（４・５月）'!R1196="",'別紙様式3-2（４・５月）'!Z1196="ベア加算"),"",
                                            X1194*VLOOKUP(N1194,【参考】数式用!$AD$2:$AH$27,MATCH(W1194,【参考】数式用!$K$4:$N$4,0)+1,0)
      ),"")</f>
        <v/>
      </c>
      <c r="Z1194" s="1081"/>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 customHeight="1">
      <c r="A1195" s="502">
        <v>1182</v>
      </c>
      <c r="B1195" s="982" t="str">
        <f>IF(基本情報入力シート!C1234="","",基本情報入力シート!C1234)</f>
        <v/>
      </c>
      <c r="C1195" s="983"/>
      <c r="D1195" s="983"/>
      <c r="E1195" s="983"/>
      <c r="F1195" s="983"/>
      <c r="G1195" s="983"/>
      <c r="H1195" s="983"/>
      <c r="I1195" s="98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077"/>
      <c r="Q1195" s="1078"/>
      <c r="R1195" s="524" t="str">
        <f>IFERROR(IF(OR('別紙様式3-2（４・５月）'!R1197="",'別紙様式3-2（４・５月）'!Z1197="ベア加算"),
"",P1195*VLOOKUP(N1195,【参考】数式用!$AD$2:$AH$27,MATCH(O1195,【参考】数式用!$K$4:$N$4,0)+1,0)),"")</f>
        <v/>
      </c>
      <c r="S1195" s="138"/>
      <c r="T1195" s="1079"/>
      <c r="U1195" s="1080"/>
      <c r="V1195" s="522" t="str">
        <f>IFERROR(IF(AND('別紙様式3-2（４・５月）'!O1197="", O1195&lt;&gt;""),P1195, P1195*VLOOKUP(AF1195,【参考】数式用4!$DC$3:$DZ$106,MATCH(N1195,【参考】数式用4!$DC$2:$DZ$2,0))),"")</f>
        <v/>
      </c>
      <c r="W1195" s="107"/>
      <c r="X1195" s="525"/>
      <c r="Y1195" s="1081" t="str">
        <f>IFERROR(
     IF(OR('別紙様式3-2（４・５月）'!R1197="",'別紙様式3-2（４・５月）'!Z1197="ベア加算"),"",
                                            X1195*VLOOKUP(N1195,【参考】数式用!$AD$2:$AH$27,MATCH(W1195,【参考】数式用!$K$4:$N$4,0)+1,0)
      ),"")</f>
        <v/>
      </c>
      <c r="Z1195" s="1081"/>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 customHeight="1">
      <c r="A1196" s="502">
        <v>1183</v>
      </c>
      <c r="B1196" s="982" t="str">
        <f>IF(基本情報入力シート!C1235="","",基本情報入力シート!C1235)</f>
        <v/>
      </c>
      <c r="C1196" s="983"/>
      <c r="D1196" s="983"/>
      <c r="E1196" s="983"/>
      <c r="F1196" s="983"/>
      <c r="G1196" s="983"/>
      <c r="H1196" s="983"/>
      <c r="I1196" s="98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077"/>
      <c r="Q1196" s="1078"/>
      <c r="R1196" s="524" t="str">
        <f>IFERROR(IF(OR('別紙様式3-2（４・５月）'!R1198="",'別紙様式3-2（４・５月）'!Z1198="ベア加算"),
"",P1196*VLOOKUP(N1196,【参考】数式用!$AD$2:$AH$27,MATCH(O1196,【参考】数式用!$K$4:$N$4,0)+1,0)),"")</f>
        <v/>
      </c>
      <c r="S1196" s="138"/>
      <c r="T1196" s="1079"/>
      <c r="U1196" s="1080"/>
      <c r="V1196" s="522" t="str">
        <f>IFERROR(IF(AND('別紙様式3-2（４・５月）'!O1198="", O1196&lt;&gt;""),P1196, P1196*VLOOKUP(AF1196,【参考】数式用4!$DC$3:$DZ$106,MATCH(N1196,【参考】数式用4!$DC$2:$DZ$2,0))),"")</f>
        <v/>
      </c>
      <c r="W1196" s="107"/>
      <c r="X1196" s="525"/>
      <c r="Y1196" s="1081" t="str">
        <f>IFERROR(
     IF(OR('別紙様式3-2（４・５月）'!R1198="",'別紙様式3-2（４・５月）'!Z1198="ベア加算"),"",
                                            X1196*VLOOKUP(N1196,【参考】数式用!$AD$2:$AH$27,MATCH(W1196,【参考】数式用!$K$4:$N$4,0)+1,0)
      ),"")</f>
        <v/>
      </c>
      <c r="Z1196" s="1081"/>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 customHeight="1">
      <c r="A1197" s="502">
        <v>1184</v>
      </c>
      <c r="B1197" s="982" t="str">
        <f>IF(基本情報入力シート!C1236="","",基本情報入力シート!C1236)</f>
        <v/>
      </c>
      <c r="C1197" s="983"/>
      <c r="D1197" s="983"/>
      <c r="E1197" s="983"/>
      <c r="F1197" s="983"/>
      <c r="G1197" s="983"/>
      <c r="H1197" s="983"/>
      <c r="I1197" s="98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077"/>
      <c r="Q1197" s="1078"/>
      <c r="R1197" s="524" t="str">
        <f>IFERROR(IF(OR('別紙様式3-2（４・５月）'!R1199="",'別紙様式3-2（４・５月）'!Z1199="ベア加算"),
"",P1197*VLOOKUP(N1197,【参考】数式用!$AD$2:$AH$27,MATCH(O1197,【参考】数式用!$K$4:$N$4,0)+1,0)),"")</f>
        <v/>
      </c>
      <c r="S1197" s="138"/>
      <c r="T1197" s="1079"/>
      <c r="U1197" s="1080"/>
      <c r="V1197" s="522" t="str">
        <f>IFERROR(IF(AND('別紙様式3-2（４・５月）'!O1199="", O1197&lt;&gt;""),P1197, P1197*VLOOKUP(AF1197,【参考】数式用4!$DC$3:$DZ$106,MATCH(N1197,【参考】数式用4!$DC$2:$DZ$2,0))),"")</f>
        <v/>
      </c>
      <c r="W1197" s="107"/>
      <c r="X1197" s="525"/>
      <c r="Y1197" s="1081" t="str">
        <f>IFERROR(
     IF(OR('別紙様式3-2（４・５月）'!R1199="",'別紙様式3-2（４・５月）'!Z1199="ベア加算"),"",
                                            X1197*VLOOKUP(N1197,【参考】数式用!$AD$2:$AH$27,MATCH(W1197,【参考】数式用!$K$4:$N$4,0)+1,0)
      ),"")</f>
        <v/>
      </c>
      <c r="Z1197" s="1081"/>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 customHeight="1">
      <c r="A1198" s="502">
        <v>1185</v>
      </c>
      <c r="B1198" s="982" t="str">
        <f>IF(基本情報入力シート!C1237="","",基本情報入力シート!C1237)</f>
        <v/>
      </c>
      <c r="C1198" s="983"/>
      <c r="D1198" s="983"/>
      <c r="E1198" s="983"/>
      <c r="F1198" s="983"/>
      <c r="G1198" s="983"/>
      <c r="H1198" s="983"/>
      <c r="I1198" s="98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077"/>
      <c r="Q1198" s="1078"/>
      <c r="R1198" s="524" t="str">
        <f>IFERROR(IF(OR('別紙様式3-2（４・５月）'!R1200="",'別紙様式3-2（４・５月）'!Z1200="ベア加算"),
"",P1198*VLOOKUP(N1198,【参考】数式用!$AD$2:$AH$27,MATCH(O1198,【参考】数式用!$K$4:$N$4,0)+1,0)),"")</f>
        <v/>
      </c>
      <c r="S1198" s="138"/>
      <c r="T1198" s="1079"/>
      <c r="U1198" s="1080"/>
      <c r="V1198" s="522" t="str">
        <f>IFERROR(IF(AND('別紙様式3-2（４・５月）'!O1200="", O1198&lt;&gt;""),P1198, P1198*VLOOKUP(AF1198,【参考】数式用4!$DC$3:$DZ$106,MATCH(N1198,【参考】数式用4!$DC$2:$DZ$2,0))),"")</f>
        <v/>
      </c>
      <c r="W1198" s="107"/>
      <c r="X1198" s="525"/>
      <c r="Y1198" s="1081" t="str">
        <f>IFERROR(
     IF(OR('別紙様式3-2（４・５月）'!R1200="",'別紙様式3-2（４・５月）'!Z1200="ベア加算"),"",
                                            X1198*VLOOKUP(N1198,【参考】数式用!$AD$2:$AH$27,MATCH(W1198,【参考】数式用!$K$4:$N$4,0)+1,0)
      ),"")</f>
        <v/>
      </c>
      <c r="Z1198" s="1081"/>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 customHeight="1">
      <c r="A1199" s="502">
        <v>1186</v>
      </c>
      <c r="B1199" s="982" t="str">
        <f>IF(基本情報入力シート!C1238="","",基本情報入力シート!C1238)</f>
        <v/>
      </c>
      <c r="C1199" s="983"/>
      <c r="D1199" s="983"/>
      <c r="E1199" s="983"/>
      <c r="F1199" s="983"/>
      <c r="G1199" s="983"/>
      <c r="H1199" s="983"/>
      <c r="I1199" s="98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077"/>
      <c r="Q1199" s="1078"/>
      <c r="R1199" s="524" t="str">
        <f>IFERROR(IF(OR('別紙様式3-2（４・５月）'!R1201="",'別紙様式3-2（４・５月）'!Z1201="ベア加算"),
"",P1199*VLOOKUP(N1199,【参考】数式用!$AD$2:$AH$27,MATCH(O1199,【参考】数式用!$K$4:$N$4,0)+1,0)),"")</f>
        <v/>
      </c>
      <c r="S1199" s="138"/>
      <c r="T1199" s="1079"/>
      <c r="U1199" s="1080"/>
      <c r="V1199" s="522" t="str">
        <f>IFERROR(IF(AND('別紙様式3-2（４・５月）'!O1201="", O1199&lt;&gt;""),P1199, P1199*VLOOKUP(AF1199,【参考】数式用4!$DC$3:$DZ$106,MATCH(N1199,【参考】数式用4!$DC$2:$DZ$2,0))),"")</f>
        <v/>
      </c>
      <c r="W1199" s="107"/>
      <c r="X1199" s="525"/>
      <c r="Y1199" s="1081" t="str">
        <f>IFERROR(
     IF(OR('別紙様式3-2（４・５月）'!R1201="",'別紙様式3-2（４・５月）'!Z1201="ベア加算"),"",
                                            X1199*VLOOKUP(N1199,【参考】数式用!$AD$2:$AH$27,MATCH(W1199,【参考】数式用!$K$4:$N$4,0)+1,0)
      ),"")</f>
        <v/>
      </c>
      <c r="Z1199" s="1081"/>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 customHeight="1">
      <c r="A1200" s="502">
        <v>1187</v>
      </c>
      <c r="B1200" s="982" t="str">
        <f>IF(基本情報入力シート!C1239="","",基本情報入力シート!C1239)</f>
        <v/>
      </c>
      <c r="C1200" s="983"/>
      <c r="D1200" s="983"/>
      <c r="E1200" s="983"/>
      <c r="F1200" s="983"/>
      <c r="G1200" s="983"/>
      <c r="H1200" s="983"/>
      <c r="I1200" s="98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077"/>
      <c r="Q1200" s="1078"/>
      <c r="R1200" s="524" t="str">
        <f>IFERROR(IF(OR('別紙様式3-2（４・５月）'!R1202="",'別紙様式3-2（４・５月）'!Z1202="ベア加算"),
"",P1200*VLOOKUP(N1200,【参考】数式用!$AD$2:$AH$27,MATCH(O1200,【参考】数式用!$K$4:$N$4,0)+1,0)),"")</f>
        <v/>
      </c>
      <c r="S1200" s="138"/>
      <c r="T1200" s="1079"/>
      <c r="U1200" s="1080"/>
      <c r="V1200" s="522" t="str">
        <f>IFERROR(IF(AND('別紙様式3-2（４・５月）'!O1202="", O1200&lt;&gt;""),P1200, P1200*VLOOKUP(AF1200,【参考】数式用4!$DC$3:$DZ$106,MATCH(N1200,【参考】数式用4!$DC$2:$DZ$2,0))),"")</f>
        <v/>
      </c>
      <c r="W1200" s="107"/>
      <c r="X1200" s="525"/>
      <c r="Y1200" s="1081" t="str">
        <f>IFERROR(
     IF(OR('別紙様式3-2（４・５月）'!R1202="",'別紙様式3-2（４・５月）'!Z1202="ベア加算"),"",
                                            X1200*VLOOKUP(N1200,【参考】数式用!$AD$2:$AH$27,MATCH(W1200,【参考】数式用!$K$4:$N$4,0)+1,0)
      ),"")</f>
        <v/>
      </c>
      <c r="Z1200" s="1081"/>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 customHeight="1">
      <c r="A1201" s="502">
        <v>1188</v>
      </c>
      <c r="B1201" s="982" t="str">
        <f>IF(基本情報入力シート!C1240="","",基本情報入力シート!C1240)</f>
        <v/>
      </c>
      <c r="C1201" s="983"/>
      <c r="D1201" s="983"/>
      <c r="E1201" s="983"/>
      <c r="F1201" s="983"/>
      <c r="G1201" s="983"/>
      <c r="H1201" s="983"/>
      <c r="I1201" s="98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077"/>
      <c r="Q1201" s="1078"/>
      <c r="R1201" s="524" t="str">
        <f>IFERROR(IF(OR('別紙様式3-2（４・５月）'!R1203="",'別紙様式3-2（４・５月）'!Z1203="ベア加算"),
"",P1201*VLOOKUP(N1201,【参考】数式用!$AD$2:$AH$27,MATCH(O1201,【参考】数式用!$K$4:$N$4,0)+1,0)),"")</f>
        <v/>
      </c>
      <c r="S1201" s="138"/>
      <c r="T1201" s="1079"/>
      <c r="U1201" s="1080"/>
      <c r="V1201" s="522" t="str">
        <f>IFERROR(IF(AND('別紙様式3-2（４・５月）'!O1203="", O1201&lt;&gt;""),P1201, P1201*VLOOKUP(AF1201,【参考】数式用4!$DC$3:$DZ$106,MATCH(N1201,【参考】数式用4!$DC$2:$DZ$2,0))),"")</f>
        <v/>
      </c>
      <c r="W1201" s="107"/>
      <c r="X1201" s="525"/>
      <c r="Y1201" s="1081" t="str">
        <f>IFERROR(
     IF(OR('別紙様式3-2（４・５月）'!R1203="",'別紙様式3-2（４・５月）'!Z1203="ベア加算"),"",
                                            X1201*VLOOKUP(N1201,【参考】数式用!$AD$2:$AH$27,MATCH(W1201,【参考】数式用!$K$4:$N$4,0)+1,0)
      ),"")</f>
        <v/>
      </c>
      <c r="Z1201" s="1081"/>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 customHeight="1">
      <c r="A1202" s="502">
        <v>1189</v>
      </c>
      <c r="B1202" s="982" t="str">
        <f>IF(基本情報入力シート!C1241="","",基本情報入力シート!C1241)</f>
        <v/>
      </c>
      <c r="C1202" s="983"/>
      <c r="D1202" s="983"/>
      <c r="E1202" s="983"/>
      <c r="F1202" s="983"/>
      <c r="G1202" s="983"/>
      <c r="H1202" s="983"/>
      <c r="I1202" s="98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077"/>
      <c r="Q1202" s="1078"/>
      <c r="R1202" s="524" t="str">
        <f>IFERROR(IF(OR('別紙様式3-2（４・５月）'!R1204="",'別紙様式3-2（４・５月）'!Z1204="ベア加算"),
"",P1202*VLOOKUP(N1202,【参考】数式用!$AD$2:$AH$27,MATCH(O1202,【参考】数式用!$K$4:$N$4,0)+1,0)),"")</f>
        <v/>
      </c>
      <c r="S1202" s="138"/>
      <c r="T1202" s="1079"/>
      <c r="U1202" s="1080"/>
      <c r="V1202" s="522" t="str">
        <f>IFERROR(IF(AND('別紙様式3-2（４・５月）'!O1204="", O1202&lt;&gt;""),P1202, P1202*VLOOKUP(AF1202,【参考】数式用4!$DC$3:$DZ$106,MATCH(N1202,【参考】数式用4!$DC$2:$DZ$2,0))),"")</f>
        <v/>
      </c>
      <c r="W1202" s="107"/>
      <c r="X1202" s="525"/>
      <c r="Y1202" s="1081" t="str">
        <f>IFERROR(
     IF(OR('別紙様式3-2（４・５月）'!R1204="",'別紙様式3-2（４・５月）'!Z1204="ベア加算"),"",
                                            X1202*VLOOKUP(N1202,【参考】数式用!$AD$2:$AH$27,MATCH(W1202,【参考】数式用!$K$4:$N$4,0)+1,0)
      ),"")</f>
        <v/>
      </c>
      <c r="Z1202" s="1081"/>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 customHeight="1">
      <c r="A1203" s="502">
        <v>1190</v>
      </c>
      <c r="B1203" s="982" t="str">
        <f>IF(基本情報入力シート!C1242="","",基本情報入力シート!C1242)</f>
        <v/>
      </c>
      <c r="C1203" s="983"/>
      <c r="D1203" s="983"/>
      <c r="E1203" s="983"/>
      <c r="F1203" s="983"/>
      <c r="G1203" s="983"/>
      <c r="H1203" s="983"/>
      <c r="I1203" s="98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077"/>
      <c r="Q1203" s="1078"/>
      <c r="R1203" s="524" t="str">
        <f>IFERROR(IF(OR('別紙様式3-2（４・５月）'!R1205="",'別紙様式3-2（４・５月）'!Z1205="ベア加算"),
"",P1203*VLOOKUP(N1203,【参考】数式用!$AD$2:$AH$27,MATCH(O1203,【参考】数式用!$K$4:$N$4,0)+1,0)),"")</f>
        <v/>
      </c>
      <c r="S1203" s="138"/>
      <c r="T1203" s="1079"/>
      <c r="U1203" s="1080"/>
      <c r="V1203" s="522" t="str">
        <f>IFERROR(IF(AND('別紙様式3-2（４・５月）'!O1205="", O1203&lt;&gt;""),P1203, P1203*VLOOKUP(AF1203,【参考】数式用4!$DC$3:$DZ$106,MATCH(N1203,【参考】数式用4!$DC$2:$DZ$2,0))),"")</f>
        <v/>
      </c>
      <c r="W1203" s="107"/>
      <c r="X1203" s="525"/>
      <c r="Y1203" s="1081" t="str">
        <f>IFERROR(
     IF(OR('別紙様式3-2（４・５月）'!R1205="",'別紙様式3-2（４・５月）'!Z1205="ベア加算"),"",
                                            X1203*VLOOKUP(N1203,【参考】数式用!$AD$2:$AH$27,MATCH(W1203,【参考】数式用!$K$4:$N$4,0)+1,0)
      ),"")</f>
        <v/>
      </c>
      <c r="Z1203" s="1081"/>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 customHeight="1">
      <c r="A1204" s="502">
        <v>1191</v>
      </c>
      <c r="B1204" s="982" t="str">
        <f>IF(基本情報入力シート!C1243="","",基本情報入力シート!C1243)</f>
        <v/>
      </c>
      <c r="C1204" s="983"/>
      <c r="D1204" s="983"/>
      <c r="E1204" s="983"/>
      <c r="F1204" s="983"/>
      <c r="G1204" s="983"/>
      <c r="H1204" s="983"/>
      <c r="I1204" s="98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077"/>
      <c r="Q1204" s="1078"/>
      <c r="R1204" s="524" t="str">
        <f>IFERROR(IF(OR('別紙様式3-2（４・５月）'!R1206="",'別紙様式3-2（４・５月）'!Z1206="ベア加算"),
"",P1204*VLOOKUP(N1204,【参考】数式用!$AD$2:$AH$27,MATCH(O1204,【参考】数式用!$K$4:$N$4,0)+1,0)),"")</f>
        <v/>
      </c>
      <c r="S1204" s="138"/>
      <c r="T1204" s="1079"/>
      <c r="U1204" s="1080"/>
      <c r="V1204" s="522" t="str">
        <f>IFERROR(IF(AND('別紙様式3-2（４・５月）'!O1206="", O1204&lt;&gt;""),P1204, P1204*VLOOKUP(AF1204,【参考】数式用4!$DC$3:$DZ$106,MATCH(N1204,【参考】数式用4!$DC$2:$DZ$2,0))),"")</f>
        <v/>
      </c>
      <c r="W1204" s="107"/>
      <c r="X1204" s="525"/>
      <c r="Y1204" s="1081" t="str">
        <f>IFERROR(
     IF(OR('別紙様式3-2（４・５月）'!R1206="",'別紙様式3-2（４・５月）'!Z1206="ベア加算"),"",
                                            X1204*VLOOKUP(N1204,【参考】数式用!$AD$2:$AH$27,MATCH(W1204,【参考】数式用!$K$4:$N$4,0)+1,0)
      ),"")</f>
        <v/>
      </c>
      <c r="Z1204" s="1081"/>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 customHeight="1">
      <c r="A1205" s="502">
        <v>1192</v>
      </c>
      <c r="B1205" s="982" t="str">
        <f>IF(基本情報入力シート!C1244="","",基本情報入力シート!C1244)</f>
        <v/>
      </c>
      <c r="C1205" s="983"/>
      <c r="D1205" s="983"/>
      <c r="E1205" s="983"/>
      <c r="F1205" s="983"/>
      <c r="G1205" s="983"/>
      <c r="H1205" s="983"/>
      <c r="I1205" s="98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077"/>
      <c r="Q1205" s="1078"/>
      <c r="R1205" s="524" t="str">
        <f>IFERROR(IF(OR('別紙様式3-2（４・５月）'!R1207="",'別紙様式3-2（４・５月）'!Z1207="ベア加算"),
"",P1205*VLOOKUP(N1205,【参考】数式用!$AD$2:$AH$27,MATCH(O1205,【参考】数式用!$K$4:$N$4,0)+1,0)),"")</f>
        <v/>
      </c>
      <c r="S1205" s="138"/>
      <c r="T1205" s="1079"/>
      <c r="U1205" s="1080"/>
      <c r="V1205" s="522" t="str">
        <f>IFERROR(IF(AND('別紙様式3-2（４・５月）'!O1207="", O1205&lt;&gt;""),P1205, P1205*VLOOKUP(AF1205,【参考】数式用4!$DC$3:$DZ$106,MATCH(N1205,【参考】数式用4!$DC$2:$DZ$2,0))),"")</f>
        <v/>
      </c>
      <c r="W1205" s="107"/>
      <c r="X1205" s="525"/>
      <c r="Y1205" s="1081" t="str">
        <f>IFERROR(
     IF(OR('別紙様式3-2（４・５月）'!R1207="",'別紙様式3-2（４・５月）'!Z1207="ベア加算"),"",
                                            X1205*VLOOKUP(N1205,【参考】数式用!$AD$2:$AH$27,MATCH(W1205,【参考】数式用!$K$4:$N$4,0)+1,0)
      ),"")</f>
        <v/>
      </c>
      <c r="Z1205" s="1081"/>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 customHeight="1">
      <c r="A1206" s="502">
        <v>1193</v>
      </c>
      <c r="B1206" s="982" t="str">
        <f>IF(基本情報入力シート!C1245="","",基本情報入力シート!C1245)</f>
        <v/>
      </c>
      <c r="C1206" s="983"/>
      <c r="D1206" s="983"/>
      <c r="E1206" s="983"/>
      <c r="F1206" s="983"/>
      <c r="G1206" s="983"/>
      <c r="H1206" s="983"/>
      <c r="I1206" s="98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077"/>
      <c r="Q1206" s="1078"/>
      <c r="R1206" s="524" t="str">
        <f>IFERROR(IF(OR('別紙様式3-2（４・５月）'!R1208="",'別紙様式3-2（４・５月）'!Z1208="ベア加算"),
"",P1206*VLOOKUP(N1206,【参考】数式用!$AD$2:$AH$27,MATCH(O1206,【参考】数式用!$K$4:$N$4,0)+1,0)),"")</f>
        <v/>
      </c>
      <c r="S1206" s="138"/>
      <c r="T1206" s="1079"/>
      <c r="U1206" s="1080"/>
      <c r="V1206" s="522" t="str">
        <f>IFERROR(IF(AND('別紙様式3-2（４・５月）'!O1208="", O1206&lt;&gt;""),P1206, P1206*VLOOKUP(AF1206,【参考】数式用4!$DC$3:$DZ$106,MATCH(N1206,【参考】数式用4!$DC$2:$DZ$2,0))),"")</f>
        <v/>
      </c>
      <c r="W1206" s="107"/>
      <c r="X1206" s="525"/>
      <c r="Y1206" s="1081" t="str">
        <f>IFERROR(
     IF(OR('別紙様式3-2（４・５月）'!R1208="",'別紙様式3-2（４・５月）'!Z1208="ベア加算"),"",
                                            X1206*VLOOKUP(N1206,【参考】数式用!$AD$2:$AH$27,MATCH(W1206,【参考】数式用!$K$4:$N$4,0)+1,0)
      ),"")</f>
        <v/>
      </c>
      <c r="Z1206" s="1081"/>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 customHeight="1">
      <c r="A1207" s="502">
        <v>1194</v>
      </c>
      <c r="B1207" s="982" t="str">
        <f>IF(基本情報入力シート!C1246="","",基本情報入力シート!C1246)</f>
        <v/>
      </c>
      <c r="C1207" s="983"/>
      <c r="D1207" s="983"/>
      <c r="E1207" s="983"/>
      <c r="F1207" s="983"/>
      <c r="G1207" s="983"/>
      <c r="H1207" s="983"/>
      <c r="I1207" s="98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077"/>
      <c r="Q1207" s="1078"/>
      <c r="R1207" s="524" t="str">
        <f>IFERROR(IF(OR('別紙様式3-2（４・５月）'!R1209="",'別紙様式3-2（４・５月）'!Z1209="ベア加算"),
"",P1207*VLOOKUP(N1207,【参考】数式用!$AD$2:$AH$27,MATCH(O1207,【参考】数式用!$K$4:$N$4,0)+1,0)),"")</f>
        <v/>
      </c>
      <c r="S1207" s="138"/>
      <c r="T1207" s="1079"/>
      <c r="U1207" s="1080"/>
      <c r="V1207" s="522" t="str">
        <f>IFERROR(IF(AND('別紙様式3-2（４・５月）'!O1209="", O1207&lt;&gt;""),P1207, P1207*VLOOKUP(AF1207,【参考】数式用4!$DC$3:$DZ$106,MATCH(N1207,【参考】数式用4!$DC$2:$DZ$2,0))),"")</f>
        <v/>
      </c>
      <c r="W1207" s="107"/>
      <c r="X1207" s="525"/>
      <c r="Y1207" s="1081" t="str">
        <f>IFERROR(
     IF(OR('別紙様式3-2（４・５月）'!R1209="",'別紙様式3-2（４・５月）'!Z1209="ベア加算"),"",
                                            X1207*VLOOKUP(N1207,【参考】数式用!$AD$2:$AH$27,MATCH(W1207,【参考】数式用!$K$4:$N$4,0)+1,0)
      ),"")</f>
        <v/>
      </c>
      <c r="Z1207" s="1081"/>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 customHeight="1">
      <c r="A1208" s="502">
        <v>1195</v>
      </c>
      <c r="B1208" s="982" t="str">
        <f>IF(基本情報入力シート!C1247="","",基本情報入力シート!C1247)</f>
        <v/>
      </c>
      <c r="C1208" s="983"/>
      <c r="D1208" s="983"/>
      <c r="E1208" s="983"/>
      <c r="F1208" s="983"/>
      <c r="G1208" s="983"/>
      <c r="H1208" s="983"/>
      <c r="I1208" s="98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077"/>
      <c r="Q1208" s="1078"/>
      <c r="R1208" s="524" t="str">
        <f>IFERROR(IF(OR('別紙様式3-2（４・５月）'!R1210="",'別紙様式3-2（４・５月）'!Z1210="ベア加算"),
"",P1208*VLOOKUP(N1208,【参考】数式用!$AD$2:$AH$27,MATCH(O1208,【参考】数式用!$K$4:$N$4,0)+1,0)),"")</f>
        <v/>
      </c>
      <c r="S1208" s="138"/>
      <c r="T1208" s="1079"/>
      <c r="U1208" s="1080"/>
      <c r="V1208" s="522" t="str">
        <f>IFERROR(IF(AND('別紙様式3-2（４・５月）'!O1210="", O1208&lt;&gt;""),P1208, P1208*VLOOKUP(AF1208,【参考】数式用4!$DC$3:$DZ$106,MATCH(N1208,【参考】数式用4!$DC$2:$DZ$2,0))),"")</f>
        <v/>
      </c>
      <c r="W1208" s="107"/>
      <c r="X1208" s="525"/>
      <c r="Y1208" s="1081" t="str">
        <f>IFERROR(
     IF(OR('別紙様式3-2（４・５月）'!R1210="",'別紙様式3-2（４・５月）'!Z1210="ベア加算"),"",
                                            X1208*VLOOKUP(N1208,【参考】数式用!$AD$2:$AH$27,MATCH(W1208,【参考】数式用!$K$4:$N$4,0)+1,0)
      ),"")</f>
        <v/>
      </c>
      <c r="Z1208" s="1081"/>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 customHeight="1">
      <c r="A1209" s="502">
        <v>1196</v>
      </c>
      <c r="B1209" s="982" t="str">
        <f>IF(基本情報入力シート!C1248="","",基本情報入力シート!C1248)</f>
        <v/>
      </c>
      <c r="C1209" s="983"/>
      <c r="D1209" s="983"/>
      <c r="E1209" s="983"/>
      <c r="F1209" s="983"/>
      <c r="G1209" s="983"/>
      <c r="H1209" s="983"/>
      <c r="I1209" s="98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077"/>
      <c r="Q1209" s="1078"/>
      <c r="R1209" s="524" t="str">
        <f>IFERROR(IF(OR('別紙様式3-2（４・５月）'!R1211="",'別紙様式3-2（４・５月）'!Z1211="ベア加算"),
"",P1209*VLOOKUP(N1209,【参考】数式用!$AD$2:$AH$27,MATCH(O1209,【参考】数式用!$K$4:$N$4,0)+1,0)),"")</f>
        <v/>
      </c>
      <c r="S1209" s="138"/>
      <c r="T1209" s="1079"/>
      <c r="U1209" s="1080"/>
      <c r="V1209" s="522" t="str">
        <f>IFERROR(IF(AND('別紙様式3-2（４・５月）'!O1211="", O1209&lt;&gt;""),P1209, P1209*VLOOKUP(AF1209,【参考】数式用4!$DC$3:$DZ$106,MATCH(N1209,【参考】数式用4!$DC$2:$DZ$2,0))),"")</f>
        <v/>
      </c>
      <c r="W1209" s="107"/>
      <c r="X1209" s="525"/>
      <c r="Y1209" s="1081" t="str">
        <f>IFERROR(
     IF(OR('別紙様式3-2（４・５月）'!R1211="",'別紙様式3-2（４・５月）'!Z1211="ベア加算"),"",
                                            X1209*VLOOKUP(N1209,【参考】数式用!$AD$2:$AH$27,MATCH(W1209,【参考】数式用!$K$4:$N$4,0)+1,0)
      ),"")</f>
        <v/>
      </c>
      <c r="Z1209" s="1081"/>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 customHeight="1">
      <c r="A1210" s="502">
        <v>1197</v>
      </c>
      <c r="B1210" s="982" t="str">
        <f>IF(基本情報入力シート!C1249="","",基本情報入力シート!C1249)</f>
        <v/>
      </c>
      <c r="C1210" s="983"/>
      <c r="D1210" s="983"/>
      <c r="E1210" s="983"/>
      <c r="F1210" s="983"/>
      <c r="G1210" s="983"/>
      <c r="H1210" s="983"/>
      <c r="I1210" s="98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077"/>
      <c r="Q1210" s="1078"/>
      <c r="R1210" s="524" t="str">
        <f>IFERROR(IF(OR('別紙様式3-2（４・５月）'!R1212="",'別紙様式3-2（４・５月）'!Z1212="ベア加算"),
"",P1210*VLOOKUP(N1210,【参考】数式用!$AD$2:$AH$27,MATCH(O1210,【参考】数式用!$K$4:$N$4,0)+1,0)),"")</f>
        <v/>
      </c>
      <c r="S1210" s="138"/>
      <c r="T1210" s="1079"/>
      <c r="U1210" s="1080"/>
      <c r="V1210" s="522" t="str">
        <f>IFERROR(IF(AND('別紙様式3-2（４・５月）'!O1212="", O1210&lt;&gt;""),P1210, P1210*VLOOKUP(AF1210,【参考】数式用4!$DC$3:$DZ$106,MATCH(N1210,【参考】数式用4!$DC$2:$DZ$2,0))),"")</f>
        <v/>
      </c>
      <c r="W1210" s="107"/>
      <c r="X1210" s="525"/>
      <c r="Y1210" s="1081" t="str">
        <f>IFERROR(
     IF(OR('別紙様式3-2（４・５月）'!R1212="",'別紙様式3-2（４・５月）'!Z1212="ベア加算"),"",
                                            X1210*VLOOKUP(N1210,【参考】数式用!$AD$2:$AH$27,MATCH(W1210,【参考】数式用!$K$4:$N$4,0)+1,0)
      ),"")</f>
        <v/>
      </c>
      <c r="Z1210" s="1081"/>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 customHeight="1">
      <c r="A1211" s="502">
        <v>1198</v>
      </c>
      <c r="B1211" s="982" t="str">
        <f>IF(基本情報入力シート!C1250="","",基本情報入力シート!C1250)</f>
        <v/>
      </c>
      <c r="C1211" s="983"/>
      <c r="D1211" s="983"/>
      <c r="E1211" s="983"/>
      <c r="F1211" s="983"/>
      <c r="G1211" s="983"/>
      <c r="H1211" s="983"/>
      <c r="I1211" s="98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077"/>
      <c r="Q1211" s="1078"/>
      <c r="R1211" s="524" t="str">
        <f>IFERROR(IF(OR('別紙様式3-2（４・５月）'!R1213="",'別紙様式3-2（４・５月）'!Z1213="ベア加算"),
"",P1211*VLOOKUP(N1211,【参考】数式用!$AD$2:$AH$27,MATCH(O1211,【参考】数式用!$K$4:$N$4,0)+1,0)),"")</f>
        <v/>
      </c>
      <c r="S1211" s="138"/>
      <c r="T1211" s="1079"/>
      <c r="U1211" s="1080"/>
      <c r="V1211" s="522" t="str">
        <f>IFERROR(IF(AND('別紙様式3-2（４・５月）'!O1213="", O1211&lt;&gt;""),P1211, P1211*VLOOKUP(AF1211,【参考】数式用4!$DC$3:$DZ$106,MATCH(N1211,【参考】数式用4!$DC$2:$DZ$2,0))),"")</f>
        <v/>
      </c>
      <c r="W1211" s="107"/>
      <c r="X1211" s="525"/>
      <c r="Y1211" s="1081" t="str">
        <f>IFERROR(
     IF(OR('別紙様式3-2（４・５月）'!R1213="",'別紙様式3-2（４・５月）'!Z1213="ベア加算"),"",
                                            X1211*VLOOKUP(N1211,【参考】数式用!$AD$2:$AH$27,MATCH(W1211,【参考】数式用!$K$4:$N$4,0)+1,0)
      ),"")</f>
        <v/>
      </c>
      <c r="Z1211" s="1081"/>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 customHeight="1">
      <c r="A1212" s="502">
        <v>1199</v>
      </c>
      <c r="B1212" s="982" t="str">
        <f>IF(基本情報入力シート!C1251="","",基本情報入力シート!C1251)</f>
        <v/>
      </c>
      <c r="C1212" s="983"/>
      <c r="D1212" s="983"/>
      <c r="E1212" s="983"/>
      <c r="F1212" s="983"/>
      <c r="G1212" s="983"/>
      <c r="H1212" s="983"/>
      <c r="I1212" s="98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077"/>
      <c r="Q1212" s="1078"/>
      <c r="R1212" s="524" t="str">
        <f>IFERROR(IF(OR('別紙様式3-2（４・５月）'!R1214="",'別紙様式3-2（４・５月）'!Z1214="ベア加算"),
"",P1212*VLOOKUP(N1212,【参考】数式用!$AD$2:$AH$27,MATCH(O1212,【参考】数式用!$K$4:$N$4,0)+1,0)),"")</f>
        <v/>
      </c>
      <c r="S1212" s="138"/>
      <c r="T1212" s="1079"/>
      <c r="U1212" s="1080"/>
      <c r="V1212" s="522" t="str">
        <f>IFERROR(IF(AND('別紙様式3-2（４・５月）'!O1214="", O1212&lt;&gt;""),P1212, P1212*VLOOKUP(AF1212,【参考】数式用4!$DC$3:$DZ$106,MATCH(N1212,【参考】数式用4!$DC$2:$DZ$2,0))),"")</f>
        <v/>
      </c>
      <c r="W1212" s="107"/>
      <c r="X1212" s="525"/>
      <c r="Y1212" s="1081" t="str">
        <f>IFERROR(
     IF(OR('別紙様式3-2（４・５月）'!R1214="",'別紙様式3-2（４・５月）'!Z1214="ベア加算"),"",
                                            X1212*VLOOKUP(N1212,【参考】数式用!$AD$2:$AH$27,MATCH(W1212,【参考】数式用!$K$4:$N$4,0)+1,0)
      ),"")</f>
        <v/>
      </c>
      <c r="Z1212" s="1081"/>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 customHeight="1" thickBot="1">
      <c r="A1213" s="506">
        <v>1200</v>
      </c>
      <c r="B1213" s="987" t="str">
        <f>IF(基本情報入力シート!C1252="","",基本情報入力シート!C1252)</f>
        <v/>
      </c>
      <c r="C1213" s="988"/>
      <c r="D1213" s="988"/>
      <c r="E1213" s="988"/>
      <c r="F1213" s="988"/>
      <c r="G1213" s="988"/>
      <c r="H1213" s="988"/>
      <c r="I1213" s="989"/>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082"/>
      <c r="Q1213" s="1083"/>
      <c r="R1213" s="528" t="str">
        <f>IFERROR(IF(OR('別紙様式3-2（４・５月）'!R1215="",'別紙様式3-2（４・５月）'!Z1215="ベア加算"),
"",P1213*VLOOKUP(N1213,【参考】数式用!$AD$2:$AH$27,MATCH(O1213,【参考】数式用!$K$4:$N$4,0)+1,0)),"")</f>
        <v/>
      </c>
      <c r="S1213" s="139"/>
      <c r="T1213" s="1084"/>
      <c r="U1213" s="1085"/>
      <c r="V1213" s="523" t="str">
        <f>IFERROR(IF(AND('別紙様式3-2（４・５月）'!O1215="", O1213&lt;&gt;""),P1213, P1213*VLOOKUP(AF1213,【参考】数式用4!$DC$3:$DZ$106,MATCH(N1213,【参考】数式用4!$DC$2:$DZ$2,0))),"")</f>
        <v/>
      </c>
      <c r="W1213" s="109"/>
      <c r="X1213" s="532"/>
      <c r="Y1213" s="1086" t="str">
        <f>IFERROR(
     IF(OR('別紙様式3-2（４・５月）'!R1215="",'別紙様式3-2（４・５月）'!Z1215="ベア加算"),"",
                                            X1213*VLOOKUP(N1213,【参考】数式用!$AD$2:$AH$27,MATCH(W1213,【参考】数式用!$K$4:$N$4,0)+1,0)
      ),"")</f>
        <v/>
      </c>
      <c r="Z1213" s="10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MyLg0ajt4i/VuHKKZ39ApaF5stOZMmF820jZWZpLW3VW/ATdLv6SmnssExetKT/qNkk0GcyRx+nHyui9YBTILg==" saltValue="YfLhCnG14eRDWxK22/wbaQ=="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8" t="s">
        <v>2061</v>
      </c>
      <c r="AE1"/>
      <c r="AF1"/>
      <c r="AG1"/>
      <c r="AH1"/>
      <c r="AJ1" s="75" t="s">
        <v>1992</v>
      </c>
      <c r="AL1" s="8" t="s">
        <v>2046</v>
      </c>
    </row>
    <row r="2" spans="1:38" ht="24.75" customHeight="1">
      <c r="A2" s="1168" t="s">
        <v>116</v>
      </c>
      <c r="B2" s="1185" t="s">
        <v>117</v>
      </c>
      <c r="C2" s="1186"/>
      <c r="D2" s="1186"/>
      <c r="E2" s="1187"/>
      <c r="F2" s="1171" t="s">
        <v>118</v>
      </c>
      <c r="G2" s="1172"/>
      <c r="H2" s="1173"/>
      <c r="I2" s="1168" t="s">
        <v>119</v>
      </c>
      <c r="J2" s="1174"/>
      <c r="K2" s="1176" t="s">
        <v>120</v>
      </c>
      <c r="L2" s="1177"/>
      <c r="M2" s="1177"/>
      <c r="N2" s="1177"/>
      <c r="O2" s="1177"/>
      <c r="P2" s="1177"/>
      <c r="Q2" s="1177"/>
      <c r="R2" s="1177"/>
      <c r="S2" s="1177"/>
      <c r="T2" s="1177"/>
      <c r="U2" s="1177"/>
      <c r="V2" s="1177"/>
      <c r="W2" s="1177"/>
      <c r="X2" s="1177"/>
      <c r="Y2" s="1177"/>
      <c r="Z2" s="1177"/>
      <c r="AA2" s="1177"/>
      <c r="AB2" s="1178"/>
      <c r="AC2" s="10"/>
      <c r="AD2" s="1165" t="s">
        <v>116</v>
      </c>
      <c r="AE2" s="1159" t="s">
        <v>1993</v>
      </c>
      <c r="AF2" s="1160"/>
      <c r="AG2" s="1160"/>
      <c r="AH2" s="1161"/>
      <c r="AI2" s="10"/>
      <c r="AJ2" s="76" t="s">
        <v>1980</v>
      </c>
      <c r="AK2" s="10"/>
      <c r="AL2" s="66" t="s">
        <v>2041</v>
      </c>
    </row>
    <row r="3" spans="1:38" ht="35.25" customHeight="1" thickBot="1">
      <c r="A3" s="1169"/>
      <c r="B3" s="1179" t="s">
        <v>2079</v>
      </c>
      <c r="C3" s="1180"/>
      <c r="D3" s="1180"/>
      <c r="E3" s="1181"/>
      <c r="F3" s="1179" t="s">
        <v>121</v>
      </c>
      <c r="G3" s="1180"/>
      <c r="H3" s="1181"/>
      <c r="I3" s="1170"/>
      <c r="J3" s="1175"/>
      <c r="K3" s="1182" t="s">
        <v>122</v>
      </c>
      <c r="L3" s="1183"/>
      <c r="M3" s="1183"/>
      <c r="N3" s="1183"/>
      <c r="O3" s="1183"/>
      <c r="P3" s="1183"/>
      <c r="Q3" s="1183"/>
      <c r="R3" s="1183"/>
      <c r="S3" s="1183"/>
      <c r="T3" s="1183"/>
      <c r="U3" s="1183"/>
      <c r="V3" s="1183"/>
      <c r="W3" s="1183"/>
      <c r="X3" s="1183"/>
      <c r="Y3" s="1183"/>
      <c r="Z3" s="1183"/>
      <c r="AA3" s="1183"/>
      <c r="AB3" s="1184"/>
      <c r="AC3" s="10"/>
      <c r="AD3" s="1166"/>
      <c r="AE3" s="1162"/>
      <c r="AF3" s="1163"/>
      <c r="AG3" s="1163"/>
      <c r="AH3" s="1164"/>
      <c r="AI3" s="10"/>
      <c r="AJ3" s="77"/>
      <c r="AK3" s="10"/>
      <c r="AL3" s="68" t="s">
        <v>2042</v>
      </c>
    </row>
    <row r="4" spans="1:38" ht="23.25" customHeight="1" thickBot="1">
      <c r="A4" s="1170"/>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7"/>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ht="24">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ht="24">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ht="24">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ht="24">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ht="24">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ht="24">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ht="24">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ht="24">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ht="24">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ht="24">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ht="24">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ht="24">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ht="24">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ht="24">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ht="24">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ht="24">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ht="24">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ht="24">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ht="24">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ht="24">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ht="24">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6"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8" t="s">
        <v>2100</v>
      </c>
      <c r="AC2" s="1188"/>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9" t="s">
        <v>2107</v>
      </c>
      <c r="BC2" s="1189"/>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ht="24">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ht="24">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ht="24">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ht="24">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ht="24">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ht="24">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ht="24">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ht="24">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ht="24">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ht="24">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ht="24">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ht="24">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ht="24">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ht="24">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ht="24">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ht="24">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ht="24">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ht="24">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ht="24">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ht="24">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ht="24">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ht="24">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ht="24">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中尾　浩人</dc:creator>
  <cp:lastModifiedBy>中尾　浩人</cp:lastModifiedBy>
  <cp:lastPrinted>2024-03-04T13:16:48Z</cp:lastPrinted>
  <dcterms:created xsi:type="dcterms:W3CDTF">2023-01-10T13:53:21Z</dcterms:created>
  <dcterms:modified xsi:type="dcterms:W3CDTF">2025-06-25T01:20:08Z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