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9.167.21\kokuho\51_財政運営G\08_保険者努力支援制度\R06\04_05○○_HP更新\02_HP公表データ\"/>
    </mc:Choice>
  </mc:AlternateContent>
  <xr:revisionPtr revIDLastSave="0" documentId="13_ncr:1_{DE633098-6BEE-43AA-A508-D703785E0250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R5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F0410200">[1]!_xlbgnm.F0410200</definedName>
    <definedName name="____F0411100">[1]!_xlbgnm.F0411100</definedName>
    <definedName name="____F0411212">[1]!_xlbgnm.F0411212</definedName>
    <definedName name="____F0411300">[1]!_xlbgnm.F0411300</definedName>
    <definedName name="____F0411412">[1]!_xlbgnm.F0411412</definedName>
    <definedName name="____F0411500">[1]!_xlbgnm.F0411500</definedName>
    <definedName name="____F0411600">[1]!_xlbgnm.F0411600</definedName>
    <definedName name="____F0411800">[1]!_xlbgnm.F0411800</definedName>
    <definedName name="____F0411910">[1]!_xlbgnm.F0411910</definedName>
    <definedName name="____F0411920">[1]!_xlbgnm.F0411920</definedName>
    <definedName name="____F0411930">[1]!_xlbgnm.F0411930</definedName>
    <definedName name="____F0411940">[1]!_xlbgnm.F0411940</definedName>
    <definedName name="____F0411950">[1]!_xlbgnm.F0411950</definedName>
    <definedName name="____F0411960">[1]!_xlbgnm.F0411960</definedName>
    <definedName name="____F0411970">[1]!_xlbgnm.F0411970</definedName>
    <definedName name="____F0411980">[1]!_xlbgnm.F0411980</definedName>
    <definedName name="____F0411990">[1]!_xlbgnm.F0411990</definedName>
    <definedName name="___ctb１">'[2]現行DB一覧2(CT)'!$A$2:$E$220</definedName>
    <definedName name="___DAY01">#REF!</definedName>
    <definedName name="___DAY02">#REF!</definedName>
    <definedName name="___DAY03">#REF!</definedName>
    <definedName name="___DAY04">#REF!</definedName>
    <definedName name="___DAY05">#REF!</definedName>
    <definedName name="___DAY06">#REF!</definedName>
    <definedName name="___DAY07">#REF!</definedName>
    <definedName name="___DAY08">#REF!</definedName>
    <definedName name="___DAY09">#REF!</definedName>
    <definedName name="___DAY10">#REF!</definedName>
    <definedName name="___DAY11">#REF!</definedName>
    <definedName name="___DAY12">#REF!</definedName>
    <definedName name="___DAY13">#REF!</definedName>
    <definedName name="___DAY14">#REF!</definedName>
    <definedName name="___DAY15">#REF!</definedName>
    <definedName name="___DAY16">#REF!</definedName>
    <definedName name="___F0410200">[1]!_xlbgnm.F0410200</definedName>
    <definedName name="___F0411100">[1]!_xlbgnm.F0411100</definedName>
    <definedName name="___F0411212">[1]!_xlbgnm.F0411212</definedName>
    <definedName name="___F0411300">[1]!_xlbgnm.F0411300</definedName>
    <definedName name="___F0411412">[1]!_xlbgnm.F0411412</definedName>
    <definedName name="___F0411500">[1]!_xlbgnm.F0411500</definedName>
    <definedName name="___F0411600">[1]!_xlbgnm.F0411600</definedName>
    <definedName name="___F0411800">[1]!_xlbgnm.F0411800</definedName>
    <definedName name="___F0411910">[1]!_xlbgnm.F0411910</definedName>
    <definedName name="___F0411920">[1]!_xlbgnm.F0411920</definedName>
    <definedName name="___F0411930">[1]!_xlbgnm.F0411930</definedName>
    <definedName name="___F0411940">[1]!_xlbgnm.F0411940</definedName>
    <definedName name="___F0411950">[1]!_xlbgnm.F0411950</definedName>
    <definedName name="___F0411960">[1]!_xlbgnm.F0411960</definedName>
    <definedName name="___F0411970">[1]!_xlbgnm.F0411970</definedName>
    <definedName name="___F0411980">[1]!_xlbgnm.F0411980</definedName>
    <definedName name="___F0411990">[1]!_xlbgnm.F0411990</definedName>
    <definedName name="___F041321">[3]!_xlbgnm.F041321</definedName>
    <definedName name="___F041411">[3]!_xlbgnm.F041411</definedName>
    <definedName name="___F041510">[3]!_xlbgnm.F041510</definedName>
    <definedName name="___F041520">[3]!_xlbgnm.F041520</definedName>
    <definedName name="___F041530">[3]!_xlbgnm.F041530</definedName>
    <definedName name="__a1">#REF!</definedName>
    <definedName name="__ctb１">'[2]現行DB一覧2(CT)'!$A$2:$E$220</definedName>
    <definedName name="__DAY01">#REF!</definedName>
    <definedName name="__DAY02">#REF!</definedName>
    <definedName name="__DAY03">#REF!</definedName>
    <definedName name="__DAY04">#REF!</definedName>
    <definedName name="__DAY05">#REF!</definedName>
    <definedName name="__DAY06">#REF!</definedName>
    <definedName name="__DAY07">#REF!</definedName>
    <definedName name="__DAY08">#REF!</definedName>
    <definedName name="__DAY09">#REF!</definedName>
    <definedName name="__DAY10">#REF!</definedName>
    <definedName name="__DAY11">#REF!</definedName>
    <definedName name="__DAY12">#REF!</definedName>
    <definedName name="__DAY13">#REF!</definedName>
    <definedName name="__DAY14">#REF!</definedName>
    <definedName name="__DAY15">#REF!</definedName>
    <definedName name="__DAY16">#REF!</definedName>
    <definedName name="__F0410200">[1]!_xlbgnm.F0410200</definedName>
    <definedName name="__F0411100">[1]!_xlbgnm.F0411100</definedName>
    <definedName name="__F0411212">[1]!_xlbgnm.F0411212</definedName>
    <definedName name="__F0411300">[1]!_xlbgnm.F0411300</definedName>
    <definedName name="__F0411412">[1]!_xlbgnm.F0411412</definedName>
    <definedName name="__F0411500">[1]!_xlbgnm.F0411500</definedName>
    <definedName name="__F0411600">[1]!_xlbgnm.F0411600</definedName>
    <definedName name="__F0411800">[1]!_xlbgnm.F0411800</definedName>
    <definedName name="__F0411910">[1]!_xlbgnm.F0411910</definedName>
    <definedName name="__F0411920">[1]!_xlbgnm.F0411920</definedName>
    <definedName name="__F0411930">[1]!_xlbgnm.F0411930</definedName>
    <definedName name="__F0411940">[1]!_xlbgnm.F0411940</definedName>
    <definedName name="__F0411950">[1]!_xlbgnm.F0411950</definedName>
    <definedName name="__F0411960">[1]!_xlbgnm.F0411960</definedName>
    <definedName name="__F0411970">[1]!_xlbgnm.F0411970</definedName>
    <definedName name="__F0411980">[1]!_xlbgnm.F0411980</definedName>
    <definedName name="__F0411990">[1]!_xlbgnm.F0411990</definedName>
    <definedName name="__F041321">[3]!_xlbgnm.F041321</definedName>
    <definedName name="__F041411">[3]!_xlbgnm.F041411</definedName>
    <definedName name="__F041510">[3]!_xlbgnm.F041510</definedName>
    <definedName name="__F041520">[3]!_xlbgnm.F041520</definedName>
    <definedName name="__F041530">[3]!_xlbgnm.F041530</definedName>
    <definedName name="_１．契約プロセス群">#REF!</definedName>
    <definedName name="_1a1_">#REF!</definedName>
    <definedName name="_1F041321_">[3]!_xlbgnm.F041321</definedName>
    <definedName name="＿2.3.1">#REF!</definedName>
    <definedName name="＿2.3.2">#REF!</definedName>
    <definedName name="_２．企画プロセス群">#REF!</definedName>
    <definedName name="_2F041411_">[3]!_xlbgnm.F041411</definedName>
    <definedName name="_3F041510_">[3]!_xlbgnm.F041510</definedName>
    <definedName name="_4F041520_">[3]!_xlbgnm.F041520</definedName>
    <definedName name="_5F041530_">[3]!_xlbgnm.F041530</definedName>
    <definedName name="_a1">#REF!</definedName>
    <definedName name="_ctb１">'[2]現行DB一覧2(CT)'!$A$2:$E$220</definedName>
    <definedName name="_DAY01">#REF!</definedName>
    <definedName name="_DAY02">#REF!</definedName>
    <definedName name="_DAY03">#REF!</definedName>
    <definedName name="_DAY04">#REF!</definedName>
    <definedName name="_DAY05">#REF!</definedName>
    <definedName name="_DAY06">#REF!</definedName>
    <definedName name="_DAY07">#REF!</definedName>
    <definedName name="_DAY08">#REF!</definedName>
    <definedName name="_DAY09">#REF!</definedName>
    <definedName name="_DAY10">#REF!</definedName>
    <definedName name="_DAY11">#REF!</definedName>
    <definedName name="_DAY12">#REF!</definedName>
    <definedName name="_DAY13">#REF!</definedName>
    <definedName name="_DAY14">#REF!</definedName>
    <definedName name="_DAY15">#REF!</definedName>
    <definedName name="_DAY16">#REF!</definedName>
    <definedName name="_F0410200">[1]!_xlbgnm.F0410200</definedName>
    <definedName name="_F0411100">[1]!_xlbgnm.F0411100</definedName>
    <definedName name="_F0411212">[1]!_xlbgnm.F0411212</definedName>
    <definedName name="_F0411300">[1]!_xlbgnm.F0411300</definedName>
    <definedName name="_F0411412">[1]!_xlbgnm.F0411412</definedName>
    <definedName name="_F0411500">[1]!_xlbgnm.F0411500</definedName>
    <definedName name="_F0411600">[1]!_xlbgnm.F0411600</definedName>
    <definedName name="_F0411800">[1]!_xlbgnm.F0411800</definedName>
    <definedName name="_F0411910">[1]!_xlbgnm.F0411910</definedName>
    <definedName name="_F0411920">[1]!_xlbgnm.F0411920</definedName>
    <definedName name="_F0411930">[1]!_xlbgnm.F0411930</definedName>
    <definedName name="_F0411940">[1]!_xlbgnm.F0411940</definedName>
    <definedName name="_F0411950">[1]!_xlbgnm.F0411950</definedName>
    <definedName name="_F0411960">[1]!_xlbgnm.F0411960</definedName>
    <definedName name="_F0411970">[1]!_xlbgnm.F0411970</definedName>
    <definedName name="_F0411980">[1]!_xlbgnm.F0411980</definedName>
    <definedName name="_F0411990">[1]!_xlbgnm.F0411990</definedName>
    <definedName name="_F041321">[3]!_xlbgnm.F041321</definedName>
    <definedName name="_F041411">[3]!_xlbgnm.F041411</definedName>
    <definedName name="_F041510">[3]!_xlbgnm.F041510</definedName>
    <definedName name="_F041520">[3]!_xlbgnm.F041520</definedName>
    <definedName name="_F041530">[3]!_xlbgnm.F041530</definedName>
    <definedName name="_Fill" hidden="1">#REF!</definedName>
    <definedName name="_xlnm._FilterDatabase" localSheetId="0" hidden="1">'R5'!$A$8:$AE$8</definedName>
    <definedName name="_ja1">#REF!</definedName>
    <definedName name="_Order1" hidden="1">255</definedName>
    <definedName name="_Order2" hidden="1">255</definedName>
    <definedName name="_wa1">#REF!</definedName>
    <definedName name="_wrn.月例報告." hidden="1">{"月例報告",#N/A,FALSE,"STB"}</definedName>
    <definedName name="_xa1">#REF!</definedName>
    <definedName name="￥">[4]参照!#REF!</definedName>
    <definedName name="a">#REF!</definedName>
    <definedName name="aa">[1]!_xlbgnm.F0411930</definedName>
    <definedName name="AAA">[5]データ!$B$4:$B$12</definedName>
    <definedName name="aaaa">#REF!</definedName>
    <definedName name="aaaaaa">[1]!_xlbgnm.F0411960</definedName>
    <definedName name="AAAAAAAAA">[1]!_xlbgnm.F0411500</definedName>
    <definedName name="aaaaaaaaaaaaaaaaaa">[1]!_xlbgnm.F0411600</definedName>
    <definedName name="AC">#REF!</definedName>
    <definedName name="AccessDatabase" hidden="1">"C:\Documents and Settings\kawana.OHSAKI\My Documents\作業中\ＤＢらいぶらり.mdb"</definedName>
    <definedName name="b">#REF!</definedName>
    <definedName name="cb_option_閏1">[6]!cb_option_閏1</definedName>
    <definedName name="cb_option_公1">[6]!cb_option_公1</definedName>
    <definedName name="cb_option_公2">[6]!cb_option_公2</definedName>
    <definedName name="cb_option_公3">[6]!cb_option_公3</definedName>
    <definedName name="cb_option_公4">[6]!cb_option_公4</definedName>
    <definedName name="cb_option_公5">[6]!cb_option_公5</definedName>
    <definedName name="cb_option_公6">[6]!cb_option_公6</definedName>
    <definedName name="cb_option_公7">[6]!cb_option_公7</definedName>
    <definedName name="cb_option_公8">[6]!cb_option_公8</definedName>
    <definedName name="cb_option_公9">[6]!cb_option_公9</definedName>
    <definedName name="cb_option_追1">[6]!cb_option_追1</definedName>
    <definedName name="cb_option_付1">[6]!cb_option_付1</definedName>
    <definedName name="cb_option_付2">[6]!cb_option_付2</definedName>
    <definedName name="cb_option_付3">[6]!cb_option_付3</definedName>
    <definedName name="cb_option_別1">[6]!cb_option_別1</definedName>
    <definedName name="cb_option_別2">[6]!cb_option_別2</definedName>
    <definedName name="CB_SclBar">[6]!CB_SclBar</definedName>
    <definedName name="CB_ScrollBar">[6]!CB_ScrollBar</definedName>
    <definedName name="cb_スピン1_Change">[6]!cb_スピン1_Change</definedName>
    <definedName name="cb_スピン2_Change">[6]!cb_スピン2_Change</definedName>
    <definedName name="cb_スピン3_Change">[6]!cb_スピン3_Change</definedName>
    <definedName name="cb_スピン4_Change">[6]!cb_スピン4_Change</definedName>
    <definedName name="ClearData">[6]!ClearData</definedName>
    <definedName name="Contact01">#REF!</definedName>
    <definedName name="CTLGP">#REF!</definedName>
    <definedName name="cz">#REF!</definedName>
    <definedName name="d">[7]TB!$B$2:$B$52</definedName>
    <definedName name="DATA_AREA">#REF!</definedName>
    <definedName name="debug_bottun">[6]!debug_bottun</definedName>
    <definedName name="Display_sheet">[6]!Display_sheet</definedName>
    <definedName name="e">#REF!</definedName>
    <definedName name="EJBラインテスト件数">[8]ＰＴ障害状況!#REF!</definedName>
    <definedName name="EJBラインバグ件数">[8]ＰＴ障害状況!#REF!</definedName>
    <definedName name="EmpData">[6]!EmpData</definedName>
    <definedName name="f">#REF!</definedName>
    <definedName name="F031030開">[1]!F031030開</definedName>
    <definedName name="F031030計">[1]!F031030計</definedName>
    <definedName name="F04119A0">[1]!F04119A0</definedName>
    <definedName name="F04119B0">[1]!F04119B0</definedName>
    <definedName name="F04119C0">[1]!F04119C0</definedName>
    <definedName name="F04119D0">[1]!F04119D0</definedName>
    <definedName name="F0411A0">[1]!F0411A0</definedName>
    <definedName name="g">#REF!</definedName>
    <definedName name="h">#REF!</definedName>
    <definedName name="HELP">[9]!HELP</definedName>
    <definedName name="i">#REF!</definedName>
    <definedName name="I_O">[10]リストデータ設定シート!$F$6:$F$9</definedName>
    <definedName name="Index1">[11]協会けんぽ!#REF!</definedName>
    <definedName name="index10">[11]協会けんぽ!#REF!</definedName>
    <definedName name="index11">[11]協会けんぽ!#REF!</definedName>
    <definedName name="Index12">[11]協会けんぽ!#REF!</definedName>
    <definedName name="Index13">[11]協会けんぽ!#REF!</definedName>
    <definedName name="Index2">[11]協会けんぽ!#REF!</definedName>
    <definedName name="index3">[11]協会けんぽ!#REF!</definedName>
    <definedName name="index4">[11]協会けんぽ!#REF!</definedName>
    <definedName name="index5">[11]協会けんぽ!#REF!</definedName>
    <definedName name="index6">[11]協会けんぽ!#REF!</definedName>
    <definedName name="index7">[11]協会けんぽ!#REF!</definedName>
    <definedName name="index8">[11]協会けんぽ!#REF!</definedName>
    <definedName name="index9">[11]協会けんぽ!#REF!</definedName>
    <definedName name="ISOHELP">[1]!ISOHELP</definedName>
    <definedName name="ISOHELP2">[3]!ISOHELP2</definedName>
    <definedName name="j">#REF!</definedName>
    <definedName name="k">#REF!</definedName>
    <definedName name="l">#REF!</definedName>
    <definedName name="lb_sinryo_disp">[6]!lb_sinryo_disp</definedName>
    <definedName name="m">#REF!</definedName>
    <definedName name="Make_定制度">[6]!Make_定制度</definedName>
    <definedName name="Medias_Close">[6]!Medias_Close</definedName>
    <definedName name="n">#REF!</definedName>
    <definedName name="o">#REF!</definedName>
    <definedName name="option_グラフ_on">[6]!option_グラフ_on</definedName>
    <definedName name="option_帳票_on">[6]!option_帳票_on</definedName>
    <definedName name="PA">#REF!</definedName>
    <definedName name="pc">"グループ 260"</definedName>
    <definedName name="_xlnm.Print_Area" localSheetId="0">'R5'!$A$1:$AE$51</definedName>
    <definedName name="_xlnm.Print_Area">#REF!</definedName>
    <definedName name="print_area1">#REF!</definedName>
    <definedName name="P概要">[9]!P概要</definedName>
    <definedName name="Record1">[6]!Record1</definedName>
    <definedName name="reset_menu">[6]!reset_menu</definedName>
    <definedName name="REVIEW開始">[9]!REVIEW開始</definedName>
    <definedName name="REVIEW開始印刷">[9]!REVIEW開始印刷</definedName>
    <definedName name="REVIEW計画印刷">[9]!REVIEW計画印刷</definedName>
    <definedName name="REVIEW結合">[9]!REVIEW結合</definedName>
    <definedName name="REVIEW結合印刷">[9]!REVIEW結合印刷</definedName>
    <definedName name="REVIEW終了">[9]!REVIEW終了</definedName>
    <definedName name="REVIEW終了印刷">[9]!REVIEW終了印刷</definedName>
    <definedName name="REVIEW詳細">[9]!REVIEW詳細</definedName>
    <definedName name="REVIEW詳細印刷">[9]!REVIEW詳細印刷</definedName>
    <definedName name="s">#REF!</definedName>
    <definedName name="sa" hidden="1">#REF!</definedName>
    <definedName name="SSORT">[12]!SSORT</definedName>
    <definedName name="START">[9]!START</definedName>
    <definedName name="sub_時系列1設定">[6]!sub_時系列1設定</definedName>
    <definedName name="SubSySID">#REF!</definedName>
    <definedName name="TODAY">#REF!</definedName>
    <definedName name="vb_メイン.Display_sheet">[6]!vb_メイン.Display_sheet</definedName>
    <definedName name="vb_メイン.Medias_Close">[6]!vb_メイン.Medias_Close</definedName>
    <definedName name="vb_メイン.option_グラフ_on">[6]!vb_メイン.option_グラフ_on</definedName>
    <definedName name="vb_メイン.option_帳票_on">[6]!vb_メイン.option_帳票_on</definedName>
    <definedName name="wrn.月例報告." hidden="1">{"月例報告",#N/A,FALSE,"STB"}</definedName>
    <definedName name="Ｘ">#REF!</definedName>
    <definedName name="あ">#REF!</definedName>
    <definedName name="あＺ">#REF!</definedName>
    <definedName name="あああ">[13]リストデータ設定シート!$Z$6:$Z$10</definedName>
    <definedName name="いいい">[13]リストデータ設定シート!$AE$6:$AE$14</definedName>
    <definedName name="エクセルファイル名">#REF!</definedName>
    <definedName name="かとう">[14]!実績SIRT</definedName>
    <definedName name="コピー" hidden="1">#REF!</definedName>
    <definedName name="コントロール">[10]リストデータ設定シート!$AE$6:$AE$14</definedName>
    <definedName name="サブシステムＩＤ">[4]参照!$C$6:$C$8</definedName>
    <definedName name="サブシステム名">[4]参照!$D$6:$D$8</definedName>
    <definedName name="タイプ">[15]リストデータ設定シート!$A$6:$A$10</definedName>
    <definedName name="データ確認">[6]!データ確認</definedName>
    <definedName name="デｰタ取込">[16]!デｰタ取込</definedName>
    <definedName name="パラメータ">[17]リストデータ設定シート!$P$6:$P$10</definedName>
    <definedName name="画面ラインテスト件数">[8]ＰＴ障害状況!#REF!</definedName>
    <definedName name="画面ラインバグ件数">[8]ＰＴ障害状況!#REF!</definedName>
    <definedName name="機能">[18]Sheet2!$A$1:$A$4</definedName>
    <definedName name="契約プロセス">#REF!</definedName>
    <definedName name="計画書">[9]!計画書</definedName>
    <definedName name="県番">[19]総括表!$D$4</definedName>
    <definedName name="県名">[19]総括表!$J$4</definedName>
    <definedName name="作成頻度リスト">#REF!</definedName>
    <definedName name="時系列表">#REF!</definedName>
    <definedName name="実績SIRT">[14]!実績SIRT</definedName>
    <definedName name="主管部署ＩＤ">[4]参照!#REF!</definedName>
    <definedName name="主管部署名">[4]参照!#REF!</definedName>
    <definedName name="受託">[20]TB!$B$2:$B$52</definedName>
    <definedName name="受託１">[7]TB!$B$2:$B$52</definedName>
    <definedName name="終わり">#REF!</definedName>
    <definedName name="石">#REF!</definedName>
    <definedName name="設計状態リスト">#REF!</definedName>
    <definedName name="組名">[19]総括表!$D$6</definedName>
    <definedName name="総括書">[9]!総括書</definedName>
    <definedName name="総括表１">#REF!</definedName>
    <definedName name="総括表２">#REF!</definedName>
    <definedName name="総括表３">#REF!</definedName>
    <definedName name="属性">[21]参照!$C$27:$C$39</definedName>
    <definedName name="大分類リスト">#REF!</definedName>
    <definedName name="単体価格">#REF!</definedName>
    <definedName name="単体価格広島">#REF!</definedName>
    <definedName name="単体価格福岡">#REF!</definedName>
    <definedName name="中分類リスト">#REF!</definedName>
    <definedName name="適用状況範囲">#REF!</definedName>
    <definedName name="電文">[10]リストデータ設定シート!$AO$6:$AO$8</definedName>
    <definedName name="入力A">[9]!入力A</definedName>
    <definedName name="入力D41">[9]!入力D41</definedName>
    <definedName name="入力D410">[9]!入力D410</definedName>
    <definedName name="入力D413">[9]!入力D413</definedName>
    <definedName name="入力D47">[9]!入力D47</definedName>
    <definedName name="入力D48">[9]!入力D48</definedName>
    <definedName name="入力D49">[9]!入力D49</definedName>
    <definedName name="入力Review">[9]!入力Review</definedName>
    <definedName name="年間一括処理">#REF!</definedName>
    <definedName name="版数">MAX([22]変更履歴!$A$7:$B$17)</definedName>
    <definedName name="必須">[10]リストデータ設定シート!$AO$6:$AO$8</definedName>
    <definedName name="表紙">[9]!表紙</definedName>
    <definedName name="表示非表示">[10]リストデータ設定シート!$U$6:$U$8</definedName>
    <definedName name="分類">[23]データ!$B$4:$B$12</definedName>
    <definedName name="文字種">[10]リストデータ設定シート!$Z$6:$Z$10</definedName>
    <definedName name="平成１０年度__各特定健康保険組合に係る拠出金精算返還金">#REF!</definedName>
    <definedName name="平成２５年度決算概要組合マスタ">#REF!</definedName>
    <definedName name="平成２７年度組合マスタ">#REF!</definedName>
    <definedName name="変更日">MAX([22]変更履歴!$C$7:$E$17)</definedName>
    <definedName name="編成">[10]リストデータ設定シート!$A$6:$A$10</definedName>
    <definedName name="簿価残災対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1" i="10" l="1"/>
  <c r="AB51" i="10"/>
  <c r="AA51" i="10"/>
  <c r="AD50" i="10"/>
  <c r="AB50" i="10"/>
  <c r="AC50" i="10" s="1"/>
  <c r="AA50" i="10"/>
  <c r="AD49" i="10"/>
  <c r="AB49" i="10"/>
  <c r="AA49" i="10"/>
  <c r="AD48" i="10"/>
  <c r="AB48" i="10"/>
  <c r="AC48" i="10" s="1"/>
  <c r="AA48" i="10"/>
  <c r="AD47" i="10"/>
  <c r="AB47" i="10"/>
  <c r="AC47" i="10" s="1"/>
  <c r="AA47" i="10"/>
  <c r="AD46" i="10"/>
  <c r="AB46" i="10"/>
  <c r="AA46" i="10"/>
  <c r="AD45" i="10"/>
  <c r="AB45" i="10"/>
  <c r="AC45" i="10" s="1"/>
  <c r="AA45" i="10"/>
  <c r="AD44" i="10"/>
  <c r="AB44" i="10"/>
  <c r="AA44" i="10"/>
  <c r="AD43" i="10"/>
  <c r="AB43" i="10"/>
  <c r="AA43" i="10"/>
  <c r="AD42" i="10"/>
  <c r="AB42" i="10"/>
  <c r="AC42" i="10" s="1"/>
  <c r="AA42" i="10"/>
  <c r="AD41" i="10"/>
  <c r="AB41" i="10"/>
  <c r="AC41" i="10" s="1"/>
  <c r="AA41" i="10"/>
  <c r="AD40" i="10"/>
  <c r="AB40" i="10"/>
  <c r="AC40" i="10" s="1"/>
  <c r="AA40" i="10"/>
  <c r="AD39" i="10"/>
  <c r="AB39" i="10"/>
  <c r="AA39" i="10"/>
  <c r="AD38" i="10"/>
  <c r="AB38" i="10"/>
  <c r="AA38" i="10"/>
  <c r="AD37" i="10"/>
  <c r="AB37" i="10"/>
  <c r="AC37" i="10" s="1"/>
  <c r="AA37" i="10"/>
  <c r="AD36" i="10"/>
  <c r="AB36" i="10"/>
  <c r="AA36" i="10"/>
  <c r="AD35" i="10"/>
  <c r="AB35" i="10"/>
  <c r="AA35" i="10"/>
  <c r="AD34" i="10"/>
  <c r="AB34" i="10"/>
  <c r="AC34" i="10" s="1"/>
  <c r="AA34" i="10"/>
  <c r="AD33" i="10"/>
  <c r="AB33" i="10"/>
  <c r="AC33" i="10" s="1"/>
  <c r="AA33" i="10"/>
  <c r="AD32" i="10"/>
  <c r="AB32" i="10"/>
  <c r="AC32" i="10" s="1"/>
  <c r="AA32" i="10"/>
  <c r="AD31" i="10"/>
  <c r="AB31" i="10"/>
  <c r="AA31" i="10"/>
  <c r="AD30" i="10"/>
  <c r="AB30" i="10"/>
  <c r="AA30" i="10"/>
  <c r="AD29" i="10"/>
  <c r="AB29" i="10"/>
  <c r="AC29" i="10" s="1"/>
  <c r="AA29" i="10"/>
  <c r="AD28" i="10"/>
  <c r="AB28" i="10"/>
  <c r="AA28" i="10"/>
  <c r="AD27" i="10"/>
  <c r="AB27" i="10"/>
  <c r="AA27" i="10"/>
  <c r="AD26" i="10"/>
  <c r="AC26" i="10"/>
  <c r="AB26" i="10"/>
  <c r="AA26" i="10"/>
  <c r="AD25" i="10"/>
  <c r="AB25" i="10"/>
  <c r="AA25" i="10"/>
  <c r="AD24" i="10"/>
  <c r="AB24" i="10"/>
  <c r="AC24" i="10" s="1"/>
  <c r="AA24" i="10"/>
  <c r="AD23" i="10"/>
  <c r="AB23" i="10"/>
  <c r="AA23" i="10"/>
  <c r="AD22" i="10"/>
  <c r="AB22" i="10"/>
  <c r="AA22" i="10"/>
  <c r="AD21" i="10"/>
  <c r="AC21" i="10"/>
  <c r="AB21" i="10"/>
  <c r="AA21" i="10"/>
  <c r="AD20" i="10"/>
  <c r="AB20" i="10"/>
  <c r="AA20" i="10"/>
  <c r="AD19" i="10"/>
  <c r="AB19" i="10"/>
  <c r="AE19" i="10" s="1"/>
  <c r="AA19" i="10"/>
  <c r="AD18" i="10"/>
  <c r="AC18" i="10"/>
  <c r="AB18" i="10"/>
  <c r="AA18" i="10"/>
  <c r="AD17" i="10"/>
  <c r="AB17" i="10"/>
  <c r="AA17" i="10"/>
  <c r="AD16" i="10"/>
  <c r="AB16" i="10"/>
  <c r="AC16" i="10" s="1"/>
  <c r="AA16" i="10"/>
  <c r="AD15" i="10"/>
  <c r="AB15" i="10"/>
  <c r="AA15" i="10"/>
  <c r="AD14" i="10"/>
  <c r="AB14" i="10"/>
  <c r="AA14" i="10"/>
  <c r="AD13" i="10"/>
  <c r="AC13" i="10"/>
  <c r="AB13" i="10"/>
  <c r="AA13" i="10"/>
  <c r="AD12" i="10"/>
  <c r="AB12" i="10"/>
  <c r="AC12" i="10" s="1"/>
  <c r="AA12" i="10"/>
  <c r="AD11" i="10"/>
  <c r="AB11" i="10"/>
  <c r="AA11" i="10"/>
  <c r="AD10" i="10"/>
  <c r="AB10" i="10"/>
  <c r="AC10" i="10" s="1"/>
  <c r="AA10" i="10"/>
  <c r="AD9" i="10"/>
  <c r="AB9" i="10"/>
  <c r="AA9" i="10"/>
  <c r="Z7" i="10"/>
  <c r="Z8" i="10" s="1"/>
  <c r="Y7" i="10"/>
  <c r="Y8" i="10" s="1"/>
  <c r="X7" i="10"/>
  <c r="X8" i="10" s="1"/>
  <c r="W7" i="10"/>
  <c r="W8" i="10" s="1"/>
  <c r="V7" i="10"/>
  <c r="V8" i="10" s="1"/>
  <c r="U7" i="10"/>
  <c r="U8" i="10" s="1"/>
  <c r="T7" i="10"/>
  <c r="T8" i="10" s="1"/>
  <c r="S7" i="10"/>
  <c r="S8" i="10" s="1"/>
  <c r="R7" i="10"/>
  <c r="R8" i="10" s="1"/>
  <c r="Q7" i="10"/>
  <c r="Q8" i="10" s="1"/>
  <c r="P7" i="10"/>
  <c r="P8" i="10" s="1"/>
  <c r="O7" i="10"/>
  <c r="O8" i="10" s="1"/>
  <c r="N7" i="10"/>
  <c r="N8" i="10" s="1"/>
  <c r="M7" i="10"/>
  <c r="M8" i="10" s="1"/>
  <c r="L7" i="10"/>
  <c r="L8" i="10" s="1"/>
  <c r="K7" i="10"/>
  <c r="K8" i="10" s="1"/>
  <c r="J7" i="10"/>
  <c r="J8" i="10" s="1"/>
  <c r="I7" i="10"/>
  <c r="I8" i="10" s="1"/>
  <c r="H7" i="10"/>
  <c r="H8" i="10" s="1"/>
  <c r="G7" i="10"/>
  <c r="G8" i="10" s="1"/>
  <c r="F7" i="10"/>
  <c r="F8" i="10" s="1"/>
  <c r="E7" i="10"/>
  <c r="E8" i="10" s="1"/>
  <c r="D7" i="10"/>
  <c r="D8" i="10" s="1"/>
  <c r="C7" i="10"/>
  <c r="C8" i="10" s="1"/>
  <c r="B7" i="10"/>
  <c r="B8" i="10" s="1"/>
  <c r="AE14" i="10" l="1"/>
  <c r="AE49" i="10"/>
  <c r="AE39" i="10"/>
  <c r="AE44" i="10"/>
  <c r="AE22" i="10"/>
  <c r="AE27" i="10"/>
  <c r="AE24" i="10"/>
  <c r="AE20" i="10"/>
  <c r="AE25" i="10"/>
  <c r="AE30" i="10"/>
  <c r="AE35" i="10"/>
  <c r="AE23" i="10"/>
  <c r="AE28" i="10"/>
  <c r="AE17" i="10"/>
  <c r="AE11" i="10"/>
  <c r="AE38" i="10"/>
  <c r="AE43" i="10"/>
  <c r="AB7" i="10"/>
  <c r="AB8" i="10" s="1"/>
  <c r="AE31" i="10"/>
  <c r="AE36" i="10"/>
  <c r="AE46" i="10"/>
  <c r="AE51" i="10"/>
  <c r="AE48" i="10"/>
  <c r="AC15" i="10"/>
  <c r="AE37" i="10"/>
  <c r="AC20" i="10"/>
  <c r="AE16" i="10"/>
  <c r="AE32" i="10"/>
  <c r="AE40" i="10"/>
  <c r="AE13" i="10"/>
  <c r="AE21" i="10"/>
  <c r="AC23" i="10"/>
  <c r="AE29" i="10"/>
  <c r="AC31" i="10"/>
  <c r="AC39" i="10"/>
  <c r="AE45" i="10"/>
  <c r="AE10" i="10"/>
  <c r="AE18" i="10"/>
  <c r="AE26" i="10"/>
  <c r="AC28" i="10"/>
  <c r="AE34" i="10"/>
  <c r="AC36" i="10"/>
  <c r="AE42" i="10"/>
  <c r="AC44" i="10"/>
  <c r="AE50" i="10"/>
  <c r="AC9" i="10"/>
  <c r="AE15" i="10"/>
  <c r="AC17" i="10"/>
  <c r="AC25" i="10"/>
  <c r="AE47" i="10"/>
  <c r="AE12" i="10"/>
  <c r="AC14" i="10"/>
  <c r="AC22" i="10"/>
  <c r="AC30" i="10"/>
  <c r="AC38" i="10"/>
  <c r="AC46" i="10"/>
  <c r="AE9" i="10"/>
  <c r="AC11" i="10"/>
  <c r="AC19" i="10"/>
  <c r="AC27" i="10"/>
  <c r="AE33" i="10"/>
  <c r="AC35" i="10"/>
  <c r="AE41" i="10"/>
  <c r="AC43" i="10"/>
  <c r="AC51" i="10"/>
  <c r="AC49" i="10"/>
</calcChain>
</file>

<file path=xl/sharedStrings.xml><?xml version="1.0" encoding="utf-8"?>
<sst xmlns="http://schemas.openxmlformats.org/spreadsheetml/2006/main" count="101" uniqueCount="96">
  <si>
    <t>保険者名</t>
    <rPh sb="0" eb="3">
      <t>ホケンシャ</t>
    </rPh>
    <rPh sb="3" eb="4">
      <t>メイ</t>
    </rPh>
    <phoneticPr fontId="5"/>
  </si>
  <si>
    <t>固有６</t>
    <rPh sb="0" eb="2">
      <t>コユウ</t>
    </rPh>
    <phoneticPr fontId="5"/>
  </si>
  <si>
    <t>平均</t>
    <rPh sb="0" eb="2">
      <t>ヘイキン</t>
    </rPh>
    <phoneticPr fontId="5"/>
  </si>
  <si>
    <t>（得点率）</t>
    <rPh sb="1" eb="3">
      <t>トクテン</t>
    </rPh>
    <rPh sb="3" eb="4">
      <t>リツ</t>
    </rPh>
    <phoneticPr fontId="5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</si>
  <si>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</si>
  <si>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</si>
  <si>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</si>
  <si>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</si>
  <si>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</si>
  <si>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</si>
  <si>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</si>
  <si>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</si>
  <si>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</si>
  <si>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</si>
  <si>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</si>
  <si>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</si>
  <si>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</si>
  <si>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</si>
  <si>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</si>
  <si>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</si>
  <si>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</si>
  <si>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</si>
  <si>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</si>
  <si>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</si>
  <si>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</si>
  <si>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</si>
  <si>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</si>
  <si>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</si>
  <si>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</si>
  <si>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</si>
  <si>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</si>
  <si>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</si>
  <si>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</si>
  <si>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</si>
  <si>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</si>
  <si>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</si>
  <si>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</si>
  <si>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</si>
  <si>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</si>
  <si>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</si>
  <si>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</si>
  <si>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</si>
  <si>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</si>
  <si>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</si>
  <si>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</si>
  <si>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r>
      <rPr>
        <sz val="12"/>
        <rFont val="ＭＳ Ｐゴシック"/>
        <family val="3"/>
        <charset val="128"/>
      </rPr>
      <t>千早赤阪村</t>
    </r>
    <phoneticPr fontId="5"/>
  </si>
  <si>
    <r>
      <rPr>
        <sz val="12"/>
        <rFont val="ＭＳ Ｐゴシック"/>
        <family val="3"/>
        <charset val="128"/>
      </rPr>
      <t>大阪狭山市</t>
    </r>
    <rPh sb="0" eb="2">
      <t>オオサカ</t>
    </rPh>
    <rPh sb="2" eb="4">
      <t>サヤマ</t>
    </rPh>
    <rPh sb="4" eb="5">
      <t>シ</t>
    </rPh>
    <phoneticPr fontId="5"/>
  </si>
  <si>
    <t>第三者求償</t>
    <phoneticPr fontId="5"/>
  </si>
  <si>
    <t>合計</t>
    <rPh sb="0" eb="2">
      <t>ゴウケイ</t>
    </rPh>
    <phoneticPr fontId="5"/>
  </si>
  <si>
    <t>重症化予防の取組</t>
    <phoneticPr fontId="5"/>
  </si>
  <si>
    <t>特定健診・特定保健指導・メタボ</t>
    <phoneticPr fontId="5"/>
  </si>
  <si>
    <t>共通１</t>
    <rPh sb="0" eb="2">
      <t>キョウツウ</t>
    </rPh>
    <phoneticPr fontId="5"/>
  </si>
  <si>
    <t>共通２</t>
    <rPh sb="0" eb="2">
      <t>キョウツウ</t>
    </rPh>
    <phoneticPr fontId="5"/>
  </si>
  <si>
    <t>がん検診・歯科健診</t>
    <phoneticPr fontId="5"/>
  </si>
  <si>
    <t>共通３</t>
    <rPh sb="0" eb="2">
      <t>キョウツウ</t>
    </rPh>
    <phoneticPr fontId="5"/>
  </si>
  <si>
    <t>共通４</t>
    <rPh sb="0" eb="2">
      <t>キョウツウ</t>
    </rPh>
    <phoneticPr fontId="5"/>
  </si>
  <si>
    <t>個人インセンティブ・情報提供</t>
    <phoneticPr fontId="5"/>
  </si>
  <si>
    <t>共通６</t>
    <rPh sb="0" eb="2">
      <t>キョウツウ</t>
    </rPh>
    <phoneticPr fontId="5"/>
  </si>
  <si>
    <t>後発医薬品促進の取組・使用割合</t>
    <phoneticPr fontId="5"/>
  </si>
  <si>
    <t>固有１</t>
    <rPh sb="0" eb="2">
      <t>コユウ</t>
    </rPh>
    <phoneticPr fontId="5"/>
  </si>
  <si>
    <t>収納率向上</t>
    <phoneticPr fontId="5"/>
  </si>
  <si>
    <t>固有２</t>
    <rPh sb="0" eb="2">
      <t>コユウ</t>
    </rPh>
    <phoneticPr fontId="5"/>
  </si>
  <si>
    <t>データヘルス計画</t>
    <phoneticPr fontId="5"/>
  </si>
  <si>
    <t>重複・多剤投与者
に対する取組</t>
    <phoneticPr fontId="5"/>
  </si>
  <si>
    <t>固有３</t>
    <phoneticPr fontId="5"/>
  </si>
  <si>
    <t>医療費通知</t>
    <phoneticPr fontId="5"/>
  </si>
  <si>
    <t>固有４</t>
    <rPh sb="0" eb="2">
      <t>コユウ</t>
    </rPh>
    <phoneticPr fontId="5"/>
  </si>
  <si>
    <t>地域包括ケア推進</t>
    <phoneticPr fontId="5"/>
  </si>
  <si>
    <t>固有５</t>
    <rPh sb="0" eb="2">
      <t>コユウ</t>
    </rPh>
    <phoneticPr fontId="5"/>
  </si>
  <si>
    <t>適正化かつ健全な事業運営の実施</t>
    <phoneticPr fontId="5"/>
  </si>
  <si>
    <t>共通５</t>
    <rPh sb="0" eb="2">
      <t>キョウツウ</t>
    </rPh>
    <phoneticPr fontId="5"/>
  </si>
  <si>
    <t>順位</t>
    <rPh sb="0" eb="2">
      <t>ジュンイ</t>
    </rPh>
    <phoneticPr fontId="5"/>
  </si>
  <si>
    <t>R４年度
（50点）</t>
    <rPh sb="2" eb="3">
      <t>ネン</t>
    </rPh>
    <rPh sb="3" eb="4">
      <t>ド</t>
    </rPh>
    <rPh sb="8" eb="9">
      <t>テン</t>
    </rPh>
    <phoneticPr fontId="5"/>
  </si>
  <si>
    <t>R４年度
（190点）</t>
    <rPh sb="2" eb="3">
      <t>ネン</t>
    </rPh>
    <rPh sb="3" eb="4">
      <t>ド</t>
    </rPh>
    <rPh sb="9" eb="10">
      <t>テン</t>
    </rPh>
    <phoneticPr fontId="5"/>
  </si>
  <si>
    <t>R４年度
（100点）</t>
    <rPh sb="2" eb="3">
      <t>ネン</t>
    </rPh>
    <rPh sb="3" eb="4">
      <t>ド</t>
    </rPh>
    <rPh sb="9" eb="10">
      <t>テン</t>
    </rPh>
    <phoneticPr fontId="5"/>
  </si>
  <si>
    <t>R４年度
（40点）</t>
    <rPh sb="2" eb="3">
      <t>ネン</t>
    </rPh>
    <rPh sb="3" eb="4">
      <t>ド</t>
    </rPh>
    <rPh sb="8" eb="9">
      <t>テン</t>
    </rPh>
    <phoneticPr fontId="5"/>
  </si>
  <si>
    <t>R４年度
（20点）</t>
    <rPh sb="2" eb="3">
      <t>ネン</t>
    </rPh>
    <rPh sb="3" eb="4">
      <t>ド</t>
    </rPh>
    <rPh sb="8" eb="9">
      <t>テン</t>
    </rPh>
    <phoneticPr fontId="5"/>
  </si>
  <si>
    <t>R４年度
（30点）</t>
    <rPh sb="2" eb="3">
      <t>ネン</t>
    </rPh>
    <rPh sb="3" eb="4">
      <t>ド</t>
    </rPh>
    <rPh sb="8" eb="9">
      <t>テン</t>
    </rPh>
    <phoneticPr fontId="5"/>
  </si>
  <si>
    <t>R４年度
（130点）</t>
    <rPh sb="2" eb="3">
      <t>ネン</t>
    </rPh>
    <rPh sb="3" eb="4">
      <t>ド</t>
    </rPh>
    <rPh sb="9" eb="10">
      <t>テン</t>
    </rPh>
    <phoneticPr fontId="5"/>
  </si>
  <si>
    <t>R４年度
（60点）</t>
    <rPh sb="2" eb="3">
      <t>ネン</t>
    </rPh>
    <rPh sb="3" eb="4">
      <t>ド</t>
    </rPh>
    <rPh sb="8" eb="9">
      <t>テン</t>
    </rPh>
    <phoneticPr fontId="5"/>
  </si>
  <si>
    <t>R４年度
（120点）</t>
    <rPh sb="2" eb="3">
      <t>ネン</t>
    </rPh>
    <rPh sb="3" eb="4">
      <t>ド</t>
    </rPh>
    <rPh sb="9" eb="10">
      <t>テン</t>
    </rPh>
    <phoneticPr fontId="5"/>
  </si>
  <si>
    <t>R４年度
（70点）</t>
    <rPh sb="2" eb="3">
      <t>ネン</t>
    </rPh>
    <rPh sb="3" eb="4">
      <t>ド</t>
    </rPh>
    <rPh sb="8" eb="9">
      <t>テン</t>
    </rPh>
    <phoneticPr fontId="5"/>
  </si>
  <si>
    <t>R４
年度</t>
    <rPh sb="3" eb="5">
      <t>ネンド</t>
    </rPh>
    <phoneticPr fontId="5"/>
  </si>
  <si>
    <t>R４年度
（960点）</t>
    <rPh sb="2" eb="3">
      <t>ネン</t>
    </rPh>
    <rPh sb="3" eb="4">
      <t>ド</t>
    </rPh>
    <rPh sb="9" eb="10">
      <t>テン</t>
    </rPh>
    <phoneticPr fontId="5"/>
  </si>
  <si>
    <t>令和５年度 保険者努力支援制度（市町村分）結果</t>
    <rPh sb="0" eb="2">
      <t>レイワ</t>
    </rPh>
    <rPh sb="3" eb="5">
      <t>ネンド</t>
    </rPh>
    <rPh sb="6" eb="9">
      <t>ホケンシャ</t>
    </rPh>
    <rPh sb="9" eb="11">
      <t>ドリョク</t>
    </rPh>
    <rPh sb="11" eb="13">
      <t>シエン</t>
    </rPh>
    <rPh sb="13" eb="15">
      <t>セイド</t>
    </rPh>
    <rPh sb="16" eb="19">
      <t>シチョウソン</t>
    </rPh>
    <rPh sb="19" eb="20">
      <t>ブン</t>
    </rPh>
    <rPh sb="21" eb="23">
      <t>ケッカ</t>
    </rPh>
    <phoneticPr fontId="5"/>
  </si>
  <si>
    <t>R５年度
（190点）</t>
    <rPh sb="2" eb="3">
      <t>ネン</t>
    </rPh>
    <rPh sb="3" eb="4">
      <t>ド</t>
    </rPh>
    <rPh sb="9" eb="10">
      <t>テン</t>
    </rPh>
    <phoneticPr fontId="5"/>
  </si>
  <si>
    <t>R５年度
（75点）</t>
    <rPh sb="2" eb="3">
      <t>ネン</t>
    </rPh>
    <rPh sb="3" eb="4">
      <t>ド</t>
    </rPh>
    <rPh sb="8" eb="9">
      <t>テン</t>
    </rPh>
    <phoneticPr fontId="5"/>
  </si>
  <si>
    <t>R５年度
（100点）</t>
    <rPh sb="2" eb="3">
      <t>ネン</t>
    </rPh>
    <rPh sb="3" eb="4">
      <t>ド</t>
    </rPh>
    <rPh sb="9" eb="10">
      <t>テン</t>
    </rPh>
    <phoneticPr fontId="5"/>
  </si>
  <si>
    <t>R５年度
（65点）</t>
    <rPh sb="2" eb="3">
      <t>ネン</t>
    </rPh>
    <rPh sb="3" eb="4">
      <t>ド</t>
    </rPh>
    <rPh sb="8" eb="9">
      <t>テン</t>
    </rPh>
    <phoneticPr fontId="5"/>
  </si>
  <si>
    <t>R５年度
（50点）</t>
    <rPh sb="2" eb="3">
      <t>ネン</t>
    </rPh>
    <rPh sb="3" eb="4">
      <t>ド</t>
    </rPh>
    <rPh sb="8" eb="9">
      <t>テン</t>
    </rPh>
    <phoneticPr fontId="5"/>
  </si>
  <si>
    <t>R５年度
（130点）</t>
    <rPh sb="2" eb="3">
      <t>ネン</t>
    </rPh>
    <rPh sb="3" eb="4">
      <t>ド</t>
    </rPh>
    <rPh sb="9" eb="10">
      <t>テン</t>
    </rPh>
    <phoneticPr fontId="5"/>
  </si>
  <si>
    <t>R５年度
（25点）</t>
    <rPh sb="2" eb="3">
      <t>ネン</t>
    </rPh>
    <rPh sb="3" eb="4">
      <t>ド</t>
    </rPh>
    <rPh sb="8" eb="9">
      <t>テン</t>
    </rPh>
    <phoneticPr fontId="5"/>
  </si>
  <si>
    <t>R５年度
（15点）</t>
    <rPh sb="2" eb="3">
      <t>ネン</t>
    </rPh>
    <rPh sb="3" eb="4">
      <t>ド</t>
    </rPh>
    <rPh sb="8" eb="9">
      <t>テン</t>
    </rPh>
    <phoneticPr fontId="5"/>
  </si>
  <si>
    <t>R５年度
（40点）</t>
    <rPh sb="2" eb="3">
      <t>ネン</t>
    </rPh>
    <rPh sb="3" eb="4">
      <t>ド</t>
    </rPh>
    <rPh sb="8" eb="9">
      <t>テン</t>
    </rPh>
    <phoneticPr fontId="5"/>
  </si>
  <si>
    <t>R５年度
（940点）</t>
    <rPh sb="2" eb="3">
      <t>ネン</t>
    </rPh>
    <rPh sb="3" eb="4">
      <t>ド</t>
    </rPh>
    <rPh sb="9" eb="10">
      <t>テン</t>
    </rPh>
    <phoneticPr fontId="5"/>
  </si>
  <si>
    <t>R５
年度</t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</si>
</sst>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_);[Red]\(#,##0\)"/>
    <numFmt numFmtId="178" formatCode="0.00_ "/>
    <numFmt numFmtId="179" formatCode="0;&quot;▲ &quot;0"/>
    <numFmt numFmtId="180" formatCode="#,##0_ "/>
    <numFmt numFmtId="184" formatCode="0.0%"/>
  </numFmts>
  <fonts count="16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Century Gothic"/>
      <family val="2"/>
    </font>
    <font>
      <sz val="11"/>
      <color indexed="8"/>
      <name val="Century Gothic"/>
      <family val="2"/>
    </font>
    <font>
      <sz val="11"/>
      <color theme="1"/>
      <name val="ＭＳ Ｐゴシック"/>
      <family val="3"/>
      <charset val="128"/>
    </font>
    <font>
      <sz val="11.5"/>
      <name val="ＭＳ Ｐゴシック"/>
      <family val="3"/>
      <charset val="128"/>
    </font>
    <font>
      <sz val="12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/>
    <xf numFmtId="0" fontId="3" fillId="0" borderId="0" xfId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76" fontId="0" fillId="0" borderId="0" xfId="0" applyNumberFormat="1"/>
    <xf numFmtId="0" fontId="13" fillId="4" borderId="19" xfId="4" applyFont="1" applyFill="1" applyBorder="1" applyAlignment="1">
      <alignment horizontal="center" vertical="center"/>
    </xf>
    <xf numFmtId="0" fontId="13" fillId="4" borderId="53" xfId="4" applyFont="1" applyFill="1" applyBorder="1" applyAlignment="1">
      <alignment horizontal="center" vertical="center"/>
    </xf>
    <xf numFmtId="0" fontId="13" fillId="4" borderId="19" xfId="6" applyFont="1" applyFill="1" applyBorder="1" applyAlignment="1">
      <alignment horizontal="center" vertical="center"/>
    </xf>
    <xf numFmtId="0" fontId="13" fillId="4" borderId="53" xfId="6" applyFont="1" applyFill="1" applyBorder="1" applyAlignment="1">
      <alignment horizontal="center" vertical="center"/>
    </xf>
    <xf numFmtId="184" fontId="9" fillId="0" borderId="33" xfId="8" applyNumberFormat="1" applyFont="1" applyFill="1" applyBorder="1" applyAlignment="1">
      <alignment horizontal="center" vertical="center"/>
    </xf>
    <xf numFmtId="184" fontId="9" fillId="2" borderId="33" xfId="8" applyNumberFormat="1" applyFont="1" applyFill="1" applyBorder="1" applyAlignment="1">
      <alignment horizontal="center" vertical="center"/>
    </xf>
    <xf numFmtId="9" fontId="9" fillId="2" borderId="33" xfId="8" applyFont="1" applyFill="1" applyBorder="1" applyAlignment="1">
      <alignment horizontal="center" vertical="center"/>
    </xf>
    <xf numFmtId="184" fontId="9" fillId="5" borderId="33" xfId="8" applyNumberFormat="1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4" applyAlignment="1">
      <alignment vertical="center"/>
    </xf>
    <xf numFmtId="176" fontId="6" fillId="0" borderId="0" xfId="4" applyNumberFormat="1" applyAlignment="1">
      <alignment vertical="center"/>
    </xf>
    <xf numFmtId="0" fontId="6" fillId="0" borderId="36" xfId="4" applyBorder="1" applyAlignment="1">
      <alignment vertical="center"/>
    </xf>
    <xf numFmtId="0" fontId="8" fillId="0" borderId="36" xfId="4" applyFont="1" applyBorder="1" applyAlignment="1">
      <alignment horizontal="distributed" vertical="center"/>
    </xf>
    <xf numFmtId="0" fontId="8" fillId="0" borderId="36" xfId="4" applyFont="1" applyBorder="1" applyAlignment="1">
      <alignment horizontal="center" vertical="center"/>
    </xf>
    <xf numFmtId="0" fontId="12" fillId="3" borderId="10" xfId="4" applyFont="1" applyFill="1" applyBorder="1" applyAlignment="1">
      <alignment horizontal="center" vertical="center" wrapText="1"/>
    </xf>
    <xf numFmtId="0" fontId="12" fillId="3" borderId="33" xfId="4" applyFont="1" applyFill="1" applyBorder="1" applyAlignment="1">
      <alignment horizontal="center" vertical="center" wrapText="1"/>
    </xf>
    <xf numFmtId="0" fontId="12" fillId="2" borderId="33" xfId="4" applyFont="1" applyFill="1" applyBorder="1" applyAlignment="1">
      <alignment horizontal="center" vertical="center" wrapText="1"/>
    </xf>
    <xf numFmtId="0" fontId="12" fillId="2" borderId="10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 vertical="center" wrapText="1"/>
    </xf>
    <xf numFmtId="177" fontId="7" fillId="0" borderId="44" xfId="4" applyNumberFormat="1" applyFont="1" applyBorder="1" applyAlignment="1">
      <alignment horizontal="center" vertical="center" wrapText="1"/>
    </xf>
    <xf numFmtId="177" fontId="7" fillId="2" borderId="44" xfId="4" applyNumberFormat="1" applyFont="1" applyFill="1" applyBorder="1" applyAlignment="1">
      <alignment horizontal="center" vertical="center" wrapText="1"/>
    </xf>
    <xf numFmtId="0" fontId="7" fillId="0" borderId="47" xfId="4" applyFont="1" applyBorder="1" applyAlignment="1">
      <alignment horizontal="center" vertical="center"/>
    </xf>
    <xf numFmtId="178" fontId="9" fillId="0" borderId="15" xfId="4" applyNumberFormat="1" applyFont="1" applyBorder="1" applyAlignment="1">
      <alignment horizontal="center" vertical="center"/>
    </xf>
    <xf numFmtId="178" fontId="9" fillId="5" borderId="15" xfId="4" applyNumberFormat="1" applyFont="1" applyFill="1" applyBorder="1" applyAlignment="1">
      <alignment horizontal="center" vertical="center"/>
    </xf>
    <xf numFmtId="178" fontId="9" fillId="0" borderId="13" xfId="4" applyNumberFormat="1" applyFont="1" applyBorder="1" applyAlignment="1">
      <alignment horizontal="center" vertical="center"/>
    </xf>
    <xf numFmtId="178" fontId="9" fillId="5" borderId="13" xfId="4" applyNumberFormat="1" applyFont="1" applyFill="1" applyBorder="1" applyAlignment="1">
      <alignment horizontal="center" vertical="center"/>
    </xf>
    <xf numFmtId="178" fontId="9" fillId="2" borderId="13" xfId="4" applyNumberFormat="1" applyFont="1" applyFill="1" applyBorder="1" applyAlignment="1">
      <alignment horizontal="center" vertical="center"/>
    </xf>
    <xf numFmtId="178" fontId="9" fillId="2" borderId="15" xfId="4" applyNumberFormat="1" applyFont="1" applyFill="1" applyBorder="1" applyAlignment="1">
      <alignment horizontal="center" vertical="center"/>
    </xf>
    <xf numFmtId="177" fontId="7" fillId="0" borderId="45" xfId="4" applyNumberFormat="1" applyFont="1" applyBorder="1" applyAlignment="1">
      <alignment horizontal="center" vertical="center" wrapText="1"/>
    </xf>
    <xf numFmtId="177" fontId="7" fillId="2" borderId="45" xfId="4" applyNumberFormat="1" applyFont="1" applyFill="1" applyBorder="1" applyAlignment="1">
      <alignment horizontal="center" vertical="center" wrapText="1"/>
    </xf>
    <xf numFmtId="0" fontId="7" fillId="0" borderId="57" xfId="4" applyFont="1" applyBorder="1" applyAlignment="1">
      <alignment horizontal="center" vertical="center"/>
    </xf>
    <xf numFmtId="177" fontId="7" fillId="0" borderId="38" xfId="4" applyNumberFormat="1" applyFont="1" applyBorder="1" applyAlignment="1">
      <alignment vertical="center" shrinkToFit="1"/>
    </xf>
    <xf numFmtId="177" fontId="7" fillId="2" borderId="38" xfId="4" applyNumberFormat="1" applyFont="1" applyFill="1" applyBorder="1" applyAlignment="1">
      <alignment vertical="center" shrinkToFit="1"/>
    </xf>
    <xf numFmtId="0" fontId="9" fillId="0" borderId="48" xfId="4" applyFont="1" applyBorder="1" applyAlignment="1">
      <alignment horizontal="center" vertical="center" wrapText="1"/>
    </xf>
    <xf numFmtId="179" fontId="9" fillId="0" borderId="18" xfId="4" applyNumberFormat="1" applyFont="1" applyBorder="1" applyAlignment="1">
      <alignment horizontal="center" vertical="center"/>
    </xf>
    <xf numFmtId="179" fontId="9" fillId="5" borderId="10" xfId="4" applyNumberFormat="1" applyFont="1" applyFill="1" applyBorder="1" applyAlignment="1">
      <alignment horizontal="center" vertical="center"/>
    </xf>
    <xf numFmtId="0" fontId="13" fillId="0" borderId="19" xfId="4" applyFont="1" applyBorder="1" applyAlignment="1">
      <alignment horizontal="center" vertical="center"/>
    </xf>
    <xf numFmtId="0" fontId="13" fillId="0" borderId="19" xfId="6" applyFont="1" applyBorder="1" applyAlignment="1">
      <alignment horizontal="center" vertical="center"/>
    </xf>
    <xf numFmtId="179" fontId="9" fillId="4" borderId="19" xfId="4" applyNumberFormat="1" applyFont="1" applyFill="1" applyBorder="1" applyAlignment="1">
      <alignment horizontal="center" vertical="center"/>
    </xf>
    <xf numFmtId="179" fontId="9" fillId="0" borderId="19" xfId="4" applyNumberFormat="1" applyFont="1" applyBorder="1" applyAlignment="1">
      <alignment horizontal="center" vertical="center"/>
    </xf>
    <xf numFmtId="179" fontId="9" fillId="2" borderId="19" xfId="4" applyNumberFormat="1" applyFont="1" applyFill="1" applyBorder="1" applyAlignment="1">
      <alignment horizontal="center" vertical="center"/>
    </xf>
    <xf numFmtId="179" fontId="9" fillId="2" borderId="18" xfId="4" applyNumberFormat="1" applyFont="1" applyFill="1" applyBorder="1" applyAlignment="1">
      <alignment horizontal="center" vertical="center"/>
    </xf>
    <xf numFmtId="179" fontId="9" fillId="0" borderId="30" xfId="4" applyNumberFormat="1" applyFont="1" applyBorder="1" applyAlignment="1">
      <alignment horizontal="center" vertical="center"/>
    </xf>
    <xf numFmtId="176" fontId="9" fillId="0" borderId="21" xfId="4" applyNumberFormat="1" applyFont="1" applyBorder="1" applyAlignment="1">
      <alignment horizontal="center" vertical="center"/>
    </xf>
    <xf numFmtId="184" fontId="9" fillId="0" borderId="23" xfId="4" applyNumberFormat="1" applyFont="1" applyBorder="1" applyAlignment="1">
      <alignment horizontal="center" vertical="center"/>
    </xf>
    <xf numFmtId="176" fontId="9" fillId="2" borderId="21" xfId="4" applyNumberFormat="1" applyFont="1" applyFill="1" applyBorder="1" applyAlignment="1">
      <alignment horizontal="center" vertical="center"/>
    </xf>
    <xf numFmtId="184" fontId="9" fillId="2" borderId="23" xfId="4" applyNumberFormat="1" applyFont="1" applyFill="1" applyBorder="1" applyAlignment="1">
      <alignment horizontal="center" vertical="center"/>
    </xf>
    <xf numFmtId="176" fontId="9" fillId="0" borderId="29" xfId="4" applyNumberFormat="1" applyFont="1" applyBorder="1" applyAlignment="1">
      <alignment horizontal="center" vertical="center"/>
    </xf>
    <xf numFmtId="176" fontId="9" fillId="2" borderId="29" xfId="4" applyNumberFormat="1" applyFont="1" applyFill="1" applyBorder="1" applyAlignment="1">
      <alignment horizontal="center" vertical="center"/>
    </xf>
    <xf numFmtId="0" fontId="9" fillId="0" borderId="49" xfId="4" applyFont="1" applyBorder="1" applyAlignment="1">
      <alignment horizontal="center" vertical="center" wrapText="1"/>
    </xf>
    <xf numFmtId="179" fontId="9" fillId="4" borderId="5" xfId="4" applyNumberFormat="1" applyFont="1" applyFill="1" applyBorder="1" applyAlignment="1">
      <alignment horizontal="center" vertical="center"/>
    </xf>
    <xf numFmtId="0" fontId="13" fillId="0" borderId="5" xfId="4" applyFont="1" applyBorder="1" applyAlignment="1">
      <alignment horizontal="center" vertical="center"/>
    </xf>
    <xf numFmtId="0" fontId="13" fillId="0" borderId="5" xfId="6" applyFont="1" applyBorder="1" applyAlignment="1">
      <alignment horizontal="center" vertical="center"/>
    </xf>
    <xf numFmtId="179" fontId="9" fillId="2" borderId="5" xfId="4" applyNumberFormat="1" applyFont="1" applyFill="1" applyBorder="1" applyAlignment="1">
      <alignment horizontal="center" vertical="center"/>
    </xf>
    <xf numFmtId="179" fontId="9" fillId="0" borderId="32" xfId="4" applyNumberFormat="1" applyFont="1" applyBorder="1" applyAlignment="1">
      <alignment horizontal="center" vertical="center"/>
    </xf>
    <xf numFmtId="179" fontId="9" fillId="0" borderId="20" xfId="4" applyNumberFormat="1" applyFont="1" applyBorder="1" applyAlignment="1">
      <alignment horizontal="center" vertical="center"/>
    </xf>
    <xf numFmtId="180" fontId="13" fillId="0" borderId="19" xfId="4" applyNumberFormat="1" applyFont="1" applyBorder="1" applyAlignment="1">
      <alignment horizontal="center" vertical="center"/>
    </xf>
    <xf numFmtId="0" fontId="9" fillId="0" borderId="50" xfId="4" applyFont="1" applyBorder="1" applyAlignment="1">
      <alignment horizontal="center" vertical="center" wrapText="1"/>
    </xf>
    <xf numFmtId="179" fontId="9" fillId="0" borderId="13" xfId="4" applyNumberFormat="1" applyFont="1" applyBorder="1" applyAlignment="1">
      <alignment horizontal="center" vertical="center"/>
    </xf>
    <xf numFmtId="179" fontId="9" fillId="0" borderId="10" xfId="4" applyNumberFormat="1" applyFont="1" applyBorder="1" applyAlignment="1">
      <alignment horizontal="center" vertical="center"/>
    </xf>
    <xf numFmtId="179" fontId="9" fillId="0" borderId="6" xfId="4" applyNumberFormat="1" applyFont="1" applyBorder="1" applyAlignment="1">
      <alignment horizontal="center" vertical="center"/>
    </xf>
    <xf numFmtId="0" fontId="9" fillId="0" borderId="51" xfId="4" applyFont="1" applyBorder="1" applyAlignment="1">
      <alignment horizontal="center" vertical="center" wrapText="1"/>
    </xf>
    <xf numFmtId="179" fontId="9" fillId="0" borderId="52" xfId="4" applyNumberFormat="1" applyFont="1" applyBorder="1" applyAlignment="1">
      <alignment horizontal="center" vertical="center"/>
    </xf>
    <xf numFmtId="179" fontId="9" fillId="4" borderId="53" xfId="4" applyNumberFormat="1" applyFont="1" applyFill="1" applyBorder="1" applyAlignment="1">
      <alignment horizontal="center" vertical="center"/>
    </xf>
    <xf numFmtId="0" fontId="13" fillId="0" borderId="53" xfId="4" applyFont="1" applyBorder="1" applyAlignment="1">
      <alignment horizontal="center" vertical="center"/>
    </xf>
    <xf numFmtId="0" fontId="13" fillId="0" borderId="53" xfId="6" applyFont="1" applyBorder="1" applyAlignment="1">
      <alignment horizontal="center" vertical="center"/>
    </xf>
    <xf numFmtId="180" fontId="13" fillId="0" borderId="53" xfId="4" applyNumberFormat="1" applyFont="1" applyBorder="1" applyAlignment="1">
      <alignment horizontal="center" vertical="center"/>
    </xf>
    <xf numFmtId="179" fontId="9" fillId="0" borderId="53" xfId="4" applyNumberFormat="1" applyFont="1" applyBorder="1" applyAlignment="1">
      <alignment horizontal="center" vertical="center"/>
    </xf>
    <xf numFmtId="179" fontId="9" fillId="2" borderId="53" xfId="4" applyNumberFormat="1" applyFont="1" applyFill="1" applyBorder="1" applyAlignment="1">
      <alignment horizontal="center" vertical="center"/>
    </xf>
    <xf numFmtId="179" fontId="9" fillId="2" borderId="52" xfId="4" applyNumberFormat="1" applyFont="1" applyFill="1" applyBorder="1" applyAlignment="1">
      <alignment horizontal="center" vertical="center"/>
    </xf>
    <xf numFmtId="179" fontId="9" fillId="0" borderId="54" xfId="4" applyNumberFormat="1" applyFont="1" applyBorder="1" applyAlignment="1">
      <alignment horizontal="center" vertical="center"/>
    </xf>
    <xf numFmtId="176" fontId="9" fillId="0" borderId="43" xfId="4" applyNumberFormat="1" applyFont="1" applyBorder="1" applyAlignment="1">
      <alignment horizontal="center" vertical="center"/>
    </xf>
    <xf numFmtId="184" fontId="9" fillId="0" borderId="42" xfId="4" applyNumberFormat="1" applyFont="1" applyBorder="1" applyAlignment="1">
      <alignment horizontal="center" vertical="center"/>
    </xf>
    <xf numFmtId="176" fontId="9" fillId="0" borderId="55" xfId="4" applyNumberFormat="1" applyFont="1" applyBorder="1" applyAlignment="1">
      <alignment horizontal="center" vertical="center"/>
    </xf>
    <xf numFmtId="176" fontId="9" fillId="2" borderId="55" xfId="4" applyNumberFormat="1" applyFont="1" applyFill="1" applyBorder="1" applyAlignment="1">
      <alignment horizontal="center" vertical="center"/>
    </xf>
    <xf numFmtId="0" fontId="15" fillId="4" borderId="19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center" vertical="center"/>
    </xf>
    <xf numFmtId="49" fontId="7" fillId="0" borderId="39" xfId="4" applyNumberFormat="1" applyFont="1" applyBorder="1" applyAlignment="1">
      <alignment horizontal="center" vertical="center"/>
    </xf>
    <xf numFmtId="49" fontId="7" fillId="0" borderId="40" xfId="4" applyNumberFormat="1" applyFont="1" applyBorder="1" applyAlignment="1">
      <alignment horizontal="center" vertical="center"/>
    </xf>
    <xf numFmtId="0" fontId="6" fillId="0" borderId="41" xfId="4" applyBorder="1" applyAlignment="1">
      <alignment horizontal="center" vertical="center"/>
    </xf>
    <xf numFmtId="0" fontId="8" fillId="0" borderId="36" xfId="4" applyFont="1" applyBorder="1" applyAlignment="1">
      <alignment horizontal="distributed" vertical="center"/>
    </xf>
    <xf numFmtId="0" fontId="8" fillId="0" borderId="46" xfId="4" applyFont="1" applyBorder="1" applyAlignment="1">
      <alignment horizontal="distributed" vertical="center"/>
    </xf>
    <xf numFmtId="0" fontId="7" fillId="0" borderId="35" xfId="4" applyFont="1" applyBorder="1" applyAlignment="1">
      <alignment horizontal="center" vertical="center" wrapText="1"/>
    </xf>
    <xf numFmtId="0" fontId="7" fillId="0" borderId="36" xfId="4" applyFont="1" applyBorder="1" applyAlignment="1">
      <alignment horizontal="center" vertical="center" wrapText="1"/>
    </xf>
    <xf numFmtId="0" fontId="7" fillId="0" borderId="37" xfId="4" applyFont="1" applyBorder="1" applyAlignment="1">
      <alignment horizontal="center" vertical="center" wrapText="1"/>
    </xf>
    <xf numFmtId="0" fontId="7" fillId="0" borderId="7" xfId="4" applyFont="1" applyBorder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7" fillId="0" borderId="8" xfId="4" applyFont="1" applyBorder="1" applyAlignment="1">
      <alignment horizontal="center" vertical="center" wrapText="1"/>
    </xf>
    <xf numFmtId="176" fontId="7" fillId="0" borderId="35" xfId="4" applyNumberFormat="1" applyFont="1" applyBorder="1" applyAlignment="1">
      <alignment horizontal="center" vertical="center" wrapText="1"/>
    </xf>
    <xf numFmtId="176" fontId="7" fillId="0" borderId="37" xfId="4" applyNumberFormat="1" applyFont="1" applyBorder="1" applyAlignment="1">
      <alignment horizontal="center" vertical="center" wrapText="1"/>
    </xf>
    <xf numFmtId="176" fontId="7" fillId="0" borderId="7" xfId="4" applyNumberFormat="1" applyFont="1" applyBorder="1" applyAlignment="1">
      <alignment horizontal="center" vertical="center" wrapText="1"/>
    </xf>
    <xf numFmtId="176" fontId="7" fillId="0" borderId="8" xfId="4" applyNumberFormat="1" applyFont="1" applyBorder="1" applyAlignment="1">
      <alignment horizontal="center" vertical="center" wrapText="1"/>
    </xf>
    <xf numFmtId="176" fontId="7" fillId="0" borderId="11" xfId="4" applyNumberFormat="1" applyFont="1" applyBorder="1" applyAlignment="1">
      <alignment horizontal="center" vertical="center" wrapText="1"/>
    </xf>
    <xf numFmtId="176" fontId="7" fillId="0" borderId="12" xfId="4" applyNumberFormat="1" applyFont="1" applyBorder="1" applyAlignment="1">
      <alignment horizontal="center" vertical="center" wrapText="1"/>
    </xf>
    <xf numFmtId="0" fontId="7" fillId="3" borderId="56" xfId="4" applyFont="1" applyFill="1" applyBorder="1" applyAlignment="1">
      <alignment horizontal="center" vertical="center"/>
    </xf>
    <xf numFmtId="0" fontId="7" fillId="3" borderId="1" xfId="4" applyFont="1" applyFill="1" applyBorder="1" applyAlignment="1">
      <alignment horizontal="center" vertical="center"/>
    </xf>
    <xf numFmtId="0" fontId="7" fillId="3" borderId="4" xfId="4" applyFont="1" applyFill="1" applyBorder="1" applyAlignment="1">
      <alignment horizontal="center" vertical="center"/>
    </xf>
    <xf numFmtId="0" fontId="9" fillId="3" borderId="4" xfId="4" applyFont="1" applyFill="1" applyBorder="1" applyAlignment="1">
      <alignment horizontal="center" vertical="center"/>
    </xf>
    <xf numFmtId="0" fontId="7" fillId="3" borderId="5" xfId="4" applyFont="1" applyFill="1" applyBorder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0" fontId="7" fillId="2" borderId="4" xfId="4" applyFont="1" applyFill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184" fontId="9" fillId="0" borderId="17" xfId="4" applyNumberFormat="1" applyFont="1" applyBorder="1" applyAlignment="1">
      <alignment horizontal="center" vertical="center"/>
    </xf>
    <xf numFmtId="184" fontId="9" fillId="0" borderId="26" xfId="4" applyNumberFormat="1" applyFont="1" applyBorder="1" applyAlignment="1">
      <alignment horizontal="center" vertical="center"/>
    </xf>
    <xf numFmtId="184" fontId="9" fillId="2" borderId="28" xfId="4" applyNumberFormat="1" applyFont="1" applyFill="1" applyBorder="1" applyAlignment="1">
      <alignment horizontal="center" vertical="center"/>
    </xf>
    <xf numFmtId="184" fontId="9" fillId="2" borderId="26" xfId="4" applyNumberFormat="1" applyFont="1" applyFill="1" applyBorder="1" applyAlignment="1">
      <alignment horizontal="center" vertical="center"/>
    </xf>
    <xf numFmtId="0" fontId="7" fillId="2" borderId="31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7" fillId="3" borderId="31" xfId="4" applyFont="1" applyFill="1" applyBorder="1" applyAlignment="1">
      <alignment horizontal="center" vertical="center" wrapText="1"/>
    </xf>
    <xf numFmtId="0" fontId="7" fillId="3" borderId="5" xfId="4" applyFont="1" applyFill="1" applyBorder="1" applyAlignment="1">
      <alignment horizontal="center" vertical="center" wrapText="1"/>
    </xf>
    <xf numFmtId="0" fontId="9" fillId="3" borderId="32" xfId="4" applyFont="1" applyFill="1" applyBorder="1" applyAlignment="1">
      <alignment horizontal="center" vertical="center" wrapText="1"/>
    </xf>
    <xf numFmtId="0" fontId="7" fillId="2" borderId="32" xfId="4" applyFont="1" applyFill="1" applyBorder="1" applyAlignment="1">
      <alignment horizontal="center" vertical="center" wrapText="1"/>
    </xf>
    <xf numFmtId="0" fontId="7" fillId="2" borderId="9" xfId="4" applyFont="1" applyFill="1" applyBorder="1" applyAlignment="1">
      <alignment horizontal="center" vertical="center" wrapText="1"/>
    </xf>
    <xf numFmtId="0" fontId="7" fillId="2" borderId="5" xfId="4" applyFont="1" applyFill="1" applyBorder="1" applyAlignment="1">
      <alignment horizontal="center" vertical="center" wrapText="1"/>
    </xf>
    <xf numFmtId="0" fontId="14" fillId="0" borderId="0" xfId="4" applyFont="1" applyAlignment="1">
      <alignment horizontal="right"/>
    </xf>
    <xf numFmtId="0" fontId="6" fillId="0" borderId="0" xfId="4" applyAlignment="1">
      <alignment horizontal="right"/>
    </xf>
    <xf numFmtId="0" fontId="6" fillId="0" borderId="34" xfId="4" applyBorder="1" applyAlignment="1">
      <alignment horizontal="right"/>
    </xf>
    <xf numFmtId="0" fontId="12" fillId="0" borderId="14" xfId="4" applyFont="1" applyBorder="1" applyAlignment="1">
      <alignment horizontal="center" vertical="center" wrapText="1"/>
    </xf>
    <xf numFmtId="0" fontId="12" fillId="0" borderId="24" xfId="4" applyFont="1" applyBorder="1" applyAlignment="1">
      <alignment horizontal="center" vertical="center" wrapText="1"/>
    </xf>
    <xf numFmtId="0" fontId="12" fillId="2" borderId="14" xfId="4" applyFont="1" applyFill="1" applyBorder="1" applyAlignment="1">
      <alignment horizontal="center" vertical="center" wrapText="1"/>
    </xf>
    <xf numFmtId="0" fontId="12" fillId="2" borderId="24" xfId="4" applyFont="1" applyFill="1" applyBorder="1" applyAlignment="1">
      <alignment horizontal="center" vertical="center" wrapText="1"/>
    </xf>
    <xf numFmtId="178" fontId="9" fillId="0" borderId="16" xfId="4" applyNumberFormat="1" applyFont="1" applyBorder="1" applyAlignment="1">
      <alignment horizontal="center" vertical="center"/>
    </xf>
    <xf numFmtId="178" fontId="9" fillId="0" borderId="25" xfId="4" applyNumberFormat="1" applyFont="1" applyBorder="1" applyAlignment="1">
      <alignment horizontal="center" vertical="center"/>
    </xf>
    <xf numFmtId="178" fontId="9" fillId="2" borderId="27" xfId="4" applyNumberFormat="1" applyFont="1" applyFill="1" applyBorder="1" applyAlignment="1">
      <alignment horizontal="center" vertical="center"/>
    </xf>
    <xf numFmtId="178" fontId="9" fillId="2" borderId="25" xfId="4" applyNumberFormat="1" applyFont="1" applyFill="1" applyBorder="1" applyAlignment="1">
      <alignment horizontal="center" vertical="center"/>
    </xf>
  </cellXfs>
  <cellStyles count="13">
    <cellStyle name="パーセント" xfId="8" builtinId="5"/>
    <cellStyle name="桁区切り 2" xfId="2" xr:uid="{00000000-0005-0000-0000-000002000000}"/>
    <cellStyle name="桁区切り 2 3" xfId="11" xr:uid="{A1775A60-B837-485B-9829-8354B83E8A02}"/>
    <cellStyle name="桁区切り 89" xfId="12" xr:uid="{976623A4-2F2B-4D08-994D-0057F340551A}"/>
    <cellStyle name="標準" xfId="0" builtinId="0"/>
    <cellStyle name="標準 2" xfId="1" xr:uid="{00000000-0005-0000-0000-000004000000}"/>
    <cellStyle name="標準 2 10 2" xfId="6" xr:uid="{00000000-0005-0000-0000-000005000000}"/>
    <cellStyle name="標準 2 2" xfId="4" xr:uid="{00000000-0005-0000-0000-000006000000}"/>
    <cellStyle name="標準 2 6" xfId="10" xr:uid="{E81E7F1E-CDC9-4A53-AC92-0CE441AC5D90}"/>
    <cellStyle name="標準 3" xfId="3" xr:uid="{00000000-0005-0000-0000-000007000000}"/>
    <cellStyle name="標準 31" xfId="9" xr:uid="{36E9FBD7-0D8F-4CE1-BEAB-339D2F1C7242}"/>
    <cellStyle name="標準 40" xfId="5" xr:uid="{00000000-0005-0000-0000-000008000000}"/>
    <cellStyle name="標準 42" xfId="7" xr:uid="{00000000-0005-0000-0000-000009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9;&#26377;$\WINDOWS\&#65411;&#65438;&#65405;&#65400;&#65412;&#65391;&#65420;&#65439;\&#22577;&#21578;&#36899;&#32097;\&#65321;&#65331;&#65327;&#12527;&#12540;&#12463;\ISO&#35336;&#3001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des\User4\&#21402;&#29983;&#21172;&#20685;&#30465;\&#65298;&#22522;&#26412;&#35373;&#35336;\3.&#30011;&#38754;&#24115;&#31080;\0010-007&#12497;&#12473;&#12527;&#12540;&#12489;&#35373;&#23450;&#65288;&#20303;&#21451;&#12496;&#12540;&#12472;&#12519;&#12531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3.244\disk1\Users\HMUJO\Desktop\30&#24180;&#24230;&#12288;&#20132;&#20184;&#30906;&#23450;\&#12467;&#12500;&#12540;R&#20803;.5.29&#21307;&#30274;&#20445;&#38522;&#32773;&#12510;&#12473;&#12479;&#12540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des\User4\&#21402;&#29983;&#21172;&#20685;&#30465;\&#65298;&#22522;&#26412;&#35373;&#35336;\3.&#30011;&#38754;&#24115;&#31080;\012&#12510;&#12473;&#12479;&#30331;&#3768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GYOMU\&#31185;&#20778;\PRS\97PRS&#26032;C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86.211\doc\6&#12288;&#12469;&#12531;&#12503;&#12523;PJ\1%20&#35201;&#27714;&#23450;&#32681;\&#12513;&#12483;&#12475;&#12540;&#12472;&#19968;&#35239;\&#12513;&#12483;&#12475;&#12540;&#12472;&#19968;&#3523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ta\c\PRS\PRS08\prs08&#65412;&#65431;&#65437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des\User4\&#21402;&#29983;&#21172;&#20685;&#30465;\&#65298;&#22522;&#26412;&#35373;&#35336;\3.&#30011;&#38754;&#24115;&#31080;\&#9632;&#21442;&#32771;&#65306;0010-007&#12497;&#12473;&#12527;&#12540;&#12489;&#35373;&#23450;&#65288;&#20303;&#21451;&#12496;&#12540;&#12472;&#12519;&#12531;&#6528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2&#35201;&#20214;&#23450;&#32681;\3&#21475;&#25391;&#35201;&#20214;&#23450;&#32681;&#26360;&#65288;&#27010;&#35201;&#29256;&#65289;\2.2&#23550;&#35937;&#27231;&#3302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3.244\disk1\&#32068;&#21512;&#20418;\&#9675;&#35036;&#21161;&#37329;\&#35519;&#25972;&#35036;&#21161;&#37329;\&#20196;&#21644;&#65297;&#65288;&#20803;&#65289;&#24180;&#24230;&#35519;&#22519;&#34892;\09_1&#23455;&#32318;&#30906;&#23450;&#65288;&#20445;&#38522;&#32773;&#27231;&#33021;&#24375;&#21270;&#20998;&#65289;&#20107;&#21069;&#35519;&#26360;\&#65288;&#21029;&#28155;&#65289;&#35519;&#26360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q001\sonybank\Documents%20and%20Settings\kawana.OHSAKI\My%20Documents\&#20316;&#26989;&#20013;\DB&#65288;CT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DT132\&#20849;&#21516;&#21270;&#21475;&#25391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EMCOMPUTER\sekine\TEMP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KNYR\AppData\Local\Microsoft\Windows\Temporary%20Internet%20Files\Content.Outlook\Q96WVMFH\&#12501;&#12449;&#12452;&#12523;&#25552;&#20379;&#24418;&#24335;(&#21442;&#29031;)_201502091536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5968;&#29702;&#31532;&#65297;&#20418;\&#21307;&#30274;&#20445;&#38522;&#12395;&#38306;&#12377;&#12427;&#22522;&#30990;&#36039;&#26009;\kiso(&#24179;&#25104;21&#24180;&#24230;)\&#20837;&#21147;&#29992;&#12471;&#12540;&#12488;\Users\NMTCS\AppData\Local\Temp\DxExp\(&#35576;&#29575;&#12398;&#12415;&#65289;%20&#12486;&#12531;&#12503;&#12524;&#12540;&#124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-102\&#20849;&#26377;\&#65297;&#65331;&#65299;\&#65397;&#65392;&#65407;&#65432;PT\&#65321;&#65331;&#65327;\&#23567;&#35215;&#27169;\&#37109;&#36015;\&#65328;&#65319;&#26908;&#35388;\ISO&#35352;&#3768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&#20849;&#29992;\Tashiro\&#25285;&#20445;&#38306;&#36899;&#36039;&#26009;\&#36039;&#26009;\&#65316;&#65314;&#20181;&#27096;&#26360;\&#12486;&#12540;&#12502;&#12523;&#35373;&#35336;&#65288;&#25285;&#20445;&#31649;&#29702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165.248\&#20849;&#26377;\iryo\KumiaiGeppo2.0\&#24115;&#31080;&#20316;&#25104;2.0\Template_F200704\Program%20Files\KumiaiGeppo2.0\&#24115;&#31080;&#20316;&#25104;2.0\Template_F200704\(&#35576;&#29575;&#12398;&#12415;&#65289;%20&#12486;&#12531;&#12503;&#12524;&#12540;&#124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hlw.go.jp/Users/MRPPG/Desktop/&#30149;&#24202;&#35215;&#27169;&#21029;&#65288;&#25163;&#25345;&#1238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ep001\fh21&#20849;&#26377;\FH21&#24773;&#22577;&#31995;Work\&#9679;00&#20840;&#20307;&#36039;&#26009;\30&#9679;&#27161;&#28310;&#21270;\200009&#65397;&#65392;&#65420;&#65439;&#65437;&#31995;&#65288;&#34701;&#36039;&#27161;&#28310;&#65289;\&#20849;&#21516;&#21270;&#65339;&#21475;&#24231;&#25391;&#26367;&#65341;\&#65436;&#65392;&#65400;&#65435;&#65392;&#65412;&#65438;\&#65334;&#65314;&#35201;&#20214;&#23450;&#32681;&#25104;&#26524;&#29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ellow\SDAS&#25512;&#36914;&#23460;\temp\03&#38283;&#30330;&#27161;&#28310;\01&#27161;&#28310;&#12489;&#12461;&#12517;&#12513;&#12531;&#12488;\02&#12489;&#12461;&#12517;&#12513;&#12531;&#12488;&#12501;&#12457;&#12540;&#12510;&#12483;&#12488;\PT&#23436;&#20102;&#22577;&#21578;&#26360;&#20860;&#21697;&#36074;&#38598;&#35336;&#12471;&#12540;&#12488;(&#12501;&#12457;&#12540;&#12510;&#12483;&#12488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0849;&#26377;$\WINDOWS\&#65411;&#65438;&#65405;&#65400;&#65412;&#65391;&#65420;&#65439;\&#22577;&#21578;&#36899;&#32097;\&#65321;&#65331;&#65327;&#12527;&#12540;&#12463;\SLCP98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計画"/>
      <sheetName val="Sheet1"/>
    </sheetNames>
    <definedNames>
      <definedName name="F031030開"/>
      <definedName name="F031030計"/>
      <definedName name="_xlbgnm.F0410200"/>
      <definedName name="_xlbgnm.F0411100"/>
      <definedName name="_xlbgnm.F0411212"/>
      <definedName name="_xlbgnm.F0411300"/>
      <definedName name="_xlbgnm.F0411412"/>
      <definedName name="_xlbgnm.F0411500"/>
      <definedName name="_xlbgnm.F0411600"/>
      <definedName name="_xlbgnm.F0411800"/>
      <definedName name="_xlbgnm.F0411910"/>
      <definedName name="_xlbgnm.F0411920"/>
      <definedName name="_xlbgnm.F0411930"/>
      <definedName name="_xlbgnm.F0411940"/>
      <definedName name="_xlbgnm.F0411950"/>
      <definedName name="_xlbgnm.F0411960"/>
      <definedName name="_xlbgnm.F0411970"/>
      <definedName name="_xlbgnm.F0411980"/>
      <definedName name="_xlbgnm.F0411990"/>
      <definedName name="F04119A0"/>
      <definedName name="F04119B0"/>
      <definedName name="F04119C0"/>
      <definedName name="F04119D0"/>
      <definedName name="F0411A0"/>
      <definedName name="ISOHELP"/>
    </definedNames>
    <sheetDataSet>
      <sheetData sheetId="0" refreshError="1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改版履歴"/>
      <sheetName val="目次"/>
      <sheetName val="処理概要"/>
      <sheetName val="画面遷移図"/>
      <sheetName val="画面ﾚｲｱｳﾄ①"/>
      <sheetName val="画面ﾚｲｱｳﾄ②"/>
      <sheetName val="画面項目説明書①（入力）"/>
      <sheetName val="画面項目説明書②（入力）"/>
      <sheetName val="画面項目説明書（出力）"/>
      <sheetName val="メッセージ一覧"/>
      <sheetName val="データ更新仕様"/>
      <sheetName val="補足説明"/>
      <sheetName val="リストデータ設定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A7" t="str">
            <v>DB</v>
          </cell>
          <cell r="F7" t="str">
            <v>I</v>
          </cell>
          <cell r="U7" t="str">
            <v>表示</v>
          </cell>
          <cell r="Z7" t="str">
            <v>テキスト</v>
          </cell>
          <cell r="AE7" t="str">
            <v>Label</v>
          </cell>
          <cell r="AO7" t="str">
            <v>○</v>
          </cell>
        </row>
        <row r="8">
          <cell r="A8" t="str">
            <v>TXT</v>
          </cell>
          <cell r="F8" t="str">
            <v>I/O</v>
          </cell>
          <cell r="U8" t="str">
            <v>非表示</v>
          </cell>
          <cell r="Z8" t="str">
            <v>日付</v>
          </cell>
          <cell r="AE8" t="str">
            <v>TextBox</v>
          </cell>
          <cell r="AO8" t="str">
            <v>－</v>
          </cell>
        </row>
        <row r="9">
          <cell r="A9" t="str">
            <v>CSV</v>
          </cell>
          <cell r="F9" t="str">
            <v>O</v>
          </cell>
          <cell r="Z9" t="str">
            <v>数値</v>
          </cell>
          <cell r="AE9" t="str">
            <v>Button</v>
          </cell>
        </row>
        <row r="10">
          <cell r="A10" t="str">
            <v>XML</v>
          </cell>
          <cell r="Z10" t="str">
            <v>－</v>
          </cell>
          <cell r="AE10" t="str">
            <v>RadioButton</v>
          </cell>
        </row>
        <row r="11">
          <cell r="AE11" t="str">
            <v>ComboBox</v>
          </cell>
        </row>
        <row r="12">
          <cell r="AE12" t="str">
            <v>DropDownList</v>
          </cell>
        </row>
        <row r="13">
          <cell r="AE13" t="str">
            <v>DataGrid</v>
          </cell>
        </row>
        <row r="14">
          <cell r="AE14" t="str">
            <v>CheckBox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協会・組合・共済・土木"/>
      <sheetName val="協会けんぽ"/>
      <sheetName val="船員保険"/>
      <sheetName val="日雇特例"/>
      <sheetName val="共済組合"/>
      <sheetName val="健保組合"/>
      <sheetName val="都道府県国保"/>
      <sheetName val="全国土木建築国保"/>
      <sheetName val="国保組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"/>
      <sheetName val="Sheet1"/>
    </sheetNames>
    <definedNames>
      <definedName name="SSORT"/>
    </defined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改版履歴"/>
      <sheetName val="目次"/>
      <sheetName val="処理概要"/>
      <sheetName val="画面遷移図"/>
      <sheetName val="画面ﾚｲｱｳﾄ"/>
      <sheetName val="画面項目説明書（入力）"/>
      <sheetName val="画面項目説明書（出力）"/>
      <sheetName val="メッセージ一覧"/>
      <sheetName val="データ更新仕様①"/>
      <sheetName val="データ更新仕様②"/>
      <sheetName val="データ更新仕様③"/>
      <sheetName val="データ更新仕様④"/>
      <sheetName val="データ更新仕様⑤"/>
      <sheetName val="データ更新仕様⑥"/>
      <sheetName val="データ更新仕様⑦"/>
      <sheetName val="データ更新仕様⑧"/>
      <sheetName val="補足説明"/>
      <sheetName val="リストデータ設定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Z7" t="str">
            <v>テキスト</v>
          </cell>
          <cell r="AE7" t="str">
            <v>Label</v>
          </cell>
        </row>
        <row r="8">
          <cell r="Z8" t="str">
            <v>日付</v>
          </cell>
          <cell r="AE8" t="str">
            <v>TextBox</v>
          </cell>
        </row>
        <row r="9">
          <cell r="Z9" t="str">
            <v>数値</v>
          </cell>
          <cell r="AE9" t="str">
            <v>Button</v>
          </cell>
        </row>
        <row r="10">
          <cell r="Z10" t="str">
            <v>－</v>
          </cell>
          <cell r="AE10" t="str">
            <v>RadioButton</v>
          </cell>
        </row>
        <row r="11">
          <cell r="AE11" t="str">
            <v>ComboBox</v>
          </cell>
        </row>
        <row r="12">
          <cell r="AE12" t="str">
            <v>DropDownList</v>
          </cell>
        </row>
        <row r="13">
          <cell r="AE13" t="str">
            <v>DataGrid</v>
          </cell>
        </row>
        <row r="14">
          <cell r="AE14" t="str">
            <v>CheckBox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PRS新CD"/>
      <sheetName val="Sheet1"/>
    </sheetNames>
    <definedNames>
      <definedName name="実績SIRT"/>
    </definedNames>
    <sheetDataSet>
      <sheetData sheetId="0" refreshError="1"/>
      <sheetData sheetId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改版履歴 "/>
      <sheetName val="メッセージ一覧"/>
      <sheetName val="リストデータ設定シート"/>
    </sheetNames>
    <sheetDataSet>
      <sheetData sheetId="0" refreshError="1"/>
      <sheetData sheetId="1" refreshError="1"/>
      <sheetData sheetId="2" refreshError="1"/>
      <sheetData sheetId="3">
        <row r="7">
          <cell r="A7" t="str">
            <v>正常</v>
          </cell>
        </row>
        <row r="8">
          <cell r="A8" t="str">
            <v>警告</v>
          </cell>
        </row>
        <row r="9">
          <cell r="A9" t="str">
            <v>エラー</v>
          </cell>
        </row>
        <row r="10">
          <cell r="A10" t="str">
            <v>情報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s08ﾄﾗﾝ"/>
      <sheetName val="Sheet1"/>
    </sheetNames>
    <definedNames>
      <definedName name="デｰタ取込"/>
    </defined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改版履歴"/>
      <sheetName val="目次"/>
      <sheetName val="処理概要"/>
      <sheetName val="画面遷移図"/>
      <sheetName val="画面ﾚｲｱｳﾄ①"/>
      <sheetName val="画面ﾚｲｱｳﾄ②"/>
      <sheetName val="画面項目説明書①（入力）"/>
      <sheetName val="画面項目説明書②（入力）"/>
      <sheetName val="画面項目説明書（出力）"/>
      <sheetName val="メッセージ一覧"/>
      <sheetName val="データ更新仕様"/>
      <sheetName val="補足説明"/>
      <sheetName val="リストデータ設定シー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P7" t="str">
            <v>○</v>
          </cell>
        </row>
        <row r="8">
          <cell r="P8" t="str">
            <v>＋</v>
          </cell>
        </row>
        <row r="9">
          <cell r="P9" t="str">
            <v>－</v>
          </cell>
        </row>
        <row r="10">
          <cell r="P10" t="str">
            <v>K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表紙"/>
      <sheetName val="一覧"/>
      <sheetName val="遷移図 "/>
    </sheetNames>
    <sheetDataSet>
      <sheetData sheetId="0" refreshError="1"/>
      <sheetData sheetId="1" refreshError="1">
        <row r="1">
          <cell r="A1" t="str">
            <v>共通全銀標準</v>
          </cell>
        </row>
        <row r="2">
          <cell r="A2" t="str">
            <v>共通個社別</v>
          </cell>
        </row>
        <row r="3">
          <cell r="A3" t="str">
            <v>福銀個社別</v>
          </cell>
        </row>
        <row r="4">
          <cell r="A4" t="str">
            <v>広銀個社別</v>
          </cell>
        </row>
      </sheetData>
      <sheetData sheetId="2" refreshError="1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事業結果"/>
      <sheetName val="Ⅰ①"/>
      <sheetName val="Ⅰ②"/>
      <sheetName val="Ⅰ③"/>
      <sheetName val="Ⅰ④"/>
      <sheetName val="Ⅰ⑤"/>
      <sheetName val="Ⅰ⑥"/>
      <sheetName val="Ⅰ⑦"/>
      <sheetName val="Ⅱ"/>
      <sheetName val="Ⅲ①"/>
      <sheetName val="Ⅲ②"/>
      <sheetName val="Ⅲ③"/>
      <sheetName val="Ⅲ④"/>
      <sheetName val="Ⅳ①"/>
      <sheetName val="Ⅳ②"/>
      <sheetName val="Ⅳ③"/>
      <sheetName val="Ⅳ④"/>
      <sheetName val="返還額調"/>
    </sheetNames>
    <sheetDataSet>
      <sheetData sheetId="0">
        <row r="4">
          <cell r="D4"/>
          <cell r="J4"/>
        </row>
        <row r="6">
          <cell r="D6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現行DB一覧1"/>
      <sheetName val="現行DB一覧2(CT)"/>
      <sheetName val="Sheet1"/>
      <sheetName val="Sheet4"/>
      <sheetName val="Sheet2"/>
      <sheetName val="Sheet3"/>
      <sheetName val="現行DB一覧2_CT_"/>
      <sheetName val="テストパターン一覧"/>
      <sheetName val="メッセージ文言取込(Web21TOP)"/>
      <sheetName val="メッセージ文言取込(総合振込)"/>
      <sheetName val="メッセージ文言取込(給与・賞与振込)"/>
      <sheetName val="メッセージ文言取込(取引口座照会)"/>
      <sheetName val="メッセージ文言取込(個人地方税)"/>
      <sheetName val="メッセージ文言取込(振込振替)"/>
      <sheetName val="メッセージ文言取込(口座情報・事前設定)"/>
      <sheetName val="メッセージ文言取込(セキュリティ管理)"/>
      <sheetName val="マスタデータ（DB格納用）"/>
      <sheetName val="SDB(1)"/>
    </sheetNames>
    <sheetDataSet>
      <sheetData sheetId="0"/>
      <sheetData sheetId="1" refreshError="1">
        <row r="2">
          <cell r="A2" t="str">
            <v>EMAIL</v>
          </cell>
          <cell r="B2" t="str">
            <v>CT受託銀行</v>
          </cell>
          <cell r="C2" t="str">
            <v>CTMMF分配金計算</v>
          </cell>
          <cell r="D2" t="str">
            <v>varchar</v>
          </cell>
          <cell r="E2">
            <v>100</v>
          </cell>
        </row>
        <row r="3">
          <cell r="A3" t="str">
            <v>EMAIL</v>
          </cell>
          <cell r="B3" t="str">
            <v>CT投信会社</v>
          </cell>
          <cell r="C3" t="str">
            <v>CTMMF分配金計算</v>
          </cell>
          <cell r="D3" t="str">
            <v>varchar</v>
          </cell>
          <cell r="E3">
            <v>100</v>
          </cell>
        </row>
        <row r="4">
          <cell r="A4" t="str">
            <v>EMAIL2</v>
          </cell>
          <cell r="B4" t="str">
            <v>CT受託銀行</v>
          </cell>
          <cell r="C4" t="str">
            <v>CT買戻し対象</v>
          </cell>
          <cell r="D4" t="str">
            <v>varchar</v>
          </cell>
          <cell r="E4">
            <v>100</v>
          </cell>
        </row>
        <row r="5">
          <cell r="A5" t="str">
            <v>FAX番号</v>
          </cell>
          <cell r="B5" t="str">
            <v>CT支店</v>
          </cell>
          <cell r="C5" t="str">
            <v>CT買戻し対象</v>
          </cell>
          <cell r="D5" t="str">
            <v>varchar</v>
          </cell>
          <cell r="E5">
            <v>20</v>
          </cell>
        </row>
        <row r="6">
          <cell r="A6" t="str">
            <v>FAX番号</v>
          </cell>
          <cell r="B6" t="str">
            <v>CT受託銀行</v>
          </cell>
          <cell r="C6" t="str">
            <v>CT為替レート登録区分</v>
          </cell>
          <cell r="D6" t="str">
            <v>varchar</v>
          </cell>
          <cell r="E6">
            <v>20</v>
          </cell>
        </row>
        <row r="7">
          <cell r="A7" t="str">
            <v>FAX番号</v>
          </cell>
          <cell r="B7" t="str">
            <v>CT投信会社</v>
          </cell>
          <cell r="C7" t="str">
            <v>CT為替レート登録区分</v>
          </cell>
          <cell r="D7" t="str">
            <v>varchar</v>
          </cell>
          <cell r="E7">
            <v>20</v>
          </cell>
        </row>
        <row r="8">
          <cell r="A8" t="str">
            <v>FAX番号2</v>
          </cell>
          <cell r="B8" t="str">
            <v>CT受託銀行</v>
          </cell>
          <cell r="C8" t="str">
            <v>CT管理会社</v>
          </cell>
          <cell r="D8" t="str">
            <v>varchar</v>
          </cell>
          <cell r="E8">
            <v>20</v>
          </cell>
        </row>
        <row r="9">
          <cell r="A9" t="str">
            <v>FD種類</v>
          </cell>
          <cell r="B9" t="str">
            <v>CT出金FD</v>
          </cell>
          <cell r="C9" t="str">
            <v>CT管理会社</v>
          </cell>
          <cell r="D9" t="str">
            <v>varchar</v>
          </cell>
          <cell r="E9">
            <v>20</v>
          </cell>
        </row>
        <row r="10">
          <cell r="A10" t="str">
            <v>MMF買戻し対象区分</v>
          </cell>
          <cell r="B10" t="str">
            <v>CT買戻し対象</v>
          </cell>
          <cell r="C10" t="str">
            <v>○</v>
          </cell>
          <cell r="D10" t="str">
            <v>varchar</v>
          </cell>
          <cell r="E10">
            <v>2</v>
          </cell>
        </row>
        <row r="11">
          <cell r="A11" t="str">
            <v>MMF分配金計算区分</v>
          </cell>
          <cell r="B11" t="str">
            <v>CTMMF分配金計算</v>
          </cell>
          <cell r="C11" t="str">
            <v>CT決済区分</v>
          </cell>
          <cell r="D11" t="str">
            <v>varchar</v>
          </cell>
          <cell r="E11">
            <v>20</v>
          </cell>
        </row>
        <row r="12">
          <cell r="A12" t="str">
            <v>OLE社印</v>
          </cell>
          <cell r="B12" t="str">
            <v>CTユーザ会社名</v>
          </cell>
          <cell r="C12" t="str">
            <v>CTシステムコード</v>
          </cell>
          <cell r="D12" t="str">
            <v>image</v>
          </cell>
          <cell r="E12">
            <v>7</v>
          </cell>
        </row>
        <row r="13">
          <cell r="A13" t="str">
            <v>OLE社名</v>
          </cell>
          <cell r="B13" t="str">
            <v>CTユーザ会社名</v>
          </cell>
          <cell r="C13" t="str">
            <v>CTシステムコード</v>
          </cell>
          <cell r="D13" t="str">
            <v>image</v>
          </cell>
          <cell r="E13">
            <v>6</v>
          </cell>
        </row>
        <row r="14">
          <cell r="A14" t="str">
            <v>ｶﾅ決済銀行支店名</v>
          </cell>
          <cell r="B14" t="str">
            <v>CT決済銀行支店</v>
          </cell>
          <cell r="C14" t="str">
            <v>CTシステムコード</v>
          </cell>
          <cell r="D14" t="str">
            <v>varchar</v>
          </cell>
          <cell r="E14">
            <v>15</v>
          </cell>
        </row>
        <row r="15">
          <cell r="A15" t="str">
            <v>ｶﾅ決済銀行名</v>
          </cell>
          <cell r="B15" t="str">
            <v>CT決済銀行</v>
          </cell>
          <cell r="C15" t="str">
            <v>CTシステムステイタス</v>
          </cell>
          <cell r="D15" t="str">
            <v>varchar</v>
          </cell>
          <cell r="E15">
            <v>15</v>
          </cell>
        </row>
        <row r="16">
          <cell r="A16" t="str">
            <v>ｶﾅ決済口座名義人</v>
          </cell>
          <cell r="B16" t="str">
            <v>CT受託銀行</v>
          </cell>
          <cell r="C16" t="str">
            <v>CTシステムステイタス</v>
          </cell>
          <cell r="D16" t="str">
            <v>varchar</v>
          </cell>
          <cell r="E16">
            <v>30</v>
          </cell>
        </row>
        <row r="17">
          <cell r="A17" t="str">
            <v>ｶﾅ決済口座名義人</v>
          </cell>
          <cell r="B17" t="str">
            <v>CT投信会社</v>
          </cell>
          <cell r="C17" t="str">
            <v>CTシステムステイタス</v>
          </cell>
          <cell r="D17" t="str">
            <v>varchar</v>
          </cell>
          <cell r="E17">
            <v>30</v>
          </cell>
        </row>
        <row r="18">
          <cell r="A18" t="str">
            <v>為替レート登録区分</v>
          </cell>
          <cell r="B18" t="str">
            <v>CT為替レート登録区分</v>
          </cell>
          <cell r="C18" t="str">
            <v>CTシステムステイタス</v>
          </cell>
          <cell r="D18" t="str">
            <v>bit</v>
          </cell>
          <cell r="E18">
            <v>2</v>
          </cell>
        </row>
        <row r="19">
          <cell r="A19" t="str">
            <v>管理会社コード</v>
          </cell>
          <cell r="B19" t="str">
            <v>CT管理会社</v>
          </cell>
          <cell r="C19" t="str">
            <v>CTシステムステイタス</v>
          </cell>
          <cell r="D19" t="str">
            <v>bit</v>
          </cell>
          <cell r="E19">
            <v>3</v>
          </cell>
        </row>
        <row r="20">
          <cell r="A20" t="str">
            <v>管理会社名</v>
          </cell>
          <cell r="B20" t="str">
            <v>CT管理会社</v>
          </cell>
          <cell r="C20" t="str">
            <v>CTシステムステイタス</v>
          </cell>
          <cell r="D20" t="str">
            <v>varchar</v>
          </cell>
          <cell r="E20">
            <v>50</v>
          </cell>
        </row>
        <row r="21">
          <cell r="A21" t="str">
            <v>キャッシング上限</v>
          </cell>
          <cell r="B21" t="str">
            <v>CTユーザ会社名</v>
          </cell>
          <cell r="C21" t="str">
            <v>CT代行証券会社</v>
          </cell>
          <cell r="D21" t="str">
            <v>money</v>
          </cell>
          <cell r="E21">
            <v>3</v>
          </cell>
        </row>
        <row r="22">
          <cell r="A22" t="str">
            <v>決済区分コード</v>
          </cell>
          <cell r="B22" t="str">
            <v>CT決済区分</v>
          </cell>
          <cell r="C22" t="str">
            <v>CT代行証券会社</v>
          </cell>
          <cell r="D22" t="str">
            <v>varchar</v>
          </cell>
          <cell r="E22">
            <v>50</v>
          </cell>
        </row>
        <row r="23">
          <cell r="A23" t="str">
            <v>項番</v>
          </cell>
          <cell r="B23" t="str">
            <v>CT帳票文言</v>
          </cell>
          <cell r="C23" t="str">
            <v>○</v>
          </cell>
          <cell r="D23" t="str">
            <v>smallint</v>
          </cell>
        </row>
        <row r="24">
          <cell r="A24" t="str">
            <v>システムコード</v>
          </cell>
          <cell r="B24" t="str">
            <v>CTシステムコード</v>
          </cell>
          <cell r="C24" t="str">
            <v>CT帳票文言</v>
          </cell>
          <cell r="D24" t="str">
            <v>varchar</v>
          </cell>
          <cell r="E24">
            <v>6</v>
          </cell>
        </row>
        <row r="25">
          <cell r="A25" t="str">
            <v>ソートキー</v>
          </cell>
          <cell r="B25" t="str">
            <v>CTシステムコード</v>
          </cell>
          <cell r="C25" t="str">
            <v>○</v>
          </cell>
          <cell r="D25" t="str">
            <v>varchar</v>
          </cell>
          <cell r="E25">
            <v>7</v>
          </cell>
        </row>
        <row r="26">
          <cell r="A26" t="str">
            <v>代行証券会社コード</v>
          </cell>
          <cell r="B26" t="str">
            <v>CT代行証券会社</v>
          </cell>
          <cell r="C26" t="str">
            <v>CT帳票文言</v>
          </cell>
          <cell r="D26" t="str">
            <v>varchar</v>
          </cell>
          <cell r="E26">
            <v>50</v>
          </cell>
        </row>
        <row r="27">
          <cell r="A27" t="str">
            <v>帳票キー</v>
          </cell>
          <cell r="B27" t="str">
            <v>CT帳票文言</v>
          </cell>
          <cell r="C27" t="str">
            <v>CT帳票文言</v>
          </cell>
          <cell r="D27" t="str">
            <v>varchar</v>
          </cell>
          <cell r="E27">
            <v>255</v>
          </cell>
        </row>
        <row r="28">
          <cell r="A28" t="str">
            <v>帳票名</v>
          </cell>
          <cell r="B28" t="str">
            <v>CT帳票文言</v>
          </cell>
          <cell r="C28" t="str">
            <v>○</v>
          </cell>
          <cell r="D28" t="str">
            <v>varchar</v>
          </cell>
          <cell r="E28">
            <v>50</v>
          </cell>
        </row>
        <row r="29">
          <cell r="A29" t="str">
            <v>テーブル名</v>
          </cell>
          <cell r="B29" t="str">
            <v>CTテーブル更新情報</v>
          </cell>
          <cell r="C29" t="str">
            <v>CTテーブル更新情報</v>
          </cell>
          <cell r="D29" t="str">
            <v>datetime</v>
          </cell>
          <cell r="E29">
            <v>30</v>
          </cell>
        </row>
        <row r="30">
          <cell r="A30" t="str">
            <v>テーブル名</v>
          </cell>
          <cell r="B30" t="str">
            <v>CT保有月数</v>
          </cell>
          <cell r="C30" t="str">
            <v>○</v>
          </cell>
          <cell r="D30" t="str">
            <v>varchar</v>
          </cell>
          <cell r="E30">
            <v>50</v>
          </cell>
        </row>
        <row r="31">
          <cell r="A31" t="str">
            <v>テーブル名</v>
          </cell>
          <cell r="B31" t="str">
            <v>CT帳票名</v>
          </cell>
          <cell r="C31" t="str">
            <v>CTメッセージ</v>
          </cell>
          <cell r="D31" t="str">
            <v>varchar</v>
          </cell>
          <cell r="E31">
            <v>50</v>
          </cell>
        </row>
        <row r="32">
          <cell r="A32" t="str">
            <v>パスワード</v>
          </cell>
          <cell r="B32" t="str">
            <v>CTユーザ情報</v>
          </cell>
          <cell r="C32" t="str">
            <v>CTユーザ会社名</v>
          </cell>
          <cell r="D32" t="str">
            <v>varchar</v>
          </cell>
          <cell r="E32">
            <v>10</v>
          </cell>
        </row>
        <row r="33">
          <cell r="A33" t="str">
            <v>表示位置</v>
          </cell>
          <cell r="B33" t="str">
            <v>CT帳票文言</v>
          </cell>
          <cell r="C33" t="str">
            <v>CTユーザ会社名</v>
          </cell>
          <cell r="D33" t="str">
            <v>varchar</v>
          </cell>
          <cell r="E33">
            <v>50</v>
          </cell>
        </row>
        <row r="34">
          <cell r="A34" t="str">
            <v>ファイル名</v>
          </cell>
          <cell r="B34" t="str">
            <v>CT出金FD</v>
          </cell>
          <cell r="C34" t="str">
            <v>CTユーザ会社名</v>
          </cell>
          <cell r="D34" t="str">
            <v>varchar</v>
          </cell>
          <cell r="E34">
            <v>255</v>
          </cell>
        </row>
        <row r="35">
          <cell r="A35" t="str">
            <v>マル優年齢</v>
          </cell>
          <cell r="B35" t="str">
            <v>CTユーザ会社名</v>
          </cell>
          <cell r="C35" t="str">
            <v>CTユーザ会社名</v>
          </cell>
          <cell r="D35" t="str">
            <v>int</v>
          </cell>
        </row>
        <row r="36">
          <cell r="A36" t="str">
            <v>メッセージ</v>
          </cell>
          <cell r="B36" t="str">
            <v>CTメッセージ</v>
          </cell>
          <cell r="C36" t="str">
            <v>CTユーザ会社名</v>
          </cell>
          <cell r="D36" t="str">
            <v>varchar</v>
          </cell>
          <cell r="E36">
            <v>255</v>
          </cell>
        </row>
        <row r="37">
          <cell r="A37" t="str">
            <v>メッセージコード</v>
          </cell>
          <cell r="B37" t="str">
            <v>CTメッセージ</v>
          </cell>
          <cell r="C37" t="str">
            <v>CTユーザ会社名</v>
          </cell>
          <cell r="D37" t="str">
            <v>varchar</v>
          </cell>
          <cell r="E37">
            <v>2</v>
          </cell>
        </row>
        <row r="38">
          <cell r="A38" t="str">
            <v>文言</v>
          </cell>
          <cell r="B38" t="str">
            <v>CT帳票文言</v>
          </cell>
          <cell r="C38" t="str">
            <v>CTユーザ会社名</v>
          </cell>
          <cell r="D38" t="str">
            <v>varchar</v>
          </cell>
          <cell r="E38">
            <v>255</v>
          </cell>
        </row>
        <row r="39">
          <cell r="A39" t="str">
            <v>ユーザID</v>
          </cell>
          <cell r="B39" t="str">
            <v>CTユーザ情報</v>
          </cell>
          <cell r="C39" t="str">
            <v>CTユーザ会社名</v>
          </cell>
          <cell r="D39" t="str">
            <v>varchar</v>
          </cell>
          <cell r="E39">
            <v>2</v>
          </cell>
        </row>
        <row r="40">
          <cell r="A40" t="str">
            <v>ユーザ権限</v>
          </cell>
          <cell r="B40" t="str">
            <v>CTユーザ情報</v>
          </cell>
          <cell r="C40" t="str">
            <v>CTユーザ会社名</v>
          </cell>
          <cell r="D40" t="str">
            <v>varchar</v>
          </cell>
          <cell r="E40">
            <v>20</v>
          </cell>
        </row>
        <row r="41">
          <cell r="A41" t="str">
            <v>ユーザ名</v>
          </cell>
          <cell r="B41" t="str">
            <v>CTユーザ会社名</v>
          </cell>
          <cell r="C41" t="str">
            <v>CTユーザ会社名</v>
          </cell>
          <cell r="D41" t="str">
            <v>varchar</v>
          </cell>
          <cell r="E41">
            <v>4</v>
          </cell>
        </row>
        <row r="42">
          <cell r="A42" t="str">
            <v>ユーザ名</v>
          </cell>
          <cell r="B42" t="str">
            <v>CTユーザ情報</v>
          </cell>
          <cell r="C42" t="str">
            <v>CTユーザ会社名</v>
          </cell>
          <cell r="D42" t="str">
            <v>varchar</v>
          </cell>
          <cell r="E42">
            <v>50</v>
          </cell>
        </row>
        <row r="43">
          <cell r="A43" t="str">
            <v>リアル処理実行中フラグ</v>
          </cell>
          <cell r="B43" t="str">
            <v>CTシステムステイタス</v>
          </cell>
          <cell r="C43" t="str">
            <v>CTユーザ会社名</v>
          </cell>
          <cell r="D43" t="str">
            <v>varchar</v>
          </cell>
          <cell r="E43">
            <v>13</v>
          </cell>
        </row>
        <row r="44">
          <cell r="A44" t="str">
            <v>リアル処理終了フラグ</v>
          </cell>
          <cell r="B44" t="str">
            <v>CTシステムステイタス</v>
          </cell>
          <cell r="C44" t="str">
            <v>CTユーザ会社名</v>
          </cell>
          <cell r="D44" t="str">
            <v>varchar</v>
          </cell>
          <cell r="E44">
            <v>13</v>
          </cell>
        </row>
        <row r="45">
          <cell r="A45" t="str">
            <v>リスク分類コード</v>
          </cell>
          <cell r="B45" t="str">
            <v>CTリスク分類</v>
          </cell>
          <cell r="C45" t="str">
            <v>CTユーザ会社名</v>
          </cell>
          <cell r="D45" t="str">
            <v>varchar</v>
          </cell>
          <cell r="E45">
            <v>12</v>
          </cell>
        </row>
        <row r="46">
          <cell r="A46" t="str">
            <v>レポート名</v>
          </cell>
          <cell r="B46" t="str">
            <v>CT帳票名</v>
          </cell>
          <cell r="C46" t="str">
            <v>CTユーザ会社名</v>
          </cell>
          <cell r="D46" t="str">
            <v>varchar</v>
          </cell>
          <cell r="E46">
            <v>50</v>
          </cell>
        </row>
        <row r="47">
          <cell r="A47" t="str">
            <v>ログインフラグ</v>
          </cell>
          <cell r="B47" t="str">
            <v>CTユーザ情報</v>
          </cell>
          <cell r="C47" t="str">
            <v>CTユーザ会社名</v>
          </cell>
          <cell r="D47" t="str">
            <v>bit</v>
          </cell>
        </row>
        <row r="48">
          <cell r="A48" t="str">
            <v>案内指定区分コード</v>
          </cell>
          <cell r="B48" t="str">
            <v>CT案内指定区分</v>
          </cell>
          <cell r="C48" t="str">
            <v>CTユーザ会社名</v>
          </cell>
          <cell r="D48" t="str">
            <v>varchar</v>
          </cell>
          <cell r="E48">
            <v>12</v>
          </cell>
        </row>
        <row r="49">
          <cell r="A49" t="str">
            <v>為替レート登録区分</v>
          </cell>
          <cell r="B49" t="str">
            <v>CTユーザ会社名</v>
          </cell>
          <cell r="C49" t="str">
            <v>CTユーザ会社名</v>
          </cell>
          <cell r="D49" t="str">
            <v>varchar</v>
          </cell>
          <cell r="E49">
            <v>2</v>
          </cell>
        </row>
        <row r="50">
          <cell r="A50" t="str">
            <v>移管方法</v>
          </cell>
          <cell r="B50" t="str">
            <v>CT移管</v>
          </cell>
          <cell r="C50" t="str">
            <v>CTユーザ会社名</v>
          </cell>
          <cell r="D50" t="str">
            <v>varchar</v>
          </cell>
          <cell r="E50">
            <v>32</v>
          </cell>
        </row>
        <row r="51">
          <cell r="A51" t="str">
            <v>印刷開始頁</v>
          </cell>
          <cell r="B51" t="str">
            <v>CT帳票名</v>
          </cell>
          <cell r="C51" t="str">
            <v>CTユーザ会社名</v>
          </cell>
          <cell r="D51" t="str">
            <v>int</v>
          </cell>
          <cell r="E51">
            <v>32</v>
          </cell>
        </row>
        <row r="52">
          <cell r="A52" t="str">
            <v>印刷区分</v>
          </cell>
          <cell r="B52" t="str">
            <v>CT帳票名</v>
          </cell>
          <cell r="C52" t="str">
            <v>CTユーザ会社名</v>
          </cell>
          <cell r="D52" t="str">
            <v>bit</v>
          </cell>
        </row>
        <row r="53">
          <cell r="A53" t="str">
            <v>印刷終了頁</v>
          </cell>
          <cell r="B53" t="str">
            <v>CT帳票名</v>
          </cell>
          <cell r="C53" t="str">
            <v>CTユーザ会社名</v>
          </cell>
          <cell r="D53" t="str">
            <v>int</v>
          </cell>
        </row>
        <row r="54">
          <cell r="A54" t="str">
            <v>科目コード</v>
          </cell>
          <cell r="B54" t="str">
            <v>CT科目</v>
          </cell>
          <cell r="C54" t="str">
            <v>CTユーザ会社名</v>
          </cell>
          <cell r="D54" t="str">
            <v>varchar</v>
          </cell>
          <cell r="E54">
            <v>20</v>
          </cell>
        </row>
        <row r="55">
          <cell r="A55" t="str">
            <v>開始年</v>
          </cell>
          <cell r="B55" t="str">
            <v>CT休日_月日指定</v>
          </cell>
          <cell r="C55" t="str">
            <v>CTユーザ会社名</v>
          </cell>
          <cell r="D55" t="str">
            <v>int</v>
          </cell>
        </row>
        <row r="56">
          <cell r="A56" t="str">
            <v>開始年</v>
          </cell>
          <cell r="B56" t="str">
            <v>CT休日_曜日指定</v>
          </cell>
          <cell r="C56" t="str">
            <v>CTユーザ情報</v>
          </cell>
          <cell r="D56" t="str">
            <v>int</v>
          </cell>
          <cell r="E56">
            <v>10</v>
          </cell>
        </row>
        <row r="57">
          <cell r="A57" t="str">
            <v>外貨MMFリアル処理</v>
          </cell>
          <cell r="B57" t="str">
            <v>CTユーザ会社名</v>
          </cell>
          <cell r="C57" t="str">
            <v>CTユーザ情報</v>
          </cell>
          <cell r="D57" t="str">
            <v>varchar</v>
          </cell>
          <cell r="E57">
            <v>2</v>
          </cell>
        </row>
        <row r="58">
          <cell r="A58" t="str">
            <v>外貨MMF買戻し対象</v>
          </cell>
          <cell r="B58" t="str">
            <v>CTユーザ会社名</v>
          </cell>
          <cell r="C58" t="str">
            <v>CTユーザ情報</v>
          </cell>
          <cell r="D58" t="str">
            <v>varchar</v>
          </cell>
          <cell r="E58">
            <v>2</v>
          </cell>
        </row>
        <row r="59">
          <cell r="A59" t="str">
            <v>外貨MMF分配金計算</v>
          </cell>
          <cell r="B59" t="str">
            <v>CTユーザ会社名</v>
          </cell>
          <cell r="C59" t="str">
            <v>CTユーザ情報</v>
          </cell>
          <cell r="D59" t="str">
            <v>varchar</v>
          </cell>
          <cell r="E59">
            <v>2</v>
          </cell>
        </row>
        <row r="60">
          <cell r="A60" t="str">
            <v>確認書類区分コード</v>
          </cell>
          <cell r="B60" t="str">
            <v>CT本人確認書類</v>
          </cell>
          <cell r="C60" t="str">
            <v>CTユーザ情報</v>
          </cell>
          <cell r="D60" t="str">
            <v>bit</v>
          </cell>
          <cell r="E60">
            <v>2</v>
          </cell>
        </row>
        <row r="61">
          <cell r="A61" t="str">
            <v>休日区分</v>
          </cell>
          <cell r="B61" t="str">
            <v>CT休日区分</v>
          </cell>
          <cell r="C61" t="str">
            <v>CTユーザ情報</v>
          </cell>
          <cell r="D61" t="str">
            <v>varchar</v>
          </cell>
          <cell r="E61">
            <v>3</v>
          </cell>
        </row>
        <row r="62">
          <cell r="A62" t="str">
            <v>休日区分</v>
          </cell>
          <cell r="B62" t="str">
            <v>CT休日_月日指定</v>
          </cell>
          <cell r="C62" t="str">
            <v>CTユーザ情報</v>
          </cell>
          <cell r="D62" t="str">
            <v>int</v>
          </cell>
          <cell r="E62">
            <v>50</v>
          </cell>
        </row>
        <row r="63">
          <cell r="A63" t="str">
            <v>休日再投資実行中フラグ</v>
          </cell>
          <cell r="B63" t="str">
            <v>CTシステムステイタス</v>
          </cell>
          <cell r="C63" t="str">
            <v>CTリスク分類</v>
          </cell>
          <cell r="D63" t="str">
            <v>bit</v>
          </cell>
          <cell r="E63">
            <v>2</v>
          </cell>
        </row>
        <row r="64">
          <cell r="A64" t="str">
            <v>局番桁数</v>
          </cell>
          <cell r="B64" t="str">
            <v>CT受託銀行</v>
          </cell>
          <cell r="C64" t="str">
            <v>CTリスク分類</v>
          </cell>
          <cell r="D64" t="str">
            <v>int</v>
          </cell>
          <cell r="E64">
            <v>50</v>
          </cell>
        </row>
        <row r="65">
          <cell r="A65" t="str">
            <v>局番桁数2</v>
          </cell>
          <cell r="B65" t="str">
            <v>CT受託銀行</v>
          </cell>
          <cell r="C65" t="str">
            <v>CT案内指定区分</v>
          </cell>
          <cell r="D65" t="str">
            <v>int</v>
          </cell>
          <cell r="E65">
            <v>2</v>
          </cell>
        </row>
        <row r="66">
          <cell r="A66" t="str">
            <v>銀行コード</v>
          </cell>
          <cell r="B66" t="str">
            <v>CT受託銀行</v>
          </cell>
          <cell r="C66" t="str">
            <v>CT案内指定区分</v>
          </cell>
          <cell r="D66" t="str">
            <v>varchar</v>
          </cell>
          <cell r="E66">
            <v>50</v>
          </cell>
        </row>
        <row r="67">
          <cell r="A67" t="str">
            <v>銀行名</v>
          </cell>
          <cell r="B67" t="str">
            <v>CT受託銀行</v>
          </cell>
          <cell r="C67" t="str">
            <v>CT移管</v>
          </cell>
          <cell r="D67" t="str">
            <v>varchar</v>
          </cell>
          <cell r="E67">
            <v>50</v>
          </cell>
        </row>
        <row r="68">
          <cell r="A68" t="str">
            <v>決済科目コード</v>
          </cell>
          <cell r="B68" t="str">
            <v>CT受託銀行</v>
          </cell>
          <cell r="C68" t="str">
            <v>CT移管</v>
          </cell>
          <cell r="D68" t="str">
            <v>varchar</v>
          </cell>
          <cell r="E68">
            <v>2</v>
          </cell>
        </row>
        <row r="69">
          <cell r="A69" t="str">
            <v>決済科目コード</v>
          </cell>
          <cell r="B69" t="str">
            <v>CT投信会社</v>
          </cell>
          <cell r="C69" t="str">
            <v>CT科目</v>
          </cell>
          <cell r="D69" t="str">
            <v>varchar</v>
          </cell>
          <cell r="E69">
            <v>2</v>
          </cell>
        </row>
        <row r="70">
          <cell r="A70" t="str">
            <v>決済銀行コード</v>
          </cell>
          <cell r="B70" t="str">
            <v>CT決済銀行</v>
          </cell>
          <cell r="C70" t="str">
            <v>CT科目</v>
          </cell>
          <cell r="D70" t="str">
            <v>varchar</v>
          </cell>
          <cell r="E70">
            <v>4</v>
          </cell>
        </row>
        <row r="71">
          <cell r="A71" t="str">
            <v>決済銀行コード</v>
          </cell>
          <cell r="B71" t="str">
            <v>CT決済銀行支店</v>
          </cell>
          <cell r="C71" t="str">
            <v>CT科目</v>
          </cell>
          <cell r="D71" t="str">
            <v>varchar</v>
          </cell>
          <cell r="E71">
            <v>10</v>
          </cell>
        </row>
        <row r="72">
          <cell r="A72" t="str">
            <v>決済銀行コード</v>
          </cell>
          <cell r="B72" t="str">
            <v>CT受託銀行</v>
          </cell>
          <cell r="C72" t="str">
            <v>CT休日_月日指定</v>
          </cell>
          <cell r="D72" t="str">
            <v>varchar</v>
          </cell>
          <cell r="E72">
            <v>4</v>
          </cell>
        </row>
        <row r="73">
          <cell r="A73" t="str">
            <v>決済銀行コード</v>
          </cell>
          <cell r="B73" t="str">
            <v>CT投信会社</v>
          </cell>
          <cell r="C73" t="str">
            <v>CT休日_月日指定</v>
          </cell>
          <cell r="D73" t="str">
            <v>varchar</v>
          </cell>
          <cell r="E73">
            <v>4</v>
          </cell>
        </row>
        <row r="74">
          <cell r="A74" t="str">
            <v>決済銀行支店コード</v>
          </cell>
          <cell r="B74" t="str">
            <v>CT決済銀行支店</v>
          </cell>
          <cell r="C74" t="str">
            <v>CT休日_月日指定</v>
          </cell>
          <cell r="D74" t="str">
            <v>int</v>
          </cell>
          <cell r="E74">
            <v>4</v>
          </cell>
        </row>
        <row r="75">
          <cell r="A75" t="str">
            <v>決済銀行支店名</v>
          </cell>
          <cell r="B75" t="str">
            <v>CT決済銀行支店</v>
          </cell>
          <cell r="C75" t="str">
            <v>CT休日_月日指定</v>
          </cell>
          <cell r="D75" t="str">
            <v>varchar</v>
          </cell>
          <cell r="E75">
            <v>50</v>
          </cell>
        </row>
        <row r="76">
          <cell r="A76" t="str">
            <v>決済銀行名</v>
          </cell>
          <cell r="B76" t="str">
            <v>CT決済銀行</v>
          </cell>
          <cell r="C76" t="str">
            <v>CT休日_月日指定</v>
          </cell>
          <cell r="D76" t="str">
            <v>varchar</v>
          </cell>
          <cell r="E76">
            <v>50</v>
          </cell>
        </row>
        <row r="77">
          <cell r="A77" t="str">
            <v>決済口座番号</v>
          </cell>
          <cell r="B77" t="str">
            <v>CT受託銀行</v>
          </cell>
          <cell r="C77" t="str">
            <v>CT休日_月日指定</v>
          </cell>
          <cell r="D77" t="str">
            <v>varchar</v>
          </cell>
          <cell r="E77">
            <v>10</v>
          </cell>
        </row>
        <row r="78">
          <cell r="A78" t="str">
            <v>決済口座番号</v>
          </cell>
          <cell r="B78" t="str">
            <v>CT投信会社</v>
          </cell>
          <cell r="C78" t="str">
            <v>CT休日_春分秋分</v>
          </cell>
          <cell r="D78" t="str">
            <v>varchar</v>
          </cell>
          <cell r="E78">
            <v>10</v>
          </cell>
        </row>
        <row r="79">
          <cell r="A79" t="str">
            <v>決済支店コード</v>
          </cell>
          <cell r="B79" t="str">
            <v>CT受託銀行</v>
          </cell>
          <cell r="C79" t="str">
            <v>CT休日_春分秋分</v>
          </cell>
          <cell r="D79" t="str">
            <v>varchar</v>
          </cell>
          <cell r="E79">
            <v>3</v>
          </cell>
        </row>
        <row r="80">
          <cell r="A80" t="str">
            <v>決済支店コード</v>
          </cell>
          <cell r="B80" t="str">
            <v>CT投信会社</v>
          </cell>
          <cell r="C80" t="str">
            <v>CT休日_曜日指定</v>
          </cell>
          <cell r="D80" t="str">
            <v>varchar</v>
          </cell>
          <cell r="E80">
            <v>3</v>
          </cell>
        </row>
        <row r="81">
          <cell r="A81" t="str">
            <v>月</v>
          </cell>
          <cell r="B81" t="str">
            <v>CT休日_月日指定</v>
          </cell>
          <cell r="C81" t="str">
            <v>○</v>
          </cell>
          <cell r="D81" t="str">
            <v>int</v>
          </cell>
        </row>
        <row r="82">
          <cell r="A82" t="str">
            <v>月</v>
          </cell>
          <cell r="B82" t="str">
            <v>CT休日_曜日指定</v>
          </cell>
          <cell r="C82" t="str">
            <v>○</v>
          </cell>
          <cell r="D82" t="str">
            <v>int</v>
          </cell>
        </row>
        <row r="83">
          <cell r="A83" t="str">
            <v>肩書区分コード</v>
          </cell>
          <cell r="B83" t="str">
            <v>CT肩書区分</v>
          </cell>
          <cell r="C83" t="str">
            <v>CT休日_曜日指定</v>
          </cell>
          <cell r="D83" t="str">
            <v>int</v>
          </cell>
          <cell r="E83">
            <v>2</v>
          </cell>
        </row>
        <row r="84">
          <cell r="A84" t="str">
            <v>呼称_科目</v>
          </cell>
          <cell r="B84" t="str">
            <v>CTユーザ会社名</v>
          </cell>
          <cell r="C84" t="str">
            <v>CT休日_曜日指定</v>
          </cell>
          <cell r="D84" t="str">
            <v>varchar</v>
          </cell>
          <cell r="E84">
            <v>4</v>
          </cell>
        </row>
        <row r="85">
          <cell r="A85" t="str">
            <v>呼称_口座番号</v>
          </cell>
          <cell r="B85" t="str">
            <v>CTユーザ会社名</v>
          </cell>
          <cell r="C85" t="str">
            <v>CT休日_曜日指定</v>
          </cell>
          <cell r="D85" t="str">
            <v>varchar</v>
          </cell>
          <cell r="E85">
            <v>8</v>
          </cell>
        </row>
        <row r="86">
          <cell r="A86" t="str">
            <v>呼称_支店</v>
          </cell>
          <cell r="B86" t="str">
            <v>CTユーザ会社名</v>
          </cell>
          <cell r="C86" t="str">
            <v>CT休日区分</v>
          </cell>
          <cell r="D86" t="str">
            <v>varchar</v>
          </cell>
          <cell r="E86">
            <v>8</v>
          </cell>
        </row>
        <row r="87">
          <cell r="A87" t="str">
            <v>顧客コード体系</v>
          </cell>
          <cell r="B87" t="str">
            <v>CTユーザ会社名</v>
          </cell>
          <cell r="C87" t="str">
            <v>CT休日区分</v>
          </cell>
          <cell r="D87" t="str">
            <v>varchar</v>
          </cell>
          <cell r="E87">
            <v>2</v>
          </cell>
        </row>
        <row r="88">
          <cell r="A88" t="str">
            <v>公社債_株式</v>
          </cell>
          <cell r="B88" t="str">
            <v>CT有価証券取引税</v>
          </cell>
          <cell r="C88" t="str">
            <v>CT休日区分</v>
          </cell>
          <cell r="D88" t="str">
            <v>varchar</v>
          </cell>
          <cell r="E88">
            <v>20</v>
          </cell>
        </row>
        <row r="89">
          <cell r="A89" t="str">
            <v>口座ステイタス区分コード</v>
          </cell>
          <cell r="B89" t="str">
            <v>CT口座ステイタス</v>
          </cell>
          <cell r="C89" t="str">
            <v>○</v>
          </cell>
          <cell r="D89" t="str">
            <v>varchar</v>
          </cell>
          <cell r="E89">
            <v>2</v>
          </cell>
        </row>
        <row r="90">
          <cell r="A90" t="str">
            <v>更新年月日</v>
          </cell>
          <cell r="B90" t="str">
            <v>CTテーブル更新情報</v>
          </cell>
          <cell r="C90" t="str">
            <v>CT決済銀行</v>
          </cell>
          <cell r="D90" t="str">
            <v>datetime</v>
          </cell>
          <cell r="E90">
            <v>15</v>
          </cell>
        </row>
        <row r="91">
          <cell r="A91" t="str">
            <v>項番</v>
          </cell>
          <cell r="B91" t="str">
            <v>CT出金FD</v>
          </cell>
          <cell r="C91" t="str">
            <v>CT決済銀行</v>
          </cell>
          <cell r="D91" t="str">
            <v>varchar</v>
          </cell>
          <cell r="E91">
            <v>50</v>
          </cell>
        </row>
        <row r="92">
          <cell r="A92" t="str">
            <v>項番</v>
          </cell>
          <cell r="B92" t="str">
            <v>CT帳面文言</v>
          </cell>
          <cell r="C92" t="str">
            <v>○</v>
          </cell>
          <cell r="D92" t="str">
            <v>int</v>
          </cell>
          <cell r="E92">
            <v>4</v>
          </cell>
        </row>
        <row r="93">
          <cell r="A93" t="str">
            <v>使用システム</v>
          </cell>
          <cell r="B93" t="str">
            <v>CTユーザ会社名</v>
          </cell>
          <cell r="C93" t="str">
            <v>CT決済銀行支店</v>
          </cell>
          <cell r="D93" t="str">
            <v>varchar</v>
          </cell>
          <cell r="E93">
            <v>12</v>
          </cell>
        </row>
        <row r="94">
          <cell r="A94" t="str">
            <v>市外局番桁数</v>
          </cell>
          <cell r="B94" t="str">
            <v>CT受託銀行</v>
          </cell>
          <cell r="C94" t="str">
            <v>CT決済銀行支店</v>
          </cell>
          <cell r="D94" t="str">
            <v>int</v>
          </cell>
          <cell r="E94">
            <v>15</v>
          </cell>
        </row>
        <row r="95">
          <cell r="A95" t="str">
            <v>市外局番桁数2</v>
          </cell>
          <cell r="B95" t="str">
            <v>CT受託銀行</v>
          </cell>
          <cell r="C95" t="str">
            <v>CT決済銀行支店</v>
          </cell>
          <cell r="D95" t="str">
            <v>int</v>
          </cell>
          <cell r="E95">
            <v>50</v>
          </cell>
        </row>
        <row r="96">
          <cell r="A96" t="str">
            <v>市区町村コード</v>
          </cell>
          <cell r="B96" t="str">
            <v>CT市区町村</v>
          </cell>
          <cell r="C96" t="str">
            <v>○</v>
          </cell>
          <cell r="D96" t="str">
            <v>varchar</v>
          </cell>
          <cell r="E96">
            <v>3</v>
          </cell>
        </row>
        <row r="97">
          <cell r="A97" t="str">
            <v>市区町村コード</v>
          </cell>
          <cell r="B97" t="str">
            <v>CT支店</v>
          </cell>
          <cell r="C97" t="str">
            <v>CT肩書区分</v>
          </cell>
          <cell r="D97" t="str">
            <v>varchar</v>
          </cell>
          <cell r="E97">
            <v>3</v>
          </cell>
        </row>
        <row r="98">
          <cell r="A98" t="str">
            <v>市区町村名</v>
          </cell>
          <cell r="B98" t="str">
            <v>CT市区町村</v>
          </cell>
          <cell r="C98" t="str">
            <v>CT口座ステイタス</v>
          </cell>
          <cell r="D98" t="str">
            <v>varchar</v>
          </cell>
          <cell r="E98">
            <v>50</v>
          </cell>
        </row>
        <row r="99">
          <cell r="A99" t="str">
            <v>市区町村名</v>
          </cell>
          <cell r="B99" t="str">
            <v>CT郵便番号</v>
          </cell>
          <cell r="C99" t="str">
            <v>CT口座ステイタス</v>
          </cell>
          <cell r="D99" t="str">
            <v>varchar</v>
          </cell>
          <cell r="E99">
            <v>50</v>
          </cell>
        </row>
        <row r="100">
          <cell r="A100" t="str">
            <v>支店コード</v>
          </cell>
          <cell r="B100" t="str">
            <v>CT支店</v>
          </cell>
          <cell r="C100" t="str">
            <v>○</v>
          </cell>
          <cell r="D100" t="str">
            <v>varchar</v>
          </cell>
          <cell r="E100">
            <v>3</v>
          </cell>
        </row>
        <row r="101">
          <cell r="A101" t="str">
            <v>支店出力</v>
          </cell>
          <cell r="B101" t="str">
            <v>CT帳票名</v>
          </cell>
          <cell r="C101" t="str">
            <v>CT市区町村</v>
          </cell>
          <cell r="D101" t="str">
            <v>bit</v>
          </cell>
          <cell r="E101">
            <v>2</v>
          </cell>
        </row>
        <row r="102">
          <cell r="A102" t="str">
            <v>支店名</v>
          </cell>
          <cell r="B102" t="str">
            <v>CT支店</v>
          </cell>
          <cell r="C102" t="str">
            <v>CT市区町村</v>
          </cell>
          <cell r="D102" t="str">
            <v>varchar</v>
          </cell>
          <cell r="E102">
            <v>50</v>
          </cell>
        </row>
        <row r="103">
          <cell r="A103" t="str">
            <v>資金性格区分コード</v>
          </cell>
          <cell r="B103" t="str">
            <v>CT資金性格</v>
          </cell>
          <cell r="C103" t="str">
            <v>○</v>
          </cell>
          <cell r="D103" t="str">
            <v>varchar</v>
          </cell>
          <cell r="E103">
            <v>2</v>
          </cell>
        </row>
        <row r="104">
          <cell r="A104" t="str">
            <v>社印表示</v>
          </cell>
          <cell r="B104" t="str">
            <v>CTユーザ会社名</v>
          </cell>
          <cell r="C104" t="str">
            <v>CT支店</v>
          </cell>
          <cell r="D104" t="str">
            <v>bit</v>
          </cell>
          <cell r="E104">
            <v>20</v>
          </cell>
        </row>
        <row r="105">
          <cell r="A105" t="str">
            <v>社名表示</v>
          </cell>
          <cell r="B105" t="str">
            <v>CTユーザ会社名</v>
          </cell>
          <cell r="C105" t="str">
            <v>CT支店</v>
          </cell>
          <cell r="D105" t="str">
            <v>bit</v>
          </cell>
          <cell r="E105">
            <v>3</v>
          </cell>
        </row>
        <row r="106">
          <cell r="A106" t="str">
            <v>取扱店コード</v>
          </cell>
          <cell r="B106" t="str">
            <v>CTユーザ情報</v>
          </cell>
          <cell r="C106" t="str">
            <v>CT支店</v>
          </cell>
          <cell r="D106" t="str">
            <v>varchar</v>
          </cell>
          <cell r="E106">
            <v>3</v>
          </cell>
        </row>
        <row r="107">
          <cell r="A107" t="str">
            <v>取引動機区分コード</v>
          </cell>
          <cell r="B107" t="str">
            <v>CT取引動機</v>
          </cell>
          <cell r="C107" t="str">
            <v>CT支店</v>
          </cell>
          <cell r="D107" t="str">
            <v>varchar</v>
          </cell>
          <cell r="E107">
            <v>12</v>
          </cell>
        </row>
        <row r="108">
          <cell r="A108" t="str">
            <v>取引方式区分コード</v>
          </cell>
          <cell r="B108" t="str">
            <v>CT取引方式区分</v>
          </cell>
          <cell r="C108" t="str">
            <v>CT支店</v>
          </cell>
          <cell r="D108" t="str">
            <v>varchar</v>
          </cell>
          <cell r="E108">
            <v>32</v>
          </cell>
        </row>
        <row r="109">
          <cell r="A109" t="str">
            <v>終了年</v>
          </cell>
          <cell r="B109" t="str">
            <v>CT休日_月日指定</v>
          </cell>
          <cell r="C109" t="str">
            <v>CT支店</v>
          </cell>
          <cell r="D109" t="str">
            <v>int</v>
          </cell>
          <cell r="E109">
            <v>32</v>
          </cell>
        </row>
        <row r="110">
          <cell r="A110" t="str">
            <v>終了年</v>
          </cell>
          <cell r="B110" t="str">
            <v>CT休日_曜日指定</v>
          </cell>
          <cell r="C110" t="str">
            <v>CT支店</v>
          </cell>
          <cell r="D110" t="str">
            <v>int</v>
          </cell>
          <cell r="E110">
            <v>80</v>
          </cell>
        </row>
        <row r="111">
          <cell r="A111" t="str">
            <v>週</v>
          </cell>
          <cell r="B111" t="str">
            <v>CT休日_曜日指定</v>
          </cell>
          <cell r="C111" t="str">
            <v>CT支店</v>
          </cell>
          <cell r="D111" t="str">
            <v>varchar</v>
          </cell>
          <cell r="E111">
            <v>20</v>
          </cell>
        </row>
        <row r="112">
          <cell r="A112" t="str">
            <v>住所1</v>
          </cell>
          <cell r="B112" t="str">
            <v>CTユーザ会社名</v>
          </cell>
          <cell r="C112" t="str">
            <v>CT支店</v>
          </cell>
          <cell r="D112" t="str">
            <v>varchar</v>
          </cell>
          <cell r="E112">
            <v>12</v>
          </cell>
        </row>
        <row r="113">
          <cell r="A113" t="str">
            <v>住所1</v>
          </cell>
          <cell r="B113" t="str">
            <v>CT支店</v>
          </cell>
          <cell r="C113" t="str">
            <v>CT支店</v>
          </cell>
          <cell r="D113" t="str">
            <v>varchar</v>
          </cell>
          <cell r="E113">
            <v>12</v>
          </cell>
        </row>
        <row r="114">
          <cell r="A114" t="str">
            <v>住所1</v>
          </cell>
          <cell r="B114" t="str">
            <v>CT住所</v>
          </cell>
          <cell r="C114" t="str">
            <v>CT支店</v>
          </cell>
          <cell r="D114" t="str">
            <v>varchar</v>
          </cell>
          <cell r="E114">
            <v>12</v>
          </cell>
        </row>
        <row r="115">
          <cell r="A115" t="str">
            <v>住所2</v>
          </cell>
          <cell r="B115" t="str">
            <v>CTユーザ会社名</v>
          </cell>
          <cell r="C115" t="str">
            <v>CT資金性格</v>
          </cell>
          <cell r="D115" t="str">
            <v>varchar</v>
          </cell>
          <cell r="E115">
            <v>32</v>
          </cell>
        </row>
        <row r="116">
          <cell r="A116" t="str">
            <v>住所2</v>
          </cell>
          <cell r="B116" t="str">
            <v>CT支店</v>
          </cell>
          <cell r="C116" t="str">
            <v>CT資金性格</v>
          </cell>
          <cell r="D116" t="str">
            <v>varchar</v>
          </cell>
          <cell r="E116">
            <v>32</v>
          </cell>
        </row>
        <row r="117">
          <cell r="A117" t="str">
            <v>住所2</v>
          </cell>
          <cell r="B117" t="str">
            <v>CT住所</v>
          </cell>
          <cell r="C117" t="str">
            <v>CT取引動機</v>
          </cell>
          <cell r="D117" t="str">
            <v>varchar</v>
          </cell>
          <cell r="E117">
            <v>32</v>
          </cell>
        </row>
        <row r="118">
          <cell r="A118" t="str">
            <v>住所3</v>
          </cell>
          <cell r="B118" t="str">
            <v>CTユーザ会社名</v>
          </cell>
          <cell r="C118" t="str">
            <v>CT取引動機</v>
          </cell>
          <cell r="D118" t="str">
            <v>varchar</v>
          </cell>
          <cell r="E118">
            <v>32</v>
          </cell>
        </row>
        <row r="119">
          <cell r="A119" t="str">
            <v>住所3</v>
          </cell>
          <cell r="B119" t="str">
            <v>CT支店</v>
          </cell>
          <cell r="C119" t="str">
            <v>CT取引方式区分</v>
          </cell>
          <cell r="D119" t="str">
            <v>varchar</v>
          </cell>
          <cell r="E119">
            <v>32</v>
          </cell>
        </row>
        <row r="120">
          <cell r="A120" t="str">
            <v>住所3</v>
          </cell>
          <cell r="B120" t="str">
            <v>CT住所</v>
          </cell>
          <cell r="C120" t="str">
            <v>CT取引方式区分</v>
          </cell>
          <cell r="D120" t="str">
            <v>varchar</v>
          </cell>
          <cell r="E120">
            <v>32</v>
          </cell>
        </row>
        <row r="121">
          <cell r="A121" t="str">
            <v>住所4</v>
          </cell>
          <cell r="B121" t="str">
            <v>CTユーザ会社名</v>
          </cell>
          <cell r="C121" t="str">
            <v>CT受託銀行</v>
          </cell>
          <cell r="D121" t="str">
            <v>varchar</v>
          </cell>
          <cell r="E121">
            <v>32</v>
          </cell>
        </row>
        <row r="122">
          <cell r="A122" t="str">
            <v>住所4</v>
          </cell>
          <cell r="B122" t="str">
            <v>CT支店</v>
          </cell>
          <cell r="C122" t="str">
            <v>CT受託銀行</v>
          </cell>
          <cell r="D122" t="str">
            <v>varchar</v>
          </cell>
          <cell r="E122">
            <v>80</v>
          </cell>
        </row>
        <row r="123">
          <cell r="A123" t="str">
            <v>住所4</v>
          </cell>
          <cell r="B123" t="str">
            <v>CT住所</v>
          </cell>
          <cell r="C123" t="str">
            <v>CT受託銀行</v>
          </cell>
          <cell r="D123" t="str">
            <v>varchar</v>
          </cell>
          <cell r="E123">
            <v>80</v>
          </cell>
        </row>
        <row r="124">
          <cell r="A124" t="str">
            <v>住所コード</v>
          </cell>
          <cell r="B124" t="str">
            <v>CT住所</v>
          </cell>
          <cell r="C124" t="str">
            <v>CT受託銀行</v>
          </cell>
          <cell r="D124" t="str">
            <v>varchar</v>
          </cell>
          <cell r="E124">
            <v>20</v>
          </cell>
        </row>
        <row r="125">
          <cell r="A125" t="str">
            <v>住所コード</v>
          </cell>
          <cell r="B125" t="str">
            <v>CT支店</v>
          </cell>
          <cell r="C125" t="str">
            <v>CT受託銀行</v>
          </cell>
          <cell r="D125" t="str">
            <v>varchar</v>
          </cell>
          <cell r="E125">
            <v>20</v>
          </cell>
        </row>
        <row r="126">
          <cell r="A126" t="str">
            <v>出力フラグ</v>
          </cell>
          <cell r="B126" t="str">
            <v>CT出金FD</v>
          </cell>
          <cell r="C126" t="str">
            <v>CT受託銀行</v>
          </cell>
          <cell r="D126" t="str">
            <v>bit</v>
          </cell>
          <cell r="E126">
            <v>30</v>
          </cell>
        </row>
        <row r="127">
          <cell r="A127" t="str">
            <v>出力年月日</v>
          </cell>
          <cell r="B127" t="str">
            <v>CT出金FD</v>
          </cell>
          <cell r="C127" t="str">
            <v>CT受託銀行</v>
          </cell>
          <cell r="D127" t="str">
            <v>datetime</v>
          </cell>
        </row>
        <row r="128">
          <cell r="A128" t="str">
            <v>処理年月日</v>
          </cell>
          <cell r="B128" t="str">
            <v>CTシステムステイタス</v>
          </cell>
          <cell r="C128" t="str">
            <v>CT受託銀行</v>
          </cell>
          <cell r="D128" t="str">
            <v>int</v>
          </cell>
        </row>
        <row r="129">
          <cell r="A129" t="str">
            <v>所属</v>
          </cell>
          <cell r="B129" t="str">
            <v>CTユーザ情報</v>
          </cell>
          <cell r="C129" t="str">
            <v>CT受託銀行</v>
          </cell>
          <cell r="D129" t="str">
            <v>varchar</v>
          </cell>
          <cell r="E129">
            <v>50</v>
          </cell>
        </row>
        <row r="130">
          <cell r="A130" t="str">
            <v>所得税率</v>
          </cell>
          <cell r="B130" t="str">
            <v>CT税区分</v>
          </cell>
          <cell r="C130" t="str">
            <v>CT受託銀行</v>
          </cell>
          <cell r="D130" t="str">
            <v>money</v>
          </cell>
          <cell r="E130">
            <v>2</v>
          </cell>
        </row>
        <row r="131">
          <cell r="A131" t="str">
            <v>消費税率</v>
          </cell>
          <cell r="B131" t="str">
            <v>CT消費税率</v>
          </cell>
          <cell r="C131" t="str">
            <v>CT受託銀行</v>
          </cell>
          <cell r="D131" t="str">
            <v>money</v>
          </cell>
          <cell r="E131">
            <v>4</v>
          </cell>
        </row>
        <row r="132">
          <cell r="A132" t="str">
            <v>職業区分コード</v>
          </cell>
          <cell r="B132" t="str">
            <v>CT職業区分</v>
          </cell>
          <cell r="C132" t="str">
            <v>CT受託銀行</v>
          </cell>
          <cell r="D132" t="str">
            <v>varchar</v>
          </cell>
          <cell r="E132">
            <v>10</v>
          </cell>
        </row>
        <row r="133">
          <cell r="A133" t="str">
            <v>税区分コード</v>
          </cell>
          <cell r="B133" t="str">
            <v>CT税区分</v>
          </cell>
          <cell r="C133" t="str">
            <v>CT受託銀行</v>
          </cell>
          <cell r="D133" t="str">
            <v>varchar</v>
          </cell>
          <cell r="E133">
            <v>3</v>
          </cell>
        </row>
        <row r="134">
          <cell r="A134" t="str">
            <v>総限度額</v>
          </cell>
          <cell r="B134" t="str">
            <v>CTユーザ会社名</v>
          </cell>
          <cell r="C134" t="str">
            <v>CT受託銀行</v>
          </cell>
          <cell r="D134" t="str">
            <v>money</v>
          </cell>
        </row>
        <row r="135">
          <cell r="A135" t="str">
            <v>代行証券会社名</v>
          </cell>
          <cell r="B135" t="str">
            <v>CT代行証券会社</v>
          </cell>
          <cell r="C135" t="str">
            <v>CT受託銀行</v>
          </cell>
          <cell r="D135" t="str">
            <v>varchar</v>
          </cell>
          <cell r="E135">
            <v>50</v>
          </cell>
        </row>
        <row r="136">
          <cell r="A136" t="str">
            <v>地方税率</v>
          </cell>
          <cell r="B136" t="str">
            <v>CT税区分</v>
          </cell>
          <cell r="C136" t="str">
            <v>CT受託銀行</v>
          </cell>
          <cell r="D136" t="str">
            <v>money</v>
          </cell>
          <cell r="E136">
            <v>20</v>
          </cell>
        </row>
        <row r="137">
          <cell r="A137" t="str">
            <v>抽出条件</v>
          </cell>
          <cell r="B137" t="str">
            <v>CT帳票名</v>
          </cell>
          <cell r="C137" t="str">
            <v>CT受託銀行</v>
          </cell>
          <cell r="D137" t="str">
            <v>varchar</v>
          </cell>
          <cell r="E137">
            <v>255</v>
          </cell>
        </row>
        <row r="138">
          <cell r="A138" t="str">
            <v>帳票キー</v>
          </cell>
          <cell r="B138" t="str">
            <v>CT帳面文言</v>
          </cell>
          <cell r="C138" t="str">
            <v>CT受託銀行</v>
          </cell>
          <cell r="D138" t="str">
            <v>varchar</v>
          </cell>
          <cell r="E138">
            <v>2</v>
          </cell>
        </row>
        <row r="139">
          <cell r="A139" t="str">
            <v>帳票管理番号</v>
          </cell>
          <cell r="B139" t="str">
            <v>CT帳票名</v>
          </cell>
          <cell r="C139" t="str">
            <v>CT受託銀行</v>
          </cell>
          <cell r="D139" t="str">
            <v>varchar</v>
          </cell>
          <cell r="E139">
            <v>20</v>
          </cell>
        </row>
        <row r="140">
          <cell r="A140" t="str">
            <v>帳票区分</v>
          </cell>
          <cell r="B140" t="str">
            <v>CT帳票名</v>
          </cell>
          <cell r="C140" t="str">
            <v>CT受託銀行</v>
          </cell>
          <cell r="D140" t="str">
            <v>int</v>
          </cell>
          <cell r="E140">
            <v>10</v>
          </cell>
        </row>
        <row r="141">
          <cell r="A141" t="str">
            <v>帳票項番</v>
          </cell>
          <cell r="B141" t="str">
            <v>CT帳票名</v>
          </cell>
          <cell r="C141" t="str">
            <v>CT受託銀行</v>
          </cell>
          <cell r="D141" t="str">
            <v>varchar</v>
          </cell>
          <cell r="E141">
            <v>255</v>
          </cell>
        </row>
        <row r="142">
          <cell r="A142" t="str">
            <v>帳票名</v>
          </cell>
          <cell r="B142" t="str">
            <v>CT帳面文言</v>
          </cell>
          <cell r="C142" t="str">
            <v>CT受託銀行</v>
          </cell>
          <cell r="D142" t="str">
            <v>varchar</v>
          </cell>
          <cell r="E142">
            <v>50</v>
          </cell>
        </row>
        <row r="143">
          <cell r="A143" t="str">
            <v>帳票名</v>
          </cell>
          <cell r="B143" t="str">
            <v>CT帳票名</v>
          </cell>
          <cell r="C143" t="str">
            <v>CT受託銀行</v>
          </cell>
          <cell r="D143" t="str">
            <v>varchar</v>
          </cell>
          <cell r="E143">
            <v>50</v>
          </cell>
        </row>
        <row r="144">
          <cell r="A144" t="str">
            <v>帳面文言</v>
          </cell>
          <cell r="B144" t="str">
            <v>CT科目</v>
          </cell>
          <cell r="C144" t="str">
            <v>CT住所</v>
          </cell>
          <cell r="D144" t="str">
            <v>varchar</v>
          </cell>
          <cell r="E144">
            <v>4</v>
          </cell>
        </row>
        <row r="145">
          <cell r="A145" t="str">
            <v>町域名</v>
          </cell>
          <cell r="B145" t="str">
            <v>CT郵便番号</v>
          </cell>
          <cell r="C145" t="str">
            <v>CT住所</v>
          </cell>
          <cell r="D145" t="str">
            <v>varchar</v>
          </cell>
          <cell r="E145">
            <v>128</v>
          </cell>
        </row>
        <row r="146">
          <cell r="A146" t="str">
            <v>定残出力間隔</v>
          </cell>
          <cell r="B146" t="str">
            <v>CTユーザ会社名</v>
          </cell>
          <cell r="C146" t="str">
            <v>CT住所</v>
          </cell>
          <cell r="D146" t="str">
            <v>int</v>
          </cell>
          <cell r="E146">
            <v>32</v>
          </cell>
        </row>
        <row r="147">
          <cell r="A147" t="str">
            <v>締ステイタス</v>
          </cell>
          <cell r="B147" t="str">
            <v>CTシステムステイタス</v>
          </cell>
          <cell r="C147" t="str">
            <v>CT住所</v>
          </cell>
          <cell r="D147" t="str">
            <v>bit</v>
          </cell>
          <cell r="E147">
            <v>32</v>
          </cell>
        </row>
        <row r="148">
          <cell r="A148" t="str">
            <v>締実行中フラグ</v>
          </cell>
          <cell r="B148" t="str">
            <v>CTシステムステイタス</v>
          </cell>
          <cell r="C148" t="str">
            <v>CT住所</v>
          </cell>
          <cell r="D148" t="str">
            <v>bit</v>
          </cell>
          <cell r="E148">
            <v>80</v>
          </cell>
        </row>
        <row r="149">
          <cell r="A149" t="str">
            <v>摘要</v>
          </cell>
          <cell r="B149" t="str">
            <v>CTMMF分配金計算</v>
          </cell>
          <cell r="C149" t="str">
            <v>CT出金FD</v>
          </cell>
          <cell r="D149" t="str">
            <v>varchar</v>
          </cell>
          <cell r="E149">
            <v>20</v>
          </cell>
        </row>
        <row r="150">
          <cell r="A150" t="str">
            <v>摘要</v>
          </cell>
          <cell r="B150" t="str">
            <v>CT買戻し対象</v>
          </cell>
          <cell r="C150" t="str">
            <v>CT出金FD</v>
          </cell>
          <cell r="D150" t="str">
            <v>varchar</v>
          </cell>
          <cell r="E150">
            <v>20</v>
          </cell>
        </row>
        <row r="151">
          <cell r="A151" t="str">
            <v>摘要</v>
          </cell>
          <cell r="B151" t="str">
            <v>CT為替レート登録区分</v>
          </cell>
          <cell r="C151" t="str">
            <v>CT出金FD</v>
          </cell>
          <cell r="D151" t="str">
            <v>varchar</v>
          </cell>
          <cell r="E151">
            <v>20</v>
          </cell>
        </row>
        <row r="152">
          <cell r="A152" t="str">
            <v>摘要</v>
          </cell>
          <cell r="B152" t="str">
            <v>CT決済区分</v>
          </cell>
          <cell r="C152" t="str">
            <v>CT出金FD</v>
          </cell>
          <cell r="D152" t="str">
            <v>varchar</v>
          </cell>
          <cell r="E152">
            <v>20</v>
          </cell>
        </row>
        <row r="153">
          <cell r="A153" t="str">
            <v>摘要</v>
          </cell>
          <cell r="B153" t="str">
            <v>CTシステムコード</v>
          </cell>
          <cell r="C153" t="str">
            <v>CT出金FD</v>
          </cell>
          <cell r="D153" t="str">
            <v>varchar</v>
          </cell>
          <cell r="E153">
            <v>40</v>
          </cell>
        </row>
        <row r="154">
          <cell r="A154" t="str">
            <v>摘要</v>
          </cell>
          <cell r="B154" t="str">
            <v>CTリスク分類</v>
          </cell>
          <cell r="C154" t="str">
            <v>CT消費税率</v>
          </cell>
          <cell r="D154" t="str">
            <v>varchar</v>
          </cell>
          <cell r="E154">
            <v>50</v>
          </cell>
        </row>
        <row r="155">
          <cell r="A155" t="str">
            <v>摘要</v>
          </cell>
          <cell r="B155" t="str">
            <v>CT案内指定区分</v>
          </cell>
          <cell r="C155" t="str">
            <v>CT消費税率</v>
          </cell>
          <cell r="D155" t="str">
            <v>varchar</v>
          </cell>
          <cell r="E155">
            <v>50</v>
          </cell>
        </row>
        <row r="156">
          <cell r="A156" t="str">
            <v>摘要</v>
          </cell>
          <cell r="B156" t="str">
            <v>CT移管</v>
          </cell>
          <cell r="C156" t="str">
            <v>CT職業区分</v>
          </cell>
          <cell r="D156" t="str">
            <v>varchar</v>
          </cell>
          <cell r="E156">
            <v>10</v>
          </cell>
        </row>
        <row r="157">
          <cell r="A157" t="str">
            <v>摘要</v>
          </cell>
          <cell r="B157" t="str">
            <v>CT科目</v>
          </cell>
          <cell r="C157" t="str">
            <v>CT職業区分</v>
          </cell>
          <cell r="D157" t="str">
            <v>varchar</v>
          </cell>
          <cell r="E157">
            <v>10</v>
          </cell>
        </row>
        <row r="158">
          <cell r="A158" t="str">
            <v>摘要</v>
          </cell>
          <cell r="B158" t="str">
            <v>CT休日_月日指定</v>
          </cell>
          <cell r="C158" t="str">
            <v>CT税区分</v>
          </cell>
          <cell r="D158" t="str">
            <v>varchar</v>
          </cell>
          <cell r="E158">
            <v>20</v>
          </cell>
        </row>
        <row r="159">
          <cell r="A159" t="str">
            <v>摘要</v>
          </cell>
          <cell r="B159" t="str">
            <v>CT休日_春分秋分</v>
          </cell>
          <cell r="C159" t="str">
            <v>CT税区分</v>
          </cell>
          <cell r="D159" t="str">
            <v>varchar</v>
          </cell>
          <cell r="E159">
            <v>20</v>
          </cell>
        </row>
        <row r="160">
          <cell r="A160" t="str">
            <v>摘要</v>
          </cell>
          <cell r="B160" t="str">
            <v>CT休日_曜日指定</v>
          </cell>
          <cell r="C160" t="str">
            <v>CT税区分</v>
          </cell>
          <cell r="D160" t="str">
            <v>varchar</v>
          </cell>
          <cell r="E160">
            <v>20</v>
          </cell>
        </row>
        <row r="161">
          <cell r="A161" t="str">
            <v>摘要</v>
          </cell>
          <cell r="B161" t="str">
            <v>CT休日区分</v>
          </cell>
          <cell r="C161" t="str">
            <v>CT税区分</v>
          </cell>
          <cell r="D161" t="str">
            <v>varchar</v>
          </cell>
          <cell r="E161">
            <v>20</v>
          </cell>
        </row>
        <row r="162">
          <cell r="A162" t="str">
            <v>摘要</v>
          </cell>
          <cell r="B162" t="str">
            <v>CT肩書区分</v>
          </cell>
          <cell r="C162" t="str">
            <v>CT税区分</v>
          </cell>
          <cell r="D162" t="str">
            <v>varchar</v>
          </cell>
          <cell r="E162">
            <v>50</v>
          </cell>
        </row>
        <row r="163">
          <cell r="A163" t="str">
            <v>摘要</v>
          </cell>
          <cell r="B163" t="str">
            <v>CT口座ステイタス</v>
          </cell>
          <cell r="C163" t="str">
            <v>CT帳票名</v>
          </cell>
          <cell r="D163" t="str">
            <v>varchar</v>
          </cell>
          <cell r="E163">
            <v>20</v>
          </cell>
        </row>
        <row r="164">
          <cell r="A164" t="str">
            <v>摘要</v>
          </cell>
          <cell r="B164" t="str">
            <v>CT資金性格</v>
          </cell>
          <cell r="C164" t="str">
            <v>CT帳票名</v>
          </cell>
          <cell r="D164" t="str">
            <v>varchar</v>
          </cell>
          <cell r="E164">
            <v>20</v>
          </cell>
        </row>
        <row r="165">
          <cell r="A165" t="str">
            <v>摘要</v>
          </cell>
          <cell r="B165" t="str">
            <v>CT取引動機</v>
          </cell>
          <cell r="C165" t="str">
            <v>CT帳票名</v>
          </cell>
          <cell r="D165" t="str">
            <v>varchar</v>
          </cell>
          <cell r="E165">
            <v>20</v>
          </cell>
        </row>
        <row r="166">
          <cell r="A166" t="str">
            <v>摘要</v>
          </cell>
          <cell r="B166" t="str">
            <v>CT取引方式区分</v>
          </cell>
          <cell r="C166" t="str">
            <v>CT帳票名</v>
          </cell>
          <cell r="D166" t="str">
            <v>varchar</v>
          </cell>
          <cell r="E166">
            <v>50</v>
          </cell>
        </row>
        <row r="167">
          <cell r="A167" t="str">
            <v>摘要</v>
          </cell>
          <cell r="B167" t="str">
            <v>CT職業区分</v>
          </cell>
          <cell r="C167" t="str">
            <v>CT帳票名</v>
          </cell>
          <cell r="D167" t="str">
            <v>varchar</v>
          </cell>
          <cell r="E167">
            <v>50</v>
          </cell>
        </row>
        <row r="168">
          <cell r="A168" t="str">
            <v>摘要</v>
          </cell>
          <cell r="B168" t="str">
            <v>CT税区分</v>
          </cell>
          <cell r="C168" t="str">
            <v>CT帳票名</v>
          </cell>
          <cell r="D168" t="str">
            <v>varchar</v>
          </cell>
          <cell r="E168">
            <v>20</v>
          </cell>
        </row>
        <row r="169">
          <cell r="A169" t="str">
            <v>摘要</v>
          </cell>
          <cell r="B169" t="str">
            <v>CT入出金経路</v>
          </cell>
          <cell r="C169" t="str">
            <v>CT帳票名</v>
          </cell>
          <cell r="D169" t="str">
            <v>varchar</v>
          </cell>
          <cell r="E169">
            <v>50</v>
          </cell>
        </row>
        <row r="170">
          <cell r="A170" t="str">
            <v>摘要</v>
          </cell>
          <cell r="B170" t="str">
            <v>CT法人区分</v>
          </cell>
          <cell r="C170" t="str">
            <v>CT帳票名</v>
          </cell>
          <cell r="D170" t="str">
            <v>varchar</v>
          </cell>
          <cell r="E170">
            <v>50</v>
          </cell>
        </row>
        <row r="171">
          <cell r="A171" t="str">
            <v>摘要</v>
          </cell>
          <cell r="B171" t="str">
            <v>CT法人区分_分類</v>
          </cell>
          <cell r="C171" t="str">
            <v>CT帳票名</v>
          </cell>
          <cell r="D171" t="str">
            <v>varchar</v>
          </cell>
          <cell r="E171">
            <v>50</v>
          </cell>
        </row>
        <row r="172">
          <cell r="A172" t="str">
            <v>摘要</v>
          </cell>
          <cell r="B172" t="str">
            <v>CT本人確認書類</v>
          </cell>
          <cell r="C172" t="str">
            <v>CT帳票名</v>
          </cell>
          <cell r="D172" t="str">
            <v>varchar</v>
          </cell>
          <cell r="E172">
            <v>50</v>
          </cell>
        </row>
        <row r="173">
          <cell r="A173" t="str">
            <v>摘要</v>
          </cell>
          <cell r="B173" t="str">
            <v>CT名義人区分</v>
          </cell>
          <cell r="C173" t="str">
            <v>CT帳票名</v>
          </cell>
          <cell r="D173" t="str">
            <v>varchar</v>
          </cell>
          <cell r="E173">
            <v>20</v>
          </cell>
        </row>
        <row r="174">
          <cell r="A174" t="str">
            <v>摘要</v>
          </cell>
          <cell r="B174" t="str">
            <v>CT約定方法</v>
          </cell>
          <cell r="C174" t="str">
            <v>CT帳票名</v>
          </cell>
          <cell r="D174" t="str">
            <v>varchar</v>
          </cell>
          <cell r="E174">
            <v>12</v>
          </cell>
        </row>
        <row r="175">
          <cell r="A175" t="str">
            <v>摘要</v>
          </cell>
          <cell r="B175" t="str">
            <v>CT預り区分</v>
          </cell>
          <cell r="C175" t="str">
            <v>CT帳面文言</v>
          </cell>
          <cell r="D175" t="str">
            <v>varchar</v>
          </cell>
          <cell r="E175">
            <v>20</v>
          </cell>
        </row>
        <row r="176">
          <cell r="A176" t="str">
            <v>摘要</v>
          </cell>
          <cell r="B176" t="str">
            <v>CT預り指定</v>
          </cell>
          <cell r="C176" t="str">
            <v>CT帳面文言</v>
          </cell>
          <cell r="D176" t="str">
            <v>varchar</v>
          </cell>
          <cell r="E176">
            <v>20</v>
          </cell>
        </row>
        <row r="177">
          <cell r="A177" t="str">
            <v>摘要2 (20)</v>
          </cell>
          <cell r="B177" t="str">
            <v>CT休日区分</v>
          </cell>
          <cell r="C177" t="str">
            <v>CT帳面文言</v>
          </cell>
          <cell r="D177" t="str">
            <v>varchar</v>
          </cell>
          <cell r="E177">
            <v>20</v>
          </cell>
        </row>
        <row r="178">
          <cell r="A178" t="str">
            <v>適用年月日</v>
          </cell>
          <cell r="B178" t="str">
            <v>CT消費税率</v>
          </cell>
          <cell r="C178" t="str">
            <v>CT帳面文言</v>
          </cell>
          <cell r="D178" t="str">
            <v>varchar</v>
          </cell>
          <cell r="E178">
            <v>50</v>
          </cell>
        </row>
        <row r="179">
          <cell r="A179" t="str">
            <v>適用年月日</v>
          </cell>
          <cell r="B179" t="str">
            <v>CT税区分</v>
          </cell>
          <cell r="C179" t="str">
            <v>CT帳面文言</v>
          </cell>
          <cell r="D179" t="str">
            <v>varchar</v>
          </cell>
          <cell r="E179">
            <v>255</v>
          </cell>
        </row>
        <row r="180">
          <cell r="A180" t="str">
            <v>適用年月日</v>
          </cell>
          <cell r="B180" t="str">
            <v>CT有価証券取引税</v>
          </cell>
          <cell r="C180" t="str">
            <v>○</v>
          </cell>
          <cell r="D180" t="str">
            <v>datetime</v>
          </cell>
          <cell r="E180">
            <v>2</v>
          </cell>
        </row>
        <row r="181">
          <cell r="A181" t="str">
            <v>電話番号</v>
          </cell>
          <cell r="B181" t="str">
            <v>CTユーザ会社名</v>
          </cell>
          <cell r="C181" t="str">
            <v>CT都道府県</v>
          </cell>
          <cell r="D181" t="str">
            <v>varchar</v>
          </cell>
          <cell r="E181">
            <v>20</v>
          </cell>
        </row>
        <row r="182">
          <cell r="A182" t="str">
            <v>電話番号</v>
          </cell>
          <cell r="B182" t="str">
            <v>CT支店</v>
          </cell>
          <cell r="C182" t="str">
            <v>CT投信会社</v>
          </cell>
          <cell r="D182" t="str">
            <v>varchar</v>
          </cell>
          <cell r="E182">
            <v>20</v>
          </cell>
        </row>
        <row r="183">
          <cell r="A183" t="str">
            <v>電話番号</v>
          </cell>
          <cell r="B183" t="str">
            <v>CT受託銀行</v>
          </cell>
          <cell r="C183" t="str">
            <v>CT投信会社</v>
          </cell>
          <cell r="D183" t="str">
            <v>varchar</v>
          </cell>
          <cell r="E183">
            <v>20</v>
          </cell>
        </row>
        <row r="184">
          <cell r="A184" t="str">
            <v>電話番号</v>
          </cell>
          <cell r="B184" t="str">
            <v>CT投信会社</v>
          </cell>
          <cell r="C184" t="str">
            <v>CT投信会社</v>
          </cell>
          <cell r="D184" t="str">
            <v>varchar</v>
          </cell>
          <cell r="E184">
            <v>20</v>
          </cell>
        </row>
        <row r="185">
          <cell r="A185" t="str">
            <v>電話番号2</v>
          </cell>
          <cell r="B185" t="str">
            <v>CT受託銀行</v>
          </cell>
          <cell r="C185" t="str">
            <v>CT投信会社</v>
          </cell>
          <cell r="D185" t="str">
            <v>varchar</v>
          </cell>
          <cell r="E185">
            <v>20</v>
          </cell>
        </row>
        <row r="186">
          <cell r="A186" t="str">
            <v>都道府県コード</v>
          </cell>
          <cell r="B186" t="str">
            <v>CT市区町村</v>
          </cell>
          <cell r="C186" t="str">
            <v>CT投信会社</v>
          </cell>
          <cell r="D186" t="str">
            <v>varchar</v>
          </cell>
          <cell r="E186">
            <v>2</v>
          </cell>
        </row>
        <row r="187">
          <cell r="A187" t="str">
            <v>都道府県コード</v>
          </cell>
          <cell r="B187" t="str">
            <v>CT都道府県</v>
          </cell>
          <cell r="C187" t="str">
            <v>CT投信会社</v>
          </cell>
          <cell r="D187" t="str">
            <v>varchar</v>
          </cell>
          <cell r="E187">
            <v>4</v>
          </cell>
        </row>
        <row r="188">
          <cell r="A188" t="str">
            <v>都道府県コード</v>
          </cell>
          <cell r="B188" t="str">
            <v>CT支店</v>
          </cell>
          <cell r="C188" t="str">
            <v>CT投信会社</v>
          </cell>
          <cell r="D188" t="str">
            <v>varchar</v>
          </cell>
          <cell r="E188">
            <v>2</v>
          </cell>
        </row>
        <row r="189">
          <cell r="A189" t="str">
            <v>都道府県名</v>
          </cell>
          <cell r="B189" t="str">
            <v>CT都道府県</v>
          </cell>
          <cell r="C189" t="str">
            <v>CT投信会社</v>
          </cell>
          <cell r="D189" t="str">
            <v>varchar</v>
          </cell>
          <cell r="E189">
            <v>12</v>
          </cell>
        </row>
        <row r="190">
          <cell r="A190" t="str">
            <v>都道府県名</v>
          </cell>
          <cell r="B190" t="str">
            <v>CT郵便番号</v>
          </cell>
          <cell r="C190" t="str">
            <v>CT投信会社</v>
          </cell>
          <cell r="D190" t="str">
            <v>varchar</v>
          </cell>
          <cell r="E190">
            <v>12</v>
          </cell>
        </row>
        <row r="191">
          <cell r="A191" t="str">
            <v>投信会社コード</v>
          </cell>
          <cell r="B191" t="str">
            <v>CT投信会社</v>
          </cell>
          <cell r="C191" t="str">
            <v>CT投信会社</v>
          </cell>
          <cell r="D191" t="str">
            <v>varchar</v>
          </cell>
          <cell r="E191">
            <v>50</v>
          </cell>
        </row>
        <row r="192">
          <cell r="A192" t="str">
            <v>投信会社名</v>
          </cell>
          <cell r="B192" t="str">
            <v>CT投信会社</v>
          </cell>
          <cell r="C192" t="str">
            <v>CT投信会社</v>
          </cell>
          <cell r="D192" t="str">
            <v>varchar</v>
          </cell>
          <cell r="E192">
            <v>50</v>
          </cell>
        </row>
        <row r="193">
          <cell r="A193" t="str">
            <v>日</v>
          </cell>
          <cell r="B193" t="str">
            <v>CT休日_月日指定</v>
          </cell>
          <cell r="C193" t="str">
            <v>CT投信会社</v>
          </cell>
          <cell r="D193" t="str">
            <v>varchar</v>
          </cell>
          <cell r="E193">
            <v>255</v>
          </cell>
        </row>
        <row r="194">
          <cell r="A194" t="str">
            <v>入出金経路コード</v>
          </cell>
          <cell r="B194" t="str">
            <v>CT入出金経路</v>
          </cell>
          <cell r="C194" t="str">
            <v>CT投信会社</v>
          </cell>
          <cell r="D194" t="str">
            <v>varchar</v>
          </cell>
          <cell r="E194">
            <v>50</v>
          </cell>
        </row>
        <row r="195">
          <cell r="A195" t="str">
            <v>入出金経路コード</v>
          </cell>
          <cell r="B195" t="str">
            <v>CT受託銀行</v>
          </cell>
          <cell r="C195" t="str">
            <v>CT入出金経路</v>
          </cell>
          <cell r="D195" t="str">
            <v>varchar</v>
          </cell>
          <cell r="E195">
            <v>2</v>
          </cell>
        </row>
        <row r="196">
          <cell r="A196" t="str">
            <v>入出金経路コード</v>
          </cell>
          <cell r="B196" t="str">
            <v>CT投信会社</v>
          </cell>
          <cell r="C196" t="str">
            <v>CT入出金経路</v>
          </cell>
          <cell r="D196" t="str">
            <v>varchar</v>
          </cell>
          <cell r="E196">
            <v>2</v>
          </cell>
        </row>
        <row r="197">
          <cell r="A197" t="str">
            <v>認証印字出力区分</v>
          </cell>
          <cell r="B197" t="str">
            <v>CTユーザ会社名</v>
          </cell>
          <cell r="C197" t="str">
            <v>CT保有月数</v>
          </cell>
          <cell r="D197" t="str">
            <v>bit</v>
          </cell>
          <cell r="E197">
            <v>50</v>
          </cell>
        </row>
        <row r="198">
          <cell r="A198" t="str">
            <v>年月日</v>
          </cell>
          <cell r="B198" t="str">
            <v>CT休日_春分秋分</v>
          </cell>
          <cell r="C198" t="str">
            <v>CT保有月数</v>
          </cell>
          <cell r="D198" t="str">
            <v>int</v>
          </cell>
        </row>
        <row r="199">
          <cell r="A199" t="str">
            <v>番号桁数</v>
          </cell>
          <cell r="B199" t="str">
            <v>CT受託銀行</v>
          </cell>
          <cell r="C199" t="str">
            <v>CT法人区分</v>
          </cell>
          <cell r="D199" t="str">
            <v>int</v>
          </cell>
          <cell r="E199">
            <v>2</v>
          </cell>
        </row>
        <row r="200">
          <cell r="A200" t="str">
            <v>番号桁数2</v>
          </cell>
          <cell r="B200" t="str">
            <v>CT受託銀行</v>
          </cell>
          <cell r="C200" t="str">
            <v>CT法人区分</v>
          </cell>
          <cell r="D200" t="str">
            <v>int</v>
          </cell>
          <cell r="E200">
            <v>50</v>
          </cell>
        </row>
        <row r="201">
          <cell r="A201" t="str">
            <v>備考</v>
          </cell>
          <cell r="B201" t="str">
            <v>CT受託銀行</v>
          </cell>
          <cell r="C201" t="str">
            <v>CT法人区分</v>
          </cell>
          <cell r="D201" t="str">
            <v>varchar</v>
          </cell>
          <cell r="E201">
            <v>255</v>
          </cell>
        </row>
        <row r="202">
          <cell r="A202" t="str">
            <v>備考</v>
          </cell>
          <cell r="B202" t="str">
            <v>CT投信会社</v>
          </cell>
          <cell r="C202" t="str">
            <v>CT法人区分_分類</v>
          </cell>
          <cell r="D202" t="str">
            <v>varchar</v>
          </cell>
          <cell r="E202">
            <v>255</v>
          </cell>
        </row>
        <row r="203">
          <cell r="A203" t="str">
            <v>表示位置</v>
          </cell>
          <cell r="B203" t="str">
            <v>CT帳面文言</v>
          </cell>
          <cell r="C203" t="str">
            <v>CT法人区分_分類</v>
          </cell>
          <cell r="D203" t="str">
            <v>varchar</v>
          </cell>
          <cell r="E203">
            <v>50</v>
          </cell>
        </row>
        <row r="204">
          <cell r="A204" t="str">
            <v>分類</v>
          </cell>
          <cell r="B204" t="str">
            <v>CT法人区分_分類</v>
          </cell>
          <cell r="C204" t="str">
            <v>○</v>
          </cell>
          <cell r="D204" t="str">
            <v>varchar</v>
          </cell>
          <cell r="E204">
            <v>2</v>
          </cell>
        </row>
        <row r="205">
          <cell r="A205" t="str">
            <v>分類</v>
          </cell>
          <cell r="B205" t="str">
            <v>CT法人区分</v>
          </cell>
          <cell r="C205" t="str">
            <v>CT本人確認書類</v>
          </cell>
          <cell r="D205" t="str">
            <v>varchar</v>
          </cell>
          <cell r="E205">
            <v>2</v>
          </cell>
        </row>
        <row r="206">
          <cell r="A206" t="str">
            <v>文言</v>
          </cell>
          <cell r="B206" t="str">
            <v>CT帳面文言</v>
          </cell>
          <cell r="C206" t="str">
            <v>CT名義人区分</v>
          </cell>
          <cell r="D206" t="str">
            <v>varchar</v>
          </cell>
          <cell r="E206">
            <v>255</v>
          </cell>
        </row>
        <row r="207">
          <cell r="A207" t="str">
            <v>保有月数</v>
          </cell>
          <cell r="B207" t="str">
            <v>CT保有月数</v>
          </cell>
          <cell r="C207" t="str">
            <v>CT名義人区分</v>
          </cell>
          <cell r="D207" t="str">
            <v>int</v>
          </cell>
          <cell r="E207">
            <v>20</v>
          </cell>
        </row>
        <row r="208">
          <cell r="A208" t="str">
            <v>法人区分コード</v>
          </cell>
          <cell r="B208" t="str">
            <v>CT法人区分</v>
          </cell>
          <cell r="C208" t="str">
            <v>○</v>
          </cell>
          <cell r="D208" t="str">
            <v>varchar</v>
          </cell>
          <cell r="E208">
            <v>2</v>
          </cell>
        </row>
        <row r="209">
          <cell r="A209" t="str">
            <v>名義人区分コード</v>
          </cell>
          <cell r="B209" t="str">
            <v>CT名義人区分</v>
          </cell>
          <cell r="C209" t="str">
            <v>CT約定方法</v>
          </cell>
          <cell r="D209" t="str">
            <v>varchar</v>
          </cell>
          <cell r="E209">
            <v>12</v>
          </cell>
        </row>
        <row r="210">
          <cell r="A210" t="str">
            <v>約定方法コード</v>
          </cell>
          <cell r="B210" t="str">
            <v>CT約定方法</v>
          </cell>
          <cell r="C210" t="str">
            <v>○</v>
          </cell>
          <cell r="D210" t="str">
            <v>varchar</v>
          </cell>
          <cell r="E210">
            <v>2</v>
          </cell>
        </row>
        <row r="211">
          <cell r="A211" t="str">
            <v>有価証券取引税率</v>
          </cell>
          <cell r="B211" t="str">
            <v>CT有価証券取引税</v>
          </cell>
          <cell r="C211" t="str">
            <v>CT有価証券取引税</v>
          </cell>
          <cell r="D211" t="str">
            <v>money</v>
          </cell>
        </row>
        <row r="212">
          <cell r="A212" t="str">
            <v>郵便番号</v>
          </cell>
          <cell r="B212" t="str">
            <v>CT郵便番号</v>
          </cell>
          <cell r="C212" t="str">
            <v>CT有価証券取引税</v>
          </cell>
          <cell r="D212" t="str">
            <v>money</v>
          </cell>
          <cell r="E212">
            <v>8</v>
          </cell>
        </row>
        <row r="213">
          <cell r="A213" t="str">
            <v>郵便番号</v>
          </cell>
          <cell r="B213" t="str">
            <v>CT支店</v>
          </cell>
          <cell r="C213" t="str">
            <v>CT郵便番号</v>
          </cell>
          <cell r="D213" t="str">
            <v>varchar</v>
          </cell>
          <cell r="E213">
            <v>8</v>
          </cell>
        </row>
        <row r="214">
          <cell r="A214" t="str">
            <v>預り区分コード</v>
          </cell>
          <cell r="B214" t="str">
            <v>CT預り区分</v>
          </cell>
          <cell r="C214" t="str">
            <v>CT郵便番号</v>
          </cell>
          <cell r="D214" t="str">
            <v>varchar</v>
          </cell>
          <cell r="E214">
            <v>50</v>
          </cell>
        </row>
        <row r="215">
          <cell r="A215" t="str">
            <v>預り指定</v>
          </cell>
          <cell r="B215" t="str">
            <v>CT預り指定</v>
          </cell>
          <cell r="C215" t="str">
            <v>CT郵便番号</v>
          </cell>
          <cell r="D215" t="str">
            <v>varchar</v>
          </cell>
          <cell r="E215">
            <v>128</v>
          </cell>
        </row>
        <row r="216">
          <cell r="A216" t="str">
            <v>曜日</v>
          </cell>
          <cell r="B216" t="str">
            <v>CT休日_曜日指定</v>
          </cell>
          <cell r="C216" t="str">
            <v>CT郵便番号</v>
          </cell>
          <cell r="D216" t="str">
            <v>varchar</v>
          </cell>
          <cell r="E216">
            <v>12</v>
          </cell>
        </row>
        <row r="217">
          <cell r="A217" t="str">
            <v>用紙様式</v>
          </cell>
          <cell r="B217" t="str">
            <v>CT帳票名</v>
          </cell>
          <cell r="C217" t="str">
            <v>CT預り区分</v>
          </cell>
          <cell r="D217" t="str">
            <v>varchar</v>
          </cell>
          <cell r="E217">
            <v>20</v>
          </cell>
        </row>
        <row r="218">
          <cell r="A218" t="str">
            <v>連絡者</v>
          </cell>
          <cell r="B218" t="str">
            <v>CT受託銀行</v>
          </cell>
          <cell r="C218" t="str">
            <v>CT預り区分</v>
          </cell>
          <cell r="D218" t="str">
            <v>varchar</v>
          </cell>
          <cell r="E218">
            <v>50</v>
          </cell>
        </row>
        <row r="219">
          <cell r="A219" t="str">
            <v>連絡者</v>
          </cell>
          <cell r="B219" t="str">
            <v>CT投信会社</v>
          </cell>
          <cell r="C219" t="str">
            <v>CT預り指定</v>
          </cell>
          <cell r="D219" t="str">
            <v>varchar</v>
          </cell>
          <cell r="E219">
            <v>50</v>
          </cell>
        </row>
        <row r="220">
          <cell r="A220" t="str">
            <v>連絡者2</v>
          </cell>
          <cell r="B220" t="str">
            <v>CT受託銀行</v>
          </cell>
          <cell r="C220" t="str">
            <v>CT預り指定</v>
          </cell>
          <cell r="D220" t="str">
            <v>varchar</v>
          </cell>
          <cell r="E220">
            <v>50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7">
          <cell r="C27" t="str">
            <v>CHAR</v>
          </cell>
        </row>
        <row r="28">
          <cell r="C28" t="str">
            <v>ＶＡＲＣＨＡＲ</v>
          </cell>
        </row>
        <row r="29">
          <cell r="C29" t="str">
            <v>ＧＲＡＰＨＩＣ</v>
          </cell>
        </row>
        <row r="30">
          <cell r="C30" t="str">
            <v>ＳＭＡＬＬＩＮＴ</v>
          </cell>
        </row>
        <row r="31">
          <cell r="C31" t="str">
            <v>ＩＮＴＥＧＥＲ</v>
          </cell>
        </row>
        <row r="32">
          <cell r="C32" t="str">
            <v>DEＣＩＭＡＬ</v>
          </cell>
        </row>
        <row r="33">
          <cell r="C33" t="str">
            <v>ＤＡＴＥ</v>
          </cell>
        </row>
        <row r="34">
          <cell r="C34" t="str">
            <v>ＴＩＭＥ</v>
          </cell>
        </row>
        <row r="35">
          <cell r="C35" t="str">
            <v>ＴＩＭＥＳＴＡＭＰ</v>
          </cell>
        </row>
        <row r="36">
          <cell r="C36" t="str">
            <v>ＣＬＯＢ</v>
          </cell>
        </row>
        <row r="37">
          <cell r="C37" t="str">
            <v>ＤＢＣＬＯＢ</v>
          </cell>
        </row>
        <row r="38">
          <cell r="C38" t="str">
            <v>ＢＬＯＢ</v>
          </cell>
        </row>
        <row r="39">
          <cell r="C39" t="str">
            <v>ＤＡＴＡＬＩＮＫ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履歴"/>
      <sheetName val="ファイル提供形式"/>
    </sheetNames>
    <sheetDataSet>
      <sheetData sheetId="0"/>
      <sheetData sheetId="1">
        <row r="7">
          <cell r="A7">
            <v>1</v>
          </cell>
          <cell r="C7">
            <v>41729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記録"/>
      <sheetName val="Sheet1"/>
    </sheetNames>
    <definedNames>
      <definedName name="_xlbgnm.F041321"/>
      <definedName name="_xlbgnm.F041411"/>
      <definedName name="_xlbgnm.F041510"/>
      <definedName name="_xlbgnm.F041520"/>
      <definedName name="_xlbgnm.F041530"/>
      <definedName name="ISOHELP2"/>
    </defined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ーブル一覧"/>
      <sheetName val="Ｅ００１"/>
      <sheetName val="Ｅ００２"/>
      <sheetName val="Ｅ００３"/>
      <sheetName val="Ｅ００４"/>
      <sheetName val="Ｅ００５"/>
      <sheetName val="Ｅ００６"/>
      <sheetName val="参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6">
          <cell r="C6" t="str">
            <v>００１</v>
          </cell>
          <cell r="D6" t="str">
            <v>融資統合ＤＢ</v>
          </cell>
        </row>
        <row r="7">
          <cell r="C7" t="str">
            <v>００２</v>
          </cell>
          <cell r="D7" t="str">
            <v>ＤＷＨ</v>
          </cell>
        </row>
        <row r="8">
          <cell r="C8" t="str">
            <v>９９９</v>
          </cell>
          <cell r="D8" t="str">
            <v>その他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&amp;A表"/>
      <sheetName val="諸率【加入者計】"/>
      <sheetName val="諸率【被保険者70歳未満】"/>
      <sheetName val="諸率【被扶養者70歳未満（未就学児除く）】"/>
      <sheetName val="諸率【未就学児】"/>
      <sheetName val="諸率【70歳以上一般所得者】"/>
      <sheetName val="諸率【70歳以上現役並み所得者】"/>
      <sheetName val="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組合</v>
          </cell>
        </row>
        <row r="5">
          <cell r="B5" t="str">
            <v>協会</v>
          </cell>
        </row>
        <row r="6">
          <cell r="B6" t="str">
            <v>船保</v>
          </cell>
        </row>
        <row r="7">
          <cell r="B7" t="str">
            <v>年報</v>
          </cell>
        </row>
        <row r="8">
          <cell r="B8" t="str">
            <v>保険者</v>
          </cell>
        </row>
        <row r="9">
          <cell r="B9" t="str">
            <v>非定型</v>
          </cell>
        </row>
        <row r="10">
          <cell r="B10" t="str">
            <v>組・協・船</v>
          </cell>
        </row>
        <row r="11">
          <cell r="B11" t="str">
            <v>ｴﾗｰ確認ﾒｰﾙ</v>
          </cell>
        </row>
        <row r="12">
          <cell r="B12" t="str">
            <v>環境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病床規模別は手持ち"/>
      <sheetName val="病床規模別（手持ち）"/>
      <sheetName val="Sheet1"/>
    </sheetNames>
    <definedNames>
      <definedName name="cb_option_閏1" refersTo="#REF!"/>
      <definedName name="cb_option_公1" refersTo="#REF!"/>
      <definedName name="cb_option_公2" refersTo="#REF!"/>
      <definedName name="cb_option_公3" refersTo="#REF!"/>
      <definedName name="cb_option_公4" refersTo="#REF!"/>
      <definedName name="cb_option_公5" refersTo="#REF!"/>
      <definedName name="cb_option_公6" refersTo="#REF!"/>
      <definedName name="cb_option_公7" refersTo="#REF!"/>
      <definedName name="cb_option_公8" refersTo="#REF!"/>
      <definedName name="cb_option_公9" refersTo="#REF!"/>
      <definedName name="cb_option_追1" refersTo="#REF!"/>
      <definedName name="cb_option_付1" refersTo="#REF!"/>
      <definedName name="cb_option_付2" refersTo="#REF!"/>
      <definedName name="cb_option_付3" refersTo="#REF!"/>
      <definedName name="cb_option_別1" refersTo="#REF!"/>
      <definedName name="cb_option_別2" refersTo="#REF!"/>
      <definedName name="CB_SclBar" refersTo="#REF!"/>
      <definedName name="CB_ScrollBar" refersTo="#REF!"/>
      <definedName name="cb_スピン1_Change" refersTo="#REF!"/>
      <definedName name="cb_スピン2_Change" refersTo="#REF!"/>
      <definedName name="cb_スピン3_Change" refersTo="#REF!"/>
      <definedName name="cb_スピン4_Change" refersTo="#REF!"/>
      <definedName name="ClearData" refersTo="#REF!"/>
      <definedName name="debug_bottun" refersTo="#REF!"/>
      <definedName name="Display_sheet" refersTo="#REF!"/>
      <definedName name="EmpData" refersTo="#REF!"/>
      <definedName name="lb_sinryo_disp" refersTo="#REF!"/>
      <definedName name="Make_定制度" refersTo="#REF!"/>
      <definedName name="Medias_Close" refersTo="#REF!"/>
      <definedName name="option_グラフ_on" refersTo="#REF!"/>
      <definedName name="option_帳票_on" refersTo="#REF!"/>
      <definedName name="Record1" refersTo="#REF!"/>
      <definedName name="reset_menu" refersTo="#REF!"/>
      <definedName name="sub_時系列1設定" refersTo="#REF!"/>
      <definedName name="vb_メイン.Display_sheet" refersTo="#REF!"/>
      <definedName name="vb_メイン.Medias_Close" refersTo="#REF!"/>
      <definedName name="vb_メイン.option_グラフ_on" refersTo="#REF!"/>
      <definedName name="vb_メイン.option_帳票_on" refersTo="#REF!"/>
      <definedName name="データ確認" refersTo="#REF!"/>
    </definedNames>
    <sheetDataSet>
      <sheetData sheetId="0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ジョブ一覧"/>
      <sheetName val="ジョブ機能(共通）"/>
      <sheetName val="ジョブ機能 (個別)"/>
      <sheetName val="ﾌﾟﾛｸﾞﾗﾑ一覧"/>
      <sheetName val="ﾌﾟﾛｸﾞﾗﾑ一覧 (2)"/>
      <sheetName val="機能一覧(共通）"/>
      <sheetName val="機能一覧 (個別)"/>
      <sheetName val="ﾌｧｲﾙ一覧"/>
      <sheetName val="帳票一覧"/>
      <sheetName val="ﾃﾞｰﾀ項目一覧"/>
    </sheetNames>
    <sheetDataSet>
      <sheetData sheetId="0" refreshError="1">
        <row r="2">
          <cell r="B2" t="str">
            <v>共通（口振・振込）</v>
          </cell>
        </row>
        <row r="3">
          <cell r="B3" t="str">
            <v>共通（口振）</v>
          </cell>
        </row>
        <row r="4">
          <cell r="B4" t="str">
            <v>共通（振込）</v>
          </cell>
        </row>
        <row r="5">
          <cell r="B5" t="str">
            <v>個社別</v>
          </cell>
        </row>
        <row r="6">
          <cell r="B6" t="str">
            <v>廃止・未使用</v>
          </cell>
        </row>
        <row r="7">
          <cell r="B7" t="str">
            <v>九州電力</v>
          </cell>
        </row>
        <row r="8">
          <cell r="B8" t="str">
            <v>西鉄・九電工</v>
          </cell>
        </row>
        <row r="9">
          <cell r="B9" t="str">
            <v>ＭＴ編集</v>
          </cell>
        </row>
        <row r="10">
          <cell r="B10" t="str">
            <v>ＦＡＸ－ＯＣＲ</v>
          </cell>
        </row>
        <row r="11">
          <cell r="B11" t="str">
            <v>トヨタ自動車</v>
          </cell>
        </row>
        <row r="12">
          <cell r="B12" t="str">
            <v>九工大</v>
          </cell>
        </row>
        <row r="13">
          <cell r="B13" t="str">
            <v>福岡県</v>
          </cell>
        </row>
        <row r="14">
          <cell r="B14" t="str">
            <v>福岡市</v>
          </cell>
        </row>
        <row r="15">
          <cell r="B15" t="str">
            <v>北九州市</v>
          </cell>
        </row>
        <row r="16">
          <cell r="B16" t="str">
            <v>長崎大学</v>
          </cell>
        </row>
        <row r="17">
          <cell r="B17" t="str">
            <v>九州医療センター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PT工程完了報告書"/>
      <sheetName val="ＰＴ障害状況"/>
      <sheetName val="製造仕様書変更履歴及び疎通推移"/>
      <sheetName val="PT品質集計シート（画面）"/>
      <sheetName val="PT品質集計シート（EJB)"/>
      <sheetName val="PT品質集計シート (業務共通部品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CP9808"/>
    </sheetNames>
    <definedNames>
      <definedName name="HELP"/>
      <definedName name="P概要"/>
      <definedName name="REVIEW開始"/>
      <definedName name="REVIEW開始印刷"/>
      <definedName name="REVIEW計画印刷"/>
      <definedName name="REVIEW結合"/>
      <definedName name="REVIEW結合印刷"/>
      <definedName name="REVIEW終了"/>
      <definedName name="REVIEW終了印刷"/>
      <definedName name="REVIEW詳細"/>
      <definedName name="REVIEW詳細印刷"/>
      <definedName name="START"/>
      <definedName name="計画書"/>
      <definedName name="総括書"/>
      <definedName name="入力A"/>
      <definedName name="入力D41"/>
      <definedName name="入力D410"/>
      <definedName name="入力D413"/>
      <definedName name="入力D47"/>
      <definedName name="入力D48"/>
      <definedName name="入力D49"/>
      <definedName name="入力Review"/>
      <definedName name="表紙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E51"/>
  <sheetViews>
    <sheetView tabSelected="1" view="pageBreakPreview" zoomScale="70" zoomScaleNormal="75" zoomScaleSheetLayoutView="70"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C12" sqref="C12"/>
    </sheetView>
  </sheetViews>
  <sheetFormatPr defaultRowHeight="13.2" x14ac:dyDescent="0.2"/>
  <cols>
    <col min="1" max="1" width="15" customWidth="1"/>
    <col min="2" max="6" width="9.21875" customWidth="1"/>
    <col min="7" max="7" width="10.44140625" customWidth="1"/>
    <col min="8" max="25" width="9.21875" customWidth="1"/>
    <col min="26" max="26" width="7.109375" style="4" bestFit="1" customWidth="1"/>
    <col min="27" max="29" width="8.33203125" customWidth="1"/>
    <col min="30" max="31" width="5.33203125" style="4" customWidth="1"/>
  </cols>
  <sheetData>
    <row r="1" spans="1:31" s="1" customFormat="1" ht="33.75" customHeight="1" x14ac:dyDescent="0.2">
      <c r="A1" s="13" t="s">
        <v>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4"/>
      <c r="AB1" s="124"/>
      <c r="AC1" s="125"/>
      <c r="AD1" s="125"/>
      <c r="AE1" s="125"/>
    </row>
    <row r="2" spans="1:31" s="1" customFormat="1" ht="16.5" customHeight="1" thickBo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5"/>
      <c r="AA2" s="14"/>
      <c r="AB2" s="126"/>
      <c r="AC2" s="126"/>
      <c r="AD2" s="126"/>
      <c r="AE2" s="126"/>
    </row>
    <row r="3" spans="1:31" s="1" customFormat="1" ht="35.25" customHeight="1" thickBot="1" x14ac:dyDescent="0.25">
      <c r="A3" s="83" t="s">
        <v>0</v>
      </c>
      <c r="B3" s="16"/>
      <c r="C3" s="16"/>
      <c r="D3" s="16"/>
      <c r="E3" s="16"/>
      <c r="F3" s="86"/>
      <c r="G3" s="86"/>
      <c r="H3" s="87"/>
      <c r="I3" s="87"/>
      <c r="J3" s="87"/>
      <c r="K3" s="17"/>
      <c r="L3" s="16"/>
      <c r="M3" s="16"/>
      <c r="N3" s="18"/>
      <c r="O3" s="18"/>
      <c r="P3" s="16"/>
      <c r="Q3" s="16"/>
      <c r="R3" s="16"/>
      <c r="S3" s="16"/>
      <c r="T3" s="16"/>
      <c r="U3" s="16"/>
      <c r="V3" s="16"/>
      <c r="W3" s="16"/>
      <c r="X3" s="16"/>
      <c r="Y3" s="16"/>
      <c r="Z3" s="88" t="s">
        <v>48</v>
      </c>
      <c r="AA3" s="89"/>
      <c r="AB3" s="89"/>
      <c r="AC3" s="90"/>
      <c r="AD3" s="94" t="s">
        <v>71</v>
      </c>
      <c r="AE3" s="95"/>
    </row>
    <row r="4" spans="1:31" s="1" customFormat="1" ht="27.75" customHeight="1" x14ac:dyDescent="0.2">
      <c r="A4" s="84"/>
      <c r="B4" s="100" t="s">
        <v>51</v>
      </c>
      <c r="C4" s="101"/>
      <c r="D4" s="102" t="s">
        <v>52</v>
      </c>
      <c r="E4" s="103"/>
      <c r="F4" s="102" t="s">
        <v>54</v>
      </c>
      <c r="G4" s="103"/>
      <c r="H4" s="104" t="s">
        <v>55</v>
      </c>
      <c r="I4" s="105"/>
      <c r="J4" s="101" t="s">
        <v>70</v>
      </c>
      <c r="K4" s="106"/>
      <c r="L4" s="101" t="s">
        <v>57</v>
      </c>
      <c r="M4" s="107"/>
      <c r="N4" s="81" t="s">
        <v>59</v>
      </c>
      <c r="O4" s="108"/>
      <c r="P4" s="82" t="s">
        <v>61</v>
      </c>
      <c r="Q4" s="108"/>
      <c r="R4" s="81" t="s">
        <v>64</v>
      </c>
      <c r="S4" s="108"/>
      <c r="T4" s="82" t="s">
        <v>66</v>
      </c>
      <c r="U4" s="109"/>
      <c r="V4" s="110" t="s">
        <v>68</v>
      </c>
      <c r="W4" s="111"/>
      <c r="X4" s="81" t="s">
        <v>1</v>
      </c>
      <c r="Y4" s="82"/>
      <c r="Z4" s="91"/>
      <c r="AA4" s="92"/>
      <c r="AB4" s="92"/>
      <c r="AC4" s="93"/>
      <c r="AD4" s="96"/>
      <c r="AE4" s="97"/>
    </row>
    <row r="5" spans="1:31" s="1" customFormat="1" ht="35.25" customHeight="1" thickBot="1" x14ac:dyDescent="0.25">
      <c r="A5" s="84"/>
      <c r="B5" s="117" t="s">
        <v>50</v>
      </c>
      <c r="C5" s="118"/>
      <c r="D5" s="119" t="s">
        <v>53</v>
      </c>
      <c r="E5" s="119"/>
      <c r="F5" s="119" t="s">
        <v>49</v>
      </c>
      <c r="G5" s="119"/>
      <c r="H5" s="119" t="s">
        <v>56</v>
      </c>
      <c r="I5" s="119"/>
      <c r="J5" s="119" t="s">
        <v>63</v>
      </c>
      <c r="K5" s="119"/>
      <c r="L5" s="119" t="s">
        <v>58</v>
      </c>
      <c r="M5" s="120"/>
      <c r="N5" s="121" t="s">
        <v>60</v>
      </c>
      <c r="O5" s="122"/>
      <c r="P5" s="121" t="s">
        <v>62</v>
      </c>
      <c r="Q5" s="122"/>
      <c r="R5" s="123" t="s">
        <v>65</v>
      </c>
      <c r="S5" s="123"/>
      <c r="T5" s="123" t="s">
        <v>67</v>
      </c>
      <c r="U5" s="123"/>
      <c r="V5" s="123" t="s">
        <v>47</v>
      </c>
      <c r="W5" s="123"/>
      <c r="X5" s="116" t="s">
        <v>69</v>
      </c>
      <c r="Y5" s="116"/>
      <c r="Z5" s="91"/>
      <c r="AA5" s="92"/>
      <c r="AB5" s="92"/>
      <c r="AC5" s="93"/>
      <c r="AD5" s="98"/>
      <c r="AE5" s="99"/>
    </row>
    <row r="6" spans="1:31" s="2" customFormat="1" ht="47.25" customHeight="1" thickTop="1" thickBot="1" x14ac:dyDescent="0.25">
      <c r="A6" s="85"/>
      <c r="B6" s="19" t="s">
        <v>73</v>
      </c>
      <c r="C6" s="19" t="s">
        <v>85</v>
      </c>
      <c r="D6" s="19" t="s">
        <v>81</v>
      </c>
      <c r="E6" s="19" t="s">
        <v>86</v>
      </c>
      <c r="F6" s="19" t="s">
        <v>80</v>
      </c>
      <c r="G6" s="19" t="s">
        <v>87</v>
      </c>
      <c r="H6" s="19" t="s">
        <v>79</v>
      </c>
      <c r="I6" s="19" t="s">
        <v>88</v>
      </c>
      <c r="J6" s="20" t="s">
        <v>72</v>
      </c>
      <c r="K6" s="20" t="s">
        <v>89</v>
      </c>
      <c r="L6" s="19" t="s">
        <v>78</v>
      </c>
      <c r="M6" s="19" t="s">
        <v>90</v>
      </c>
      <c r="N6" s="21" t="s">
        <v>74</v>
      </c>
      <c r="O6" s="21" t="s">
        <v>87</v>
      </c>
      <c r="P6" s="22" t="s">
        <v>77</v>
      </c>
      <c r="Q6" s="22" t="s">
        <v>91</v>
      </c>
      <c r="R6" s="22" t="s">
        <v>76</v>
      </c>
      <c r="S6" s="22" t="s">
        <v>92</v>
      </c>
      <c r="T6" s="22" t="s">
        <v>75</v>
      </c>
      <c r="U6" s="22" t="s">
        <v>93</v>
      </c>
      <c r="V6" s="22" t="s">
        <v>72</v>
      </c>
      <c r="W6" s="22" t="s">
        <v>89</v>
      </c>
      <c r="X6" s="23" t="s">
        <v>74</v>
      </c>
      <c r="Y6" s="23" t="s">
        <v>87</v>
      </c>
      <c r="Z6" s="127" t="s">
        <v>83</v>
      </c>
      <c r="AA6" s="128"/>
      <c r="AB6" s="129" t="s">
        <v>94</v>
      </c>
      <c r="AC6" s="130"/>
      <c r="AD6" s="24" t="s">
        <v>82</v>
      </c>
      <c r="AE6" s="25" t="s">
        <v>95</v>
      </c>
    </row>
    <row r="7" spans="1:31" s="1" customFormat="1" ht="26.25" customHeight="1" thickTop="1" x14ac:dyDescent="0.2">
      <c r="A7" s="26" t="s">
        <v>2</v>
      </c>
      <c r="B7" s="27">
        <f t="shared" ref="B7:Z7" si="0">AVERAGE(B9:B51)</f>
        <v>29.767441860465116</v>
      </c>
      <c r="C7" s="28">
        <f t="shared" si="0"/>
        <v>27.674418604651162</v>
      </c>
      <c r="D7" s="27">
        <f t="shared" si="0"/>
        <v>32.139534883720927</v>
      </c>
      <c r="E7" s="28">
        <f t="shared" si="0"/>
        <v>31.88372093023256</v>
      </c>
      <c r="F7" s="27">
        <f t="shared" si="0"/>
        <v>101.51162790697674</v>
      </c>
      <c r="G7" s="28">
        <f t="shared" si="0"/>
        <v>80.116279069767444</v>
      </c>
      <c r="H7" s="27">
        <f t="shared" si="0"/>
        <v>40.581395348837212</v>
      </c>
      <c r="I7" s="28">
        <f t="shared" si="0"/>
        <v>58.255813953488371</v>
      </c>
      <c r="J7" s="29">
        <f t="shared" si="0"/>
        <v>38.604651162790695</v>
      </c>
      <c r="K7" s="30">
        <f t="shared" si="0"/>
        <v>40.465116279069768</v>
      </c>
      <c r="L7" s="27">
        <f t="shared" si="0"/>
        <v>17.325581395348838</v>
      </c>
      <c r="M7" s="28">
        <f t="shared" si="0"/>
        <v>15.232558139534884</v>
      </c>
      <c r="N7" s="29">
        <f t="shared" si="0"/>
        <v>34.767441860465119</v>
      </c>
      <c r="O7" s="31">
        <f t="shared" si="0"/>
        <v>42.906976744186046</v>
      </c>
      <c r="P7" s="27">
        <f t="shared" si="0"/>
        <v>25.302325581395348</v>
      </c>
      <c r="Q7" s="32">
        <f t="shared" si="0"/>
        <v>22.209302325581394</v>
      </c>
      <c r="R7" s="27">
        <f t="shared" si="0"/>
        <v>19.534883720930232</v>
      </c>
      <c r="S7" s="32">
        <f t="shared" si="0"/>
        <v>15</v>
      </c>
      <c r="T7" s="27">
        <f t="shared" si="0"/>
        <v>19.604651162790699</v>
      </c>
      <c r="U7" s="32">
        <f>AVERAGE(U9:U51)</f>
        <v>24.697674418604652</v>
      </c>
      <c r="V7" s="27">
        <f t="shared" ref="V7" si="1">AVERAGE(V9:V51)</f>
        <v>27.186046511627907</v>
      </c>
      <c r="W7" s="32">
        <f t="shared" si="0"/>
        <v>32.162790697674417</v>
      </c>
      <c r="X7" s="27">
        <f t="shared" si="0"/>
        <v>72.139534883720927</v>
      </c>
      <c r="Y7" s="32">
        <f t="shared" si="0"/>
        <v>74.860465116279073</v>
      </c>
      <c r="Z7" s="131">
        <f t="shared" si="0"/>
        <v>458.46511627906978</v>
      </c>
      <c r="AA7" s="132"/>
      <c r="AB7" s="133">
        <f>AVERAGE(AB9:AB51)</f>
        <v>465.46511627906978</v>
      </c>
      <c r="AC7" s="134"/>
      <c r="AD7" s="33"/>
      <c r="AE7" s="34"/>
    </row>
    <row r="8" spans="1:31" s="1" customFormat="1" ht="26.25" customHeight="1" thickBot="1" x14ac:dyDescent="0.25">
      <c r="A8" s="35" t="s">
        <v>3</v>
      </c>
      <c r="B8" s="9">
        <f>B7/190</f>
        <v>0.15667074663402691</v>
      </c>
      <c r="C8" s="12">
        <f>C7/190</f>
        <v>0.14565483476132191</v>
      </c>
      <c r="D8" s="9">
        <f>D7/70</f>
        <v>0.45913621262458465</v>
      </c>
      <c r="E8" s="12">
        <f>E7/75</f>
        <v>0.42511627906976746</v>
      </c>
      <c r="F8" s="9">
        <f>F7/120</f>
        <v>0.84593023255813948</v>
      </c>
      <c r="G8" s="12">
        <f>G7/100</f>
        <v>0.80116279069767449</v>
      </c>
      <c r="H8" s="9">
        <f>H7/60</f>
        <v>0.67635658914728691</v>
      </c>
      <c r="I8" s="12">
        <f>I7/65</f>
        <v>0.89624329159212879</v>
      </c>
      <c r="J8" s="9">
        <f>J7/50</f>
        <v>0.77209302325581386</v>
      </c>
      <c r="K8" s="12">
        <f>K7/50</f>
        <v>0.80930232558139537</v>
      </c>
      <c r="L8" s="9">
        <f>L7/130</f>
        <v>0.13327370304114491</v>
      </c>
      <c r="M8" s="12">
        <f>M7/130</f>
        <v>0.11717352415026834</v>
      </c>
      <c r="N8" s="9">
        <f>N7/100</f>
        <v>0.3476744186046512</v>
      </c>
      <c r="O8" s="10">
        <f>O7/100</f>
        <v>0.42906976744186048</v>
      </c>
      <c r="P8" s="9">
        <f>P7/30</f>
        <v>0.84341085271317828</v>
      </c>
      <c r="Q8" s="10">
        <f>Q7/25</f>
        <v>0.8883720930232557</v>
      </c>
      <c r="R8" s="9">
        <f>R7/20</f>
        <v>0.97674418604651159</v>
      </c>
      <c r="S8" s="11">
        <f>S7/15</f>
        <v>1</v>
      </c>
      <c r="T8" s="9">
        <f>T7/40</f>
        <v>0.49011627906976746</v>
      </c>
      <c r="U8" s="10">
        <f>U7/40</f>
        <v>0.61744186046511629</v>
      </c>
      <c r="V8" s="9">
        <f>V7/50</f>
        <v>0.54372093023255819</v>
      </c>
      <c r="W8" s="10">
        <f>W7/50</f>
        <v>0.6432558139534883</v>
      </c>
      <c r="X8" s="9">
        <f>X7/100</f>
        <v>0.72139534883720924</v>
      </c>
      <c r="Y8" s="10">
        <f>Y7/100</f>
        <v>0.74860465116279074</v>
      </c>
      <c r="Z8" s="112">
        <f>Z7/960</f>
        <v>0.47756782945736437</v>
      </c>
      <c r="AA8" s="113"/>
      <c r="AB8" s="114">
        <f>AB7/940</f>
        <v>0.49517565561603166</v>
      </c>
      <c r="AC8" s="115"/>
      <c r="AD8" s="36"/>
      <c r="AE8" s="37"/>
    </row>
    <row r="9" spans="1:31" s="3" customFormat="1" ht="21" customHeight="1" thickTop="1" x14ac:dyDescent="0.2">
      <c r="A9" s="38" t="s">
        <v>4</v>
      </c>
      <c r="B9" s="39">
        <v>-5</v>
      </c>
      <c r="C9" s="40">
        <v>-5</v>
      </c>
      <c r="D9" s="41">
        <v>40</v>
      </c>
      <c r="E9" s="5">
        <v>40</v>
      </c>
      <c r="F9" s="42">
        <v>90</v>
      </c>
      <c r="G9" s="7">
        <v>55</v>
      </c>
      <c r="H9" s="41">
        <v>40</v>
      </c>
      <c r="I9" s="5">
        <v>60</v>
      </c>
      <c r="J9" s="42">
        <v>45</v>
      </c>
      <c r="K9" s="7">
        <v>45</v>
      </c>
      <c r="L9" s="39">
        <v>10</v>
      </c>
      <c r="M9" s="43">
        <v>10</v>
      </c>
      <c r="N9" s="44">
        <v>35</v>
      </c>
      <c r="O9" s="45">
        <v>35</v>
      </c>
      <c r="P9" s="44">
        <v>30</v>
      </c>
      <c r="Q9" s="45">
        <v>25</v>
      </c>
      <c r="R9" s="44">
        <v>20</v>
      </c>
      <c r="S9" s="45">
        <v>15</v>
      </c>
      <c r="T9" s="44">
        <v>35</v>
      </c>
      <c r="U9" s="45">
        <v>35</v>
      </c>
      <c r="V9" s="39">
        <v>31</v>
      </c>
      <c r="W9" s="46">
        <v>36</v>
      </c>
      <c r="X9" s="47">
        <v>38</v>
      </c>
      <c r="Y9" s="45">
        <v>56</v>
      </c>
      <c r="Z9" s="48">
        <v>409</v>
      </c>
      <c r="AA9" s="49">
        <f>Z9/960</f>
        <v>0.42604166666666665</v>
      </c>
      <c r="AB9" s="50">
        <f>C9+E9+G9+I9+K9+M9+O9+Q9+S9+U9+W9+Y9</f>
        <v>407</v>
      </c>
      <c r="AC9" s="51">
        <f>AB9/940</f>
        <v>0.43297872340425531</v>
      </c>
      <c r="AD9" s="52">
        <f>RANK(Z9,$Z$9:$Z$51,0)</f>
        <v>33</v>
      </c>
      <c r="AE9" s="53">
        <f>RANK(AB9,$AB$9:$AB$51,0)</f>
        <v>34</v>
      </c>
    </row>
    <row r="10" spans="1:31" s="3" customFormat="1" ht="21" customHeight="1" x14ac:dyDescent="0.2">
      <c r="A10" s="54" t="s">
        <v>5</v>
      </c>
      <c r="B10" s="39">
        <v>20</v>
      </c>
      <c r="C10" s="55">
        <v>20</v>
      </c>
      <c r="D10" s="56">
        <v>40</v>
      </c>
      <c r="E10" s="5">
        <v>40</v>
      </c>
      <c r="F10" s="57">
        <v>90</v>
      </c>
      <c r="G10" s="7">
        <v>60</v>
      </c>
      <c r="H10" s="56">
        <v>35</v>
      </c>
      <c r="I10" s="5">
        <v>55</v>
      </c>
      <c r="J10" s="57">
        <v>20</v>
      </c>
      <c r="K10" s="7">
        <v>40</v>
      </c>
      <c r="L10" s="39">
        <v>5</v>
      </c>
      <c r="M10" s="55">
        <v>10</v>
      </c>
      <c r="N10" s="44">
        <v>55</v>
      </c>
      <c r="O10" s="58">
        <v>60</v>
      </c>
      <c r="P10" s="44">
        <v>25</v>
      </c>
      <c r="Q10" s="45">
        <v>25</v>
      </c>
      <c r="R10" s="44">
        <v>20</v>
      </c>
      <c r="S10" s="45">
        <v>15</v>
      </c>
      <c r="T10" s="44">
        <v>35</v>
      </c>
      <c r="U10" s="45">
        <v>35</v>
      </c>
      <c r="V10" s="39">
        <v>17</v>
      </c>
      <c r="W10" s="46">
        <v>22</v>
      </c>
      <c r="X10" s="47">
        <v>66</v>
      </c>
      <c r="Y10" s="45">
        <v>76</v>
      </c>
      <c r="Z10" s="48">
        <v>428</v>
      </c>
      <c r="AA10" s="49">
        <f>Z10/960</f>
        <v>0.44583333333333336</v>
      </c>
      <c r="AB10" s="50">
        <f t="shared" ref="AB10:AB51" si="2">C10+E10+G10+I10+K10+M10+O10+Q10+S10+U10+W10+Y10</f>
        <v>458</v>
      </c>
      <c r="AC10" s="51">
        <f t="shared" ref="AC10:AC51" si="3">AB10/940</f>
        <v>0.48723404255319147</v>
      </c>
      <c r="AD10" s="52">
        <f t="shared" ref="AD10:AD51" si="4">RANK(Z10,$Z$9:$Z$51,0)</f>
        <v>31</v>
      </c>
      <c r="AE10" s="53">
        <f t="shared" ref="AE10:AE51" si="5">RANK(AB10,$AB$9:$AB$51,0)</f>
        <v>24</v>
      </c>
    </row>
    <row r="11" spans="1:31" s="3" customFormat="1" ht="21" customHeight="1" x14ac:dyDescent="0.2">
      <c r="A11" s="54" t="s">
        <v>6</v>
      </c>
      <c r="B11" s="39">
        <v>50</v>
      </c>
      <c r="C11" s="55">
        <v>25</v>
      </c>
      <c r="D11" s="56">
        <v>20</v>
      </c>
      <c r="E11" s="5">
        <v>15</v>
      </c>
      <c r="F11" s="57">
        <v>110</v>
      </c>
      <c r="G11" s="7">
        <v>60</v>
      </c>
      <c r="H11" s="56">
        <v>40</v>
      </c>
      <c r="I11" s="5">
        <v>65</v>
      </c>
      <c r="J11" s="57">
        <v>50</v>
      </c>
      <c r="K11" s="7">
        <v>50</v>
      </c>
      <c r="L11" s="39">
        <v>10</v>
      </c>
      <c r="M11" s="55">
        <v>10</v>
      </c>
      <c r="N11" s="44">
        <v>10</v>
      </c>
      <c r="O11" s="58">
        <v>20</v>
      </c>
      <c r="P11" s="44">
        <v>30</v>
      </c>
      <c r="Q11" s="45">
        <v>25</v>
      </c>
      <c r="R11" s="44">
        <v>20</v>
      </c>
      <c r="S11" s="45">
        <v>15</v>
      </c>
      <c r="T11" s="44">
        <v>20</v>
      </c>
      <c r="U11" s="45">
        <v>20</v>
      </c>
      <c r="V11" s="39">
        <v>24</v>
      </c>
      <c r="W11" s="46">
        <v>36</v>
      </c>
      <c r="X11" s="47">
        <v>72</v>
      </c>
      <c r="Y11" s="45">
        <v>75</v>
      </c>
      <c r="Z11" s="48">
        <v>456</v>
      </c>
      <c r="AA11" s="49">
        <f t="shared" ref="AA11:AA51" si="6">Z11/960</f>
        <v>0.47499999999999998</v>
      </c>
      <c r="AB11" s="50">
        <f t="shared" si="2"/>
        <v>416</v>
      </c>
      <c r="AC11" s="51">
        <f t="shared" si="3"/>
        <v>0.44255319148936167</v>
      </c>
      <c r="AD11" s="52">
        <f t="shared" si="4"/>
        <v>22</v>
      </c>
      <c r="AE11" s="53">
        <f t="shared" si="5"/>
        <v>33</v>
      </c>
    </row>
    <row r="12" spans="1:31" s="3" customFormat="1" ht="21" customHeight="1" x14ac:dyDescent="0.2">
      <c r="A12" s="54" t="s">
        <v>7</v>
      </c>
      <c r="B12" s="39">
        <v>40</v>
      </c>
      <c r="C12" s="55">
        <v>40</v>
      </c>
      <c r="D12" s="56">
        <v>40</v>
      </c>
      <c r="E12" s="5">
        <v>40</v>
      </c>
      <c r="F12" s="57">
        <v>120</v>
      </c>
      <c r="G12" s="7">
        <v>85</v>
      </c>
      <c r="H12" s="56">
        <v>50</v>
      </c>
      <c r="I12" s="5">
        <v>65</v>
      </c>
      <c r="J12" s="57">
        <v>50</v>
      </c>
      <c r="K12" s="7">
        <v>50</v>
      </c>
      <c r="L12" s="39">
        <v>10</v>
      </c>
      <c r="M12" s="55">
        <v>10</v>
      </c>
      <c r="N12" s="44">
        <v>45</v>
      </c>
      <c r="O12" s="58">
        <v>55</v>
      </c>
      <c r="P12" s="44">
        <v>30</v>
      </c>
      <c r="Q12" s="45">
        <v>25</v>
      </c>
      <c r="R12" s="44">
        <v>20</v>
      </c>
      <c r="S12" s="45">
        <v>15</v>
      </c>
      <c r="T12" s="44">
        <v>40</v>
      </c>
      <c r="U12" s="45">
        <v>40</v>
      </c>
      <c r="V12" s="39">
        <v>38</v>
      </c>
      <c r="W12" s="46">
        <v>43</v>
      </c>
      <c r="X12" s="59">
        <v>55</v>
      </c>
      <c r="Y12" s="45">
        <v>58</v>
      </c>
      <c r="Z12" s="48">
        <v>538</v>
      </c>
      <c r="AA12" s="49">
        <f t="shared" si="6"/>
        <v>0.56041666666666667</v>
      </c>
      <c r="AB12" s="50">
        <f t="shared" si="2"/>
        <v>526</v>
      </c>
      <c r="AC12" s="51">
        <f t="shared" si="3"/>
        <v>0.55957446808510636</v>
      </c>
      <c r="AD12" s="52">
        <f t="shared" si="4"/>
        <v>7</v>
      </c>
      <c r="AE12" s="53">
        <f t="shared" si="5"/>
        <v>12</v>
      </c>
    </row>
    <row r="13" spans="1:31" s="3" customFormat="1" ht="21" customHeight="1" x14ac:dyDescent="0.2">
      <c r="A13" s="54" t="s">
        <v>8</v>
      </c>
      <c r="B13" s="39">
        <v>25</v>
      </c>
      <c r="C13" s="55">
        <v>25</v>
      </c>
      <c r="D13" s="56">
        <v>20</v>
      </c>
      <c r="E13" s="80">
        <v>17</v>
      </c>
      <c r="F13" s="57">
        <v>95</v>
      </c>
      <c r="G13" s="7">
        <v>80</v>
      </c>
      <c r="H13" s="56">
        <v>25</v>
      </c>
      <c r="I13" s="5">
        <v>40</v>
      </c>
      <c r="J13" s="57">
        <v>15</v>
      </c>
      <c r="K13" s="7">
        <v>25</v>
      </c>
      <c r="L13" s="39">
        <v>5</v>
      </c>
      <c r="M13" s="55">
        <v>0</v>
      </c>
      <c r="N13" s="44">
        <v>35</v>
      </c>
      <c r="O13" s="58">
        <v>50</v>
      </c>
      <c r="P13" s="44">
        <v>30</v>
      </c>
      <c r="Q13" s="45">
        <v>25</v>
      </c>
      <c r="R13" s="44">
        <v>20</v>
      </c>
      <c r="S13" s="45">
        <v>15</v>
      </c>
      <c r="T13" s="44">
        <v>0</v>
      </c>
      <c r="U13" s="45">
        <v>0</v>
      </c>
      <c r="V13" s="39">
        <v>17</v>
      </c>
      <c r="W13" s="46">
        <v>29</v>
      </c>
      <c r="X13" s="60">
        <v>72</v>
      </c>
      <c r="Y13" s="45">
        <v>73</v>
      </c>
      <c r="Z13" s="48">
        <v>359</v>
      </c>
      <c r="AA13" s="49">
        <f t="shared" si="6"/>
        <v>0.37395833333333334</v>
      </c>
      <c r="AB13" s="50">
        <f t="shared" si="2"/>
        <v>379</v>
      </c>
      <c r="AC13" s="51">
        <f t="shared" si="3"/>
        <v>0.40319148936170213</v>
      </c>
      <c r="AD13" s="52">
        <f t="shared" si="4"/>
        <v>38</v>
      </c>
      <c r="AE13" s="53">
        <f t="shared" si="5"/>
        <v>37</v>
      </c>
    </row>
    <row r="14" spans="1:31" s="3" customFormat="1" ht="21" customHeight="1" x14ac:dyDescent="0.2">
      <c r="A14" s="54" t="s">
        <v>9</v>
      </c>
      <c r="B14" s="39">
        <v>95</v>
      </c>
      <c r="C14" s="55">
        <v>90</v>
      </c>
      <c r="D14" s="56">
        <v>50</v>
      </c>
      <c r="E14" s="5">
        <v>55</v>
      </c>
      <c r="F14" s="57">
        <v>80</v>
      </c>
      <c r="G14" s="7">
        <v>100</v>
      </c>
      <c r="H14" s="56">
        <v>25</v>
      </c>
      <c r="I14" s="5">
        <v>45</v>
      </c>
      <c r="J14" s="57">
        <v>15</v>
      </c>
      <c r="K14" s="7">
        <v>25</v>
      </c>
      <c r="L14" s="39">
        <v>5</v>
      </c>
      <c r="M14" s="55">
        <v>0</v>
      </c>
      <c r="N14" s="44">
        <v>20</v>
      </c>
      <c r="O14" s="58">
        <v>50</v>
      </c>
      <c r="P14" s="44">
        <v>25</v>
      </c>
      <c r="Q14" s="45">
        <v>20</v>
      </c>
      <c r="R14" s="44">
        <v>20</v>
      </c>
      <c r="S14" s="45">
        <v>15</v>
      </c>
      <c r="T14" s="44">
        <v>20</v>
      </c>
      <c r="U14" s="45">
        <v>28</v>
      </c>
      <c r="V14" s="39">
        <v>24</v>
      </c>
      <c r="W14" s="46">
        <v>29</v>
      </c>
      <c r="X14" s="60">
        <v>75</v>
      </c>
      <c r="Y14" s="45">
        <v>78</v>
      </c>
      <c r="Z14" s="48">
        <v>454</v>
      </c>
      <c r="AA14" s="49">
        <f t="shared" si="6"/>
        <v>0.47291666666666665</v>
      </c>
      <c r="AB14" s="50">
        <f t="shared" si="2"/>
        <v>535</v>
      </c>
      <c r="AC14" s="51">
        <f t="shared" si="3"/>
        <v>0.56914893617021278</v>
      </c>
      <c r="AD14" s="52">
        <f t="shared" si="4"/>
        <v>23</v>
      </c>
      <c r="AE14" s="53">
        <f t="shared" si="5"/>
        <v>10</v>
      </c>
    </row>
    <row r="15" spans="1:31" s="3" customFormat="1" ht="21" customHeight="1" x14ac:dyDescent="0.2">
      <c r="A15" s="54" t="s">
        <v>10</v>
      </c>
      <c r="B15" s="39">
        <v>0</v>
      </c>
      <c r="C15" s="55">
        <v>25</v>
      </c>
      <c r="D15" s="56">
        <v>40</v>
      </c>
      <c r="E15" s="5">
        <v>37</v>
      </c>
      <c r="F15" s="57">
        <v>90</v>
      </c>
      <c r="G15" s="7">
        <v>90</v>
      </c>
      <c r="H15" s="56">
        <v>30</v>
      </c>
      <c r="I15" s="5">
        <v>40</v>
      </c>
      <c r="J15" s="57">
        <v>35</v>
      </c>
      <c r="K15" s="7">
        <v>35</v>
      </c>
      <c r="L15" s="39">
        <v>5</v>
      </c>
      <c r="M15" s="55">
        <v>0</v>
      </c>
      <c r="N15" s="44">
        <v>35</v>
      </c>
      <c r="O15" s="58">
        <v>50</v>
      </c>
      <c r="P15" s="44">
        <v>30</v>
      </c>
      <c r="Q15" s="45">
        <v>25</v>
      </c>
      <c r="R15" s="44">
        <v>20</v>
      </c>
      <c r="S15" s="45">
        <v>15</v>
      </c>
      <c r="T15" s="44">
        <v>20</v>
      </c>
      <c r="U15" s="45">
        <v>20</v>
      </c>
      <c r="V15" s="39">
        <v>12</v>
      </c>
      <c r="W15" s="46">
        <v>22</v>
      </c>
      <c r="X15" s="60">
        <v>75</v>
      </c>
      <c r="Y15" s="45">
        <v>77</v>
      </c>
      <c r="Z15" s="48">
        <v>392</v>
      </c>
      <c r="AA15" s="49">
        <f t="shared" si="6"/>
        <v>0.40833333333333333</v>
      </c>
      <c r="AB15" s="50">
        <f t="shared" si="2"/>
        <v>436</v>
      </c>
      <c r="AC15" s="51">
        <f t="shared" si="3"/>
        <v>0.46382978723404256</v>
      </c>
      <c r="AD15" s="52">
        <f t="shared" si="4"/>
        <v>36</v>
      </c>
      <c r="AE15" s="53">
        <f t="shared" si="5"/>
        <v>28</v>
      </c>
    </row>
    <row r="16" spans="1:31" s="3" customFormat="1" ht="21" customHeight="1" x14ac:dyDescent="0.2">
      <c r="A16" s="54" t="s">
        <v>11</v>
      </c>
      <c r="B16" s="39">
        <v>15</v>
      </c>
      <c r="C16" s="55">
        <v>0</v>
      </c>
      <c r="D16" s="56">
        <v>20</v>
      </c>
      <c r="E16" s="5">
        <v>20</v>
      </c>
      <c r="F16" s="57">
        <v>120</v>
      </c>
      <c r="G16" s="7">
        <v>100</v>
      </c>
      <c r="H16" s="56">
        <v>60</v>
      </c>
      <c r="I16" s="5">
        <v>65</v>
      </c>
      <c r="J16" s="57">
        <v>50</v>
      </c>
      <c r="K16" s="7">
        <v>50</v>
      </c>
      <c r="L16" s="39">
        <v>10</v>
      </c>
      <c r="M16" s="55">
        <v>40</v>
      </c>
      <c r="N16" s="44">
        <v>100</v>
      </c>
      <c r="O16" s="58">
        <v>100</v>
      </c>
      <c r="P16" s="44">
        <v>30</v>
      </c>
      <c r="Q16" s="45">
        <v>25</v>
      </c>
      <c r="R16" s="44">
        <v>20</v>
      </c>
      <c r="S16" s="45">
        <v>15</v>
      </c>
      <c r="T16" s="44">
        <v>40</v>
      </c>
      <c r="U16" s="45">
        <v>40</v>
      </c>
      <c r="V16" s="39">
        <v>38</v>
      </c>
      <c r="W16" s="46">
        <v>50</v>
      </c>
      <c r="X16" s="60">
        <v>89</v>
      </c>
      <c r="Y16" s="45">
        <v>79</v>
      </c>
      <c r="Z16" s="48">
        <v>592</v>
      </c>
      <c r="AA16" s="49">
        <f t="shared" si="6"/>
        <v>0.6166666666666667</v>
      </c>
      <c r="AB16" s="50">
        <f t="shared" si="2"/>
        <v>584</v>
      </c>
      <c r="AC16" s="51">
        <f t="shared" si="3"/>
        <v>0.62127659574468086</v>
      </c>
      <c r="AD16" s="52">
        <f t="shared" si="4"/>
        <v>2</v>
      </c>
      <c r="AE16" s="53">
        <f t="shared" si="5"/>
        <v>3</v>
      </c>
    </row>
    <row r="17" spans="1:31" s="3" customFormat="1" ht="21" customHeight="1" x14ac:dyDescent="0.2">
      <c r="A17" s="54" t="s">
        <v>12</v>
      </c>
      <c r="B17" s="39">
        <v>90</v>
      </c>
      <c r="C17" s="55">
        <v>85</v>
      </c>
      <c r="D17" s="56">
        <v>20</v>
      </c>
      <c r="E17" s="5">
        <v>30</v>
      </c>
      <c r="F17" s="57">
        <v>105</v>
      </c>
      <c r="G17" s="7">
        <v>90</v>
      </c>
      <c r="H17" s="56">
        <v>50</v>
      </c>
      <c r="I17" s="5">
        <v>65</v>
      </c>
      <c r="J17" s="57">
        <v>50</v>
      </c>
      <c r="K17" s="7">
        <v>50</v>
      </c>
      <c r="L17" s="39">
        <v>10</v>
      </c>
      <c r="M17" s="55">
        <v>10</v>
      </c>
      <c r="N17" s="44">
        <v>15</v>
      </c>
      <c r="O17" s="58">
        <v>50</v>
      </c>
      <c r="P17" s="44">
        <v>30</v>
      </c>
      <c r="Q17" s="45">
        <v>25</v>
      </c>
      <c r="R17" s="44">
        <v>20</v>
      </c>
      <c r="S17" s="45">
        <v>15</v>
      </c>
      <c r="T17" s="44">
        <v>20</v>
      </c>
      <c r="U17" s="45">
        <v>30</v>
      </c>
      <c r="V17" s="39">
        <v>24</v>
      </c>
      <c r="W17" s="46">
        <v>29</v>
      </c>
      <c r="X17" s="60">
        <v>75</v>
      </c>
      <c r="Y17" s="45">
        <v>78</v>
      </c>
      <c r="Z17" s="48">
        <v>509</v>
      </c>
      <c r="AA17" s="49">
        <f t="shared" si="6"/>
        <v>0.53020833333333328</v>
      </c>
      <c r="AB17" s="50">
        <f t="shared" si="2"/>
        <v>557</v>
      </c>
      <c r="AC17" s="51">
        <f t="shared" si="3"/>
        <v>0.5925531914893617</v>
      </c>
      <c r="AD17" s="52">
        <f t="shared" si="4"/>
        <v>15</v>
      </c>
      <c r="AE17" s="53">
        <f t="shared" si="5"/>
        <v>5</v>
      </c>
    </row>
    <row r="18" spans="1:31" s="3" customFormat="1" ht="21" customHeight="1" x14ac:dyDescent="0.2">
      <c r="A18" s="54" t="s">
        <v>13</v>
      </c>
      <c r="B18" s="39">
        <v>-15</v>
      </c>
      <c r="C18" s="55">
        <v>-15</v>
      </c>
      <c r="D18" s="56">
        <v>20</v>
      </c>
      <c r="E18" s="5">
        <v>12</v>
      </c>
      <c r="F18" s="57">
        <v>95</v>
      </c>
      <c r="G18" s="7">
        <v>75</v>
      </c>
      <c r="H18" s="56">
        <v>40</v>
      </c>
      <c r="I18" s="5">
        <v>65</v>
      </c>
      <c r="J18" s="57">
        <v>10</v>
      </c>
      <c r="K18" s="7">
        <v>10</v>
      </c>
      <c r="L18" s="41">
        <v>5</v>
      </c>
      <c r="M18" s="55">
        <v>10</v>
      </c>
      <c r="N18" s="44">
        <v>0</v>
      </c>
      <c r="O18" s="58">
        <v>0</v>
      </c>
      <c r="P18" s="44">
        <v>22</v>
      </c>
      <c r="Q18" s="45">
        <v>15</v>
      </c>
      <c r="R18" s="44">
        <v>20</v>
      </c>
      <c r="S18" s="45">
        <v>15</v>
      </c>
      <c r="T18" s="44">
        <v>0</v>
      </c>
      <c r="U18" s="45">
        <v>0</v>
      </c>
      <c r="V18" s="39">
        <v>17</v>
      </c>
      <c r="W18" s="46">
        <v>12</v>
      </c>
      <c r="X18" s="60">
        <v>69</v>
      </c>
      <c r="Y18" s="45">
        <v>69</v>
      </c>
      <c r="Z18" s="48">
        <v>283</v>
      </c>
      <c r="AA18" s="49">
        <f t="shared" si="6"/>
        <v>0.29479166666666667</v>
      </c>
      <c r="AB18" s="50">
        <f t="shared" si="2"/>
        <v>268</v>
      </c>
      <c r="AC18" s="51">
        <f t="shared" si="3"/>
        <v>0.28510638297872343</v>
      </c>
      <c r="AD18" s="52">
        <f t="shared" si="4"/>
        <v>42</v>
      </c>
      <c r="AE18" s="53">
        <f t="shared" si="5"/>
        <v>43</v>
      </c>
    </row>
    <row r="19" spans="1:31" s="3" customFormat="1" ht="21" customHeight="1" x14ac:dyDescent="0.2">
      <c r="A19" s="54" t="s">
        <v>14</v>
      </c>
      <c r="B19" s="39">
        <v>10</v>
      </c>
      <c r="C19" s="55">
        <v>10</v>
      </c>
      <c r="D19" s="56">
        <v>40</v>
      </c>
      <c r="E19" s="5">
        <v>50</v>
      </c>
      <c r="F19" s="57">
        <v>120</v>
      </c>
      <c r="G19" s="7">
        <v>100</v>
      </c>
      <c r="H19" s="56">
        <v>50</v>
      </c>
      <c r="I19" s="5">
        <v>65</v>
      </c>
      <c r="J19" s="57">
        <v>45</v>
      </c>
      <c r="K19" s="7">
        <v>50</v>
      </c>
      <c r="L19" s="56">
        <v>5</v>
      </c>
      <c r="M19" s="55">
        <v>0</v>
      </c>
      <c r="N19" s="44">
        <v>60</v>
      </c>
      <c r="O19" s="58">
        <v>60</v>
      </c>
      <c r="P19" s="44">
        <v>25</v>
      </c>
      <c r="Q19" s="45">
        <v>20</v>
      </c>
      <c r="R19" s="44">
        <v>20</v>
      </c>
      <c r="S19" s="45">
        <v>15</v>
      </c>
      <c r="T19" s="44">
        <v>27</v>
      </c>
      <c r="U19" s="45">
        <v>27</v>
      </c>
      <c r="V19" s="39">
        <v>38</v>
      </c>
      <c r="W19" s="46">
        <v>50</v>
      </c>
      <c r="X19" s="60">
        <v>85</v>
      </c>
      <c r="Y19" s="45">
        <v>86</v>
      </c>
      <c r="Z19" s="48">
        <v>525</v>
      </c>
      <c r="AA19" s="49">
        <f t="shared" si="6"/>
        <v>0.546875</v>
      </c>
      <c r="AB19" s="50">
        <f t="shared" si="2"/>
        <v>533</v>
      </c>
      <c r="AC19" s="51">
        <f t="shared" si="3"/>
        <v>0.56702127659574464</v>
      </c>
      <c r="AD19" s="52">
        <f t="shared" si="4"/>
        <v>11</v>
      </c>
      <c r="AE19" s="53">
        <f t="shared" si="5"/>
        <v>11</v>
      </c>
    </row>
    <row r="20" spans="1:31" s="3" customFormat="1" ht="21" customHeight="1" x14ac:dyDescent="0.2">
      <c r="A20" s="54" t="s">
        <v>15</v>
      </c>
      <c r="B20" s="39">
        <v>80</v>
      </c>
      <c r="C20" s="55">
        <v>80</v>
      </c>
      <c r="D20" s="56">
        <v>25</v>
      </c>
      <c r="E20" s="5">
        <v>30</v>
      </c>
      <c r="F20" s="57">
        <v>105</v>
      </c>
      <c r="G20" s="7">
        <v>90</v>
      </c>
      <c r="H20" s="56">
        <v>40</v>
      </c>
      <c r="I20" s="5">
        <v>55</v>
      </c>
      <c r="J20" s="57">
        <v>45</v>
      </c>
      <c r="K20" s="7">
        <v>45</v>
      </c>
      <c r="L20" s="56">
        <v>10</v>
      </c>
      <c r="M20" s="55">
        <v>10</v>
      </c>
      <c r="N20" s="44">
        <v>70</v>
      </c>
      <c r="O20" s="58">
        <v>50</v>
      </c>
      <c r="P20" s="44">
        <v>25</v>
      </c>
      <c r="Q20" s="45">
        <v>20</v>
      </c>
      <c r="R20" s="44">
        <v>20</v>
      </c>
      <c r="S20" s="45">
        <v>15</v>
      </c>
      <c r="T20" s="44">
        <v>20</v>
      </c>
      <c r="U20" s="45">
        <v>35</v>
      </c>
      <c r="V20" s="39">
        <v>36</v>
      </c>
      <c r="W20" s="46">
        <v>36</v>
      </c>
      <c r="X20" s="60">
        <v>78</v>
      </c>
      <c r="Y20" s="45">
        <v>86</v>
      </c>
      <c r="Z20" s="48">
        <v>554</v>
      </c>
      <c r="AA20" s="49">
        <f t="shared" si="6"/>
        <v>0.57708333333333328</v>
      </c>
      <c r="AB20" s="50">
        <f t="shared" si="2"/>
        <v>552</v>
      </c>
      <c r="AC20" s="51">
        <f t="shared" si="3"/>
        <v>0.58723404255319145</v>
      </c>
      <c r="AD20" s="52">
        <f t="shared" si="4"/>
        <v>5</v>
      </c>
      <c r="AE20" s="53">
        <f t="shared" si="5"/>
        <v>7</v>
      </c>
    </row>
    <row r="21" spans="1:31" s="3" customFormat="1" ht="21" customHeight="1" x14ac:dyDescent="0.2">
      <c r="A21" s="54" t="s">
        <v>16</v>
      </c>
      <c r="B21" s="39">
        <v>-5</v>
      </c>
      <c r="C21" s="55">
        <v>-5</v>
      </c>
      <c r="D21" s="56">
        <v>25</v>
      </c>
      <c r="E21" s="5">
        <v>30</v>
      </c>
      <c r="F21" s="57">
        <v>120</v>
      </c>
      <c r="G21" s="7">
        <v>90</v>
      </c>
      <c r="H21" s="56">
        <v>40</v>
      </c>
      <c r="I21" s="5">
        <v>60</v>
      </c>
      <c r="J21" s="57">
        <v>45</v>
      </c>
      <c r="K21" s="7">
        <v>50</v>
      </c>
      <c r="L21" s="56">
        <v>10</v>
      </c>
      <c r="M21" s="55">
        <v>10</v>
      </c>
      <c r="N21" s="44">
        <v>0</v>
      </c>
      <c r="O21" s="58">
        <v>10</v>
      </c>
      <c r="P21" s="44">
        <v>25</v>
      </c>
      <c r="Q21" s="45">
        <v>20</v>
      </c>
      <c r="R21" s="44">
        <v>20</v>
      </c>
      <c r="S21" s="45">
        <v>15</v>
      </c>
      <c r="T21" s="44">
        <v>0</v>
      </c>
      <c r="U21" s="45">
        <v>0</v>
      </c>
      <c r="V21" s="39">
        <v>17</v>
      </c>
      <c r="W21" s="46">
        <v>36</v>
      </c>
      <c r="X21" s="60">
        <v>72</v>
      </c>
      <c r="Y21" s="45">
        <v>83</v>
      </c>
      <c r="Z21" s="48">
        <v>369</v>
      </c>
      <c r="AA21" s="49">
        <f t="shared" si="6"/>
        <v>0.38437500000000002</v>
      </c>
      <c r="AB21" s="50">
        <f t="shared" si="2"/>
        <v>399</v>
      </c>
      <c r="AC21" s="51">
        <f t="shared" si="3"/>
        <v>0.42446808510638295</v>
      </c>
      <c r="AD21" s="52">
        <f t="shared" si="4"/>
        <v>37</v>
      </c>
      <c r="AE21" s="53">
        <f t="shared" si="5"/>
        <v>35</v>
      </c>
    </row>
    <row r="22" spans="1:31" s="3" customFormat="1" ht="21" customHeight="1" x14ac:dyDescent="0.2">
      <c r="A22" s="54" t="s">
        <v>17</v>
      </c>
      <c r="B22" s="39">
        <v>25</v>
      </c>
      <c r="C22" s="55">
        <v>40</v>
      </c>
      <c r="D22" s="56">
        <v>40</v>
      </c>
      <c r="E22" s="5">
        <v>35</v>
      </c>
      <c r="F22" s="57">
        <v>110</v>
      </c>
      <c r="G22" s="7">
        <v>95</v>
      </c>
      <c r="H22" s="56">
        <v>35</v>
      </c>
      <c r="I22" s="5">
        <v>45</v>
      </c>
      <c r="J22" s="57">
        <v>45</v>
      </c>
      <c r="K22" s="7">
        <v>45</v>
      </c>
      <c r="L22" s="56">
        <v>0</v>
      </c>
      <c r="M22" s="55">
        <v>0</v>
      </c>
      <c r="N22" s="44">
        <v>40</v>
      </c>
      <c r="O22" s="58">
        <v>40</v>
      </c>
      <c r="P22" s="44">
        <v>30</v>
      </c>
      <c r="Q22" s="45">
        <v>25</v>
      </c>
      <c r="R22" s="44">
        <v>20</v>
      </c>
      <c r="S22" s="45">
        <v>15</v>
      </c>
      <c r="T22" s="44">
        <v>7</v>
      </c>
      <c r="U22" s="45">
        <v>0</v>
      </c>
      <c r="V22" s="39">
        <v>17</v>
      </c>
      <c r="W22" s="46">
        <v>22</v>
      </c>
      <c r="X22" s="60">
        <v>67</v>
      </c>
      <c r="Y22" s="45">
        <v>72</v>
      </c>
      <c r="Z22" s="48">
        <v>436</v>
      </c>
      <c r="AA22" s="49">
        <f t="shared" si="6"/>
        <v>0.45416666666666666</v>
      </c>
      <c r="AB22" s="50">
        <f t="shared" si="2"/>
        <v>434</v>
      </c>
      <c r="AC22" s="51">
        <f t="shared" si="3"/>
        <v>0.46170212765957447</v>
      </c>
      <c r="AD22" s="52">
        <f t="shared" si="4"/>
        <v>29</v>
      </c>
      <c r="AE22" s="53">
        <f t="shared" si="5"/>
        <v>30</v>
      </c>
    </row>
    <row r="23" spans="1:31" s="3" customFormat="1" ht="21" customHeight="1" x14ac:dyDescent="0.2">
      <c r="A23" s="54" t="s">
        <v>18</v>
      </c>
      <c r="B23" s="39">
        <v>50</v>
      </c>
      <c r="C23" s="55">
        <v>50</v>
      </c>
      <c r="D23" s="56">
        <v>20</v>
      </c>
      <c r="E23" s="5">
        <v>27</v>
      </c>
      <c r="F23" s="57">
        <v>120</v>
      </c>
      <c r="G23" s="7">
        <v>90</v>
      </c>
      <c r="H23" s="56">
        <v>50</v>
      </c>
      <c r="I23" s="5">
        <v>65</v>
      </c>
      <c r="J23" s="57">
        <v>50</v>
      </c>
      <c r="K23" s="7">
        <v>50</v>
      </c>
      <c r="L23" s="56">
        <v>30</v>
      </c>
      <c r="M23" s="55">
        <v>10</v>
      </c>
      <c r="N23" s="44">
        <v>45</v>
      </c>
      <c r="O23" s="58">
        <v>85</v>
      </c>
      <c r="P23" s="44">
        <v>30</v>
      </c>
      <c r="Q23" s="45">
        <v>25</v>
      </c>
      <c r="R23" s="44">
        <v>20</v>
      </c>
      <c r="S23" s="45">
        <v>15</v>
      </c>
      <c r="T23" s="44">
        <v>35</v>
      </c>
      <c r="U23" s="45">
        <v>40</v>
      </c>
      <c r="V23" s="39">
        <v>38</v>
      </c>
      <c r="W23" s="46">
        <v>43</v>
      </c>
      <c r="X23" s="60">
        <v>78</v>
      </c>
      <c r="Y23" s="45">
        <v>71</v>
      </c>
      <c r="Z23" s="48">
        <v>566</v>
      </c>
      <c r="AA23" s="49">
        <f t="shared" si="6"/>
        <v>0.58958333333333335</v>
      </c>
      <c r="AB23" s="50">
        <f t="shared" si="2"/>
        <v>571</v>
      </c>
      <c r="AC23" s="51">
        <f t="shared" si="3"/>
        <v>0.60744680851063826</v>
      </c>
      <c r="AD23" s="52">
        <f t="shared" si="4"/>
        <v>3</v>
      </c>
      <c r="AE23" s="53">
        <f t="shared" si="5"/>
        <v>4</v>
      </c>
    </row>
    <row r="24" spans="1:31" s="3" customFormat="1" ht="21" customHeight="1" x14ac:dyDescent="0.2">
      <c r="A24" s="54" t="s">
        <v>19</v>
      </c>
      <c r="B24" s="39">
        <v>100</v>
      </c>
      <c r="C24" s="55">
        <v>100</v>
      </c>
      <c r="D24" s="56">
        <v>25</v>
      </c>
      <c r="E24" s="5">
        <v>27</v>
      </c>
      <c r="F24" s="57">
        <v>120</v>
      </c>
      <c r="G24" s="7">
        <v>100</v>
      </c>
      <c r="H24" s="56">
        <v>40</v>
      </c>
      <c r="I24" s="5">
        <v>60</v>
      </c>
      <c r="J24" s="57">
        <v>50</v>
      </c>
      <c r="K24" s="7">
        <v>50</v>
      </c>
      <c r="L24" s="56">
        <v>5</v>
      </c>
      <c r="M24" s="55">
        <v>30</v>
      </c>
      <c r="N24" s="44">
        <v>10</v>
      </c>
      <c r="O24" s="58">
        <v>25</v>
      </c>
      <c r="P24" s="44">
        <v>30</v>
      </c>
      <c r="Q24" s="45">
        <v>25</v>
      </c>
      <c r="R24" s="44">
        <v>20</v>
      </c>
      <c r="S24" s="45">
        <v>15</v>
      </c>
      <c r="T24" s="44">
        <v>35</v>
      </c>
      <c r="U24" s="45">
        <v>40</v>
      </c>
      <c r="V24" s="39">
        <v>31</v>
      </c>
      <c r="W24" s="46">
        <v>36</v>
      </c>
      <c r="X24" s="60">
        <v>85</v>
      </c>
      <c r="Y24" s="45">
        <v>79</v>
      </c>
      <c r="Z24" s="48">
        <v>551</v>
      </c>
      <c r="AA24" s="49">
        <f t="shared" si="6"/>
        <v>0.57395833333333335</v>
      </c>
      <c r="AB24" s="50">
        <f t="shared" si="2"/>
        <v>587</v>
      </c>
      <c r="AC24" s="51">
        <f t="shared" si="3"/>
        <v>0.62446808510638296</v>
      </c>
      <c r="AD24" s="52">
        <f t="shared" si="4"/>
        <v>6</v>
      </c>
      <c r="AE24" s="53">
        <f t="shared" si="5"/>
        <v>2</v>
      </c>
    </row>
    <row r="25" spans="1:31" s="3" customFormat="1" ht="21" customHeight="1" x14ac:dyDescent="0.2">
      <c r="A25" s="54" t="s">
        <v>20</v>
      </c>
      <c r="B25" s="39">
        <v>-5</v>
      </c>
      <c r="C25" s="55">
        <v>-5</v>
      </c>
      <c r="D25" s="56">
        <v>50</v>
      </c>
      <c r="E25" s="5">
        <v>50</v>
      </c>
      <c r="F25" s="57">
        <v>110</v>
      </c>
      <c r="G25" s="7">
        <v>75</v>
      </c>
      <c r="H25" s="56">
        <v>35</v>
      </c>
      <c r="I25" s="5">
        <v>50</v>
      </c>
      <c r="J25" s="57">
        <v>50</v>
      </c>
      <c r="K25" s="7">
        <v>50</v>
      </c>
      <c r="L25" s="56">
        <v>10</v>
      </c>
      <c r="M25" s="55">
        <v>10</v>
      </c>
      <c r="N25" s="44">
        <v>60</v>
      </c>
      <c r="O25" s="58">
        <v>60</v>
      </c>
      <c r="P25" s="44">
        <v>25</v>
      </c>
      <c r="Q25" s="45">
        <v>20</v>
      </c>
      <c r="R25" s="44">
        <v>20</v>
      </c>
      <c r="S25" s="45">
        <v>15</v>
      </c>
      <c r="T25" s="44">
        <v>0</v>
      </c>
      <c r="U25" s="45">
        <v>10</v>
      </c>
      <c r="V25" s="39">
        <v>17</v>
      </c>
      <c r="W25" s="46">
        <v>19</v>
      </c>
      <c r="X25" s="60">
        <v>78</v>
      </c>
      <c r="Y25" s="45">
        <v>81</v>
      </c>
      <c r="Z25" s="48">
        <v>450</v>
      </c>
      <c r="AA25" s="49">
        <f t="shared" si="6"/>
        <v>0.46875</v>
      </c>
      <c r="AB25" s="50">
        <f t="shared" si="2"/>
        <v>435</v>
      </c>
      <c r="AC25" s="51">
        <f t="shared" si="3"/>
        <v>0.46276595744680848</v>
      </c>
      <c r="AD25" s="52">
        <f t="shared" si="4"/>
        <v>25</v>
      </c>
      <c r="AE25" s="53">
        <f t="shared" si="5"/>
        <v>29</v>
      </c>
    </row>
    <row r="26" spans="1:31" s="3" customFormat="1" ht="21" customHeight="1" x14ac:dyDescent="0.2">
      <c r="A26" s="54" t="s">
        <v>21</v>
      </c>
      <c r="B26" s="39">
        <v>10</v>
      </c>
      <c r="C26" s="55">
        <v>10</v>
      </c>
      <c r="D26" s="56">
        <v>23</v>
      </c>
      <c r="E26" s="5">
        <v>22</v>
      </c>
      <c r="F26" s="57">
        <v>120</v>
      </c>
      <c r="G26" s="7">
        <v>90</v>
      </c>
      <c r="H26" s="56">
        <v>35</v>
      </c>
      <c r="I26" s="5">
        <v>65</v>
      </c>
      <c r="J26" s="57">
        <v>45</v>
      </c>
      <c r="K26" s="7">
        <v>45</v>
      </c>
      <c r="L26" s="56">
        <v>10</v>
      </c>
      <c r="M26" s="55">
        <v>10</v>
      </c>
      <c r="N26" s="44">
        <v>10</v>
      </c>
      <c r="O26" s="58">
        <v>25</v>
      </c>
      <c r="P26" s="44">
        <v>30</v>
      </c>
      <c r="Q26" s="45">
        <v>25</v>
      </c>
      <c r="R26" s="44">
        <v>20</v>
      </c>
      <c r="S26" s="45">
        <v>15</v>
      </c>
      <c r="T26" s="44">
        <v>13</v>
      </c>
      <c r="U26" s="45">
        <v>33</v>
      </c>
      <c r="V26" s="39">
        <v>45</v>
      </c>
      <c r="W26" s="46">
        <v>50</v>
      </c>
      <c r="X26" s="60">
        <v>77</v>
      </c>
      <c r="Y26" s="45">
        <v>76</v>
      </c>
      <c r="Z26" s="48">
        <v>438</v>
      </c>
      <c r="AA26" s="49">
        <f t="shared" si="6"/>
        <v>0.45624999999999999</v>
      </c>
      <c r="AB26" s="50">
        <f t="shared" si="2"/>
        <v>466</v>
      </c>
      <c r="AC26" s="51">
        <f t="shared" si="3"/>
        <v>0.49574468085106382</v>
      </c>
      <c r="AD26" s="52">
        <f t="shared" si="4"/>
        <v>27</v>
      </c>
      <c r="AE26" s="53">
        <f t="shared" si="5"/>
        <v>20</v>
      </c>
    </row>
    <row r="27" spans="1:31" s="3" customFormat="1" ht="21" customHeight="1" x14ac:dyDescent="0.2">
      <c r="A27" s="54" t="s">
        <v>22</v>
      </c>
      <c r="B27" s="39">
        <v>35</v>
      </c>
      <c r="C27" s="55">
        <v>35</v>
      </c>
      <c r="D27" s="56">
        <v>45</v>
      </c>
      <c r="E27" s="5">
        <v>42</v>
      </c>
      <c r="F27" s="57">
        <v>75</v>
      </c>
      <c r="G27" s="7">
        <v>55</v>
      </c>
      <c r="H27" s="56">
        <v>40</v>
      </c>
      <c r="I27" s="5">
        <v>55</v>
      </c>
      <c r="J27" s="57">
        <v>40</v>
      </c>
      <c r="K27" s="7">
        <v>25</v>
      </c>
      <c r="L27" s="56">
        <v>10</v>
      </c>
      <c r="M27" s="55">
        <v>10</v>
      </c>
      <c r="N27" s="44">
        <v>50</v>
      </c>
      <c r="O27" s="58">
        <v>50</v>
      </c>
      <c r="P27" s="44">
        <v>30</v>
      </c>
      <c r="Q27" s="45">
        <v>20</v>
      </c>
      <c r="R27" s="44">
        <v>20</v>
      </c>
      <c r="S27" s="45">
        <v>15</v>
      </c>
      <c r="T27" s="44">
        <v>0</v>
      </c>
      <c r="U27" s="45">
        <v>0</v>
      </c>
      <c r="V27" s="39">
        <v>17</v>
      </c>
      <c r="W27" s="46">
        <v>36</v>
      </c>
      <c r="X27" s="60">
        <v>69</v>
      </c>
      <c r="Y27" s="45">
        <v>78</v>
      </c>
      <c r="Z27" s="48">
        <v>431</v>
      </c>
      <c r="AA27" s="49">
        <f t="shared" si="6"/>
        <v>0.44895833333333335</v>
      </c>
      <c r="AB27" s="50">
        <f t="shared" si="2"/>
        <v>421</v>
      </c>
      <c r="AC27" s="51">
        <f t="shared" si="3"/>
        <v>0.44787234042553192</v>
      </c>
      <c r="AD27" s="52">
        <f t="shared" si="4"/>
        <v>30</v>
      </c>
      <c r="AE27" s="53">
        <f t="shared" si="5"/>
        <v>31</v>
      </c>
    </row>
    <row r="28" spans="1:31" s="3" customFormat="1" ht="21" customHeight="1" x14ac:dyDescent="0.2">
      <c r="A28" s="54" t="s">
        <v>23</v>
      </c>
      <c r="B28" s="39">
        <v>35</v>
      </c>
      <c r="C28" s="55">
        <v>20</v>
      </c>
      <c r="D28" s="56">
        <v>43</v>
      </c>
      <c r="E28" s="5">
        <v>40</v>
      </c>
      <c r="F28" s="57">
        <v>120</v>
      </c>
      <c r="G28" s="7">
        <v>95</v>
      </c>
      <c r="H28" s="56">
        <v>50</v>
      </c>
      <c r="I28" s="5">
        <v>65</v>
      </c>
      <c r="J28" s="57">
        <v>45</v>
      </c>
      <c r="K28" s="7">
        <v>50</v>
      </c>
      <c r="L28" s="56">
        <v>5</v>
      </c>
      <c r="M28" s="55">
        <v>10</v>
      </c>
      <c r="N28" s="44">
        <v>10</v>
      </c>
      <c r="O28" s="58">
        <v>35</v>
      </c>
      <c r="P28" s="44">
        <v>28</v>
      </c>
      <c r="Q28" s="45">
        <v>25</v>
      </c>
      <c r="R28" s="44">
        <v>20</v>
      </c>
      <c r="S28" s="45">
        <v>15</v>
      </c>
      <c r="T28" s="44">
        <v>35</v>
      </c>
      <c r="U28" s="45">
        <v>35</v>
      </c>
      <c r="V28" s="39">
        <v>31</v>
      </c>
      <c r="W28" s="46">
        <v>36</v>
      </c>
      <c r="X28" s="60">
        <v>77</v>
      </c>
      <c r="Y28" s="45">
        <v>75</v>
      </c>
      <c r="Z28" s="48">
        <v>499</v>
      </c>
      <c r="AA28" s="49">
        <f t="shared" si="6"/>
        <v>0.51979166666666665</v>
      </c>
      <c r="AB28" s="50">
        <f t="shared" si="2"/>
        <v>501</v>
      </c>
      <c r="AC28" s="51">
        <f t="shared" si="3"/>
        <v>0.53297872340425534</v>
      </c>
      <c r="AD28" s="52">
        <f t="shared" si="4"/>
        <v>16</v>
      </c>
      <c r="AE28" s="53">
        <f t="shared" si="5"/>
        <v>16</v>
      </c>
    </row>
    <row r="29" spans="1:31" s="3" customFormat="1" ht="21" customHeight="1" x14ac:dyDescent="0.2">
      <c r="A29" s="54" t="s">
        <v>24</v>
      </c>
      <c r="B29" s="39">
        <v>20</v>
      </c>
      <c r="C29" s="55">
        <v>15</v>
      </c>
      <c r="D29" s="56">
        <v>50</v>
      </c>
      <c r="E29" s="5">
        <v>55</v>
      </c>
      <c r="F29" s="57">
        <v>90</v>
      </c>
      <c r="G29" s="7">
        <v>100</v>
      </c>
      <c r="H29" s="56">
        <v>45</v>
      </c>
      <c r="I29" s="5">
        <v>60</v>
      </c>
      <c r="J29" s="57">
        <v>50</v>
      </c>
      <c r="K29" s="7">
        <v>50</v>
      </c>
      <c r="L29" s="56">
        <v>5</v>
      </c>
      <c r="M29" s="55">
        <v>0</v>
      </c>
      <c r="N29" s="44">
        <v>50</v>
      </c>
      <c r="O29" s="58">
        <v>100</v>
      </c>
      <c r="P29" s="44">
        <v>25</v>
      </c>
      <c r="Q29" s="45">
        <v>20</v>
      </c>
      <c r="R29" s="44">
        <v>20</v>
      </c>
      <c r="S29" s="45">
        <v>15</v>
      </c>
      <c r="T29" s="44">
        <v>7</v>
      </c>
      <c r="U29" s="45">
        <v>35</v>
      </c>
      <c r="V29" s="39">
        <v>17</v>
      </c>
      <c r="W29" s="46">
        <v>12</v>
      </c>
      <c r="X29" s="60">
        <v>75</v>
      </c>
      <c r="Y29" s="45">
        <v>80</v>
      </c>
      <c r="Z29" s="48">
        <v>454</v>
      </c>
      <c r="AA29" s="49">
        <f t="shared" si="6"/>
        <v>0.47291666666666665</v>
      </c>
      <c r="AB29" s="50">
        <f t="shared" si="2"/>
        <v>542</v>
      </c>
      <c r="AC29" s="51">
        <f t="shared" si="3"/>
        <v>0.57659574468085106</v>
      </c>
      <c r="AD29" s="52">
        <f t="shared" si="4"/>
        <v>23</v>
      </c>
      <c r="AE29" s="53">
        <f t="shared" si="5"/>
        <v>8</v>
      </c>
    </row>
    <row r="30" spans="1:31" s="3" customFormat="1" ht="21" customHeight="1" x14ac:dyDescent="0.2">
      <c r="A30" s="54" t="s">
        <v>25</v>
      </c>
      <c r="B30" s="39">
        <v>10</v>
      </c>
      <c r="C30" s="55">
        <v>10</v>
      </c>
      <c r="D30" s="56">
        <v>35</v>
      </c>
      <c r="E30" s="5">
        <v>40</v>
      </c>
      <c r="F30" s="57">
        <v>120</v>
      </c>
      <c r="G30" s="7">
        <v>100</v>
      </c>
      <c r="H30" s="56">
        <v>40</v>
      </c>
      <c r="I30" s="5">
        <v>65</v>
      </c>
      <c r="J30" s="57">
        <v>50</v>
      </c>
      <c r="K30" s="7">
        <v>50</v>
      </c>
      <c r="L30" s="61">
        <v>10</v>
      </c>
      <c r="M30" s="55">
        <v>10</v>
      </c>
      <c r="N30" s="44">
        <v>25</v>
      </c>
      <c r="O30" s="58">
        <v>25</v>
      </c>
      <c r="P30" s="44">
        <v>30</v>
      </c>
      <c r="Q30" s="45">
        <v>25</v>
      </c>
      <c r="R30" s="44">
        <v>20</v>
      </c>
      <c r="S30" s="45">
        <v>15</v>
      </c>
      <c r="T30" s="44">
        <v>40</v>
      </c>
      <c r="U30" s="45">
        <v>40</v>
      </c>
      <c r="V30" s="39">
        <v>31</v>
      </c>
      <c r="W30" s="46">
        <v>36</v>
      </c>
      <c r="X30" s="60">
        <v>66</v>
      </c>
      <c r="Y30" s="45">
        <v>80</v>
      </c>
      <c r="Z30" s="48">
        <v>477</v>
      </c>
      <c r="AA30" s="49">
        <f t="shared" si="6"/>
        <v>0.49687500000000001</v>
      </c>
      <c r="AB30" s="50">
        <f t="shared" si="2"/>
        <v>496</v>
      </c>
      <c r="AC30" s="51">
        <f t="shared" si="3"/>
        <v>0.52765957446808509</v>
      </c>
      <c r="AD30" s="52">
        <f t="shared" si="4"/>
        <v>18</v>
      </c>
      <c r="AE30" s="53">
        <f t="shared" si="5"/>
        <v>17</v>
      </c>
    </row>
    <row r="31" spans="1:31" s="3" customFormat="1" ht="21" customHeight="1" x14ac:dyDescent="0.2">
      <c r="A31" s="54" t="s">
        <v>26</v>
      </c>
      <c r="B31" s="39">
        <v>20</v>
      </c>
      <c r="C31" s="55">
        <v>20</v>
      </c>
      <c r="D31" s="56">
        <v>25</v>
      </c>
      <c r="E31" s="5">
        <v>27</v>
      </c>
      <c r="F31" s="57">
        <v>80</v>
      </c>
      <c r="G31" s="7">
        <v>30</v>
      </c>
      <c r="H31" s="56">
        <v>40</v>
      </c>
      <c r="I31" s="5">
        <v>65</v>
      </c>
      <c r="J31" s="57">
        <v>50</v>
      </c>
      <c r="K31" s="7">
        <v>50</v>
      </c>
      <c r="L31" s="61">
        <v>5</v>
      </c>
      <c r="M31" s="55">
        <v>10</v>
      </c>
      <c r="N31" s="44">
        <v>60</v>
      </c>
      <c r="O31" s="58">
        <v>85</v>
      </c>
      <c r="P31" s="44">
        <v>30</v>
      </c>
      <c r="Q31" s="45">
        <v>25</v>
      </c>
      <c r="R31" s="44">
        <v>20</v>
      </c>
      <c r="S31" s="45">
        <v>15</v>
      </c>
      <c r="T31" s="44">
        <v>0</v>
      </c>
      <c r="U31" s="45">
        <v>20</v>
      </c>
      <c r="V31" s="39">
        <v>43</v>
      </c>
      <c r="W31" s="46">
        <v>43</v>
      </c>
      <c r="X31" s="60">
        <v>86</v>
      </c>
      <c r="Y31" s="45">
        <v>82</v>
      </c>
      <c r="Z31" s="48">
        <v>459</v>
      </c>
      <c r="AA31" s="49">
        <f t="shared" si="6"/>
        <v>0.47812500000000002</v>
      </c>
      <c r="AB31" s="50">
        <f t="shared" si="2"/>
        <v>472</v>
      </c>
      <c r="AC31" s="51">
        <f t="shared" si="3"/>
        <v>0.50212765957446803</v>
      </c>
      <c r="AD31" s="52">
        <f t="shared" si="4"/>
        <v>21</v>
      </c>
      <c r="AE31" s="53">
        <f t="shared" si="5"/>
        <v>19</v>
      </c>
    </row>
    <row r="32" spans="1:31" s="3" customFormat="1" ht="21" customHeight="1" x14ac:dyDescent="0.2">
      <c r="A32" s="54" t="s">
        <v>27</v>
      </c>
      <c r="B32" s="39">
        <v>-45</v>
      </c>
      <c r="C32" s="55">
        <v>-45</v>
      </c>
      <c r="D32" s="56">
        <v>40</v>
      </c>
      <c r="E32" s="5">
        <v>37</v>
      </c>
      <c r="F32" s="57">
        <v>80</v>
      </c>
      <c r="G32" s="7">
        <v>75</v>
      </c>
      <c r="H32" s="56">
        <v>30</v>
      </c>
      <c r="I32" s="5">
        <v>50</v>
      </c>
      <c r="J32" s="57">
        <v>50</v>
      </c>
      <c r="K32" s="7">
        <v>50</v>
      </c>
      <c r="L32" s="61">
        <v>10</v>
      </c>
      <c r="M32" s="55">
        <v>40</v>
      </c>
      <c r="N32" s="44">
        <v>0</v>
      </c>
      <c r="O32" s="58">
        <v>0</v>
      </c>
      <c r="P32" s="44">
        <v>30</v>
      </c>
      <c r="Q32" s="45">
        <v>25</v>
      </c>
      <c r="R32" s="44">
        <v>20</v>
      </c>
      <c r="S32" s="45">
        <v>15</v>
      </c>
      <c r="T32" s="44">
        <v>8</v>
      </c>
      <c r="U32" s="45">
        <v>8</v>
      </c>
      <c r="V32" s="39">
        <v>36</v>
      </c>
      <c r="W32" s="46">
        <v>36</v>
      </c>
      <c r="X32" s="60">
        <v>60</v>
      </c>
      <c r="Y32" s="45">
        <v>80</v>
      </c>
      <c r="Z32" s="48">
        <v>319</v>
      </c>
      <c r="AA32" s="49">
        <f t="shared" si="6"/>
        <v>0.33229166666666665</v>
      </c>
      <c r="AB32" s="50">
        <f t="shared" si="2"/>
        <v>371</v>
      </c>
      <c r="AC32" s="51">
        <f t="shared" si="3"/>
        <v>0.39468085106382977</v>
      </c>
      <c r="AD32" s="52">
        <f t="shared" si="4"/>
        <v>40</v>
      </c>
      <c r="AE32" s="53">
        <f t="shared" si="5"/>
        <v>38</v>
      </c>
    </row>
    <row r="33" spans="1:31" s="3" customFormat="1" ht="21" customHeight="1" x14ac:dyDescent="0.2">
      <c r="A33" s="54" t="s">
        <v>28</v>
      </c>
      <c r="B33" s="39">
        <v>80</v>
      </c>
      <c r="C33" s="55">
        <v>120</v>
      </c>
      <c r="D33" s="56">
        <v>55</v>
      </c>
      <c r="E33" s="5">
        <v>52</v>
      </c>
      <c r="F33" s="57">
        <v>120</v>
      </c>
      <c r="G33" s="7">
        <v>95</v>
      </c>
      <c r="H33" s="56">
        <v>40</v>
      </c>
      <c r="I33" s="5">
        <v>55</v>
      </c>
      <c r="J33" s="57">
        <v>50</v>
      </c>
      <c r="K33" s="7">
        <v>50</v>
      </c>
      <c r="L33" s="61">
        <v>110</v>
      </c>
      <c r="M33" s="55">
        <v>80</v>
      </c>
      <c r="N33" s="44">
        <v>5</v>
      </c>
      <c r="O33" s="58">
        <v>5</v>
      </c>
      <c r="P33" s="44">
        <v>30</v>
      </c>
      <c r="Q33" s="45">
        <v>25</v>
      </c>
      <c r="R33" s="44">
        <v>20</v>
      </c>
      <c r="S33" s="45">
        <v>15</v>
      </c>
      <c r="T33" s="44">
        <v>40</v>
      </c>
      <c r="U33" s="45">
        <v>40</v>
      </c>
      <c r="V33" s="39">
        <v>43</v>
      </c>
      <c r="W33" s="46">
        <v>43</v>
      </c>
      <c r="X33" s="60">
        <v>78</v>
      </c>
      <c r="Y33" s="45">
        <v>75</v>
      </c>
      <c r="Z33" s="48">
        <v>671</v>
      </c>
      <c r="AA33" s="49">
        <f t="shared" si="6"/>
        <v>0.69895833333333335</v>
      </c>
      <c r="AB33" s="50">
        <f t="shared" si="2"/>
        <v>655</v>
      </c>
      <c r="AC33" s="51">
        <f t="shared" si="3"/>
        <v>0.69680851063829785</v>
      </c>
      <c r="AD33" s="52">
        <f t="shared" si="4"/>
        <v>1</v>
      </c>
      <c r="AE33" s="53">
        <f t="shared" si="5"/>
        <v>1</v>
      </c>
    </row>
    <row r="34" spans="1:31" s="3" customFormat="1" ht="21" customHeight="1" x14ac:dyDescent="0.2">
      <c r="A34" s="54" t="s">
        <v>29</v>
      </c>
      <c r="B34" s="39">
        <v>45</v>
      </c>
      <c r="C34" s="55">
        <v>45</v>
      </c>
      <c r="D34" s="56">
        <v>35</v>
      </c>
      <c r="E34" s="5">
        <v>40</v>
      </c>
      <c r="F34" s="57">
        <v>105</v>
      </c>
      <c r="G34" s="7">
        <v>100</v>
      </c>
      <c r="H34" s="56">
        <v>60</v>
      </c>
      <c r="I34" s="5">
        <v>50</v>
      </c>
      <c r="J34" s="57">
        <v>50</v>
      </c>
      <c r="K34" s="7">
        <v>50</v>
      </c>
      <c r="L34" s="61">
        <v>10</v>
      </c>
      <c r="M34" s="55">
        <v>10</v>
      </c>
      <c r="N34" s="44">
        <v>70</v>
      </c>
      <c r="O34" s="58">
        <v>70</v>
      </c>
      <c r="P34" s="44">
        <v>30</v>
      </c>
      <c r="Q34" s="45">
        <v>25</v>
      </c>
      <c r="R34" s="44">
        <v>20</v>
      </c>
      <c r="S34" s="45">
        <v>15</v>
      </c>
      <c r="T34" s="44">
        <v>7</v>
      </c>
      <c r="U34" s="45">
        <v>7</v>
      </c>
      <c r="V34" s="39">
        <v>36</v>
      </c>
      <c r="W34" s="46">
        <v>36</v>
      </c>
      <c r="X34" s="60">
        <v>66</v>
      </c>
      <c r="Y34" s="45">
        <v>68</v>
      </c>
      <c r="Z34" s="48">
        <v>534</v>
      </c>
      <c r="AA34" s="49">
        <f t="shared" si="6"/>
        <v>0.55625000000000002</v>
      </c>
      <c r="AB34" s="50">
        <f t="shared" si="2"/>
        <v>516</v>
      </c>
      <c r="AC34" s="51">
        <f t="shared" si="3"/>
        <v>0.54893617021276597</v>
      </c>
      <c r="AD34" s="52">
        <f t="shared" si="4"/>
        <v>8</v>
      </c>
      <c r="AE34" s="53">
        <f t="shared" si="5"/>
        <v>13</v>
      </c>
    </row>
    <row r="35" spans="1:31" s="3" customFormat="1" ht="21" customHeight="1" x14ac:dyDescent="0.2">
      <c r="A35" s="54" t="s">
        <v>30</v>
      </c>
      <c r="B35" s="39">
        <v>70</v>
      </c>
      <c r="C35" s="55">
        <v>60</v>
      </c>
      <c r="D35" s="56">
        <v>23</v>
      </c>
      <c r="E35" s="5">
        <v>17</v>
      </c>
      <c r="F35" s="57">
        <v>120</v>
      </c>
      <c r="G35" s="7">
        <v>95</v>
      </c>
      <c r="H35" s="56">
        <v>60</v>
      </c>
      <c r="I35" s="5">
        <v>65</v>
      </c>
      <c r="J35" s="57">
        <v>50</v>
      </c>
      <c r="K35" s="7">
        <v>50</v>
      </c>
      <c r="L35" s="61">
        <v>5</v>
      </c>
      <c r="M35" s="55">
        <v>0</v>
      </c>
      <c r="N35" s="44">
        <v>35</v>
      </c>
      <c r="O35" s="58">
        <v>35</v>
      </c>
      <c r="P35" s="44">
        <v>30</v>
      </c>
      <c r="Q35" s="45">
        <v>25</v>
      </c>
      <c r="R35" s="44">
        <v>20</v>
      </c>
      <c r="S35" s="45">
        <v>15</v>
      </c>
      <c r="T35" s="44">
        <v>40</v>
      </c>
      <c r="U35" s="45">
        <v>40</v>
      </c>
      <c r="V35" s="39">
        <v>36</v>
      </c>
      <c r="W35" s="46">
        <v>26</v>
      </c>
      <c r="X35" s="60">
        <v>67</v>
      </c>
      <c r="Y35" s="45">
        <v>81</v>
      </c>
      <c r="Z35" s="48">
        <v>556</v>
      </c>
      <c r="AA35" s="49">
        <f t="shared" si="6"/>
        <v>0.57916666666666672</v>
      </c>
      <c r="AB35" s="50">
        <f t="shared" si="2"/>
        <v>509</v>
      </c>
      <c r="AC35" s="51">
        <f t="shared" si="3"/>
        <v>0.54148936170212769</v>
      </c>
      <c r="AD35" s="52">
        <f t="shared" si="4"/>
        <v>4</v>
      </c>
      <c r="AE35" s="53">
        <f t="shared" si="5"/>
        <v>14</v>
      </c>
    </row>
    <row r="36" spans="1:31" s="3" customFormat="1" ht="21" customHeight="1" x14ac:dyDescent="0.2">
      <c r="A36" s="54" t="s">
        <v>31</v>
      </c>
      <c r="B36" s="39">
        <v>25</v>
      </c>
      <c r="C36" s="55">
        <v>25</v>
      </c>
      <c r="D36" s="56">
        <v>23</v>
      </c>
      <c r="E36" s="5">
        <v>20</v>
      </c>
      <c r="F36" s="57">
        <v>120</v>
      </c>
      <c r="G36" s="7">
        <v>90</v>
      </c>
      <c r="H36" s="56">
        <v>50</v>
      </c>
      <c r="I36" s="5">
        <v>65</v>
      </c>
      <c r="J36" s="57">
        <v>50</v>
      </c>
      <c r="K36" s="7">
        <v>50</v>
      </c>
      <c r="L36" s="61">
        <v>10</v>
      </c>
      <c r="M36" s="55">
        <v>10</v>
      </c>
      <c r="N36" s="44">
        <v>55</v>
      </c>
      <c r="O36" s="58">
        <v>85</v>
      </c>
      <c r="P36" s="44">
        <v>30</v>
      </c>
      <c r="Q36" s="45">
        <v>25</v>
      </c>
      <c r="R36" s="44">
        <v>20</v>
      </c>
      <c r="S36" s="45">
        <v>15</v>
      </c>
      <c r="T36" s="44">
        <v>40</v>
      </c>
      <c r="U36" s="45">
        <v>40</v>
      </c>
      <c r="V36" s="39">
        <v>31</v>
      </c>
      <c r="W36" s="46">
        <v>50</v>
      </c>
      <c r="X36" s="60">
        <v>76</v>
      </c>
      <c r="Y36" s="45">
        <v>81</v>
      </c>
      <c r="Z36" s="48">
        <v>530</v>
      </c>
      <c r="AA36" s="49">
        <f t="shared" si="6"/>
        <v>0.55208333333333337</v>
      </c>
      <c r="AB36" s="50">
        <f t="shared" si="2"/>
        <v>556</v>
      </c>
      <c r="AC36" s="51">
        <f t="shared" si="3"/>
        <v>0.59148936170212763</v>
      </c>
      <c r="AD36" s="52">
        <f t="shared" si="4"/>
        <v>9</v>
      </c>
      <c r="AE36" s="53">
        <f t="shared" si="5"/>
        <v>6</v>
      </c>
    </row>
    <row r="37" spans="1:31" s="3" customFormat="1" ht="21" customHeight="1" x14ac:dyDescent="0.2">
      <c r="A37" s="54" t="s">
        <v>32</v>
      </c>
      <c r="B37" s="39">
        <v>50</v>
      </c>
      <c r="C37" s="55">
        <v>35</v>
      </c>
      <c r="D37" s="56">
        <v>20</v>
      </c>
      <c r="E37" s="5">
        <v>20</v>
      </c>
      <c r="F37" s="57">
        <v>120</v>
      </c>
      <c r="G37" s="7">
        <v>100</v>
      </c>
      <c r="H37" s="56">
        <v>40</v>
      </c>
      <c r="I37" s="5">
        <v>65</v>
      </c>
      <c r="J37" s="57">
        <v>50</v>
      </c>
      <c r="K37" s="7">
        <v>50</v>
      </c>
      <c r="L37" s="61">
        <v>10</v>
      </c>
      <c r="M37" s="55">
        <v>10</v>
      </c>
      <c r="N37" s="44">
        <v>0</v>
      </c>
      <c r="O37" s="58">
        <v>0</v>
      </c>
      <c r="P37" s="44">
        <v>30</v>
      </c>
      <c r="Q37" s="45">
        <v>25</v>
      </c>
      <c r="R37" s="44">
        <v>20</v>
      </c>
      <c r="S37" s="45">
        <v>15</v>
      </c>
      <c r="T37" s="44">
        <v>0</v>
      </c>
      <c r="U37" s="45">
        <v>0</v>
      </c>
      <c r="V37" s="39">
        <v>17</v>
      </c>
      <c r="W37" s="46">
        <v>29</v>
      </c>
      <c r="X37" s="60">
        <v>80</v>
      </c>
      <c r="Y37" s="45">
        <v>68</v>
      </c>
      <c r="Z37" s="48">
        <v>437</v>
      </c>
      <c r="AA37" s="49">
        <f t="shared" si="6"/>
        <v>0.45520833333333333</v>
      </c>
      <c r="AB37" s="50">
        <f t="shared" si="2"/>
        <v>417</v>
      </c>
      <c r="AC37" s="51">
        <f t="shared" si="3"/>
        <v>0.44361702127659575</v>
      </c>
      <c r="AD37" s="52">
        <f t="shared" si="4"/>
        <v>28</v>
      </c>
      <c r="AE37" s="53">
        <f t="shared" si="5"/>
        <v>32</v>
      </c>
    </row>
    <row r="38" spans="1:31" s="3" customFormat="1" ht="21" customHeight="1" x14ac:dyDescent="0.2">
      <c r="A38" s="54" t="s">
        <v>33</v>
      </c>
      <c r="B38" s="39">
        <v>50</v>
      </c>
      <c r="C38" s="55">
        <v>35</v>
      </c>
      <c r="D38" s="56">
        <v>25</v>
      </c>
      <c r="E38" s="5">
        <v>35</v>
      </c>
      <c r="F38" s="57">
        <v>120</v>
      </c>
      <c r="G38" s="7">
        <v>85</v>
      </c>
      <c r="H38" s="56">
        <v>35</v>
      </c>
      <c r="I38" s="5">
        <v>50</v>
      </c>
      <c r="J38" s="57">
        <v>45</v>
      </c>
      <c r="K38" s="7">
        <v>50</v>
      </c>
      <c r="L38" s="61">
        <v>5</v>
      </c>
      <c r="M38" s="55">
        <v>0</v>
      </c>
      <c r="N38" s="44">
        <v>30</v>
      </c>
      <c r="O38" s="58">
        <v>30</v>
      </c>
      <c r="P38" s="44">
        <v>20</v>
      </c>
      <c r="Q38" s="45">
        <v>15</v>
      </c>
      <c r="R38" s="44">
        <v>20</v>
      </c>
      <c r="S38" s="45">
        <v>15</v>
      </c>
      <c r="T38" s="44">
        <v>20</v>
      </c>
      <c r="U38" s="45">
        <v>28</v>
      </c>
      <c r="V38" s="39">
        <v>31</v>
      </c>
      <c r="W38" s="46">
        <v>36</v>
      </c>
      <c r="X38" s="60">
        <v>69</v>
      </c>
      <c r="Y38" s="45">
        <v>72</v>
      </c>
      <c r="Z38" s="48">
        <v>470</v>
      </c>
      <c r="AA38" s="49">
        <f t="shared" si="6"/>
        <v>0.48958333333333331</v>
      </c>
      <c r="AB38" s="50">
        <f t="shared" si="2"/>
        <v>451</v>
      </c>
      <c r="AC38" s="51">
        <f t="shared" si="3"/>
        <v>0.47978723404255319</v>
      </c>
      <c r="AD38" s="52">
        <f t="shared" si="4"/>
        <v>19</v>
      </c>
      <c r="AE38" s="53">
        <f t="shared" si="5"/>
        <v>27</v>
      </c>
    </row>
    <row r="39" spans="1:31" s="3" customFormat="1" ht="21" customHeight="1" x14ac:dyDescent="0.2">
      <c r="A39" s="54" t="s">
        <v>34</v>
      </c>
      <c r="B39" s="39">
        <v>70</v>
      </c>
      <c r="C39" s="55">
        <v>45</v>
      </c>
      <c r="D39" s="56">
        <v>20</v>
      </c>
      <c r="E39" s="5">
        <v>15</v>
      </c>
      <c r="F39" s="57">
        <v>120</v>
      </c>
      <c r="G39" s="7">
        <v>80</v>
      </c>
      <c r="H39" s="56">
        <v>40</v>
      </c>
      <c r="I39" s="5">
        <v>55</v>
      </c>
      <c r="J39" s="57">
        <v>45</v>
      </c>
      <c r="K39" s="7">
        <v>50</v>
      </c>
      <c r="L39" s="61">
        <v>10</v>
      </c>
      <c r="M39" s="55">
        <v>5</v>
      </c>
      <c r="N39" s="44">
        <v>60</v>
      </c>
      <c r="O39" s="58">
        <v>70</v>
      </c>
      <c r="P39" s="44">
        <v>30</v>
      </c>
      <c r="Q39" s="45">
        <v>25</v>
      </c>
      <c r="R39" s="44">
        <v>20</v>
      </c>
      <c r="S39" s="45">
        <v>15</v>
      </c>
      <c r="T39" s="44">
        <v>20</v>
      </c>
      <c r="U39" s="45">
        <v>40</v>
      </c>
      <c r="V39" s="39">
        <v>17</v>
      </c>
      <c r="W39" s="46">
        <v>29</v>
      </c>
      <c r="X39" s="60">
        <v>69</v>
      </c>
      <c r="Y39" s="45">
        <v>78</v>
      </c>
      <c r="Z39" s="48">
        <v>521</v>
      </c>
      <c r="AA39" s="49">
        <f t="shared" si="6"/>
        <v>0.54270833333333335</v>
      </c>
      <c r="AB39" s="50">
        <f t="shared" si="2"/>
        <v>507</v>
      </c>
      <c r="AC39" s="51">
        <f t="shared" si="3"/>
        <v>0.53936170212765955</v>
      </c>
      <c r="AD39" s="52">
        <f t="shared" si="4"/>
        <v>13</v>
      </c>
      <c r="AE39" s="53">
        <f t="shared" si="5"/>
        <v>15</v>
      </c>
    </row>
    <row r="40" spans="1:31" s="3" customFormat="1" ht="21" customHeight="1" x14ac:dyDescent="0.2">
      <c r="A40" s="54" t="s">
        <v>35</v>
      </c>
      <c r="B40" s="39">
        <v>10</v>
      </c>
      <c r="C40" s="55">
        <v>10</v>
      </c>
      <c r="D40" s="56">
        <v>25</v>
      </c>
      <c r="E40" s="5">
        <v>20</v>
      </c>
      <c r="F40" s="57">
        <v>60</v>
      </c>
      <c r="G40" s="7">
        <v>65</v>
      </c>
      <c r="H40" s="56">
        <v>30</v>
      </c>
      <c r="I40" s="5">
        <v>60</v>
      </c>
      <c r="J40" s="57">
        <v>10</v>
      </c>
      <c r="K40" s="7">
        <v>10</v>
      </c>
      <c r="L40" s="61">
        <v>10</v>
      </c>
      <c r="M40" s="55">
        <v>10</v>
      </c>
      <c r="N40" s="44">
        <v>60</v>
      </c>
      <c r="O40" s="58">
        <v>60</v>
      </c>
      <c r="P40" s="44">
        <v>12</v>
      </c>
      <c r="Q40" s="45">
        <v>15</v>
      </c>
      <c r="R40" s="44">
        <v>20</v>
      </c>
      <c r="S40" s="45">
        <v>15</v>
      </c>
      <c r="T40" s="44">
        <v>0</v>
      </c>
      <c r="U40" s="45">
        <v>20</v>
      </c>
      <c r="V40" s="39">
        <v>17</v>
      </c>
      <c r="W40" s="46">
        <v>12</v>
      </c>
      <c r="X40" s="60">
        <v>63</v>
      </c>
      <c r="Y40" s="45">
        <v>71</v>
      </c>
      <c r="Z40" s="48">
        <v>317</v>
      </c>
      <c r="AA40" s="49">
        <f t="shared" si="6"/>
        <v>0.33020833333333333</v>
      </c>
      <c r="AB40" s="50">
        <f t="shared" si="2"/>
        <v>368</v>
      </c>
      <c r="AC40" s="51">
        <f t="shared" si="3"/>
        <v>0.39148936170212767</v>
      </c>
      <c r="AD40" s="52">
        <f t="shared" si="4"/>
        <v>41</v>
      </c>
      <c r="AE40" s="53">
        <f t="shared" si="5"/>
        <v>39</v>
      </c>
    </row>
    <row r="41" spans="1:31" s="3" customFormat="1" ht="21" customHeight="1" x14ac:dyDescent="0.2">
      <c r="A41" s="54" t="s">
        <v>36</v>
      </c>
      <c r="B41" s="39">
        <v>100</v>
      </c>
      <c r="C41" s="55">
        <v>95</v>
      </c>
      <c r="D41" s="56">
        <v>55</v>
      </c>
      <c r="E41" s="5">
        <v>52</v>
      </c>
      <c r="F41" s="57">
        <v>90</v>
      </c>
      <c r="G41" s="7">
        <v>55</v>
      </c>
      <c r="H41" s="56">
        <v>25</v>
      </c>
      <c r="I41" s="5">
        <v>50</v>
      </c>
      <c r="J41" s="57">
        <v>10</v>
      </c>
      <c r="K41" s="7">
        <v>10</v>
      </c>
      <c r="L41" s="61">
        <v>0</v>
      </c>
      <c r="M41" s="55">
        <v>0</v>
      </c>
      <c r="N41" s="44">
        <v>80</v>
      </c>
      <c r="O41" s="58">
        <v>80</v>
      </c>
      <c r="P41" s="44">
        <v>7</v>
      </c>
      <c r="Q41" s="45">
        <v>15</v>
      </c>
      <c r="R41" s="44">
        <v>20</v>
      </c>
      <c r="S41" s="45">
        <v>15</v>
      </c>
      <c r="T41" s="44">
        <v>20</v>
      </c>
      <c r="U41" s="45">
        <v>20</v>
      </c>
      <c r="V41" s="39">
        <v>10</v>
      </c>
      <c r="W41" s="46">
        <v>12</v>
      </c>
      <c r="X41" s="60">
        <v>67</v>
      </c>
      <c r="Y41" s="45">
        <v>59</v>
      </c>
      <c r="Z41" s="48">
        <v>484</v>
      </c>
      <c r="AA41" s="49">
        <f t="shared" si="6"/>
        <v>0.50416666666666665</v>
      </c>
      <c r="AB41" s="50">
        <f t="shared" si="2"/>
        <v>463</v>
      </c>
      <c r="AC41" s="51">
        <f t="shared" si="3"/>
        <v>0.49255319148936172</v>
      </c>
      <c r="AD41" s="52">
        <f t="shared" si="4"/>
        <v>17</v>
      </c>
      <c r="AE41" s="53">
        <f t="shared" si="5"/>
        <v>22</v>
      </c>
    </row>
    <row r="42" spans="1:31" s="3" customFormat="1" ht="21" customHeight="1" x14ac:dyDescent="0.2">
      <c r="A42" s="54" t="s">
        <v>37</v>
      </c>
      <c r="B42" s="39">
        <v>-10</v>
      </c>
      <c r="C42" s="55">
        <v>-15</v>
      </c>
      <c r="D42" s="56">
        <v>43</v>
      </c>
      <c r="E42" s="5">
        <v>50</v>
      </c>
      <c r="F42" s="57">
        <v>120</v>
      </c>
      <c r="G42" s="7">
        <v>85</v>
      </c>
      <c r="H42" s="56">
        <v>40</v>
      </c>
      <c r="I42" s="5">
        <v>65</v>
      </c>
      <c r="J42" s="57">
        <v>25</v>
      </c>
      <c r="K42" s="7">
        <v>50</v>
      </c>
      <c r="L42" s="61">
        <v>80</v>
      </c>
      <c r="M42" s="55">
        <v>30</v>
      </c>
      <c r="N42" s="44">
        <v>25</v>
      </c>
      <c r="O42" s="58">
        <v>25</v>
      </c>
      <c r="P42" s="44">
        <v>30</v>
      </c>
      <c r="Q42" s="45">
        <v>25</v>
      </c>
      <c r="R42" s="44">
        <v>20</v>
      </c>
      <c r="S42" s="45">
        <v>15</v>
      </c>
      <c r="T42" s="44">
        <v>40</v>
      </c>
      <c r="U42" s="45">
        <v>40</v>
      </c>
      <c r="V42" s="39">
        <v>45</v>
      </c>
      <c r="W42" s="46">
        <v>50</v>
      </c>
      <c r="X42" s="60">
        <v>65</v>
      </c>
      <c r="Y42" s="45">
        <v>71</v>
      </c>
      <c r="Z42" s="48">
        <v>523</v>
      </c>
      <c r="AA42" s="49">
        <f t="shared" si="6"/>
        <v>0.54479166666666667</v>
      </c>
      <c r="AB42" s="50">
        <f t="shared" si="2"/>
        <v>491</v>
      </c>
      <c r="AC42" s="51">
        <f t="shared" si="3"/>
        <v>0.52234042553191484</v>
      </c>
      <c r="AD42" s="52">
        <f t="shared" si="4"/>
        <v>12</v>
      </c>
      <c r="AE42" s="53">
        <f t="shared" si="5"/>
        <v>18</v>
      </c>
    </row>
    <row r="43" spans="1:31" s="3" customFormat="1" ht="21" customHeight="1" x14ac:dyDescent="0.2">
      <c r="A43" s="54" t="s">
        <v>38</v>
      </c>
      <c r="B43" s="39">
        <v>25</v>
      </c>
      <c r="C43" s="55">
        <v>25</v>
      </c>
      <c r="D43" s="56">
        <v>33</v>
      </c>
      <c r="E43" s="5">
        <v>25</v>
      </c>
      <c r="F43" s="57">
        <v>120</v>
      </c>
      <c r="G43" s="7">
        <v>55</v>
      </c>
      <c r="H43" s="56">
        <v>50</v>
      </c>
      <c r="I43" s="5">
        <v>65</v>
      </c>
      <c r="J43" s="57">
        <v>40</v>
      </c>
      <c r="K43" s="7">
        <v>45</v>
      </c>
      <c r="L43" s="61">
        <v>5</v>
      </c>
      <c r="M43" s="55">
        <v>0</v>
      </c>
      <c r="N43" s="44">
        <v>0</v>
      </c>
      <c r="O43" s="58">
        <v>25</v>
      </c>
      <c r="P43" s="44">
        <v>12</v>
      </c>
      <c r="Q43" s="45">
        <v>15</v>
      </c>
      <c r="R43" s="44">
        <v>20</v>
      </c>
      <c r="S43" s="45">
        <v>15</v>
      </c>
      <c r="T43" s="44">
        <v>15</v>
      </c>
      <c r="U43" s="45">
        <v>15</v>
      </c>
      <c r="V43" s="39">
        <v>12</v>
      </c>
      <c r="W43" s="46">
        <v>22</v>
      </c>
      <c r="X43" s="60">
        <v>66</v>
      </c>
      <c r="Y43" s="45">
        <v>73</v>
      </c>
      <c r="Z43" s="48">
        <v>398</v>
      </c>
      <c r="AA43" s="49">
        <f t="shared" si="6"/>
        <v>0.41458333333333336</v>
      </c>
      <c r="AB43" s="50">
        <f t="shared" si="2"/>
        <v>380</v>
      </c>
      <c r="AC43" s="51">
        <f t="shared" si="3"/>
        <v>0.40425531914893614</v>
      </c>
      <c r="AD43" s="52">
        <f t="shared" si="4"/>
        <v>34</v>
      </c>
      <c r="AE43" s="53">
        <f t="shared" si="5"/>
        <v>36</v>
      </c>
    </row>
    <row r="44" spans="1:31" s="3" customFormat="1" ht="21" customHeight="1" x14ac:dyDescent="0.2">
      <c r="A44" s="54" t="s">
        <v>39</v>
      </c>
      <c r="B44" s="39">
        <v>30</v>
      </c>
      <c r="C44" s="55">
        <v>10</v>
      </c>
      <c r="D44" s="56">
        <v>20</v>
      </c>
      <c r="E44" s="5">
        <v>20</v>
      </c>
      <c r="F44" s="57">
        <v>90</v>
      </c>
      <c r="G44" s="7">
        <v>70</v>
      </c>
      <c r="H44" s="56">
        <v>50</v>
      </c>
      <c r="I44" s="5">
        <v>65</v>
      </c>
      <c r="J44" s="57">
        <v>45</v>
      </c>
      <c r="K44" s="7">
        <v>45</v>
      </c>
      <c r="L44" s="61">
        <v>80</v>
      </c>
      <c r="M44" s="55">
        <v>110</v>
      </c>
      <c r="N44" s="44">
        <v>45</v>
      </c>
      <c r="O44" s="58">
        <v>50</v>
      </c>
      <c r="P44" s="44">
        <v>30</v>
      </c>
      <c r="Q44" s="45">
        <v>25</v>
      </c>
      <c r="R44" s="44">
        <v>20</v>
      </c>
      <c r="S44" s="45">
        <v>15</v>
      </c>
      <c r="T44" s="44">
        <v>28</v>
      </c>
      <c r="U44" s="45">
        <v>35</v>
      </c>
      <c r="V44" s="39">
        <v>17</v>
      </c>
      <c r="W44" s="46">
        <v>22</v>
      </c>
      <c r="X44" s="60">
        <v>74</v>
      </c>
      <c r="Y44" s="45">
        <v>75</v>
      </c>
      <c r="Z44" s="48">
        <v>529</v>
      </c>
      <c r="AA44" s="49">
        <f t="shared" si="6"/>
        <v>0.55104166666666665</v>
      </c>
      <c r="AB44" s="50">
        <f t="shared" si="2"/>
        <v>542</v>
      </c>
      <c r="AC44" s="51">
        <f t="shared" si="3"/>
        <v>0.57659574468085106</v>
      </c>
      <c r="AD44" s="52">
        <f t="shared" si="4"/>
        <v>10</v>
      </c>
      <c r="AE44" s="53">
        <f t="shared" si="5"/>
        <v>8</v>
      </c>
    </row>
    <row r="45" spans="1:31" s="3" customFormat="1" ht="21" customHeight="1" x14ac:dyDescent="0.2">
      <c r="A45" s="54" t="s">
        <v>40</v>
      </c>
      <c r="B45" s="39">
        <v>30</v>
      </c>
      <c r="C45" s="55">
        <v>40</v>
      </c>
      <c r="D45" s="56">
        <v>45</v>
      </c>
      <c r="E45" s="5">
        <v>40</v>
      </c>
      <c r="F45" s="57">
        <v>60</v>
      </c>
      <c r="G45" s="7">
        <v>50</v>
      </c>
      <c r="H45" s="56">
        <v>30</v>
      </c>
      <c r="I45" s="5">
        <v>60</v>
      </c>
      <c r="J45" s="57">
        <v>10</v>
      </c>
      <c r="K45" s="7">
        <v>0</v>
      </c>
      <c r="L45" s="61">
        <v>110</v>
      </c>
      <c r="M45" s="55">
        <v>110</v>
      </c>
      <c r="N45" s="44">
        <v>10</v>
      </c>
      <c r="O45" s="58">
        <v>10</v>
      </c>
      <c r="P45" s="44">
        <v>20</v>
      </c>
      <c r="Q45" s="45">
        <v>15</v>
      </c>
      <c r="R45" s="44">
        <v>20</v>
      </c>
      <c r="S45" s="45">
        <v>15</v>
      </c>
      <c r="T45" s="44">
        <v>30</v>
      </c>
      <c r="U45" s="45">
        <v>33</v>
      </c>
      <c r="V45" s="39">
        <v>17</v>
      </c>
      <c r="W45" s="46">
        <v>12</v>
      </c>
      <c r="X45" s="60">
        <v>67</v>
      </c>
      <c r="Y45" s="45">
        <v>70</v>
      </c>
      <c r="Z45" s="48">
        <v>449</v>
      </c>
      <c r="AA45" s="49">
        <f t="shared" si="6"/>
        <v>0.46770833333333334</v>
      </c>
      <c r="AB45" s="50">
        <f t="shared" si="2"/>
        <v>455</v>
      </c>
      <c r="AC45" s="51">
        <f t="shared" si="3"/>
        <v>0.48404255319148937</v>
      </c>
      <c r="AD45" s="52">
        <f t="shared" si="4"/>
        <v>26</v>
      </c>
      <c r="AE45" s="53">
        <f t="shared" si="5"/>
        <v>25</v>
      </c>
    </row>
    <row r="46" spans="1:31" s="3" customFormat="1" ht="21" customHeight="1" x14ac:dyDescent="0.2">
      <c r="A46" s="54" t="s">
        <v>41</v>
      </c>
      <c r="B46" s="39">
        <v>-10</v>
      </c>
      <c r="C46" s="55">
        <v>-10</v>
      </c>
      <c r="D46" s="56">
        <v>20</v>
      </c>
      <c r="E46" s="5">
        <v>15</v>
      </c>
      <c r="F46" s="57">
        <v>120</v>
      </c>
      <c r="G46" s="7">
        <v>95</v>
      </c>
      <c r="H46" s="56">
        <v>60</v>
      </c>
      <c r="I46" s="5">
        <v>65</v>
      </c>
      <c r="J46" s="57">
        <v>50</v>
      </c>
      <c r="K46" s="7">
        <v>50</v>
      </c>
      <c r="L46" s="61">
        <v>10</v>
      </c>
      <c r="M46" s="55">
        <v>10</v>
      </c>
      <c r="N46" s="44">
        <v>35</v>
      </c>
      <c r="O46" s="58">
        <v>35</v>
      </c>
      <c r="P46" s="44">
        <v>30</v>
      </c>
      <c r="Q46" s="45">
        <v>25</v>
      </c>
      <c r="R46" s="44">
        <v>20</v>
      </c>
      <c r="S46" s="45">
        <v>15</v>
      </c>
      <c r="T46" s="44">
        <v>8</v>
      </c>
      <c r="U46" s="45">
        <v>28</v>
      </c>
      <c r="V46" s="39">
        <v>38</v>
      </c>
      <c r="W46" s="46">
        <v>50</v>
      </c>
      <c r="X46" s="60">
        <v>80</v>
      </c>
      <c r="Y46" s="45">
        <v>74</v>
      </c>
      <c r="Z46" s="48">
        <v>461</v>
      </c>
      <c r="AA46" s="49">
        <f t="shared" si="6"/>
        <v>0.48020833333333335</v>
      </c>
      <c r="AB46" s="50">
        <f t="shared" si="2"/>
        <v>452</v>
      </c>
      <c r="AC46" s="51">
        <f t="shared" si="3"/>
        <v>0.48085106382978721</v>
      </c>
      <c r="AD46" s="52">
        <f t="shared" si="4"/>
        <v>20</v>
      </c>
      <c r="AE46" s="53">
        <f t="shared" si="5"/>
        <v>26</v>
      </c>
    </row>
    <row r="47" spans="1:31" s="3" customFormat="1" ht="21" customHeight="1" x14ac:dyDescent="0.2">
      <c r="A47" s="54" t="s">
        <v>42</v>
      </c>
      <c r="B47" s="39">
        <v>-45</v>
      </c>
      <c r="C47" s="55">
        <v>-5</v>
      </c>
      <c r="D47" s="56">
        <v>20</v>
      </c>
      <c r="E47" s="5">
        <v>15</v>
      </c>
      <c r="F47" s="57">
        <v>40</v>
      </c>
      <c r="G47" s="7">
        <v>45</v>
      </c>
      <c r="H47" s="56">
        <v>35</v>
      </c>
      <c r="I47" s="5">
        <v>55</v>
      </c>
      <c r="J47" s="57">
        <v>40</v>
      </c>
      <c r="K47" s="7">
        <v>50</v>
      </c>
      <c r="L47" s="61">
        <v>5</v>
      </c>
      <c r="M47" s="55">
        <v>0</v>
      </c>
      <c r="N47" s="44">
        <v>0</v>
      </c>
      <c r="O47" s="58">
        <v>0</v>
      </c>
      <c r="P47" s="44">
        <v>2</v>
      </c>
      <c r="Q47" s="45">
        <v>20</v>
      </c>
      <c r="R47" s="44">
        <v>0</v>
      </c>
      <c r="S47" s="45">
        <v>15</v>
      </c>
      <c r="T47" s="44">
        <v>15</v>
      </c>
      <c r="U47" s="45">
        <v>35</v>
      </c>
      <c r="V47" s="39">
        <v>38</v>
      </c>
      <c r="W47" s="46">
        <v>38</v>
      </c>
      <c r="X47" s="60">
        <v>83</v>
      </c>
      <c r="Y47" s="45">
        <v>78</v>
      </c>
      <c r="Z47" s="48">
        <v>233</v>
      </c>
      <c r="AA47" s="49">
        <f t="shared" si="6"/>
        <v>0.24270833333333333</v>
      </c>
      <c r="AB47" s="50">
        <f t="shared" si="2"/>
        <v>346</v>
      </c>
      <c r="AC47" s="51">
        <f t="shared" si="3"/>
        <v>0.3680851063829787</v>
      </c>
      <c r="AD47" s="52">
        <f t="shared" si="4"/>
        <v>43</v>
      </c>
      <c r="AE47" s="53">
        <f t="shared" si="5"/>
        <v>40</v>
      </c>
    </row>
    <row r="48" spans="1:31" s="3" customFormat="1" ht="21" customHeight="1" x14ac:dyDescent="0.2">
      <c r="A48" s="54" t="s">
        <v>43</v>
      </c>
      <c r="B48" s="39">
        <v>55</v>
      </c>
      <c r="C48" s="55">
        <v>20</v>
      </c>
      <c r="D48" s="56">
        <v>48</v>
      </c>
      <c r="E48" s="5">
        <v>50</v>
      </c>
      <c r="F48" s="57">
        <v>110</v>
      </c>
      <c r="G48" s="7">
        <v>90</v>
      </c>
      <c r="H48" s="56">
        <v>50</v>
      </c>
      <c r="I48" s="5">
        <v>65</v>
      </c>
      <c r="J48" s="57">
        <v>10</v>
      </c>
      <c r="K48" s="7">
        <v>20</v>
      </c>
      <c r="L48" s="61">
        <v>25</v>
      </c>
      <c r="M48" s="55">
        <v>0</v>
      </c>
      <c r="N48" s="44">
        <v>50</v>
      </c>
      <c r="O48" s="58">
        <v>50</v>
      </c>
      <c r="P48" s="44">
        <v>23</v>
      </c>
      <c r="Q48" s="45">
        <v>20</v>
      </c>
      <c r="R48" s="44">
        <v>20</v>
      </c>
      <c r="S48" s="45">
        <v>15</v>
      </c>
      <c r="T48" s="44">
        <v>35</v>
      </c>
      <c r="U48" s="45">
        <v>35</v>
      </c>
      <c r="V48" s="39">
        <v>22</v>
      </c>
      <c r="W48" s="46">
        <v>22</v>
      </c>
      <c r="X48" s="60">
        <v>66</v>
      </c>
      <c r="Y48" s="45">
        <v>77</v>
      </c>
      <c r="Z48" s="48">
        <v>514</v>
      </c>
      <c r="AA48" s="49">
        <f t="shared" si="6"/>
        <v>0.53541666666666665</v>
      </c>
      <c r="AB48" s="50">
        <f t="shared" si="2"/>
        <v>464</v>
      </c>
      <c r="AC48" s="51">
        <f t="shared" si="3"/>
        <v>0.49361702127659574</v>
      </c>
      <c r="AD48" s="52">
        <f t="shared" si="4"/>
        <v>14</v>
      </c>
      <c r="AE48" s="53">
        <f t="shared" si="5"/>
        <v>21</v>
      </c>
    </row>
    <row r="49" spans="1:31" s="3" customFormat="1" ht="21" customHeight="1" x14ac:dyDescent="0.2">
      <c r="A49" s="54" t="s">
        <v>44</v>
      </c>
      <c r="B49" s="39">
        <v>-10</v>
      </c>
      <c r="C49" s="55">
        <v>-30</v>
      </c>
      <c r="D49" s="56">
        <v>28</v>
      </c>
      <c r="E49" s="5">
        <v>25</v>
      </c>
      <c r="F49" s="57">
        <v>65</v>
      </c>
      <c r="G49" s="7">
        <v>80</v>
      </c>
      <c r="H49" s="56">
        <v>25</v>
      </c>
      <c r="I49" s="5">
        <v>45</v>
      </c>
      <c r="J49" s="57">
        <v>20</v>
      </c>
      <c r="K49" s="7">
        <v>20</v>
      </c>
      <c r="L49" s="61">
        <v>30</v>
      </c>
      <c r="M49" s="55">
        <v>10</v>
      </c>
      <c r="N49" s="44">
        <v>0</v>
      </c>
      <c r="O49" s="58">
        <v>0</v>
      </c>
      <c r="P49" s="44">
        <v>10</v>
      </c>
      <c r="Q49" s="45">
        <v>25</v>
      </c>
      <c r="R49" s="44">
        <v>20</v>
      </c>
      <c r="S49" s="45">
        <v>15</v>
      </c>
      <c r="T49" s="44">
        <v>20</v>
      </c>
      <c r="U49" s="45">
        <v>20</v>
      </c>
      <c r="V49" s="39">
        <v>31</v>
      </c>
      <c r="W49" s="46">
        <v>19</v>
      </c>
      <c r="X49" s="60">
        <v>85</v>
      </c>
      <c r="Y49" s="45">
        <v>75</v>
      </c>
      <c r="Z49" s="48">
        <v>324</v>
      </c>
      <c r="AA49" s="49">
        <f t="shared" si="6"/>
        <v>0.33750000000000002</v>
      </c>
      <c r="AB49" s="50">
        <f t="shared" si="2"/>
        <v>304</v>
      </c>
      <c r="AC49" s="51">
        <f t="shared" si="3"/>
        <v>0.32340425531914896</v>
      </c>
      <c r="AD49" s="52">
        <f t="shared" si="4"/>
        <v>39</v>
      </c>
      <c r="AE49" s="53">
        <f t="shared" si="5"/>
        <v>42</v>
      </c>
    </row>
    <row r="50" spans="1:31" s="3" customFormat="1" ht="21" customHeight="1" x14ac:dyDescent="0.2">
      <c r="A50" s="62" t="s">
        <v>45</v>
      </c>
      <c r="B50" s="39">
        <v>25</v>
      </c>
      <c r="C50" s="55">
        <v>25</v>
      </c>
      <c r="D50" s="56">
        <v>28</v>
      </c>
      <c r="E50" s="5">
        <v>25</v>
      </c>
      <c r="F50" s="57">
        <v>90</v>
      </c>
      <c r="G50" s="7">
        <v>40</v>
      </c>
      <c r="H50" s="56">
        <v>25</v>
      </c>
      <c r="I50" s="5">
        <v>50</v>
      </c>
      <c r="J50" s="57">
        <v>10</v>
      </c>
      <c r="K50" s="7">
        <v>0</v>
      </c>
      <c r="L50" s="61">
        <v>25</v>
      </c>
      <c r="M50" s="55">
        <v>0</v>
      </c>
      <c r="N50" s="63">
        <v>85</v>
      </c>
      <c r="O50" s="58">
        <v>85</v>
      </c>
      <c r="P50" s="63">
        <v>12</v>
      </c>
      <c r="Q50" s="45">
        <v>10</v>
      </c>
      <c r="R50" s="63">
        <v>20</v>
      </c>
      <c r="S50" s="45">
        <v>15</v>
      </c>
      <c r="T50" s="63">
        <v>0</v>
      </c>
      <c r="U50" s="45">
        <v>0</v>
      </c>
      <c r="V50" s="64">
        <v>31</v>
      </c>
      <c r="W50" s="46">
        <v>26</v>
      </c>
      <c r="X50" s="65">
        <v>70</v>
      </c>
      <c r="Y50" s="45">
        <v>57</v>
      </c>
      <c r="Z50" s="48">
        <v>421</v>
      </c>
      <c r="AA50" s="49">
        <f t="shared" si="6"/>
        <v>0.43854166666666666</v>
      </c>
      <c r="AB50" s="50">
        <f t="shared" si="2"/>
        <v>333</v>
      </c>
      <c r="AC50" s="51">
        <f t="shared" si="3"/>
        <v>0.35425531914893615</v>
      </c>
      <c r="AD50" s="52">
        <f t="shared" si="4"/>
        <v>32</v>
      </c>
      <c r="AE50" s="53">
        <f t="shared" si="5"/>
        <v>41</v>
      </c>
    </row>
    <row r="51" spans="1:31" s="3" customFormat="1" ht="21" customHeight="1" thickBot="1" x14ac:dyDescent="0.25">
      <c r="A51" s="66" t="s">
        <v>46</v>
      </c>
      <c r="B51" s="67">
        <v>35</v>
      </c>
      <c r="C51" s="68">
        <v>35</v>
      </c>
      <c r="D51" s="69">
        <v>20</v>
      </c>
      <c r="E51" s="6">
        <v>17</v>
      </c>
      <c r="F51" s="70">
        <v>90</v>
      </c>
      <c r="G51" s="8">
        <v>90</v>
      </c>
      <c r="H51" s="69">
        <v>35</v>
      </c>
      <c r="I51" s="6">
        <v>65</v>
      </c>
      <c r="J51" s="70">
        <v>50</v>
      </c>
      <c r="K51" s="8">
        <v>50</v>
      </c>
      <c r="L51" s="71">
        <v>5</v>
      </c>
      <c r="M51" s="68">
        <v>0</v>
      </c>
      <c r="N51" s="72">
        <v>10</v>
      </c>
      <c r="O51" s="73">
        <v>10</v>
      </c>
      <c r="P51" s="72">
        <v>25</v>
      </c>
      <c r="Q51" s="73">
        <v>25</v>
      </c>
      <c r="R51" s="72">
        <v>20</v>
      </c>
      <c r="S51" s="73">
        <v>15</v>
      </c>
      <c r="T51" s="72">
        <v>8</v>
      </c>
      <c r="U51" s="73">
        <v>15</v>
      </c>
      <c r="V51" s="67">
        <v>24</v>
      </c>
      <c r="W51" s="74">
        <v>50</v>
      </c>
      <c r="X51" s="75">
        <v>72</v>
      </c>
      <c r="Y51" s="73">
        <v>88</v>
      </c>
      <c r="Z51" s="76">
        <v>394</v>
      </c>
      <c r="AA51" s="77">
        <f t="shared" si="6"/>
        <v>0.41041666666666665</v>
      </c>
      <c r="AB51" s="50">
        <f t="shared" si="2"/>
        <v>460</v>
      </c>
      <c r="AC51" s="51">
        <f t="shared" si="3"/>
        <v>0.48936170212765956</v>
      </c>
      <c r="AD51" s="78">
        <f t="shared" si="4"/>
        <v>35</v>
      </c>
      <c r="AE51" s="79">
        <f t="shared" si="5"/>
        <v>23</v>
      </c>
    </row>
  </sheetData>
  <mergeCells count="35">
    <mergeCell ref="AB1:AE2"/>
    <mergeCell ref="Z6:AA6"/>
    <mergeCell ref="AB6:AC6"/>
    <mergeCell ref="Z7:AA7"/>
    <mergeCell ref="AB7:AC7"/>
    <mergeCell ref="Z8:AA8"/>
    <mergeCell ref="AB8:AC8"/>
    <mergeCell ref="X5:Y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4:Y4"/>
    <mergeCell ref="A3:A6"/>
    <mergeCell ref="F3:J3"/>
    <mergeCell ref="Z3:AC5"/>
    <mergeCell ref="AD3:AE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</mergeCells>
  <phoneticPr fontId="5"/>
  <printOptions horizontalCentered="1"/>
  <pageMargins left="0.70866141732283472" right="0.31496062992125984" top="0.74803149606299213" bottom="0.74803149606299213" header="0.31496062992125984" footer="0.31496062992125984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宮崎　弘行</cp:lastModifiedBy>
  <cp:lastPrinted>2024-05-16T05:30:03Z</cp:lastPrinted>
  <dcterms:created xsi:type="dcterms:W3CDTF">2019-03-11T11:56:08Z</dcterms:created>
  <dcterms:modified xsi:type="dcterms:W3CDTF">2024-05-27T12:33:49Z</dcterms:modified>
</cp:coreProperties>
</file>