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50" windowWidth="19320" windowHeight="7125"/>
  </bookViews>
  <sheets>
    <sheet name="府内状況" sheetId="1" r:id="rId1"/>
    <sheet name="府内状況（グラフ）" sheetId="4" r:id="rId2"/>
    <sheet name="全国状況" sheetId="2" r:id="rId3"/>
    <sheet name="全国状況（グラフ）" sheetId="6" r:id="rId4"/>
    <sheet name="03作業用" sheetId="7" r:id="rId5"/>
    <sheet name="Sheet1" sheetId="5" state="hidden" r:id="rId6"/>
  </sheets>
  <definedNames>
    <definedName name="_xlnm.Print_Area" localSheetId="2">全国状況!$A$1:$J$55</definedName>
    <definedName name="_xlnm.Print_Area" localSheetId="0">府内状況!$A$1:$K$55</definedName>
  </definedNames>
  <calcPr calcId="145621"/>
</workbook>
</file>

<file path=xl/calcChain.xml><?xml version="1.0" encoding="utf-8"?>
<calcChain xmlns="http://schemas.openxmlformats.org/spreadsheetml/2006/main">
  <c r="J52" i="1" l="1"/>
  <c r="J49" i="1"/>
  <c r="J5" i="1"/>
  <c r="E52" i="2"/>
  <c r="E5" i="2"/>
  <c r="C52" i="2"/>
  <c r="J15" i="1" l="1"/>
  <c r="I52" i="2" l="1"/>
  <c r="G52" i="2"/>
  <c r="H5" i="2"/>
  <c r="G49" i="1"/>
  <c r="D51" i="1"/>
  <c r="D49" i="1"/>
  <c r="I5" i="1" l="1"/>
  <c r="G50" i="1"/>
  <c r="G51" i="1" l="1"/>
  <c r="F51" i="1" l="1"/>
  <c r="E51" i="1"/>
  <c r="F49" i="1"/>
  <c r="E49" i="1"/>
  <c r="C49" i="1"/>
  <c r="C51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K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3" i="5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E51" i="2"/>
  <c r="L49" i="5" s="1"/>
  <c r="E50" i="2"/>
  <c r="L48" i="5" s="1"/>
  <c r="E49" i="2"/>
  <c r="L47" i="5" s="1"/>
  <c r="E48" i="2"/>
  <c r="L46" i="5" s="1"/>
  <c r="E47" i="2"/>
  <c r="L45" i="5" s="1"/>
  <c r="E46" i="2"/>
  <c r="E45" i="2"/>
  <c r="L43" i="5" s="1"/>
  <c r="E44" i="2"/>
  <c r="E43" i="2"/>
  <c r="L41" i="5" s="1"/>
  <c r="E42" i="2"/>
  <c r="E41" i="2"/>
  <c r="L39" i="5" s="1"/>
  <c r="E40" i="2"/>
  <c r="E39" i="2"/>
  <c r="L37" i="5" s="1"/>
  <c r="E38" i="2"/>
  <c r="E37" i="2"/>
  <c r="L35" i="5" s="1"/>
  <c r="E36" i="2"/>
  <c r="L34" i="5" s="1"/>
  <c r="E35" i="2"/>
  <c r="L33" i="5" s="1"/>
  <c r="E34" i="2"/>
  <c r="L32" i="5" s="1"/>
  <c r="E33" i="2"/>
  <c r="E32" i="2"/>
  <c r="L30" i="5" s="1"/>
  <c r="E31" i="2"/>
  <c r="E30" i="2"/>
  <c r="L28" i="5" s="1"/>
  <c r="E29" i="2"/>
  <c r="E28" i="2"/>
  <c r="L26" i="5" s="1"/>
  <c r="E27" i="2"/>
  <c r="L25" i="5" s="1"/>
  <c r="E26" i="2"/>
  <c r="E25" i="2"/>
  <c r="L23" i="5" s="1"/>
  <c r="E24" i="2"/>
  <c r="E23" i="2"/>
  <c r="L21" i="5" s="1"/>
  <c r="E22" i="2"/>
  <c r="L20" i="5" s="1"/>
  <c r="E21" i="2"/>
  <c r="E20" i="2"/>
  <c r="L18" i="5" s="1"/>
  <c r="E19" i="2"/>
  <c r="L17" i="5" s="1"/>
  <c r="E18" i="2"/>
  <c r="L16" i="5" s="1"/>
  <c r="E17" i="2"/>
  <c r="L15" i="5" s="1"/>
  <c r="E16" i="2"/>
  <c r="L14" i="5" s="1"/>
  <c r="E15" i="2"/>
  <c r="L13" i="5" s="1"/>
  <c r="E14" i="2"/>
  <c r="L12" i="5" s="1"/>
  <c r="E13" i="2"/>
  <c r="L11" i="5" s="1"/>
  <c r="E12" i="2"/>
  <c r="L10" i="5" s="1"/>
  <c r="E11" i="2"/>
  <c r="L9" i="5" s="1"/>
  <c r="E10" i="2"/>
  <c r="E9" i="2"/>
  <c r="L7" i="5" s="1"/>
  <c r="E8" i="2"/>
  <c r="L6" i="5" s="1"/>
  <c r="E7" i="2"/>
  <c r="E6" i="2"/>
  <c r="D52" i="2"/>
  <c r="J47" i="1"/>
  <c r="D45" i="5" s="1"/>
  <c r="J46" i="1"/>
  <c r="D44" i="5" s="1"/>
  <c r="J45" i="1"/>
  <c r="D43" i="5" s="1"/>
  <c r="J44" i="1"/>
  <c r="D42" i="5" s="1"/>
  <c r="J43" i="1"/>
  <c r="J42" i="1"/>
  <c r="D40" i="5" s="1"/>
  <c r="J41" i="1"/>
  <c r="D39" i="5" s="1"/>
  <c r="J40" i="1"/>
  <c r="D38" i="5" s="1"/>
  <c r="J39" i="1"/>
  <c r="D37" i="5" s="1"/>
  <c r="J38" i="1"/>
  <c r="D36" i="5" s="1"/>
  <c r="J37" i="1"/>
  <c r="D35" i="5" s="1"/>
  <c r="J36" i="1"/>
  <c r="D34" i="5" s="1"/>
  <c r="J35" i="1"/>
  <c r="D33" i="5" s="1"/>
  <c r="J34" i="1"/>
  <c r="D32" i="5" s="1"/>
  <c r="J33" i="1"/>
  <c r="D31" i="5" s="1"/>
  <c r="J32" i="1"/>
  <c r="D30" i="5" s="1"/>
  <c r="J31" i="1"/>
  <c r="D29" i="5" s="1"/>
  <c r="J30" i="1"/>
  <c r="D28" i="5" s="1"/>
  <c r="J29" i="1"/>
  <c r="D27" i="5" s="1"/>
  <c r="J28" i="1"/>
  <c r="D26" i="5" s="1"/>
  <c r="J27" i="1"/>
  <c r="D25" i="5" s="1"/>
  <c r="J26" i="1"/>
  <c r="D24" i="5" s="1"/>
  <c r="J25" i="1"/>
  <c r="D23" i="5" s="1"/>
  <c r="J24" i="1"/>
  <c r="D22" i="5" s="1"/>
  <c r="J23" i="1"/>
  <c r="D21" i="5" s="1"/>
  <c r="J22" i="1"/>
  <c r="D20" i="5" s="1"/>
  <c r="J21" i="1"/>
  <c r="D19" i="5" s="1"/>
  <c r="J20" i="1"/>
  <c r="D18" i="5" s="1"/>
  <c r="J19" i="1"/>
  <c r="D17" i="5" s="1"/>
  <c r="J18" i="1"/>
  <c r="D16" i="5" s="1"/>
  <c r="J17" i="1"/>
  <c r="D15" i="5" s="1"/>
  <c r="J16" i="1"/>
  <c r="D14" i="5" s="1"/>
  <c r="D13" i="5"/>
  <c r="J14" i="1"/>
  <c r="D12" i="5" s="1"/>
  <c r="J13" i="1"/>
  <c r="D11" i="5" s="1"/>
  <c r="J12" i="1"/>
  <c r="D10" i="5" s="1"/>
  <c r="J11" i="1"/>
  <c r="D9" i="5" s="1"/>
  <c r="J10" i="1"/>
  <c r="D8" i="5" s="1"/>
  <c r="J9" i="1"/>
  <c r="D7" i="5" s="1"/>
  <c r="J8" i="1"/>
  <c r="D6" i="5" s="1"/>
  <c r="J7" i="1"/>
  <c r="J6" i="1"/>
  <c r="D4" i="5" s="1"/>
  <c r="H49" i="1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3" i="5"/>
  <c r="J52" i="2"/>
  <c r="L3" i="5"/>
  <c r="D3" i="5"/>
  <c r="F5" i="2" l="1"/>
  <c r="J3" i="5" s="1"/>
  <c r="D5" i="5"/>
  <c r="K7" i="1"/>
  <c r="L4" i="5"/>
  <c r="K40" i="1"/>
  <c r="B38" i="5" s="1"/>
  <c r="B5" i="5"/>
  <c r="K5" i="1"/>
  <c r="B3" i="5" s="1"/>
  <c r="H52" i="2"/>
  <c r="F35" i="2"/>
  <c r="J33" i="5" s="1"/>
  <c r="F6" i="2"/>
  <c r="J4" i="5" s="1"/>
  <c r="F11" i="2"/>
  <c r="J9" i="5" s="1"/>
  <c r="L22" i="5"/>
  <c r="F24" i="2"/>
  <c r="J22" i="5" s="1"/>
  <c r="L31" i="5"/>
  <c r="F33" i="2"/>
  <c r="J31" i="5" s="1"/>
  <c r="L40" i="5"/>
  <c r="F42" i="2"/>
  <c r="J40" i="5" s="1"/>
  <c r="F16" i="2"/>
  <c r="J14" i="5" s="1"/>
  <c r="L5" i="5"/>
  <c r="F18" i="2"/>
  <c r="J16" i="5" s="1"/>
  <c r="F15" i="2"/>
  <c r="J13" i="5" s="1"/>
  <c r="F47" i="2"/>
  <c r="J45" i="5" s="1"/>
  <c r="F37" i="2"/>
  <c r="J35" i="5" s="1"/>
  <c r="F14" i="2"/>
  <c r="J12" i="5" s="1"/>
  <c r="F23" i="2"/>
  <c r="J21" i="5" s="1"/>
  <c r="F12" i="2"/>
  <c r="J10" i="5" s="1"/>
  <c r="F51" i="2"/>
  <c r="J49" i="5" s="1"/>
  <c r="F19" i="2"/>
  <c r="J17" i="5" s="1"/>
  <c r="F30" i="2"/>
  <c r="J28" i="5" s="1"/>
  <c r="F49" i="2"/>
  <c r="J47" i="5" s="1"/>
  <c r="F20" i="2"/>
  <c r="J18" i="5" s="1"/>
  <c r="F48" i="2"/>
  <c r="J46" i="5" s="1"/>
  <c r="F27" i="2"/>
  <c r="J25" i="5" s="1"/>
  <c r="F22" i="2"/>
  <c r="J20" i="5" s="1"/>
  <c r="F43" i="2"/>
  <c r="J41" i="5" s="1"/>
  <c r="F41" i="2"/>
  <c r="J39" i="5" s="1"/>
  <c r="F34" i="2"/>
  <c r="J32" i="5" s="1"/>
  <c r="F45" i="2"/>
  <c r="J43" i="5" s="1"/>
  <c r="F7" i="2"/>
  <c r="J5" i="5" s="1"/>
  <c r="F36" i="2"/>
  <c r="J34" i="5" s="1"/>
  <c r="F17" i="2"/>
  <c r="J15" i="5" s="1"/>
  <c r="F28" i="2"/>
  <c r="J26" i="5" s="1"/>
  <c r="F50" i="2"/>
  <c r="J48" i="5" s="1"/>
  <c r="L19" i="5"/>
  <c r="F21" i="2"/>
  <c r="J19" i="5" s="1"/>
  <c r="L29" i="5"/>
  <c r="F31" i="2"/>
  <c r="J29" i="5" s="1"/>
  <c r="L38" i="5"/>
  <c r="F40" i="2"/>
  <c r="J38" i="5" s="1"/>
  <c r="F25" i="2"/>
  <c r="J23" i="5" s="1"/>
  <c r="F32" i="2"/>
  <c r="J30" i="5" s="1"/>
  <c r="F8" i="2"/>
  <c r="J6" i="5" s="1"/>
  <c r="L27" i="5"/>
  <c r="F29" i="2"/>
  <c r="J27" i="5" s="1"/>
  <c r="L36" i="5"/>
  <c r="F38" i="2"/>
  <c r="J36" i="5" s="1"/>
  <c r="L44" i="5"/>
  <c r="F46" i="2"/>
  <c r="J44" i="5" s="1"/>
  <c r="L8" i="5"/>
  <c r="F10" i="2"/>
  <c r="J8" i="5" s="1"/>
  <c r="F13" i="2"/>
  <c r="J11" i="5" s="1"/>
  <c r="F9" i="2"/>
  <c r="J7" i="5" s="1"/>
  <c r="L24" i="5"/>
  <c r="F26" i="2"/>
  <c r="J24" i="5" s="1"/>
  <c r="L42" i="5"/>
  <c r="F44" i="2"/>
  <c r="J42" i="5" s="1"/>
  <c r="F39" i="2"/>
  <c r="J37" i="5" s="1"/>
  <c r="K37" i="1"/>
  <c r="B35" i="5" s="1"/>
  <c r="K39" i="1"/>
  <c r="B37" i="5" s="1"/>
  <c r="K26" i="1"/>
  <c r="B24" i="5" s="1"/>
  <c r="K9" i="1"/>
  <c r="B7" i="5" s="1"/>
  <c r="K43" i="1"/>
  <c r="B41" i="5" s="1"/>
  <c r="K25" i="1"/>
  <c r="B23" i="5" s="1"/>
  <c r="K44" i="1"/>
  <c r="B42" i="5" s="1"/>
  <c r="K23" i="1"/>
  <c r="B21" i="5" s="1"/>
  <c r="K47" i="1"/>
  <c r="B45" i="5" s="1"/>
  <c r="K27" i="1"/>
  <c r="B25" i="5" s="1"/>
  <c r="K46" i="1"/>
  <c r="B44" i="5" s="1"/>
  <c r="K17" i="1"/>
  <c r="B15" i="5" s="1"/>
  <c r="K31" i="1"/>
  <c r="B29" i="5" s="1"/>
  <c r="K42" i="1"/>
  <c r="B40" i="5" s="1"/>
  <c r="K13" i="1"/>
  <c r="B11" i="5" s="1"/>
  <c r="K11" i="1"/>
  <c r="B9" i="5" s="1"/>
  <c r="K29" i="1"/>
  <c r="B27" i="5" s="1"/>
  <c r="K20" i="1"/>
  <c r="B18" i="5" s="1"/>
  <c r="D41" i="5"/>
  <c r="K15" i="1"/>
  <c r="B13" i="5" s="1"/>
  <c r="K28" i="1"/>
  <c r="B26" i="5" s="1"/>
  <c r="K18" i="1"/>
  <c r="B16" i="5" s="1"/>
  <c r="K34" i="1"/>
  <c r="B32" i="5" s="1"/>
  <c r="K6" i="1"/>
  <c r="B4" i="5" s="1"/>
  <c r="K8" i="1"/>
  <c r="B6" i="5" s="1"/>
  <c r="K21" i="1"/>
  <c r="B19" i="5" s="1"/>
  <c r="K19" i="1"/>
  <c r="B17" i="5" s="1"/>
  <c r="K33" i="1"/>
  <c r="B31" i="5" s="1"/>
  <c r="K38" i="1"/>
  <c r="B36" i="5" s="1"/>
  <c r="K35" i="1"/>
  <c r="B33" i="5" s="1"/>
  <c r="K30" i="1"/>
  <c r="B28" i="5" s="1"/>
  <c r="K32" i="1"/>
  <c r="B30" i="5" s="1"/>
  <c r="K14" i="1"/>
  <c r="B12" i="5" s="1"/>
  <c r="K22" i="1"/>
  <c r="B20" i="5" s="1"/>
  <c r="K12" i="1"/>
  <c r="B10" i="5" s="1"/>
  <c r="K36" i="1"/>
  <c r="B34" i="5" s="1"/>
  <c r="K10" i="1"/>
  <c r="B8" i="5" s="1"/>
  <c r="K16" i="1"/>
  <c r="B14" i="5" s="1"/>
  <c r="K41" i="1"/>
  <c r="B39" i="5" s="1"/>
  <c r="K24" i="1"/>
  <c r="B22" i="5" s="1"/>
  <c r="K45" i="1"/>
  <c r="B43" i="5" s="1"/>
  <c r="G33" i="5" l="1"/>
  <c r="O29" i="5"/>
  <c r="O33" i="5"/>
  <c r="O27" i="5"/>
  <c r="P47" i="5"/>
  <c r="O18" i="5"/>
  <c r="O7" i="5"/>
  <c r="P18" i="5"/>
  <c r="P11" i="5"/>
  <c r="P16" i="5"/>
  <c r="O28" i="5"/>
  <c r="O49" i="5"/>
  <c r="P12" i="5"/>
  <c r="P45" i="5"/>
  <c r="O17" i="5"/>
  <c r="P29" i="5"/>
  <c r="O37" i="5"/>
  <c r="O36" i="5"/>
  <c r="P48" i="5"/>
  <c r="O35" i="5"/>
  <c r="P27" i="5"/>
  <c r="P19" i="5"/>
  <c r="P9" i="5"/>
  <c r="P14" i="5"/>
  <c r="P5" i="5"/>
  <c r="O22" i="5"/>
  <c r="P42" i="5"/>
  <c r="O40" i="5"/>
  <c r="P3" i="5"/>
  <c r="O6" i="5"/>
  <c r="O38" i="5"/>
  <c r="O47" i="5"/>
  <c r="P37" i="5"/>
  <c r="P21" i="5"/>
  <c r="P34" i="5"/>
  <c r="O10" i="5"/>
  <c r="O8" i="5"/>
  <c r="O32" i="5"/>
  <c r="O30" i="5"/>
  <c r="O42" i="5"/>
  <c r="O11" i="5"/>
  <c r="O20" i="5"/>
  <c r="O26" i="5"/>
  <c r="P36" i="5"/>
  <c r="P44" i="5"/>
  <c r="P10" i="5"/>
  <c r="P7" i="5"/>
  <c r="P35" i="5"/>
  <c r="P40" i="5"/>
  <c r="O13" i="5"/>
  <c r="O3" i="5"/>
  <c r="O31" i="5"/>
  <c r="P28" i="5"/>
  <c r="O46" i="5"/>
  <c r="O19" i="5"/>
  <c r="P32" i="5"/>
  <c r="O14" i="5"/>
  <c r="P15" i="5"/>
  <c r="P49" i="5"/>
  <c r="O24" i="5"/>
  <c r="P38" i="5"/>
  <c r="P17" i="5"/>
  <c r="O16" i="5"/>
  <c r="P8" i="5"/>
  <c r="P41" i="5"/>
  <c r="P30" i="5"/>
  <c r="P26" i="5"/>
  <c r="P25" i="5"/>
  <c r="O48" i="5"/>
  <c r="P24" i="5"/>
  <c r="P31" i="5"/>
  <c r="O21" i="5"/>
  <c r="P46" i="5"/>
  <c r="O43" i="5"/>
  <c r="O41" i="5"/>
  <c r="O9" i="5"/>
  <c r="O12" i="5"/>
  <c r="O34" i="5"/>
  <c r="O44" i="5"/>
  <c r="O15" i="5"/>
  <c r="P23" i="5"/>
  <c r="P39" i="5"/>
  <c r="P20" i="5"/>
  <c r="O5" i="5"/>
  <c r="P13" i="5"/>
  <c r="O39" i="5"/>
  <c r="P43" i="5"/>
  <c r="P33" i="5"/>
  <c r="P4" i="5"/>
  <c r="P22" i="5"/>
  <c r="O25" i="5"/>
  <c r="O23" i="5"/>
  <c r="P6" i="5"/>
  <c r="O45" i="5"/>
  <c r="O4" i="5"/>
  <c r="H7" i="5"/>
  <c r="G9" i="5"/>
  <c r="G39" i="5"/>
  <c r="H26" i="5"/>
  <c r="G19" i="5"/>
  <c r="H11" i="5"/>
  <c r="G26" i="5"/>
  <c r="H33" i="5"/>
  <c r="G20" i="5"/>
  <c r="H27" i="5"/>
  <c r="H38" i="5"/>
  <c r="H45" i="5"/>
  <c r="H6" i="5"/>
  <c r="G7" i="5"/>
  <c r="H10" i="5"/>
  <c r="G43" i="5"/>
  <c r="H9" i="5"/>
  <c r="G44" i="5"/>
  <c r="H34" i="5"/>
  <c r="G38" i="5"/>
  <c r="G22" i="5"/>
  <c r="G17" i="5"/>
  <c r="G37" i="5"/>
  <c r="H17" i="5"/>
  <c r="H31" i="5"/>
  <c r="G5" i="5"/>
  <c r="G40" i="5"/>
  <c r="H4" i="5"/>
  <c r="G36" i="5"/>
  <c r="H39" i="5"/>
  <c r="H25" i="5"/>
  <c r="G10" i="5"/>
  <c r="H8" i="5"/>
  <c r="H29" i="5"/>
  <c r="H19" i="5"/>
  <c r="H42" i="5"/>
  <c r="G28" i="5"/>
  <c r="G4" i="5"/>
  <c r="H15" i="5"/>
  <c r="H18" i="5"/>
  <c r="G42" i="5"/>
  <c r="H30" i="5"/>
  <c r="H5" i="5"/>
  <c r="H14" i="5"/>
  <c r="G18" i="5"/>
  <c r="G25" i="5"/>
  <c r="H22" i="5"/>
  <c r="G32" i="5"/>
  <c r="G29" i="5"/>
  <c r="G45" i="5"/>
  <c r="H37" i="5"/>
  <c r="H12" i="5"/>
  <c r="H24" i="5"/>
  <c r="G41" i="5"/>
  <c r="H36" i="5"/>
  <c r="G8" i="5"/>
  <c r="H13" i="5"/>
  <c r="H43" i="5"/>
  <c r="G16" i="5"/>
  <c r="G30" i="5"/>
  <c r="G3" i="5"/>
  <c r="H16" i="5"/>
  <c r="H41" i="5"/>
  <c r="G12" i="5"/>
  <c r="H21" i="5"/>
  <c r="G34" i="5"/>
  <c r="G21" i="5"/>
  <c r="H35" i="5"/>
  <c r="G31" i="5"/>
  <c r="G23" i="5"/>
  <c r="G14" i="5"/>
  <c r="G35" i="5"/>
  <c r="H40" i="5"/>
  <c r="G6" i="5"/>
  <c r="G24" i="5"/>
  <c r="H28" i="5"/>
  <c r="G11" i="5"/>
  <c r="G13" i="5"/>
  <c r="H23" i="5"/>
  <c r="H44" i="5"/>
  <c r="H3" i="5"/>
  <c r="H32" i="5"/>
  <c r="G15" i="5"/>
  <c r="H20" i="5"/>
  <c r="G27" i="5"/>
</calcChain>
</file>

<file path=xl/sharedStrings.xml><?xml version="1.0" encoding="utf-8"?>
<sst xmlns="http://schemas.openxmlformats.org/spreadsheetml/2006/main" count="338" uniqueCount="133">
  <si>
    <t>（千円）</t>
    <rPh sb="1" eb="3">
      <t>センエン</t>
    </rPh>
    <phoneticPr fontId="2"/>
  </si>
  <si>
    <t>（円）</t>
    <rPh sb="1" eb="2">
      <t>エン</t>
    </rPh>
    <phoneticPr fontId="2"/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</si>
  <si>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</si>
  <si>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</si>
  <si>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</si>
  <si>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</si>
  <si>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</si>
  <si>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</si>
  <si>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</si>
  <si>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</si>
  <si>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</si>
  <si>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</si>
  <si>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</si>
  <si>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</si>
  <si>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</si>
  <si>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</si>
  <si>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</si>
  <si>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</si>
  <si>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</si>
  <si>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</si>
  <si>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</si>
  <si>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</si>
  <si>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</si>
  <si>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</si>
  <si>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</si>
  <si>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</si>
  <si>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</si>
  <si>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</si>
  <si>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</si>
  <si>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</si>
  <si>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</si>
  <si>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</si>
  <si>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</si>
  <si>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島本町</t>
  </si>
  <si>
    <t>豊能町</t>
  </si>
  <si>
    <t>能勢町</t>
  </si>
  <si>
    <t>忠岡町</t>
  </si>
  <si>
    <t>熊取町</t>
  </si>
  <si>
    <t>田尻町</t>
  </si>
  <si>
    <t>阪南市</t>
  </si>
  <si>
    <t>岬町</t>
  </si>
  <si>
    <t>太子町</t>
  </si>
  <si>
    <t>河南町</t>
  </si>
  <si>
    <t>千早赤阪村</t>
  </si>
  <si>
    <t>大阪狭山市</t>
  </si>
  <si>
    <t>平成21年度</t>
    <rPh sb="0" eb="2">
      <t>ヘイセイ</t>
    </rPh>
    <rPh sb="4" eb="6">
      <t>ネンド</t>
    </rPh>
    <phoneticPr fontId="2"/>
  </si>
  <si>
    <t>北海道</t>
    <rPh sb="0" eb="3">
      <t>ホッカイドウ</t>
    </rPh>
    <phoneticPr fontId="4"/>
  </si>
  <si>
    <t>青森県</t>
    <rPh sb="0" eb="3">
      <t>アオモリケン</t>
    </rPh>
    <phoneticPr fontId="4"/>
  </si>
  <si>
    <t>岩手県</t>
    <rPh sb="0" eb="3">
      <t>イワテケン</t>
    </rPh>
    <phoneticPr fontId="4"/>
  </si>
  <si>
    <t>宮城県</t>
    <rPh sb="0" eb="3">
      <t>ミヤギケン</t>
    </rPh>
    <phoneticPr fontId="4"/>
  </si>
  <si>
    <t>秋田県</t>
    <rPh sb="0" eb="3">
      <t>アキタケン</t>
    </rPh>
    <phoneticPr fontId="4"/>
  </si>
  <si>
    <t>山形県</t>
    <rPh sb="0" eb="3">
      <t>ヤマガタケン</t>
    </rPh>
    <phoneticPr fontId="4"/>
  </si>
  <si>
    <t>福島県</t>
    <rPh sb="0" eb="3">
      <t>フクシマケン</t>
    </rPh>
    <phoneticPr fontId="4"/>
  </si>
  <si>
    <t>茨城県</t>
    <rPh sb="0" eb="3">
      <t>イバラキケン</t>
    </rPh>
    <phoneticPr fontId="4"/>
  </si>
  <si>
    <t>栃木県</t>
    <rPh sb="0" eb="3">
      <t>トチギケン</t>
    </rPh>
    <phoneticPr fontId="4"/>
  </si>
  <si>
    <t>群馬県</t>
    <rPh sb="0" eb="3">
      <t>グンマケン</t>
    </rPh>
    <phoneticPr fontId="4"/>
  </si>
  <si>
    <t>埼玉県</t>
    <rPh sb="0" eb="3">
      <t>サイタマケン</t>
    </rPh>
    <phoneticPr fontId="4"/>
  </si>
  <si>
    <t>千葉県</t>
    <rPh sb="0" eb="3">
      <t>チバケン</t>
    </rPh>
    <phoneticPr fontId="4"/>
  </si>
  <si>
    <t>東京都</t>
    <rPh sb="0" eb="3">
      <t>トウキョウト</t>
    </rPh>
    <phoneticPr fontId="4"/>
  </si>
  <si>
    <t>神奈川県</t>
    <rPh sb="0" eb="4">
      <t>カナガワケン</t>
    </rPh>
    <phoneticPr fontId="4"/>
  </si>
  <si>
    <t>新潟県</t>
    <rPh sb="0" eb="3">
      <t>ニイガタケン</t>
    </rPh>
    <phoneticPr fontId="4"/>
  </si>
  <si>
    <t>富山県</t>
    <rPh sb="0" eb="3">
      <t>トヤマケン</t>
    </rPh>
    <phoneticPr fontId="4"/>
  </si>
  <si>
    <t>石川県</t>
    <rPh sb="0" eb="3">
      <t>イシカワケン</t>
    </rPh>
    <phoneticPr fontId="4"/>
  </si>
  <si>
    <t>福井県</t>
    <rPh sb="0" eb="3">
      <t>フクイケン</t>
    </rPh>
    <phoneticPr fontId="4"/>
  </si>
  <si>
    <t>山梨県</t>
    <rPh sb="0" eb="3">
      <t>ヤマナシケン</t>
    </rPh>
    <phoneticPr fontId="4"/>
  </si>
  <si>
    <t>長野県</t>
    <rPh sb="0" eb="3">
      <t>ナガノケン</t>
    </rPh>
    <phoneticPr fontId="4"/>
  </si>
  <si>
    <t>岐阜県</t>
    <rPh sb="0" eb="3">
      <t>ギフケン</t>
    </rPh>
    <phoneticPr fontId="4"/>
  </si>
  <si>
    <t>静岡県</t>
    <rPh sb="0" eb="3">
      <t>シズオカケン</t>
    </rPh>
    <phoneticPr fontId="4"/>
  </si>
  <si>
    <t>愛知県</t>
    <rPh sb="0" eb="3">
      <t>アイチケン</t>
    </rPh>
    <phoneticPr fontId="4"/>
  </si>
  <si>
    <t>三重県</t>
    <rPh sb="0" eb="3">
      <t>ミエケン</t>
    </rPh>
    <phoneticPr fontId="4"/>
  </si>
  <si>
    <t>滋賀県</t>
    <rPh sb="0" eb="3">
      <t>シガケン</t>
    </rPh>
    <phoneticPr fontId="4"/>
  </si>
  <si>
    <t>京都府</t>
    <rPh sb="0" eb="3">
      <t>キョウトフ</t>
    </rPh>
    <phoneticPr fontId="4"/>
  </si>
  <si>
    <t>大阪府</t>
    <rPh sb="0" eb="3">
      <t>オオサカフ</t>
    </rPh>
    <phoneticPr fontId="4"/>
  </si>
  <si>
    <t>兵庫県</t>
    <rPh sb="0" eb="3">
      <t>ヒョウゴケン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</si>
  <si>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</si>
  <si>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</si>
  <si>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鳥取県</t>
    <rPh sb="0" eb="3">
      <t>トットリケン</t>
    </rPh>
    <phoneticPr fontId="4"/>
  </si>
  <si>
    <t>島根県</t>
    <rPh sb="0" eb="3">
      <t>シマネケン</t>
    </rPh>
    <phoneticPr fontId="4"/>
  </si>
  <si>
    <t>岡山県</t>
    <rPh sb="0" eb="3">
      <t>オカヤマケン</t>
    </rPh>
    <phoneticPr fontId="4"/>
  </si>
  <si>
    <t>広島県</t>
    <rPh sb="0" eb="3">
      <t>ヒロシマケン</t>
    </rPh>
    <phoneticPr fontId="4"/>
  </si>
  <si>
    <t>山口県</t>
    <rPh sb="0" eb="3">
      <t>ヤマグチケン</t>
    </rPh>
    <phoneticPr fontId="4"/>
  </si>
  <si>
    <t>徳島県</t>
    <rPh sb="0" eb="3">
      <t>トクシマケン</t>
    </rPh>
    <phoneticPr fontId="4"/>
  </si>
  <si>
    <t>香川県</t>
    <rPh sb="0" eb="3">
      <t>カガワケン</t>
    </rPh>
    <phoneticPr fontId="4"/>
  </si>
  <si>
    <t>愛媛県</t>
    <rPh sb="0" eb="3">
      <t>エヒメケン</t>
    </rPh>
    <phoneticPr fontId="4"/>
  </si>
  <si>
    <t>高知県</t>
    <rPh sb="0" eb="3">
      <t>コウチケン</t>
    </rPh>
    <phoneticPr fontId="4"/>
  </si>
  <si>
    <t>福岡県</t>
    <rPh sb="0" eb="3">
      <t>フクオカケン</t>
    </rPh>
    <phoneticPr fontId="4"/>
  </si>
  <si>
    <t>佐賀県</t>
    <rPh sb="0" eb="3">
      <t>サガケン</t>
    </rPh>
    <phoneticPr fontId="4"/>
  </si>
  <si>
    <t>長崎県</t>
    <rPh sb="0" eb="3">
      <t>ナガサキケン</t>
    </rPh>
    <phoneticPr fontId="4"/>
  </si>
  <si>
    <t>熊本県</t>
    <rPh sb="0" eb="2">
      <t>クマモト</t>
    </rPh>
    <rPh sb="2" eb="3">
      <t>ケン</t>
    </rPh>
    <phoneticPr fontId="4"/>
  </si>
  <si>
    <t>大分県</t>
    <rPh sb="0" eb="3">
      <t>オオイタケン</t>
    </rPh>
    <phoneticPr fontId="4"/>
  </si>
  <si>
    <t>宮崎県</t>
    <rPh sb="0" eb="3">
      <t>ミヤザキケン</t>
    </rPh>
    <phoneticPr fontId="4"/>
  </si>
  <si>
    <t>鹿児島県</t>
    <rPh sb="0" eb="4">
      <t>カゴシマケン</t>
    </rPh>
    <phoneticPr fontId="4"/>
  </si>
  <si>
    <t>沖縄県</t>
    <rPh sb="0" eb="3">
      <t>オキナワケン</t>
    </rPh>
    <phoneticPr fontId="4"/>
  </si>
  <si>
    <t>（千円）</t>
    <rPh sb="1" eb="3">
      <t>センエン</t>
    </rPh>
    <phoneticPr fontId="4"/>
  </si>
  <si>
    <t>（円）</t>
    <rPh sb="1" eb="2">
      <t>エン</t>
    </rPh>
    <phoneticPr fontId="4"/>
  </si>
  <si>
    <t>保険者内訳</t>
    <rPh sb="0" eb="3">
      <t>ホケンシャ</t>
    </rPh>
    <rPh sb="3" eb="5">
      <t>ウチワケ</t>
    </rPh>
    <phoneticPr fontId="4"/>
  </si>
  <si>
    <t>(％）</t>
    <phoneticPr fontId="4"/>
  </si>
  <si>
    <t>（％）</t>
    <phoneticPr fontId="4"/>
  </si>
  <si>
    <t>都道府県名</t>
    <rPh sb="0" eb="4">
      <t>トドウフケン</t>
    </rPh>
    <phoneticPr fontId="4"/>
  </si>
  <si>
    <t>○府内市町村別国民健康保険財政状況</t>
    <rPh sb="1" eb="3">
      <t>フナイ</t>
    </rPh>
    <rPh sb="3" eb="6">
      <t>シチョウソン</t>
    </rPh>
    <rPh sb="6" eb="7">
      <t>ベツ</t>
    </rPh>
    <rPh sb="7" eb="9">
      <t>コクミン</t>
    </rPh>
    <rPh sb="9" eb="11">
      <t>ケンコウ</t>
    </rPh>
    <rPh sb="11" eb="13">
      <t>ホケン</t>
    </rPh>
    <rPh sb="13" eb="15">
      <t>ザイセイ</t>
    </rPh>
    <rPh sb="15" eb="17">
      <t>ジョウキョウ</t>
    </rPh>
    <phoneticPr fontId="2"/>
  </si>
  <si>
    <t>単年度収支（千円）</t>
    <rPh sb="0" eb="3">
      <t>タンネンド</t>
    </rPh>
    <rPh sb="3" eb="5">
      <t>シュウシ</t>
    </rPh>
    <rPh sb="6" eb="8">
      <t>センエン</t>
    </rPh>
    <phoneticPr fontId="4"/>
  </si>
  <si>
    <t>府内
順位</t>
    <rPh sb="0" eb="2">
      <t>フナイ</t>
    </rPh>
    <rPh sb="3" eb="5">
      <t>ジュンイ</t>
    </rPh>
    <phoneticPr fontId="2"/>
  </si>
  <si>
    <t>市町村名</t>
    <rPh sb="0" eb="3">
      <t>シチョウソン</t>
    </rPh>
    <rPh sb="3" eb="4">
      <t>メイ</t>
    </rPh>
    <phoneticPr fontId="4"/>
  </si>
  <si>
    <t>順位</t>
    <rPh sb="0" eb="2">
      <t>ジュンイ</t>
    </rPh>
    <phoneticPr fontId="2"/>
  </si>
  <si>
    <t>市町村</t>
    <rPh sb="0" eb="3">
      <t>シチョウソン</t>
    </rPh>
    <phoneticPr fontId="2"/>
  </si>
  <si>
    <t>額</t>
    <rPh sb="0" eb="1">
      <t>ガク</t>
    </rPh>
    <phoneticPr fontId="2"/>
  </si>
  <si>
    <t>年間平均</t>
  </si>
  <si>
    <t>被保険者数
（全被保険者）</t>
    <rPh sb="0" eb="1">
      <t>ヒ</t>
    </rPh>
    <rPh sb="1" eb="4">
      <t>ホケンシャ</t>
    </rPh>
    <rPh sb="4" eb="5">
      <t>スウ</t>
    </rPh>
    <rPh sb="7" eb="8">
      <t>ゼン</t>
    </rPh>
    <rPh sb="8" eb="9">
      <t>ヒ</t>
    </rPh>
    <rPh sb="9" eb="11">
      <t>ホケン</t>
    </rPh>
    <rPh sb="11" eb="12">
      <t>シャ</t>
    </rPh>
    <phoneticPr fontId="3"/>
  </si>
  <si>
    <t>全国
順位</t>
    <rPh sb="0" eb="2">
      <t>ゼンコク</t>
    </rPh>
    <rPh sb="3" eb="5">
      <t>ジュンイ</t>
    </rPh>
    <phoneticPr fontId="4"/>
  </si>
  <si>
    <t>黒字
保険者数</t>
    <rPh sb="0" eb="2">
      <t>クロジ</t>
    </rPh>
    <rPh sb="3" eb="4">
      <t>ホ</t>
    </rPh>
    <rPh sb="4" eb="5">
      <t>ケン</t>
    </rPh>
    <rPh sb="5" eb="6">
      <t>シャ</t>
    </rPh>
    <rPh sb="6" eb="7">
      <t>スウ</t>
    </rPh>
    <phoneticPr fontId="4"/>
  </si>
  <si>
    <t>赤字
保険者数</t>
    <rPh sb="0" eb="2">
      <t>アカジ</t>
    </rPh>
    <rPh sb="3" eb="4">
      <t>ホ</t>
    </rPh>
    <rPh sb="4" eb="5">
      <t>ケン</t>
    </rPh>
    <rPh sb="5" eb="6">
      <t>シャ</t>
    </rPh>
    <rPh sb="6" eb="7">
      <t>スウ</t>
    </rPh>
    <phoneticPr fontId="4"/>
  </si>
  <si>
    <t>割合</t>
    <rPh sb="0" eb="2">
      <t>ワリアイ</t>
    </rPh>
    <phoneticPr fontId="4"/>
  </si>
  <si>
    <t>都道府県</t>
    <rPh sb="0" eb="4">
      <t>トドウフケン</t>
    </rPh>
    <phoneticPr fontId="2"/>
  </si>
  <si>
    <t>赤字団体計</t>
    <rPh sb="0" eb="2">
      <t>アカジ</t>
    </rPh>
    <rPh sb="2" eb="4">
      <t>ダンタイ</t>
    </rPh>
    <rPh sb="4" eb="5">
      <t>ケイ</t>
    </rPh>
    <phoneticPr fontId="4"/>
  </si>
  <si>
    <t>赤字団体数</t>
    <rPh sb="0" eb="2">
      <t>アカジ</t>
    </rPh>
    <rPh sb="2" eb="4">
      <t>ダンタイ</t>
    </rPh>
    <rPh sb="4" eb="5">
      <t>スウ</t>
    </rPh>
    <phoneticPr fontId="4"/>
  </si>
  <si>
    <r>
      <t xml:space="preserve">府内市町村計
</t>
    </r>
    <r>
      <rPr>
        <sz val="7"/>
        <rFont val="Meiryo UI"/>
        <family val="3"/>
        <charset val="128"/>
      </rPr>
      <t>（黒字団体+赤字団体）</t>
    </r>
    <rPh sb="0" eb="2">
      <t>フナイ</t>
    </rPh>
    <rPh sb="8" eb="10">
      <t>クロジ</t>
    </rPh>
    <rPh sb="10" eb="12">
      <t>ダンタイ</t>
    </rPh>
    <rPh sb="13" eb="15">
      <t>アカジ</t>
    </rPh>
    <rPh sb="15" eb="17">
      <t>ダンタイ</t>
    </rPh>
    <phoneticPr fontId="4"/>
  </si>
  <si>
    <r>
      <t xml:space="preserve">被保険者数
</t>
    </r>
    <r>
      <rPr>
        <sz val="9"/>
        <rFont val="Meiryo UI"/>
        <family val="3"/>
        <charset val="128"/>
      </rPr>
      <t>（全被保険者）</t>
    </r>
    <rPh sb="0" eb="1">
      <t>ヒ</t>
    </rPh>
    <rPh sb="1" eb="4">
      <t>ホケンシャ</t>
    </rPh>
    <rPh sb="4" eb="5">
      <t>スウ</t>
    </rPh>
    <rPh sb="7" eb="8">
      <t>ゼン</t>
    </rPh>
    <rPh sb="8" eb="9">
      <t>ヒ</t>
    </rPh>
    <rPh sb="9" eb="11">
      <t>ホケン</t>
    </rPh>
    <rPh sb="11" eb="12">
      <t>シャ</t>
    </rPh>
    <phoneticPr fontId="3"/>
  </si>
  <si>
    <t>累積黒字・赤字</t>
    <rPh sb="0" eb="2">
      <t>ルイセキ</t>
    </rPh>
    <rPh sb="2" eb="4">
      <t>クロジ</t>
    </rPh>
    <rPh sb="5" eb="7">
      <t>アカジ</t>
    </rPh>
    <phoneticPr fontId="4"/>
  </si>
  <si>
    <t>全国計</t>
    <rPh sb="0" eb="2">
      <t>ゼンコク</t>
    </rPh>
    <rPh sb="2" eb="3">
      <t>ケイ</t>
    </rPh>
    <phoneticPr fontId="4"/>
  </si>
  <si>
    <r>
      <t xml:space="preserve">全　国　計
</t>
    </r>
    <r>
      <rPr>
        <sz val="7"/>
        <color indexed="8"/>
        <rFont val="Meiryo UI"/>
        <family val="3"/>
        <charset val="128"/>
      </rPr>
      <t>（赤字団体＋黒字団体）</t>
    </r>
    <rPh sb="0" eb="1">
      <t>ゼン</t>
    </rPh>
    <rPh sb="2" eb="3">
      <t>クニ</t>
    </rPh>
    <rPh sb="4" eb="5">
      <t>ケイ</t>
    </rPh>
    <rPh sb="7" eb="9">
      <t>アカジ</t>
    </rPh>
    <rPh sb="9" eb="11">
      <t>ダンタイ</t>
    </rPh>
    <rPh sb="12" eb="14">
      <t>クロジ</t>
    </rPh>
    <rPh sb="14" eb="16">
      <t>ダンタイ</t>
    </rPh>
    <phoneticPr fontId="4"/>
  </si>
  <si>
    <t>１人あたり</t>
    <phoneticPr fontId="4"/>
  </si>
  <si>
    <t>　集計時期が異なるため、国が公表した大阪府の数値と、1ページの大阪府内市町村計の数値とは、若干異なる部分がある</t>
    <rPh sb="1" eb="3">
      <t>シュウケイ</t>
    </rPh>
    <rPh sb="3" eb="5">
      <t>ジキ</t>
    </rPh>
    <rPh sb="6" eb="7">
      <t>コト</t>
    </rPh>
    <rPh sb="12" eb="13">
      <t>クニ</t>
    </rPh>
    <rPh sb="14" eb="16">
      <t>コウヒョウ</t>
    </rPh>
    <rPh sb="18" eb="21">
      <t>オオサカフ</t>
    </rPh>
    <rPh sb="22" eb="24">
      <t>スウチ</t>
    </rPh>
    <rPh sb="31" eb="34">
      <t>オオサカフ</t>
    </rPh>
    <rPh sb="34" eb="35">
      <t>ナイ</t>
    </rPh>
    <rPh sb="35" eb="38">
      <t>シチョウソン</t>
    </rPh>
    <rPh sb="38" eb="39">
      <t>ケイ</t>
    </rPh>
    <rPh sb="40" eb="42">
      <t>スウチ</t>
    </rPh>
    <rPh sb="45" eb="47">
      <t>ジャッカン</t>
    </rPh>
    <rPh sb="47" eb="48">
      <t>コト</t>
    </rPh>
    <rPh sb="50" eb="52">
      <t>ブブン</t>
    </rPh>
    <phoneticPr fontId="2"/>
  </si>
  <si>
    <t>平成26年度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</si>
  <si>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</si>
  <si>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r>
      <t xml:space="preserve">平成27年度
１人あたり
</t>
    </r>
    <r>
      <rPr>
        <sz val="9"/>
        <rFont val="Meiryo UI"/>
        <family val="3"/>
        <charset val="128"/>
      </rPr>
      <t>累積黒字・赤字</t>
    </r>
    <rPh sb="0" eb="2">
      <t>ヘイセイ</t>
    </rPh>
    <rPh sb="4" eb="6">
      <t>ネンド</t>
    </rPh>
    <rPh sb="15" eb="17">
      <t>クロジ</t>
    </rPh>
    <rPh sb="18" eb="20">
      <t>アカジ</t>
    </rPh>
    <phoneticPr fontId="4"/>
  </si>
  <si>
    <t>平成27年度</t>
    <rPh sb="0" eb="2">
      <t>ヘイセイ</t>
    </rPh>
    <rPh sb="4" eb="6">
      <t>ネンド</t>
    </rPh>
    <phoneticPr fontId="2"/>
  </si>
  <si>
    <t>○都道府県別市町村国民健康保険財政状況（平成27年度）</t>
    <rPh sb="1" eb="5">
      <t>トドウフケン</t>
    </rPh>
    <rPh sb="5" eb="6">
      <t>ベツ</t>
    </rPh>
    <rPh sb="6" eb="9">
      <t>シチョウソン</t>
    </rPh>
    <rPh sb="9" eb="11">
      <t>コクミン</t>
    </rPh>
    <rPh sb="11" eb="13">
      <t>ケンコウ</t>
    </rPh>
    <rPh sb="13" eb="15">
      <t>ホケン</t>
    </rPh>
    <rPh sb="15" eb="17">
      <t>ザイセイ</t>
    </rPh>
    <rPh sb="17" eb="19">
      <t>ジョウキョウ</t>
    </rPh>
    <rPh sb="20" eb="22">
      <t>ヘイセイ</t>
    </rPh>
    <rPh sb="24" eb="26">
      <t>ネンド</t>
    </rPh>
    <phoneticPr fontId="2"/>
  </si>
  <si>
    <t xml:space="preserve">                -</t>
  </si>
  <si>
    <t>　出典：平成27年度大阪府国民健康保険事業状況</t>
    <rPh sb="1" eb="3">
      <t>シュッテン</t>
    </rPh>
    <rPh sb="4" eb="6">
      <t>ヘイセイ</t>
    </rPh>
    <rPh sb="8" eb="10">
      <t>ネンド</t>
    </rPh>
    <rPh sb="10" eb="13">
      <t>オオサカフ</t>
    </rPh>
    <rPh sb="13" eb="15">
      <t>コクミン</t>
    </rPh>
    <rPh sb="15" eb="17">
      <t>ケンコウ</t>
    </rPh>
    <rPh sb="17" eb="19">
      <t>ホケン</t>
    </rPh>
    <rPh sb="19" eb="21">
      <t>ジギョウ</t>
    </rPh>
    <rPh sb="21" eb="23">
      <t>ジョウキョウ</t>
    </rPh>
    <phoneticPr fontId="2"/>
  </si>
  <si>
    <t>　出典：平成27年度国民健康保険事業状況（年報）、都道府県の状況</t>
    <rPh sb="1" eb="3">
      <t>シュッテン</t>
    </rPh>
    <rPh sb="4" eb="6">
      <t>ヘイセイ</t>
    </rPh>
    <rPh sb="8" eb="10">
      <t>ネンド</t>
    </rPh>
    <rPh sb="10" eb="12">
      <t>コクミン</t>
    </rPh>
    <rPh sb="12" eb="14">
      <t>ケンコウ</t>
    </rPh>
    <rPh sb="14" eb="16">
      <t>ホケン</t>
    </rPh>
    <rPh sb="16" eb="18">
      <t>ジギョウ</t>
    </rPh>
    <rPh sb="18" eb="20">
      <t>ジョウキョウ</t>
    </rPh>
    <rPh sb="21" eb="23">
      <t>ネンポウ</t>
    </rPh>
    <rPh sb="25" eb="29">
      <t>トドウフケン</t>
    </rPh>
    <rPh sb="30" eb="32">
      <t>ジョウキョウ</t>
    </rPh>
    <phoneticPr fontId="2"/>
  </si>
  <si>
    <t>累積収支</t>
    <rPh sb="0" eb="2">
      <t>ルイセキ</t>
    </rPh>
    <rPh sb="2" eb="4">
      <t>シュウシ</t>
    </rPh>
    <phoneticPr fontId="2"/>
  </si>
  <si>
    <t>　１人当たり累積黒字・赤字は、累積収支を年度平均被保険者数で除した数値で、黒字額の高いものから順位付け</t>
    <rPh sb="2" eb="3">
      <t>ニン</t>
    </rPh>
    <rPh sb="3" eb="4">
      <t>ア</t>
    </rPh>
    <rPh sb="6" eb="8">
      <t>ルイセキ</t>
    </rPh>
    <rPh sb="8" eb="10">
      <t>クロジ</t>
    </rPh>
    <rPh sb="11" eb="13">
      <t>アカジ</t>
    </rPh>
    <rPh sb="15" eb="17">
      <t>ルイセキ</t>
    </rPh>
    <rPh sb="17" eb="19">
      <t>シュウシ</t>
    </rPh>
    <rPh sb="20" eb="22">
      <t>ネンド</t>
    </rPh>
    <rPh sb="22" eb="24">
      <t>ヘイキン</t>
    </rPh>
    <rPh sb="24" eb="28">
      <t>ヒホケンシャ</t>
    </rPh>
    <rPh sb="28" eb="29">
      <t>スウ</t>
    </rPh>
    <rPh sb="30" eb="31">
      <t>ジョ</t>
    </rPh>
    <rPh sb="33" eb="35">
      <t>スウチ</t>
    </rPh>
    <rPh sb="37" eb="39">
      <t>クロジ</t>
    </rPh>
    <rPh sb="39" eb="40">
      <t>ガク</t>
    </rPh>
    <rPh sb="41" eb="42">
      <t>タカ</t>
    </rPh>
    <rPh sb="47" eb="49">
      <t>ジュンイ</t>
    </rPh>
    <rPh sb="49" eb="50">
      <t>ヅ</t>
    </rPh>
    <phoneticPr fontId="2"/>
  </si>
  <si>
    <t>平成27年度
累積収支</t>
    <rPh sb="0" eb="2">
      <t>ヘイセイ</t>
    </rPh>
    <rPh sb="4" eb="6">
      <t>ネンド</t>
    </rPh>
    <rPh sb="7" eb="9">
      <t>ルイセキ</t>
    </rPh>
    <rPh sb="9" eb="11">
      <t>シュウシ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</si>
</sst>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△ &quot;#,##0"/>
    <numFmt numFmtId="177" formatCode="0.0%"/>
    <numFmt numFmtId="178" formatCode="#,##0;&quot;▲ &quot;#,##0"/>
  </numFmts>
  <fonts count="43">
    <font>
      <sz val="11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7.5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sz val="10"/>
      <name val="Meiryo UI"/>
      <family val="3"/>
      <charset val="128"/>
    </font>
    <font>
      <sz val="10"/>
      <color indexed="8"/>
      <name val="Meiryo UI"/>
      <family val="3"/>
      <charset val="128"/>
    </font>
    <font>
      <sz val="11"/>
      <color indexed="8"/>
      <name val="Meiryo UI"/>
      <family val="3"/>
      <charset val="128"/>
    </font>
    <font>
      <sz val="7.5"/>
      <color indexed="8"/>
      <name val="Meiryo UI"/>
      <family val="3"/>
      <charset val="128"/>
    </font>
    <font>
      <sz val="7"/>
      <color indexed="8"/>
      <name val="Meiryo UI"/>
      <family val="3"/>
      <charset val="128"/>
    </font>
    <font>
      <sz val="11"/>
      <color indexed="10"/>
      <name val="Meiryo UI"/>
      <family val="3"/>
      <charset val="128"/>
    </font>
    <font>
      <sz val="9"/>
      <color indexed="8"/>
      <name val="Meiryo UI"/>
      <family val="3"/>
      <charset val="128"/>
    </font>
    <font>
      <sz val="7"/>
      <name val="Meiryo UI"/>
      <family val="3"/>
      <charset val="128"/>
    </font>
    <font>
      <sz val="12"/>
      <name val="Meiryo UI"/>
      <family val="3"/>
      <charset val="128"/>
    </font>
    <font>
      <sz val="7.5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56">
    <xf numFmtId="0" fontId="0" fillId="0" borderId="0">
      <alignment vertical="center"/>
    </xf>
    <xf numFmtId="0" fontId="23" fillId="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6" borderId="57" applyNumberFormat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3" fillId="28" borderId="58" applyNumberFormat="0" applyFont="0" applyAlignment="0" applyProtection="0">
      <alignment vertical="center"/>
    </xf>
    <xf numFmtId="0" fontId="28" fillId="0" borderId="59" applyNumberFormat="0" applyFill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60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32" fillId="0" borderId="61" applyNumberFormat="0" applyFill="0" applyAlignment="0" applyProtection="0">
      <alignment vertical="center"/>
    </xf>
    <xf numFmtId="0" fontId="33" fillId="0" borderId="62" applyNumberFormat="0" applyFill="0" applyAlignment="0" applyProtection="0">
      <alignment vertical="center"/>
    </xf>
    <xf numFmtId="0" fontId="34" fillId="0" borderId="63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64" applyNumberFormat="0" applyFill="0" applyAlignment="0" applyProtection="0">
      <alignment vertical="center"/>
    </xf>
    <xf numFmtId="0" fontId="36" fillId="30" borderId="65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31" borderId="60" applyNumberFormat="0" applyAlignment="0" applyProtection="0">
      <alignment vertical="center"/>
    </xf>
    <xf numFmtId="0" fontId="1" fillId="0" borderId="0"/>
    <xf numFmtId="0" fontId="6" fillId="0" borderId="0">
      <alignment vertical="center"/>
    </xf>
    <xf numFmtId="0" fontId="9" fillId="0" borderId="0"/>
    <xf numFmtId="0" fontId="6" fillId="0" borderId="0"/>
    <xf numFmtId="0" fontId="23" fillId="0" borderId="0">
      <alignment vertical="center"/>
    </xf>
    <xf numFmtId="0" fontId="39" fillId="32" borderId="0" applyNumberFormat="0" applyBorder="0" applyAlignment="0" applyProtection="0">
      <alignment vertical="center"/>
    </xf>
    <xf numFmtId="38" fontId="9" fillId="0" borderId="0" applyFont="0" applyFill="0" applyBorder="0" applyAlignment="0" applyProtection="0"/>
    <xf numFmtId="0" fontId="9" fillId="0" borderId="0"/>
  </cellStyleXfs>
  <cellXfs count="20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38" fontId="0" fillId="0" borderId="0" xfId="0" applyNumberFormat="1">
      <alignment vertical="center"/>
    </xf>
    <xf numFmtId="38" fontId="23" fillId="0" borderId="0" xfId="36" applyFont="1" applyAlignment="1">
      <alignment horizontal="right" vertical="center"/>
    </xf>
    <xf numFmtId="38" fontId="0" fillId="0" borderId="0" xfId="0" applyNumberFormat="1" applyAlignment="1">
      <alignment horizontal="center" vertical="center"/>
    </xf>
    <xf numFmtId="0" fontId="11" fillId="0" borderId="0" xfId="48" applyFont="1" applyFill="1" applyAlignment="1">
      <alignment vertical="center"/>
    </xf>
    <xf numFmtId="0" fontId="12" fillId="0" borderId="0" xfId="48" applyFont="1" applyFill="1" applyAlignment="1">
      <alignment vertical="center"/>
    </xf>
    <xf numFmtId="0" fontId="40" fillId="0" borderId="0" xfId="0" applyFont="1" applyFill="1">
      <alignment vertical="center"/>
    </xf>
    <xf numFmtId="0" fontId="13" fillId="0" borderId="1" xfId="48" applyFont="1" applyFill="1" applyBorder="1" applyAlignment="1">
      <alignment horizontal="center" vertical="center"/>
    </xf>
    <xf numFmtId="0" fontId="13" fillId="0" borderId="2" xfId="48" applyFont="1" applyFill="1" applyBorder="1" applyAlignment="1">
      <alignment horizontal="right" vertical="center"/>
    </xf>
    <xf numFmtId="0" fontId="13" fillId="0" borderId="3" xfId="48" applyFont="1" applyFill="1" applyBorder="1" applyAlignment="1">
      <alignment horizontal="right" vertical="center"/>
    </xf>
    <xf numFmtId="0" fontId="13" fillId="0" borderId="4" xfId="48" applyFont="1" applyFill="1" applyBorder="1" applyAlignment="1">
      <alignment horizontal="distributed" vertical="center"/>
    </xf>
    <xf numFmtId="0" fontId="40" fillId="0" borderId="5" xfId="0" applyFont="1" applyFill="1" applyBorder="1" applyAlignment="1">
      <alignment horizontal="center" vertical="center"/>
    </xf>
    <xf numFmtId="38" fontId="13" fillId="0" borderId="6" xfId="37" applyFont="1" applyFill="1" applyBorder="1" applyAlignment="1">
      <alignment horizontal="center" vertical="center"/>
    </xf>
    <xf numFmtId="38" fontId="13" fillId="0" borderId="7" xfId="37" applyFont="1" applyFill="1" applyBorder="1" applyAlignment="1">
      <alignment horizontal="distributed" vertical="center"/>
    </xf>
    <xf numFmtId="38" fontId="13" fillId="0" borderId="8" xfId="37" applyFont="1" applyFill="1" applyBorder="1" applyAlignment="1">
      <alignment horizontal="center" vertical="center"/>
    </xf>
    <xf numFmtId="38" fontId="13" fillId="0" borderId="9" xfId="37" applyFont="1" applyFill="1" applyBorder="1" applyAlignment="1">
      <alignment horizontal="distributed" vertical="center"/>
    </xf>
    <xf numFmtId="38" fontId="13" fillId="0" borderId="10" xfId="37" applyFont="1" applyFill="1" applyBorder="1" applyAlignment="1">
      <alignment horizontal="center" vertical="center"/>
    </xf>
    <xf numFmtId="38" fontId="13" fillId="0" borderId="11" xfId="37" applyFont="1" applyFill="1" applyBorder="1" applyAlignment="1">
      <alignment horizontal="distributed" vertical="center"/>
    </xf>
    <xf numFmtId="0" fontId="40" fillId="0" borderId="12" xfId="0" applyFont="1" applyFill="1" applyBorder="1" applyAlignment="1">
      <alignment horizontal="center" vertical="center"/>
    </xf>
    <xf numFmtId="0" fontId="40" fillId="0" borderId="13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38" fontId="13" fillId="0" borderId="3" xfId="37" applyFont="1" applyFill="1" applyBorder="1" applyAlignment="1">
      <alignment horizontal="center" vertical="center"/>
    </xf>
    <xf numFmtId="38" fontId="13" fillId="0" borderId="2" xfId="37" applyFont="1" applyFill="1" applyBorder="1" applyAlignment="1">
      <alignment horizontal="distributed" vertical="center"/>
    </xf>
    <xf numFmtId="0" fontId="40" fillId="0" borderId="14" xfId="0" applyFont="1" applyFill="1" applyBorder="1" applyAlignment="1">
      <alignment horizontal="center" vertical="center"/>
    </xf>
    <xf numFmtId="0" fontId="10" fillId="0" borderId="0" xfId="48" applyFont="1" applyFill="1" applyAlignment="1">
      <alignment horizontal="center" vertical="center"/>
    </xf>
    <xf numFmtId="0" fontId="10" fillId="0" borderId="0" xfId="48" applyFont="1" applyFill="1" applyAlignment="1">
      <alignment horizontal="distributed" vertical="center"/>
    </xf>
    <xf numFmtId="176" fontId="10" fillId="0" borderId="0" xfId="48" applyNumberFormat="1" applyFont="1" applyFill="1" applyAlignment="1">
      <alignment horizontal="distributed" vertical="center"/>
    </xf>
    <xf numFmtId="176" fontId="10" fillId="0" borderId="0" xfId="37" applyNumberFormat="1" applyFont="1" applyFill="1" applyBorder="1" applyAlignment="1">
      <alignment vertical="center"/>
    </xf>
    <xf numFmtId="176" fontId="11" fillId="0" borderId="15" xfId="36" applyNumberFormat="1" applyFont="1" applyFill="1" applyBorder="1" applyAlignment="1">
      <alignment horizontal="right" vertical="center"/>
    </xf>
    <xf numFmtId="176" fontId="11" fillId="0" borderId="15" xfId="37" applyNumberFormat="1" applyFont="1" applyFill="1" applyBorder="1" applyAlignment="1">
      <alignment vertical="center"/>
    </xf>
    <xf numFmtId="176" fontId="11" fillId="0" borderId="16" xfId="37" applyNumberFormat="1" applyFont="1" applyFill="1" applyBorder="1" applyAlignment="1">
      <alignment vertical="center" shrinkToFit="1"/>
    </xf>
    <xf numFmtId="178" fontId="40" fillId="0" borderId="15" xfId="36" applyNumberFormat="1" applyFont="1" applyFill="1" applyBorder="1">
      <alignment vertical="center"/>
    </xf>
    <xf numFmtId="178" fontId="40" fillId="0" borderId="17" xfId="0" applyNumberFormat="1" applyFont="1" applyFill="1" applyBorder="1" applyAlignment="1">
      <alignment vertical="center" shrinkToFit="1"/>
    </xf>
    <xf numFmtId="0" fontId="18" fillId="0" borderId="0" xfId="0" applyFont="1" applyFill="1">
      <alignment vertical="center"/>
    </xf>
    <xf numFmtId="0" fontId="13" fillId="0" borderId="18" xfId="48" applyFont="1" applyFill="1" applyBorder="1" applyAlignment="1">
      <alignment horizontal="center" vertical="center"/>
    </xf>
    <xf numFmtId="0" fontId="12" fillId="0" borderId="19" xfId="48" applyFont="1" applyFill="1" applyBorder="1" applyAlignment="1">
      <alignment horizontal="center" vertical="center"/>
    </xf>
    <xf numFmtId="0" fontId="13" fillId="0" borderId="20" xfId="48" applyFont="1" applyFill="1" applyBorder="1" applyAlignment="1">
      <alignment horizontal="center" vertical="center"/>
    </xf>
    <xf numFmtId="0" fontId="13" fillId="0" borderId="21" xfId="48" applyFont="1" applyFill="1" applyBorder="1" applyAlignment="1">
      <alignment horizontal="right" vertical="center"/>
    </xf>
    <xf numFmtId="0" fontId="13" fillId="0" borderId="14" xfId="48" applyFont="1" applyFill="1" applyBorder="1" applyAlignment="1">
      <alignment horizontal="right" vertical="center"/>
    </xf>
    <xf numFmtId="0" fontId="14" fillId="0" borderId="22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23" xfId="0" applyFont="1" applyFill="1" applyBorder="1" applyAlignment="1">
      <alignment vertical="center"/>
    </xf>
    <xf numFmtId="0" fontId="14" fillId="0" borderId="24" xfId="0" applyFont="1" applyFill="1" applyBorder="1" applyAlignment="1">
      <alignment vertical="center"/>
    </xf>
    <xf numFmtId="0" fontId="14" fillId="0" borderId="7" xfId="0" applyFont="1" applyFill="1" applyBorder="1" applyAlignment="1">
      <alignment horizontal="distributed" vertical="center"/>
    </xf>
    <xf numFmtId="0" fontId="14" fillId="0" borderId="2" xfId="0" applyFont="1" applyFill="1" applyBorder="1" applyAlignment="1">
      <alignment horizontal="distributed" vertical="center"/>
    </xf>
    <xf numFmtId="0" fontId="14" fillId="0" borderId="25" xfId="0" applyFont="1" applyFill="1" applyBorder="1" applyAlignment="1">
      <alignment vertical="center"/>
    </xf>
    <xf numFmtId="177" fontId="41" fillId="0" borderId="26" xfId="28" applyNumberFormat="1" applyFont="1" applyFill="1" applyBorder="1">
      <alignment vertical="center"/>
    </xf>
    <xf numFmtId="0" fontId="21" fillId="0" borderId="0" xfId="48" applyFont="1" applyFill="1" applyAlignment="1">
      <alignment vertical="center"/>
    </xf>
    <xf numFmtId="178" fontId="11" fillId="0" borderId="7" xfId="36" applyNumberFormat="1" applyFont="1" applyFill="1" applyBorder="1" applyAlignment="1">
      <alignment horizontal="right" vertical="center"/>
    </xf>
    <xf numFmtId="178" fontId="11" fillId="0" borderId="7" xfId="37" applyNumberFormat="1" applyFont="1" applyFill="1" applyBorder="1" applyAlignment="1">
      <alignment vertical="center"/>
    </xf>
    <xf numFmtId="178" fontId="11" fillId="0" borderId="1" xfId="37" applyNumberFormat="1" applyFont="1" applyFill="1" applyBorder="1" applyAlignment="1">
      <alignment vertical="center"/>
    </xf>
    <xf numFmtId="178" fontId="11" fillId="0" borderId="6" xfId="37" applyNumberFormat="1" applyFont="1" applyFill="1" applyBorder="1" applyAlignment="1">
      <alignment vertical="center"/>
    </xf>
    <xf numFmtId="178" fontId="11" fillId="0" borderId="9" xfId="36" applyNumberFormat="1" applyFont="1" applyFill="1" applyBorder="1" applyAlignment="1">
      <alignment horizontal="right" vertical="center"/>
    </xf>
    <xf numFmtId="178" fontId="11" fillId="0" borderId="9" xfId="37" applyNumberFormat="1" applyFont="1" applyFill="1" applyBorder="1" applyAlignment="1">
      <alignment vertical="center"/>
    </xf>
    <xf numFmtId="178" fontId="11" fillId="0" borderId="8" xfId="37" applyNumberFormat="1" applyFont="1" applyFill="1" applyBorder="1" applyAlignment="1">
      <alignment vertical="center"/>
    </xf>
    <xf numFmtId="178" fontId="11" fillId="0" borderId="11" xfId="36" applyNumberFormat="1" applyFont="1" applyFill="1" applyBorder="1" applyAlignment="1">
      <alignment horizontal="right" vertical="center"/>
    </xf>
    <xf numFmtId="178" fontId="11" fillId="0" borderId="11" xfId="37" applyNumberFormat="1" applyFont="1" applyFill="1" applyBorder="1" applyAlignment="1">
      <alignment vertical="center"/>
    </xf>
    <xf numFmtId="178" fontId="11" fillId="0" borderId="10" xfId="37" applyNumberFormat="1" applyFont="1" applyFill="1" applyBorder="1" applyAlignment="1">
      <alignment vertical="center"/>
    </xf>
    <xf numFmtId="178" fontId="11" fillId="0" borderId="2" xfId="36" applyNumberFormat="1" applyFont="1" applyFill="1" applyBorder="1" applyAlignment="1">
      <alignment horizontal="right" vertical="center"/>
    </xf>
    <xf numFmtId="178" fontId="11" fillId="0" borderId="2" xfId="37" applyNumberFormat="1" applyFont="1" applyFill="1" applyBorder="1" applyAlignment="1">
      <alignment vertical="center"/>
    </xf>
    <xf numFmtId="178" fontId="11" fillId="0" borderId="3" xfId="37" applyNumberFormat="1" applyFont="1" applyFill="1" applyBorder="1" applyAlignment="1">
      <alignment vertical="center"/>
    </xf>
    <xf numFmtId="178" fontId="14" fillId="0" borderId="18" xfId="0" applyNumberFormat="1" applyFont="1" applyFill="1" applyBorder="1" applyAlignment="1">
      <alignment vertical="center"/>
    </xf>
    <xf numFmtId="178" fontId="14" fillId="0" borderId="19" xfId="0" applyNumberFormat="1" applyFont="1" applyFill="1" applyBorder="1" applyAlignment="1">
      <alignment vertical="center"/>
    </xf>
    <xf numFmtId="178" fontId="14" fillId="0" borderId="27" xfId="0" applyNumberFormat="1" applyFont="1" applyFill="1" applyBorder="1" applyAlignment="1">
      <alignment vertical="center"/>
    </xf>
    <xf numFmtId="178" fontId="14" fillId="0" borderId="28" xfId="0" applyNumberFormat="1" applyFont="1" applyFill="1" applyBorder="1" applyAlignment="1">
      <alignment vertical="center"/>
    </xf>
    <xf numFmtId="178" fontId="14" fillId="0" borderId="21" xfId="0" applyNumberFormat="1" applyFont="1" applyFill="1" applyBorder="1" applyAlignment="1">
      <alignment vertical="center"/>
    </xf>
    <xf numFmtId="178" fontId="11" fillId="0" borderId="15" xfId="37" applyNumberFormat="1" applyFont="1" applyFill="1" applyBorder="1" applyAlignment="1">
      <alignment vertical="center" shrinkToFit="1"/>
    </xf>
    <xf numFmtId="178" fontId="11" fillId="0" borderId="20" xfId="37" applyNumberFormat="1" applyFont="1" applyFill="1" applyBorder="1" applyAlignment="1">
      <alignment vertical="center"/>
    </xf>
    <xf numFmtId="178" fontId="11" fillId="0" borderId="5" xfId="37" applyNumberFormat="1" applyFont="1" applyFill="1" applyBorder="1" applyAlignment="1">
      <alignment vertical="center"/>
    </xf>
    <xf numFmtId="178" fontId="11" fillId="0" borderId="13" xfId="37" applyNumberFormat="1" applyFont="1" applyFill="1" applyBorder="1" applyAlignment="1">
      <alignment vertical="center"/>
    </xf>
    <xf numFmtId="178" fontId="11" fillId="0" borderId="12" xfId="37" applyNumberFormat="1" applyFont="1" applyFill="1" applyBorder="1" applyAlignment="1">
      <alignment vertical="center"/>
    </xf>
    <xf numFmtId="178" fontId="11" fillId="0" borderId="14" xfId="37" applyNumberFormat="1" applyFont="1" applyFill="1" applyBorder="1" applyAlignment="1">
      <alignment vertical="center"/>
    </xf>
    <xf numFmtId="178" fontId="11" fillId="0" borderId="29" xfId="37" applyNumberFormat="1" applyFont="1" applyFill="1" applyBorder="1" applyAlignment="1">
      <alignment vertical="center"/>
    </xf>
    <xf numFmtId="0" fontId="14" fillId="0" borderId="20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right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distributed" vertical="center"/>
    </xf>
    <xf numFmtId="178" fontId="14" fillId="0" borderId="4" xfId="36" applyNumberFormat="1" applyFont="1" applyFill="1" applyBorder="1" applyAlignment="1">
      <alignment vertical="center"/>
    </xf>
    <xf numFmtId="38" fontId="14" fillId="0" borderId="1" xfId="0" applyNumberFormat="1" applyFont="1" applyFill="1" applyBorder="1" applyAlignment="1">
      <alignment vertical="center"/>
    </xf>
    <xf numFmtId="177" fontId="14" fillId="0" borderId="20" xfId="28" applyNumberFormat="1" applyFont="1" applyFill="1" applyBorder="1" applyAlignment="1">
      <alignment vertical="center"/>
    </xf>
    <xf numFmtId="3" fontId="14" fillId="0" borderId="22" xfId="0" applyNumberFormat="1" applyFont="1" applyFill="1" applyBorder="1">
      <alignment vertical="center"/>
    </xf>
    <xf numFmtId="0" fontId="14" fillId="0" borderId="7" xfId="0" applyFont="1" applyFill="1" applyBorder="1" applyAlignment="1">
      <alignment horizontal="center" vertical="center"/>
    </xf>
    <xf numFmtId="178" fontId="14" fillId="0" borderId="7" xfId="36" applyNumberFormat="1" applyFont="1" applyFill="1" applyBorder="1" applyAlignment="1">
      <alignment vertical="center"/>
    </xf>
    <xf numFmtId="0" fontId="14" fillId="0" borderId="6" xfId="0" applyFont="1" applyFill="1" applyBorder="1" applyAlignment="1">
      <alignment vertical="center"/>
    </xf>
    <xf numFmtId="177" fontId="14" fillId="0" borderId="5" xfId="28" applyNumberFormat="1" applyFont="1" applyFill="1" applyBorder="1" applyAlignment="1">
      <alignment vertical="center"/>
    </xf>
    <xf numFmtId="0" fontId="14" fillId="0" borderId="0" xfId="0" applyFont="1" applyFill="1" applyBorder="1">
      <alignment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distributed" vertical="center"/>
    </xf>
    <xf numFmtId="178" fontId="14" fillId="0" borderId="11" xfId="36" applyNumberFormat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177" fontId="14" fillId="0" borderId="12" xfId="28" applyNumberFormat="1" applyFont="1" applyFill="1" applyBorder="1" applyAlignment="1">
      <alignment vertical="center"/>
    </xf>
    <xf numFmtId="0" fontId="14" fillId="0" borderId="23" xfId="0" applyFont="1" applyFill="1" applyBorder="1">
      <alignment vertical="center"/>
    </xf>
    <xf numFmtId="177" fontId="14" fillId="0" borderId="13" xfId="28" applyNumberFormat="1" applyFont="1" applyFill="1" applyBorder="1" applyAlignment="1">
      <alignment vertical="center"/>
    </xf>
    <xf numFmtId="0" fontId="14" fillId="0" borderId="30" xfId="0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horizontal="distributed" vertical="center"/>
    </xf>
    <xf numFmtId="178" fontId="41" fillId="0" borderId="31" xfId="36" applyNumberFormat="1" applyFont="1" applyFill="1" applyBorder="1" applyAlignment="1">
      <alignment vertical="center"/>
    </xf>
    <xf numFmtId="0" fontId="14" fillId="0" borderId="32" xfId="0" applyFont="1" applyFill="1" applyBorder="1" applyAlignment="1">
      <alignment vertical="center"/>
    </xf>
    <xf numFmtId="177" fontId="14" fillId="0" borderId="33" xfId="28" applyNumberFormat="1" applyFont="1" applyFill="1" applyBorder="1" applyAlignment="1">
      <alignment vertical="center"/>
    </xf>
    <xf numFmtId="0" fontId="14" fillId="0" borderId="24" xfId="0" applyFont="1" applyFill="1" applyBorder="1">
      <alignment vertical="center"/>
    </xf>
    <xf numFmtId="178" fontId="40" fillId="0" borderId="0" xfId="0" applyNumberFormat="1" applyFont="1" applyFill="1">
      <alignment vertical="center"/>
    </xf>
    <xf numFmtId="0" fontId="14" fillId="0" borderId="2" xfId="0" applyFont="1" applyFill="1" applyBorder="1" applyAlignment="1">
      <alignment horizontal="center" vertical="center"/>
    </xf>
    <xf numFmtId="178" fontId="14" fillId="0" borderId="2" xfId="36" applyNumberFormat="1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0" fontId="14" fillId="0" borderId="25" xfId="0" applyFont="1" applyFill="1" applyBorder="1">
      <alignment vertical="center"/>
    </xf>
    <xf numFmtId="0" fontId="41" fillId="0" borderId="26" xfId="0" applyFont="1" applyFill="1" applyBorder="1">
      <alignment vertical="center"/>
    </xf>
    <xf numFmtId="38" fontId="41" fillId="0" borderId="37" xfId="0" applyNumberFormat="1" applyFont="1" applyFill="1" applyBorder="1">
      <alignment vertical="center"/>
    </xf>
    <xf numFmtId="177" fontId="41" fillId="0" borderId="26" xfId="28" applyNumberFormat="1" applyFont="1" applyFill="1" applyBorder="1" applyAlignment="1">
      <alignment vertical="center"/>
    </xf>
    <xf numFmtId="0" fontId="19" fillId="0" borderId="22" xfId="0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0" fontId="14" fillId="0" borderId="0" xfId="0" applyFont="1" applyFill="1" applyBorder="1" applyAlignment="1">
      <alignment vertical="center" wrapText="1"/>
    </xf>
    <xf numFmtId="178" fontId="15" fillId="0" borderId="0" xfId="0" applyNumberFormat="1" applyFont="1" applyFill="1" applyBorder="1">
      <alignment vertical="center"/>
    </xf>
    <xf numFmtId="178" fontId="11" fillId="0" borderId="4" xfId="37" applyNumberFormat="1" applyFont="1" applyFill="1" applyBorder="1" applyAlignment="1">
      <alignment vertical="center"/>
    </xf>
    <xf numFmtId="178" fontId="15" fillId="0" borderId="11" xfId="0" applyNumberFormat="1" applyFont="1" applyFill="1" applyBorder="1">
      <alignment vertical="center"/>
    </xf>
    <xf numFmtId="178" fontId="15" fillId="0" borderId="7" xfId="0" applyNumberFormat="1" applyFont="1" applyFill="1" applyBorder="1">
      <alignment vertical="center"/>
    </xf>
    <xf numFmtId="178" fontId="15" fillId="0" borderId="9" xfId="0" applyNumberFormat="1" applyFont="1" applyFill="1" applyBorder="1">
      <alignment vertical="center"/>
    </xf>
    <xf numFmtId="178" fontId="15" fillId="0" borderId="0" xfId="0" applyNumberFormat="1" applyFont="1" applyFill="1">
      <alignment vertical="center"/>
    </xf>
    <xf numFmtId="178" fontId="15" fillId="0" borderId="38" xfId="0" applyNumberFormat="1" applyFont="1" applyFill="1" applyBorder="1">
      <alignment vertical="center"/>
    </xf>
    <xf numFmtId="178" fontId="15" fillId="0" borderId="23" xfId="0" applyNumberFormat="1" applyFont="1" applyFill="1" applyBorder="1">
      <alignment vertical="center"/>
    </xf>
    <xf numFmtId="178" fontId="15" fillId="0" borderId="25" xfId="0" applyNumberFormat="1" applyFont="1" applyFill="1" applyBorder="1">
      <alignment vertical="center"/>
    </xf>
    <xf numFmtId="0" fontId="14" fillId="0" borderId="39" xfId="0" applyFont="1" applyFill="1" applyBorder="1" applyAlignment="1">
      <alignment vertical="center"/>
    </xf>
    <xf numFmtId="0" fontId="16" fillId="0" borderId="40" xfId="0" applyFont="1" applyFill="1" applyBorder="1">
      <alignment vertical="center"/>
    </xf>
    <xf numFmtId="178" fontId="15" fillId="0" borderId="4" xfId="0" applyNumberFormat="1" applyFont="1" applyFill="1" applyBorder="1" applyAlignment="1">
      <alignment vertical="center" shrinkToFit="1"/>
    </xf>
    <xf numFmtId="176" fontId="15" fillId="0" borderId="22" xfId="0" applyNumberFormat="1" applyFont="1" applyFill="1" applyBorder="1">
      <alignment vertical="center"/>
    </xf>
    <xf numFmtId="0" fontId="40" fillId="0" borderId="41" xfId="0" applyFont="1" applyFill="1" applyBorder="1">
      <alignment vertical="center"/>
    </xf>
    <xf numFmtId="0" fontId="14" fillId="0" borderId="42" xfId="0" applyFont="1" applyFill="1" applyBorder="1" applyAlignment="1">
      <alignment vertical="center"/>
    </xf>
    <xf numFmtId="0" fontId="14" fillId="0" borderId="17" xfId="0" applyFont="1" applyFill="1" applyBorder="1" applyAlignment="1">
      <alignment horizontal="center" vertical="center"/>
    </xf>
    <xf numFmtId="0" fontId="15" fillId="0" borderId="17" xfId="0" applyFont="1" applyFill="1" applyBorder="1">
      <alignment vertical="center"/>
    </xf>
    <xf numFmtId="178" fontId="15" fillId="0" borderId="17" xfId="0" applyNumberFormat="1" applyFont="1" applyFill="1" applyBorder="1" applyAlignment="1">
      <alignment vertical="center" shrinkToFit="1"/>
    </xf>
    <xf numFmtId="176" fontId="15" fillId="0" borderId="43" xfId="0" applyNumberFormat="1" applyFont="1" applyFill="1" applyBorder="1">
      <alignment vertical="center"/>
    </xf>
    <xf numFmtId="0" fontId="40" fillId="0" borderId="44" xfId="0" applyFont="1" applyFill="1" applyBorder="1">
      <alignment vertical="center"/>
    </xf>
    <xf numFmtId="0" fontId="40" fillId="0" borderId="45" xfId="0" applyFont="1" applyFill="1" applyBorder="1">
      <alignment vertical="center"/>
    </xf>
    <xf numFmtId="38" fontId="15" fillId="0" borderId="16" xfId="36" applyFont="1" applyFill="1" applyBorder="1">
      <alignment vertical="center"/>
    </xf>
    <xf numFmtId="0" fontId="14" fillId="0" borderId="47" xfId="0" applyFont="1" applyFill="1" applyBorder="1" applyAlignment="1">
      <alignment vertical="center"/>
    </xf>
    <xf numFmtId="0" fontId="14" fillId="0" borderId="48" xfId="0" applyFont="1" applyFill="1" applyBorder="1" applyAlignment="1">
      <alignment horizontal="center" vertical="center"/>
    </xf>
    <xf numFmtId="0" fontId="40" fillId="0" borderId="49" xfId="0" applyFont="1" applyFill="1" applyBorder="1">
      <alignment vertical="center"/>
    </xf>
    <xf numFmtId="176" fontId="15" fillId="0" borderId="43" xfId="0" applyNumberFormat="1" applyFont="1" applyFill="1" applyBorder="1" applyAlignment="1">
      <alignment vertical="center" shrinkToFit="1"/>
    </xf>
    <xf numFmtId="38" fontId="22" fillId="0" borderId="0" xfId="36" applyNumberFormat="1" applyFont="1" applyFill="1" applyBorder="1" applyAlignment="1">
      <alignment vertical="center"/>
    </xf>
    <xf numFmtId="38" fontId="22" fillId="0" borderId="50" xfId="36" applyNumberFormat="1" applyFont="1" applyFill="1" applyBorder="1" applyAlignment="1">
      <alignment vertical="center"/>
    </xf>
    <xf numFmtId="38" fontId="22" fillId="0" borderId="0" xfId="0" applyNumberFormat="1" applyFont="1" applyFill="1" applyBorder="1" applyAlignment="1">
      <alignment vertical="center"/>
    </xf>
    <xf numFmtId="38" fontId="22" fillId="0" borderId="50" xfId="0" applyNumberFormat="1" applyFont="1" applyFill="1" applyBorder="1" applyAlignment="1">
      <alignment vertical="center"/>
    </xf>
    <xf numFmtId="0" fontId="14" fillId="0" borderId="9" xfId="0" applyFont="1" applyFill="1" applyBorder="1" applyAlignment="1">
      <alignment horizontal="distributed" vertical="center"/>
    </xf>
    <xf numFmtId="178" fontId="14" fillId="0" borderId="9" xfId="36" applyNumberFormat="1" applyFont="1" applyFill="1" applyBorder="1" applyAlignment="1">
      <alignment vertical="center"/>
    </xf>
    <xf numFmtId="178" fontId="14" fillId="0" borderId="51" xfId="0" applyNumberFormat="1" applyFont="1" applyFill="1" applyBorder="1" applyAlignment="1">
      <alignment vertical="center"/>
    </xf>
    <xf numFmtId="0" fontId="14" fillId="0" borderId="50" xfId="0" applyFont="1" applyFill="1" applyBorder="1" applyAlignment="1">
      <alignment vertical="center"/>
    </xf>
    <xf numFmtId="0" fontId="14" fillId="0" borderId="8" xfId="0" applyFont="1" applyFill="1" applyBorder="1" applyAlignment="1">
      <alignment vertical="center"/>
    </xf>
    <xf numFmtId="0" fontId="14" fillId="0" borderId="50" xfId="0" applyFont="1" applyFill="1" applyBorder="1">
      <alignment vertical="center"/>
    </xf>
    <xf numFmtId="0" fontId="40" fillId="33" borderId="0" xfId="0" applyFont="1" applyFill="1">
      <alignment vertical="center"/>
    </xf>
    <xf numFmtId="178" fontId="14" fillId="33" borderId="1" xfId="36" applyNumberFormat="1" applyFont="1" applyFill="1" applyBorder="1" applyAlignment="1">
      <alignment vertical="center"/>
    </xf>
    <xf numFmtId="178" fontId="14" fillId="33" borderId="6" xfId="36" applyNumberFormat="1" applyFont="1" applyFill="1" applyBorder="1" applyAlignment="1">
      <alignment vertical="center"/>
    </xf>
    <xf numFmtId="178" fontId="14" fillId="33" borderId="10" xfId="36" applyNumberFormat="1" applyFont="1" applyFill="1" applyBorder="1" applyAlignment="1">
      <alignment vertical="center"/>
    </xf>
    <xf numFmtId="178" fontId="14" fillId="33" borderId="32" xfId="36" applyNumberFormat="1" applyFont="1" applyFill="1" applyBorder="1" applyAlignment="1">
      <alignment vertical="center"/>
    </xf>
    <xf numFmtId="178" fontId="14" fillId="33" borderId="8" xfId="36" applyNumberFormat="1" applyFont="1" applyFill="1" applyBorder="1" applyAlignment="1">
      <alignment vertical="center"/>
    </xf>
    <xf numFmtId="178" fontId="14" fillId="33" borderId="3" xfId="36" applyNumberFormat="1" applyFont="1" applyFill="1" applyBorder="1" applyAlignment="1">
      <alignment vertical="center"/>
    </xf>
    <xf numFmtId="0" fontId="14" fillId="33" borderId="0" xfId="0" applyFont="1" applyFill="1" applyBorder="1" applyAlignment="1">
      <alignment vertical="center" wrapText="1"/>
    </xf>
    <xf numFmtId="178" fontId="41" fillId="0" borderId="34" xfId="36" applyNumberFormat="1" applyFont="1" applyFill="1" applyBorder="1">
      <alignment vertical="center"/>
    </xf>
    <xf numFmtId="178" fontId="41" fillId="33" borderId="35" xfId="36" applyNumberFormat="1" applyFont="1" applyFill="1" applyBorder="1">
      <alignment vertical="center"/>
    </xf>
    <xf numFmtId="178" fontId="41" fillId="0" borderId="36" xfId="36" applyNumberFormat="1" applyFont="1" applyFill="1" applyBorder="1">
      <alignment vertical="center"/>
    </xf>
    <xf numFmtId="178" fontId="15" fillId="0" borderId="46" xfId="36" applyNumberFormat="1" applyFont="1" applyFill="1" applyBorder="1">
      <alignment vertical="center"/>
    </xf>
    <xf numFmtId="177" fontId="14" fillId="0" borderId="20" xfId="28" applyNumberFormat="1" applyFont="1" applyFill="1" applyBorder="1">
      <alignment vertical="center"/>
    </xf>
    <xf numFmtId="177" fontId="14" fillId="0" borderId="5" xfId="28" applyNumberFormat="1" applyFont="1" applyFill="1" applyBorder="1">
      <alignment vertical="center"/>
    </xf>
    <xf numFmtId="177" fontId="14" fillId="0" borderId="12" xfId="28" applyNumberFormat="1" applyFont="1" applyFill="1" applyBorder="1">
      <alignment vertical="center"/>
    </xf>
    <xf numFmtId="177" fontId="14" fillId="0" borderId="66" xfId="28" applyNumberFormat="1" applyFont="1" applyFill="1" applyBorder="1">
      <alignment vertical="center"/>
    </xf>
    <xf numFmtId="177" fontId="14" fillId="0" borderId="33" xfId="28" applyNumberFormat="1" applyFont="1" applyFill="1" applyBorder="1">
      <alignment vertical="center"/>
    </xf>
    <xf numFmtId="177" fontId="14" fillId="0" borderId="13" xfId="28" applyNumberFormat="1" applyFont="1" applyFill="1" applyBorder="1">
      <alignment vertical="center"/>
    </xf>
    <xf numFmtId="177" fontId="14" fillId="0" borderId="14" xfId="28" applyNumberFormat="1" applyFont="1" applyFill="1" applyBorder="1">
      <alignment vertical="center"/>
    </xf>
    <xf numFmtId="0" fontId="13" fillId="0" borderId="52" xfId="48" applyFont="1" applyFill="1" applyBorder="1" applyAlignment="1">
      <alignment horizontal="center" vertical="center" wrapText="1"/>
    </xf>
    <xf numFmtId="0" fontId="13" fillId="0" borderId="53" xfId="48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52" xfId="0" applyFont="1" applyFill="1" applyBorder="1" applyAlignment="1">
      <alignment horizontal="center" vertical="center" wrapText="1"/>
    </xf>
    <xf numFmtId="0" fontId="14" fillId="0" borderId="53" xfId="0" applyFont="1" applyFill="1" applyBorder="1" applyAlignment="1">
      <alignment horizontal="center" vertical="center"/>
    </xf>
    <xf numFmtId="0" fontId="13" fillId="0" borderId="4" xfId="48" applyFont="1" applyFill="1" applyBorder="1" applyAlignment="1">
      <alignment horizontal="center" vertical="center"/>
    </xf>
    <xf numFmtId="0" fontId="13" fillId="0" borderId="2" xfId="48" applyFont="1" applyFill="1" applyBorder="1" applyAlignment="1">
      <alignment horizontal="center" vertical="center"/>
    </xf>
    <xf numFmtId="0" fontId="13" fillId="0" borderId="1" xfId="48" applyFont="1" applyFill="1" applyBorder="1" applyAlignment="1">
      <alignment horizontal="center" vertical="center" wrapText="1"/>
    </xf>
    <xf numFmtId="0" fontId="13" fillId="0" borderId="6" xfId="48" applyFont="1" applyFill="1" applyBorder="1" applyAlignment="1">
      <alignment horizontal="center" vertical="center" wrapText="1"/>
    </xf>
    <xf numFmtId="0" fontId="13" fillId="0" borderId="1" xfId="48" applyFont="1" applyFill="1" applyBorder="1" applyAlignment="1">
      <alignment horizontal="center" vertical="center"/>
    </xf>
    <xf numFmtId="0" fontId="13" fillId="0" borderId="54" xfId="48" applyFont="1" applyFill="1" applyBorder="1" applyAlignment="1">
      <alignment horizontal="center" vertical="center"/>
    </xf>
    <xf numFmtId="0" fontId="13" fillId="0" borderId="6" xfId="48" applyFont="1" applyFill="1" applyBorder="1" applyAlignment="1">
      <alignment horizontal="center" vertical="center"/>
    </xf>
    <xf numFmtId="0" fontId="13" fillId="0" borderId="38" xfId="48" applyFont="1" applyFill="1" applyBorder="1" applyAlignment="1">
      <alignment horizontal="center" vertical="center"/>
    </xf>
    <xf numFmtId="0" fontId="13" fillId="0" borderId="3" xfId="48" applyFont="1" applyFill="1" applyBorder="1" applyAlignment="1">
      <alignment horizontal="center" vertical="center"/>
    </xf>
    <xf numFmtId="0" fontId="13" fillId="0" borderId="55" xfId="48" applyFont="1" applyFill="1" applyBorder="1" applyAlignment="1">
      <alignment horizontal="center" vertical="center"/>
    </xf>
    <xf numFmtId="0" fontId="13" fillId="0" borderId="18" xfId="48" applyFont="1" applyFill="1" applyBorder="1" applyAlignment="1">
      <alignment horizontal="center" vertical="center" wrapText="1"/>
    </xf>
    <xf numFmtId="0" fontId="13" fillId="0" borderId="19" xfId="48" applyFont="1" applyFill="1" applyBorder="1" applyAlignment="1">
      <alignment horizontal="center" vertical="center"/>
    </xf>
    <xf numFmtId="0" fontId="13" fillId="0" borderId="4" xfId="48" applyFont="1" applyFill="1" applyBorder="1" applyAlignment="1">
      <alignment horizontal="center" vertical="center" wrapText="1"/>
    </xf>
    <xf numFmtId="0" fontId="13" fillId="0" borderId="7" xfId="48" applyFont="1" applyFill="1" applyBorder="1" applyAlignment="1">
      <alignment horizontal="center" vertical="center"/>
    </xf>
    <xf numFmtId="0" fontId="13" fillId="0" borderId="22" xfId="48" applyFont="1" applyFill="1" applyBorder="1" applyAlignment="1">
      <alignment horizontal="center" vertical="center"/>
    </xf>
    <xf numFmtId="0" fontId="13" fillId="0" borderId="37" xfId="48" applyFont="1" applyFill="1" applyBorder="1" applyAlignment="1">
      <alignment horizontal="center" vertical="center"/>
    </xf>
    <xf numFmtId="0" fontId="13" fillId="0" borderId="35" xfId="48" applyFont="1" applyFill="1" applyBorder="1" applyAlignment="1">
      <alignment horizontal="center" vertical="center"/>
    </xf>
    <xf numFmtId="0" fontId="13" fillId="0" borderId="56" xfId="48" applyFont="1" applyFill="1" applyBorder="1" applyAlignment="1">
      <alignment horizontal="center" vertical="center"/>
    </xf>
    <xf numFmtId="0" fontId="14" fillId="0" borderId="37" xfId="0" applyFont="1" applyFill="1" applyBorder="1" applyAlignment="1">
      <alignment horizontal="center" vertical="center"/>
    </xf>
    <xf numFmtId="0" fontId="14" fillId="0" borderId="35" xfId="0" applyFont="1" applyFill="1" applyBorder="1" applyAlignment="1">
      <alignment horizontal="center" vertical="center"/>
    </xf>
    <xf numFmtId="0" fontId="13" fillId="0" borderId="20" xfId="48" applyFont="1" applyFill="1" applyBorder="1" applyAlignment="1">
      <alignment horizontal="center" vertical="center" wrapText="1"/>
    </xf>
    <xf numFmtId="0" fontId="13" fillId="0" borderId="5" xfId="48" applyFont="1" applyFill="1" applyBorder="1" applyAlignment="1">
      <alignment horizontal="center" vertical="center"/>
    </xf>
    <xf numFmtId="0" fontId="13" fillId="0" borderId="14" xfId="48" applyFont="1" applyFill="1" applyBorder="1" applyAlignment="1">
      <alignment horizontal="center" vertical="center"/>
    </xf>
    <xf numFmtId="0" fontId="13" fillId="0" borderId="21" xfId="48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center" vertical="center"/>
    </xf>
    <xf numFmtId="0" fontId="13" fillId="33" borderId="4" xfId="48" applyFont="1" applyFill="1" applyBorder="1" applyAlignment="1">
      <alignment horizontal="center" vertical="center" wrapText="1"/>
    </xf>
    <xf numFmtId="0" fontId="13" fillId="33" borderId="7" xfId="48" applyFont="1" applyFill="1" applyBorder="1" applyAlignment="1">
      <alignment horizontal="center" vertical="center" wrapText="1"/>
    </xf>
    <xf numFmtId="0" fontId="13" fillId="33" borderId="2" xfId="48" applyFont="1" applyFill="1" applyBorder="1" applyAlignment="1">
      <alignment horizontal="center" vertical="center" wrapText="1"/>
    </xf>
  </cellXfs>
  <cellStyles count="56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パーセント" xfId="28" builtinId="5"/>
    <cellStyle name="パーセント 2" xfId="29"/>
    <cellStyle name="パーセント 3" xfId="30"/>
    <cellStyle name="メモ 2" xfId="31"/>
    <cellStyle name="リンク セル 2" xfId="32"/>
    <cellStyle name="悪い 2" xfId="33"/>
    <cellStyle name="計算 2" xfId="34"/>
    <cellStyle name="警告文 2" xfId="35"/>
    <cellStyle name="桁区切り" xfId="36" builtinId="6"/>
    <cellStyle name="桁区切り 2" xfId="37"/>
    <cellStyle name="桁区切り 2 2" xfId="38"/>
    <cellStyle name="桁区切り 2 4" xfId="54"/>
    <cellStyle name="桁区切り 3" xfId="39"/>
    <cellStyle name="見出し 1 2" xfId="40"/>
    <cellStyle name="見出し 2 2" xfId="41"/>
    <cellStyle name="見出し 3 2" xfId="42"/>
    <cellStyle name="見出し 4 2" xfId="43"/>
    <cellStyle name="集計 2" xfId="44"/>
    <cellStyle name="出力 2" xfId="45"/>
    <cellStyle name="説明文 2" xfId="46"/>
    <cellStyle name="入力 2" xfId="47"/>
    <cellStyle name="標準" xfId="0" builtinId="0"/>
    <cellStyle name="標準 2" xfId="48"/>
    <cellStyle name="標準 2 2" xfId="49"/>
    <cellStyle name="標準 2 3" xfId="50"/>
    <cellStyle name="標準 21" xfId="55"/>
    <cellStyle name="標準 3" xfId="51"/>
    <cellStyle name="標準 4" xfId="52"/>
    <cellStyle name="良い 2" xfId="53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5" Type="http://schemas.openxmlformats.org/officeDocument/2006/relationships/worksheet" Target="worksheets/sheet3.xml"/><Relationship Id="rId10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ja-JP" sz="1400" b="0" i="0" u="none" strike="noStrike" baseline="0">
                <a:effectLst/>
                <a:latin typeface="Meiryo UI" pitchFamily="50" charset="-128"/>
                <a:ea typeface="Meiryo UI" pitchFamily="50" charset="-128"/>
                <a:cs typeface="Meiryo UI" pitchFamily="50" charset="-128"/>
              </a:rPr>
              <a:t>平成</a:t>
            </a:r>
            <a:r>
              <a:rPr lang="en-US" altLang="ja-JP" sz="1400" b="0" i="0" u="none" strike="noStrike" baseline="0">
                <a:effectLst/>
                <a:latin typeface="Meiryo UI" pitchFamily="50" charset="-128"/>
                <a:ea typeface="Meiryo UI" pitchFamily="50" charset="-128"/>
                <a:cs typeface="Meiryo UI" pitchFamily="50" charset="-128"/>
              </a:rPr>
              <a:t>27</a:t>
            </a:r>
            <a:r>
              <a:rPr lang="ja-JP" altLang="ja-JP" sz="1400" b="0" i="0" u="none" strike="noStrike" baseline="0">
                <a:effectLst/>
                <a:latin typeface="Meiryo UI" pitchFamily="50" charset="-128"/>
                <a:ea typeface="Meiryo UI" pitchFamily="50" charset="-128"/>
                <a:cs typeface="Meiryo UI" pitchFamily="50" charset="-128"/>
              </a:rPr>
              <a:t>年度</a:t>
            </a:r>
            <a:r>
              <a:rPr lang="ja-JP" altLang="en-US" sz="1400" b="0" i="0" u="none" strike="noStrike" baseline="0">
                <a:effectLst/>
                <a:latin typeface="Meiryo UI" pitchFamily="50" charset="-128"/>
                <a:ea typeface="Meiryo UI" pitchFamily="50" charset="-128"/>
                <a:cs typeface="Meiryo UI" pitchFamily="50" charset="-128"/>
              </a:rPr>
              <a:t>　市町村</a:t>
            </a:r>
            <a:r>
              <a:rPr lang="ja-JP" altLang="ja-JP" sz="1400" b="0" i="0" u="none" strike="noStrike" baseline="0">
                <a:effectLst/>
                <a:latin typeface="Meiryo UI" pitchFamily="50" charset="-128"/>
                <a:ea typeface="Meiryo UI" pitchFamily="50" charset="-128"/>
                <a:cs typeface="Meiryo UI" pitchFamily="50" charset="-128"/>
              </a:rPr>
              <a:t>国保財政１人あたりの累積黒字</a:t>
            </a:r>
            <a:r>
              <a:rPr lang="ja-JP" altLang="en-US" sz="1400" b="0" i="0" u="none" strike="noStrike" baseline="0">
                <a:effectLst/>
                <a:latin typeface="Meiryo UI" pitchFamily="50" charset="-128"/>
                <a:ea typeface="Meiryo UI" pitchFamily="50" charset="-128"/>
                <a:cs typeface="Meiryo UI" pitchFamily="50" charset="-128"/>
              </a:rPr>
              <a:t>・赤字（府内市町村別）</a:t>
            </a:r>
            <a:endParaRPr lang="ja-JP" altLang="en-US" sz="1400" b="0" u="none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8527712183367043E-2"/>
          <c:y val="7.8628578021153944E-2"/>
          <c:w val="0.88764706356434209"/>
          <c:h val="0.898440607012035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'03作業用'!$H$2</c:f>
              <c:strCache>
                <c:ptCount val="1"/>
                <c:pt idx="0">
                  <c:v>額</c:v>
                </c:pt>
              </c:strCache>
            </c:strRef>
          </c:tx>
          <c:spPr>
            <a:solidFill>
              <a:srgbClr val="FF99CC"/>
            </a:solidFill>
            <a:ln w="25400">
              <a:noFill/>
            </a:ln>
          </c:spPr>
          <c:invertIfNegative val="0"/>
          <c:cat>
            <c:strRef>
              <c:f>'03作業用'!$G$3:$G$45</c:f>
              <c:strCache>
                <c:ptCount val="43"/>
                <c:pt idx="0">
                  <c:v>大阪狭山市</c:v>
                </c:pt>
                <c:pt idx="1">
                  <c:v>河南町</c:v>
                </c:pt>
                <c:pt idx="2">
                  <c:v>河内長野市</c:v>
                </c:pt>
                <c:pt idx="3">
                  <c:v>田尻町</c:v>
                </c:pt>
                <c:pt idx="4">
                  <c:v>島本町</c:v>
                </c:pt>
                <c:pt idx="5">
                  <c:v>守口市</c:v>
                </c:pt>
                <c:pt idx="6">
                  <c:v>能勢町</c:v>
                </c:pt>
                <c:pt idx="7">
                  <c:v>豊能町</c:v>
                </c:pt>
                <c:pt idx="8">
                  <c:v>豊中市</c:v>
                </c:pt>
                <c:pt idx="9">
                  <c:v>泉佐野市</c:v>
                </c:pt>
                <c:pt idx="10">
                  <c:v>羽曳野市</c:v>
                </c:pt>
                <c:pt idx="11">
                  <c:v>東大阪市</c:v>
                </c:pt>
                <c:pt idx="12">
                  <c:v>摂津市</c:v>
                </c:pt>
                <c:pt idx="13">
                  <c:v>千早赤阪村</c:v>
                </c:pt>
                <c:pt idx="14">
                  <c:v>交野市</c:v>
                </c:pt>
                <c:pt idx="15">
                  <c:v>藤井寺市</c:v>
                </c:pt>
                <c:pt idx="16">
                  <c:v>高槻市</c:v>
                </c:pt>
                <c:pt idx="17">
                  <c:v>太子町</c:v>
                </c:pt>
                <c:pt idx="18">
                  <c:v>寝屋川市</c:v>
                </c:pt>
                <c:pt idx="19">
                  <c:v>茨木市</c:v>
                </c:pt>
                <c:pt idx="20">
                  <c:v>堺市</c:v>
                </c:pt>
                <c:pt idx="21">
                  <c:v>和泉市</c:v>
                </c:pt>
                <c:pt idx="22">
                  <c:v>四條畷市</c:v>
                </c:pt>
                <c:pt idx="23">
                  <c:v>貝塚市</c:v>
                </c:pt>
                <c:pt idx="24">
                  <c:v>岬町</c:v>
                </c:pt>
                <c:pt idx="25">
                  <c:v>熊取町</c:v>
                </c:pt>
                <c:pt idx="26">
                  <c:v>泉大津市</c:v>
                </c:pt>
                <c:pt idx="27">
                  <c:v>八尾市</c:v>
                </c:pt>
                <c:pt idx="28">
                  <c:v>富田林市</c:v>
                </c:pt>
                <c:pt idx="29">
                  <c:v>枚方市</c:v>
                </c:pt>
                <c:pt idx="30">
                  <c:v>大阪市</c:v>
                </c:pt>
                <c:pt idx="31">
                  <c:v>池田市</c:v>
                </c:pt>
                <c:pt idx="32">
                  <c:v>大東市</c:v>
                </c:pt>
                <c:pt idx="33">
                  <c:v>忠岡町</c:v>
                </c:pt>
                <c:pt idx="34">
                  <c:v>泉南市</c:v>
                </c:pt>
                <c:pt idx="35">
                  <c:v>阪南市</c:v>
                </c:pt>
                <c:pt idx="36">
                  <c:v>吹田市</c:v>
                </c:pt>
                <c:pt idx="37">
                  <c:v>岸和田市</c:v>
                </c:pt>
                <c:pt idx="38">
                  <c:v>門真市</c:v>
                </c:pt>
                <c:pt idx="39">
                  <c:v>柏原市</c:v>
                </c:pt>
                <c:pt idx="40">
                  <c:v>箕面市</c:v>
                </c:pt>
                <c:pt idx="41">
                  <c:v>高石市</c:v>
                </c:pt>
                <c:pt idx="42">
                  <c:v>松原市</c:v>
                </c:pt>
              </c:strCache>
            </c:strRef>
          </c:cat>
          <c:val>
            <c:numRef>
              <c:f>'03作業用'!$H$3:$H$45</c:f>
              <c:numCache>
                <c:formatCode>General</c:formatCode>
                <c:ptCount val="43"/>
                <c:pt idx="0">
                  <c:v>30883.849513572353</c:v>
                </c:pt>
                <c:pt idx="1">
                  <c:v>25253.329177057356</c:v>
                </c:pt>
                <c:pt idx="2">
                  <c:v>21957.273968009118</c:v>
                </c:pt>
                <c:pt idx="3">
                  <c:v>19793.423907319644</c:v>
                </c:pt>
                <c:pt idx="4">
                  <c:v>19709.532912280702</c:v>
                </c:pt>
                <c:pt idx="5">
                  <c:v>19461.627846534655</c:v>
                </c:pt>
                <c:pt idx="6">
                  <c:v>19132.836734693876</c:v>
                </c:pt>
                <c:pt idx="7">
                  <c:v>13869.671424090338</c:v>
                </c:pt>
                <c:pt idx="8">
                  <c:v>10518.116124601524</c:v>
                </c:pt>
                <c:pt idx="9">
                  <c:v>9173.9391389432494</c:v>
                </c:pt>
                <c:pt idx="10">
                  <c:v>8204.6917812423289</c:v>
                </c:pt>
                <c:pt idx="11">
                  <c:v>7164.9562403182526</c:v>
                </c:pt>
                <c:pt idx="12">
                  <c:v>7030.7251981643722</c:v>
                </c:pt>
                <c:pt idx="13">
                  <c:v>5616.1391484942887</c:v>
                </c:pt>
                <c:pt idx="14">
                  <c:v>4343.7220997149461</c:v>
                </c:pt>
                <c:pt idx="15">
                  <c:v>3463.0824426631038</c:v>
                </c:pt>
                <c:pt idx="16">
                  <c:v>3363.3022219734708</c:v>
                </c:pt>
                <c:pt idx="17">
                  <c:v>3093.7293516276563</c:v>
                </c:pt>
                <c:pt idx="18">
                  <c:v>2881.9244220775345</c:v>
                </c:pt>
                <c:pt idx="19">
                  <c:v>2397.3226851780751</c:v>
                </c:pt>
                <c:pt idx="20">
                  <c:v>1033.0447268855207</c:v>
                </c:pt>
                <c:pt idx="21">
                  <c:v>613.00523876253101</c:v>
                </c:pt>
                <c:pt idx="22">
                  <c:v>453.98011620400257</c:v>
                </c:pt>
                <c:pt idx="23">
                  <c:v>231.36105919003117</c:v>
                </c:pt>
                <c:pt idx="24">
                  <c:v>39.254669612371963</c:v>
                </c:pt>
                <c:pt idx="25">
                  <c:v>-4218.5212089987981</c:v>
                </c:pt>
                <c:pt idx="26">
                  <c:v>-5234.6592904073586</c:v>
                </c:pt>
                <c:pt idx="27">
                  <c:v>-6855.4507211695627</c:v>
                </c:pt>
                <c:pt idx="28">
                  <c:v>-9330.7920772694652</c:v>
                </c:pt>
                <c:pt idx="29">
                  <c:v>-10202.191137292049</c:v>
                </c:pt>
                <c:pt idx="30">
                  <c:v>-18418.652021658094</c:v>
                </c:pt>
                <c:pt idx="31">
                  <c:v>-21832.960549224437</c:v>
                </c:pt>
                <c:pt idx="32">
                  <c:v>-23439.114197872812</c:v>
                </c:pt>
                <c:pt idx="33">
                  <c:v>-26280.511361129495</c:v>
                </c:pt>
                <c:pt idx="34">
                  <c:v>-27070.752978292603</c:v>
                </c:pt>
                <c:pt idx="35">
                  <c:v>-30487.582122002736</c:v>
                </c:pt>
                <c:pt idx="36">
                  <c:v>-33514.53898030753</c:v>
                </c:pt>
                <c:pt idx="37">
                  <c:v>-34282.912070210521</c:v>
                </c:pt>
                <c:pt idx="38">
                  <c:v>-44093.285393315156</c:v>
                </c:pt>
                <c:pt idx="39">
                  <c:v>-45868.026610283116</c:v>
                </c:pt>
                <c:pt idx="40">
                  <c:v>-49269.95696550078</c:v>
                </c:pt>
                <c:pt idx="41">
                  <c:v>-58555.84191399152</c:v>
                </c:pt>
                <c:pt idx="42">
                  <c:v>-72775.538211513151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155264"/>
        <c:axId val="88156800"/>
      </c:barChart>
      <c:catAx>
        <c:axId val="88155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eaVert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88156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8156800"/>
        <c:scaling>
          <c:orientation val="minMax"/>
          <c:max val="50000"/>
          <c:min val="-70000"/>
        </c:scaling>
        <c:delete val="0"/>
        <c:axPos val="l"/>
        <c:majorGridlines>
          <c:spPr>
            <a:ln w="952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/>
          </c:spPr>
        </c:minorGridlines>
        <c:numFmt formatCode="#,##0;&quot;△ &quot;#,##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88155264"/>
        <c:crosses val="autoZero"/>
        <c:crossBetween val="between"/>
        <c:majorUnit val="10000"/>
        <c:minorUnit val="50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Meiryo UI"/>
                <a:ea typeface="Meiryo UI"/>
                <a:cs typeface="Meiryo UI"/>
              </a:rPr>
              <a:t>平成2</a:t>
            </a:r>
            <a:r>
              <a:rPr lang="en-US" altLang="ja-JP" sz="1400" b="0" i="0" u="none" strike="noStrike" baseline="0">
                <a:solidFill>
                  <a:srgbClr val="000000"/>
                </a:solidFill>
                <a:latin typeface="Meiryo UI"/>
                <a:ea typeface="Meiryo UI"/>
                <a:cs typeface="Meiryo UI"/>
              </a:rPr>
              <a:t>7</a:t>
            </a:r>
            <a:r>
              <a:rPr lang="ja-JP" altLang="en-US" sz="1400" b="0" i="0" u="none" strike="noStrike" baseline="0">
                <a:solidFill>
                  <a:srgbClr val="000000"/>
                </a:solidFill>
                <a:latin typeface="Meiryo UI"/>
                <a:ea typeface="Meiryo UI"/>
                <a:cs typeface="Meiryo UI"/>
              </a:rPr>
              <a:t>年度　市町村国保財政１人あたりの累積黒字・赤字（都道府県別）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089952831924118E-2"/>
          <c:y val="7.6297122274414111E-2"/>
          <c:w val="0.88619128383528978"/>
          <c:h val="0.904297586365222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'03作業用'!$P$2</c:f>
              <c:strCache>
                <c:ptCount val="1"/>
                <c:pt idx="0">
                  <c:v>額</c:v>
                </c:pt>
              </c:strCache>
            </c:strRef>
          </c:tx>
          <c:spPr>
            <a:solidFill>
              <a:srgbClr val="FF99CC"/>
            </a:solidFill>
            <a:ln w="25400">
              <a:noFill/>
            </a:ln>
          </c:spPr>
          <c:invertIfNegative val="0"/>
          <c:dPt>
            <c:idx val="14"/>
            <c:invertIfNegative val="0"/>
            <c:bubble3D val="0"/>
          </c:dPt>
          <c:dPt>
            <c:idx val="42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43"/>
            <c:invertIfNegative val="0"/>
            <c:bubble3D val="0"/>
          </c:dPt>
          <c:cat>
            <c:strRef>
              <c:f>'03作業用'!$O$3:$O$49</c:f>
              <c:strCache>
                <c:ptCount val="47"/>
                <c:pt idx="0">
                  <c:v>福島県</c:v>
                </c:pt>
                <c:pt idx="1">
                  <c:v>岐阜県</c:v>
                </c:pt>
                <c:pt idx="2">
                  <c:v>秋田県</c:v>
                </c:pt>
                <c:pt idx="3">
                  <c:v>宮城県</c:v>
                </c:pt>
                <c:pt idx="4">
                  <c:v>栃木県</c:v>
                </c:pt>
                <c:pt idx="5">
                  <c:v>静岡県</c:v>
                </c:pt>
                <c:pt idx="6">
                  <c:v>山口県</c:v>
                </c:pt>
                <c:pt idx="7">
                  <c:v>山形県</c:v>
                </c:pt>
                <c:pt idx="8">
                  <c:v>神奈川県</c:v>
                </c:pt>
                <c:pt idx="9">
                  <c:v>三重県</c:v>
                </c:pt>
                <c:pt idx="10">
                  <c:v>埼玉県</c:v>
                </c:pt>
                <c:pt idx="11">
                  <c:v>岡山県</c:v>
                </c:pt>
                <c:pt idx="12">
                  <c:v>茨城県</c:v>
                </c:pt>
                <c:pt idx="13">
                  <c:v>徳島県</c:v>
                </c:pt>
                <c:pt idx="14">
                  <c:v>島根県</c:v>
                </c:pt>
                <c:pt idx="15">
                  <c:v>岩手県</c:v>
                </c:pt>
                <c:pt idx="16">
                  <c:v>愛知県</c:v>
                </c:pt>
                <c:pt idx="17">
                  <c:v>富山県</c:v>
                </c:pt>
                <c:pt idx="18">
                  <c:v>長野県</c:v>
                </c:pt>
                <c:pt idx="19">
                  <c:v>宮崎県</c:v>
                </c:pt>
                <c:pt idx="20">
                  <c:v>群馬県</c:v>
                </c:pt>
                <c:pt idx="21">
                  <c:v>和歌山県</c:v>
                </c:pt>
                <c:pt idx="22">
                  <c:v>兵庫県</c:v>
                </c:pt>
                <c:pt idx="23">
                  <c:v>東京都</c:v>
                </c:pt>
                <c:pt idx="24">
                  <c:v>愛媛県</c:v>
                </c:pt>
                <c:pt idx="25">
                  <c:v>滋賀県</c:v>
                </c:pt>
                <c:pt idx="26">
                  <c:v>新潟県</c:v>
                </c:pt>
                <c:pt idx="27">
                  <c:v>山梨県</c:v>
                </c:pt>
                <c:pt idx="28">
                  <c:v>奈良県</c:v>
                </c:pt>
                <c:pt idx="29">
                  <c:v>千葉県</c:v>
                </c:pt>
                <c:pt idx="30">
                  <c:v>長崎県</c:v>
                </c:pt>
                <c:pt idx="31">
                  <c:v>広島県</c:v>
                </c:pt>
                <c:pt idx="32">
                  <c:v>大分県</c:v>
                </c:pt>
                <c:pt idx="33">
                  <c:v>石川県</c:v>
                </c:pt>
                <c:pt idx="34">
                  <c:v>鳥取県</c:v>
                </c:pt>
                <c:pt idx="35">
                  <c:v>北海道</c:v>
                </c:pt>
                <c:pt idx="36">
                  <c:v>香川県</c:v>
                </c:pt>
                <c:pt idx="37">
                  <c:v>熊本県</c:v>
                </c:pt>
                <c:pt idx="38">
                  <c:v>京都府</c:v>
                </c:pt>
                <c:pt idx="39">
                  <c:v>青森県</c:v>
                </c:pt>
                <c:pt idx="40">
                  <c:v>福岡県</c:v>
                </c:pt>
                <c:pt idx="41">
                  <c:v>高知県</c:v>
                </c:pt>
                <c:pt idx="42">
                  <c:v>大阪府</c:v>
                </c:pt>
                <c:pt idx="43">
                  <c:v>福井県</c:v>
                </c:pt>
                <c:pt idx="44">
                  <c:v>鹿児島県</c:v>
                </c:pt>
                <c:pt idx="45">
                  <c:v>沖縄県</c:v>
                </c:pt>
                <c:pt idx="46">
                  <c:v>佐賀県</c:v>
                </c:pt>
              </c:strCache>
            </c:strRef>
          </c:cat>
          <c:val>
            <c:numRef>
              <c:f>'03作業用'!$P$3:$P$49</c:f>
              <c:numCache>
                <c:formatCode>General</c:formatCode>
                <c:ptCount val="47"/>
                <c:pt idx="0">
                  <c:v>28455.57125671237</c:v>
                </c:pt>
                <c:pt idx="1">
                  <c:v>18480.015370851201</c:v>
                </c:pt>
                <c:pt idx="2">
                  <c:v>17481.855700908316</c:v>
                </c:pt>
                <c:pt idx="3">
                  <c:v>16056.57709582325</c:v>
                </c:pt>
                <c:pt idx="4">
                  <c:v>14017.590001277065</c:v>
                </c:pt>
                <c:pt idx="5">
                  <c:v>13783.860429221771</c:v>
                </c:pt>
                <c:pt idx="6">
                  <c:v>13249.979987337794</c:v>
                </c:pt>
                <c:pt idx="7">
                  <c:v>12651.262819640997</c:v>
                </c:pt>
                <c:pt idx="8">
                  <c:v>12518.163188295175</c:v>
                </c:pt>
                <c:pt idx="9">
                  <c:v>12034.356841826953</c:v>
                </c:pt>
                <c:pt idx="10">
                  <c:v>11346.862388466772</c:v>
                </c:pt>
                <c:pt idx="11">
                  <c:v>11333.810850107811</c:v>
                </c:pt>
                <c:pt idx="12">
                  <c:v>10295.969023405218</c:v>
                </c:pt>
                <c:pt idx="13">
                  <c:v>9620.6543328082334</c:v>
                </c:pt>
                <c:pt idx="14">
                  <c:v>9401.4482601608888</c:v>
                </c:pt>
                <c:pt idx="15">
                  <c:v>9288.7206200182918</c:v>
                </c:pt>
                <c:pt idx="16">
                  <c:v>9124.263432142392</c:v>
                </c:pt>
                <c:pt idx="17">
                  <c:v>9072.6261526440667</c:v>
                </c:pt>
                <c:pt idx="18">
                  <c:v>8763.1743798224543</c:v>
                </c:pt>
                <c:pt idx="19">
                  <c:v>8324.3704745482264</c:v>
                </c:pt>
                <c:pt idx="20">
                  <c:v>8137.1773320609291</c:v>
                </c:pt>
                <c:pt idx="21">
                  <c:v>7958.5164741715435</c:v>
                </c:pt>
                <c:pt idx="22">
                  <c:v>7368.6049184974254</c:v>
                </c:pt>
                <c:pt idx="23">
                  <c:v>7233.6487489226984</c:v>
                </c:pt>
                <c:pt idx="24">
                  <c:v>6578.3312129362803</c:v>
                </c:pt>
                <c:pt idx="25">
                  <c:v>6053.2659951841051</c:v>
                </c:pt>
                <c:pt idx="26">
                  <c:v>5842.631516967298</c:v>
                </c:pt>
                <c:pt idx="27">
                  <c:v>5310.8740246546131</c:v>
                </c:pt>
                <c:pt idx="28">
                  <c:v>4782.2464216162207</c:v>
                </c:pt>
                <c:pt idx="29">
                  <c:v>4768.4385877326686</c:v>
                </c:pt>
                <c:pt idx="30">
                  <c:v>4292.8410486819885</c:v>
                </c:pt>
                <c:pt idx="31">
                  <c:v>4096.520757382812</c:v>
                </c:pt>
                <c:pt idx="32">
                  <c:v>3431.9611162097167</c:v>
                </c:pt>
                <c:pt idx="33">
                  <c:v>3272.7959602324054</c:v>
                </c:pt>
                <c:pt idx="34">
                  <c:v>3102.6436929369579</c:v>
                </c:pt>
                <c:pt idx="35">
                  <c:v>2988.1479949544755</c:v>
                </c:pt>
                <c:pt idx="36">
                  <c:v>2792.4140329938282</c:v>
                </c:pt>
                <c:pt idx="37">
                  <c:v>2208.3000602592952</c:v>
                </c:pt>
                <c:pt idx="38">
                  <c:v>1506.0232420656514</c:v>
                </c:pt>
                <c:pt idx="39">
                  <c:v>-1591.3953857382573</c:v>
                </c:pt>
                <c:pt idx="40">
                  <c:v>-5511.8505455500344</c:v>
                </c:pt>
                <c:pt idx="41">
                  <c:v>-6415.0085530146416</c:v>
                </c:pt>
                <c:pt idx="42">
                  <c:v>-10424.229619304937</c:v>
                </c:pt>
                <c:pt idx="43">
                  <c:v>-11016.614024208331</c:v>
                </c:pt>
                <c:pt idx="44">
                  <c:v>-11201.328087327151</c:v>
                </c:pt>
                <c:pt idx="45">
                  <c:v>-18219.329859532918</c:v>
                </c:pt>
                <c:pt idx="46">
                  <c:v>-30483.054161626202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710976"/>
        <c:axId val="89712512"/>
      </c:barChart>
      <c:catAx>
        <c:axId val="89710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eaVert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89712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712512"/>
        <c:scaling>
          <c:orientation val="minMax"/>
          <c:max val="30000"/>
          <c:min val="-31000"/>
        </c:scaling>
        <c:delete val="0"/>
        <c:axPos val="l"/>
        <c:majorGridlines>
          <c:spPr>
            <a:ln w="952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/>
          </c:spPr>
        </c:minorGridlines>
        <c:numFmt formatCode="#,##0;&quot;△ &quot;#,##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89710976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239268"/>
    <xdr:ext cx="9297924" cy="5832348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0.00825</cdr:x>
      <cdr:y>0.00552</cdr:y>
    </cdr:from>
    <cdr:to>
      <cdr:x>0.07881</cdr:x>
      <cdr:y>0.04867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76774" y="33491"/>
          <a:ext cx="656651" cy="261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ts val="1700"/>
            </a:lnSpc>
          </a:pPr>
          <a:r>
            <a:rPr lang="ja-JP" altLang="en-US" sz="9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単位：円</a:t>
          </a:r>
          <a:endParaRPr lang="en-US" altLang="ja-JP" sz="900"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 xmlns:a="http://schemas.openxmlformats.org/drawingml/2006/main">
          <a:pPr>
            <a:lnSpc>
              <a:spcPts val="1200"/>
            </a:lnSpc>
          </a:pPr>
          <a:endParaRPr lang="ja-JP" altLang="en-US" sz="1100"/>
        </a:p>
      </cdr:txBody>
    </cdr:sp>
  </cdr:relSizeAnchor>
  <cdr:relSizeAnchor xmlns:cdr="http://schemas.openxmlformats.org/drawingml/2006/chartDrawing">
    <cdr:from>
      <cdr:x>0.16301</cdr:x>
      <cdr:y>0.13495</cdr:y>
    </cdr:from>
    <cdr:to>
      <cdr:x>0.42594</cdr:x>
      <cdr:y>0.17398</cdr:y>
    </cdr:to>
    <cdr:sp macro="" textlink="">
      <cdr:nvSpPr>
        <cdr:cNvPr id="3" name="線吹き出し 1 (枠付き) 2"/>
        <cdr:cNvSpPr/>
      </cdr:nvSpPr>
      <cdr:spPr>
        <a:xfrm xmlns:a="http://schemas.openxmlformats.org/drawingml/2006/main">
          <a:off x="1520064" y="820084"/>
          <a:ext cx="2451861" cy="237192"/>
        </a:xfrm>
        <a:prstGeom xmlns:a="http://schemas.openxmlformats.org/drawingml/2006/main" prst="borderCallout1">
          <a:avLst>
            <a:gd name="adj1" fmla="val 47733"/>
            <a:gd name="adj2" fmla="val -1676"/>
            <a:gd name="adj3" fmla="val 210882"/>
            <a:gd name="adj4" fmla="val -27218"/>
          </a:avLst>
        </a:prstGeom>
        <a:ln xmlns:a="http://schemas.openxmlformats.org/drawingml/2006/main" w="12700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>
              <a:latin typeface="Meiryo UI" pitchFamily="50" charset="-128"/>
              <a:ea typeface="Meiryo UI" pitchFamily="50" charset="-128"/>
              <a:cs typeface="Meiryo UI" pitchFamily="50" charset="-128"/>
            </a:rPr>
            <a:t>大阪狭山市　１人当たり</a:t>
          </a:r>
          <a:r>
            <a:rPr lang="en-US" altLang="ja-JP" sz="900">
              <a:latin typeface="Meiryo UI" pitchFamily="50" charset="-128"/>
              <a:ea typeface="Meiryo UI" pitchFamily="50" charset="-128"/>
              <a:cs typeface="Meiryo UI" pitchFamily="50" charset="-128"/>
            </a:rPr>
            <a:t>30,884</a:t>
          </a:r>
          <a:r>
            <a:rPr lang="ja-JP" altLang="en-US" sz="900">
              <a:latin typeface="Meiryo UI" pitchFamily="50" charset="-128"/>
              <a:ea typeface="Meiryo UI" pitchFamily="50" charset="-128"/>
              <a:cs typeface="Meiryo UI" pitchFamily="50" charset="-128"/>
            </a:rPr>
            <a:t>円の黒字</a:t>
          </a:r>
          <a:endParaRPr lang="ja-JP" sz="900">
            <a:latin typeface="Meiryo UI" pitchFamily="50" charset="-128"/>
            <a:ea typeface="Meiryo UI" pitchFamily="50" charset="-128"/>
            <a:cs typeface="Meiryo UI" pitchFamily="50" charset="-128"/>
          </a:endParaRPr>
        </a:p>
      </cdr:txBody>
    </cdr:sp>
  </cdr:relSizeAnchor>
  <cdr:relSizeAnchor xmlns:cdr="http://schemas.openxmlformats.org/drawingml/2006/chartDrawing">
    <cdr:from>
      <cdr:x>0.66279</cdr:x>
      <cdr:y>0.9021</cdr:y>
    </cdr:from>
    <cdr:to>
      <cdr:x>0.87556</cdr:x>
      <cdr:y>0.9377</cdr:y>
    </cdr:to>
    <cdr:sp macro="" textlink="">
      <cdr:nvSpPr>
        <cdr:cNvPr id="4" name="線吹き出し 1 (枠付き) 3"/>
        <cdr:cNvSpPr/>
      </cdr:nvSpPr>
      <cdr:spPr>
        <a:xfrm xmlns:a="http://schemas.openxmlformats.org/drawingml/2006/main">
          <a:off x="6180500" y="5482017"/>
          <a:ext cx="1984075" cy="216339"/>
        </a:xfrm>
        <a:prstGeom xmlns:a="http://schemas.openxmlformats.org/drawingml/2006/main" prst="borderCallout1">
          <a:avLst>
            <a:gd name="adj1" fmla="val 50239"/>
            <a:gd name="adj2" fmla="val 101090"/>
            <a:gd name="adj3" fmla="val 195544"/>
            <a:gd name="adj4" fmla="val 137249"/>
          </a:avLst>
        </a:prstGeom>
        <a:ln xmlns:a="http://schemas.openxmlformats.org/drawingml/2006/main" w="12700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>
              <a:latin typeface="Meiryo UI" pitchFamily="50" charset="-128"/>
              <a:ea typeface="Meiryo UI" pitchFamily="50" charset="-128"/>
              <a:cs typeface="Meiryo UI" pitchFamily="50" charset="-128"/>
            </a:rPr>
            <a:t>松原市　１人当たり</a:t>
          </a:r>
          <a:r>
            <a:rPr lang="en-US" altLang="ja-JP" sz="900">
              <a:latin typeface="Meiryo UI" pitchFamily="50" charset="-128"/>
              <a:ea typeface="Meiryo UI" pitchFamily="50" charset="-128"/>
              <a:cs typeface="Meiryo UI" pitchFamily="50" charset="-128"/>
            </a:rPr>
            <a:t>72,776</a:t>
          </a:r>
          <a:r>
            <a:rPr lang="ja-JP" altLang="en-US" sz="900">
              <a:latin typeface="Meiryo UI" pitchFamily="50" charset="-128"/>
              <a:ea typeface="Meiryo UI" pitchFamily="50" charset="-128"/>
              <a:cs typeface="Meiryo UI" pitchFamily="50" charset="-128"/>
            </a:rPr>
            <a:t>円の赤字</a:t>
          </a:r>
          <a:endParaRPr lang="ja-JP" sz="900">
            <a:latin typeface="Meiryo UI" pitchFamily="50" charset="-128"/>
            <a:ea typeface="Meiryo UI" pitchFamily="50" charset="-128"/>
            <a:cs typeface="Meiryo UI" pitchFamily="50" charset="-128"/>
          </a:endParaRPr>
        </a:p>
      </cdr:txBody>
    </cdr:sp>
  </cdr:relSizeAnchor>
  <cdr:relSizeAnchor xmlns:cdr="http://schemas.openxmlformats.org/drawingml/2006/chartDrawing">
    <cdr:from>
      <cdr:x>0.07676</cdr:x>
      <cdr:y>0.53815</cdr:y>
    </cdr:from>
    <cdr:to>
      <cdr:x>0.96315</cdr:x>
      <cdr:y>0.53838</cdr:y>
    </cdr:to>
    <cdr:cxnSp macro="">
      <cdr:nvCxnSpPr>
        <cdr:cNvPr id="5" name="直線コネクタ 4"/>
        <cdr:cNvCxnSpPr/>
      </cdr:nvCxnSpPr>
      <cdr:spPr>
        <a:xfrm xmlns:a="http://schemas.openxmlformats.org/drawingml/2006/main" flipV="1">
          <a:off x="715785" y="3270317"/>
          <a:ext cx="8265565" cy="1397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rgbClr val="FF0000"/>
          </a:solidFill>
          <a:prstDash val="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0.37493</cdr:x>
      <cdr:y>0.59384</cdr:y>
    </cdr:from>
    <cdr:to>
      <cdr:x>0.5993</cdr:x>
      <cdr:y>0.62944</cdr:y>
    </cdr:to>
    <cdr:sp macro="" textlink="">
      <cdr:nvSpPr>
        <cdr:cNvPr id="8" name="線吹き出し 1 (枠付き) 7"/>
        <cdr:cNvSpPr/>
      </cdr:nvSpPr>
      <cdr:spPr>
        <a:xfrm xmlns:a="http://schemas.openxmlformats.org/drawingml/2006/main">
          <a:off x="3496243" y="3608755"/>
          <a:ext cx="2092244" cy="216340"/>
        </a:xfrm>
        <a:prstGeom xmlns:a="http://schemas.openxmlformats.org/drawingml/2006/main" prst="borderCallout1">
          <a:avLst>
            <a:gd name="adj1" fmla="val 47733"/>
            <a:gd name="adj2" fmla="val -1676"/>
            <a:gd name="adj3" fmla="val -143562"/>
            <a:gd name="adj4" fmla="val -26313"/>
          </a:avLst>
        </a:prstGeom>
        <a:ln xmlns:a="http://schemas.openxmlformats.org/drawingml/2006/main" w="12700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>
              <a:latin typeface="Meiryo UI" pitchFamily="50" charset="-128"/>
              <a:ea typeface="Meiryo UI" pitchFamily="50" charset="-128"/>
              <a:cs typeface="Meiryo UI" pitchFamily="50" charset="-128"/>
            </a:rPr>
            <a:t>府内平均　１人当たり</a:t>
          </a:r>
          <a:r>
            <a:rPr lang="en-US" altLang="ja-JP" sz="900">
              <a:latin typeface="Meiryo UI" pitchFamily="50" charset="-128"/>
              <a:ea typeface="Meiryo UI" pitchFamily="50" charset="-128"/>
              <a:cs typeface="Meiryo UI" pitchFamily="50" charset="-128"/>
            </a:rPr>
            <a:t>10,424</a:t>
          </a:r>
          <a:r>
            <a:rPr lang="ja-JP" altLang="en-US" sz="900">
              <a:latin typeface="Meiryo UI" pitchFamily="50" charset="-128"/>
              <a:ea typeface="Meiryo UI" pitchFamily="50" charset="-128"/>
              <a:cs typeface="Meiryo UI" pitchFamily="50" charset="-128"/>
            </a:rPr>
            <a:t>円の赤字</a:t>
          </a:r>
          <a:endParaRPr lang="ja-JP" sz="900">
            <a:latin typeface="Meiryo UI" pitchFamily="50" charset="-128"/>
            <a:ea typeface="Meiryo UI" pitchFamily="50" charset="-128"/>
            <a:cs typeface="Meiryo UI" pitchFamily="50" charset="-128"/>
          </a:endParaRPr>
        </a:p>
      </cdr:txBody>
    </cdr:sp>
  </cdr:relSizeAnchor>
  <cdr:relSizeAnchor xmlns:cdr="http://schemas.openxmlformats.org/drawingml/2006/chartDrawing">
    <cdr:from>
      <cdr:x>0.07695</cdr:x>
      <cdr:y>0.40491</cdr:y>
    </cdr:from>
    <cdr:to>
      <cdr:x>0.96334</cdr:x>
      <cdr:y>0.40514</cdr:y>
    </cdr:to>
    <cdr:cxnSp macro="">
      <cdr:nvCxnSpPr>
        <cdr:cNvPr id="7" name="直線コネクタ 6"/>
        <cdr:cNvCxnSpPr/>
      </cdr:nvCxnSpPr>
      <cdr:spPr>
        <a:xfrm xmlns:a="http://schemas.openxmlformats.org/drawingml/2006/main" flipV="1">
          <a:off x="717570" y="2460598"/>
          <a:ext cx="8265565" cy="1397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rgbClr val="00B050"/>
          </a:solidFill>
          <a:prstDash val="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0.55498</cdr:x>
      <cdr:y>0.27796</cdr:y>
    </cdr:from>
    <cdr:to>
      <cdr:x>0.77935</cdr:x>
      <cdr:y>0.31356</cdr:y>
    </cdr:to>
    <cdr:sp macro="" textlink="">
      <cdr:nvSpPr>
        <cdr:cNvPr id="9" name="線吹き出し 1 (枠付き) 8"/>
        <cdr:cNvSpPr/>
      </cdr:nvSpPr>
      <cdr:spPr>
        <a:xfrm xmlns:a="http://schemas.openxmlformats.org/drawingml/2006/main">
          <a:off x="5175220" y="1689145"/>
          <a:ext cx="2092245" cy="216339"/>
        </a:xfrm>
        <a:prstGeom xmlns:a="http://schemas.openxmlformats.org/drawingml/2006/main" prst="borderCallout1">
          <a:avLst>
            <a:gd name="adj1" fmla="val 47733"/>
            <a:gd name="adj2" fmla="val -1676"/>
            <a:gd name="adj3" fmla="val 345148"/>
            <a:gd name="adj4" fmla="val -19484"/>
          </a:avLst>
        </a:prstGeom>
        <a:ln xmlns:a="http://schemas.openxmlformats.org/drawingml/2006/main" w="12700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>
              <a:latin typeface="Meiryo UI" pitchFamily="50" charset="-128"/>
              <a:ea typeface="Meiryo UI" pitchFamily="50" charset="-128"/>
              <a:cs typeface="Meiryo UI" pitchFamily="50" charset="-128"/>
            </a:rPr>
            <a:t>全国平均　１人当たり</a:t>
          </a:r>
          <a:r>
            <a:rPr lang="en-US" altLang="ja-JP" sz="900">
              <a:latin typeface="Meiryo UI" pitchFamily="50" charset="-128"/>
              <a:ea typeface="Meiryo UI" pitchFamily="50" charset="-128"/>
              <a:cs typeface="Meiryo UI" pitchFamily="50" charset="-128"/>
            </a:rPr>
            <a:t>5,737</a:t>
          </a:r>
          <a:r>
            <a:rPr lang="ja-JP" altLang="en-US" sz="900">
              <a:latin typeface="Meiryo UI" pitchFamily="50" charset="-128"/>
              <a:ea typeface="Meiryo UI" pitchFamily="50" charset="-128"/>
              <a:cs typeface="Meiryo UI" pitchFamily="50" charset="-128"/>
            </a:rPr>
            <a:t>円の黒字</a:t>
          </a:r>
          <a:endParaRPr lang="ja-JP" sz="900">
            <a:latin typeface="Meiryo UI" pitchFamily="50" charset="-128"/>
            <a:ea typeface="Meiryo UI" pitchFamily="50" charset="-128"/>
            <a:cs typeface="Meiryo UI" pitchFamily="50" charset="-128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24975" cy="6076950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0.19083</cdr:x>
      <cdr:y>0.1261</cdr:y>
    </cdr:from>
    <cdr:to>
      <cdr:x>0.4036</cdr:x>
      <cdr:y>0.1617</cdr:y>
    </cdr:to>
    <cdr:sp macro="" textlink="">
      <cdr:nvSpPr>
        <cdr:cNvPr id="2" name="線吹き出し 1 (枠付き) 1"/>
        <cdr:cNvSpPr/>
      </cdr:nvSpPr>
      <cdr:spPr>
        <a:xfrm xmlns:a="http://schemas.openxmlformats.org/drawingml/2006/main">
          <a:off x="1779521" y="766285"/>
          <a:ext cx="1984075" cy="216339"/>
        </a:xfrm>
        <a:prstGeom xmlns:a="http://schemas.openxmlformats.org/drawingml/2006/main" prst="borderCallout1">
          <a:avLst>
            <a:gd name="adj1" fmla="val 50616"/>
            <a:gd name="adj2" fmla="val -914"/>
            <a:gd name="adj3" fmla="val -76595"/>
            <a:gd name="adj4" fmla="val -49624"/>
          </a:avLst>
        </a:prstGeom>
        <a:ln xmlns:a="http://schemas.openxmlformats.org/drawingml/2006/main" w="12700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>
              <a:latin typeface="Meiryo UI" pitchFamily="50" charset="-128"/>
              <a:ea typeface="Meiryo UI" pitchFamily="50" charset="-128"/>
              <a:cs typeface="Meiryo UI" pitchFamily="50" charset="-128"/>
            </a:rPr>
            <a:t>福島県　</a:t>
          </a:r>
          <a:r>
            <a:rPr lang="en-US" altLang="ja-JP" sz="900">
              <a:latin typeface="Meiryo UI" pitchFamily="50" charset="-128"/>
              <a:ea typeface="Meiryo UI" pitchFamily="50" charset="-128"/>
              <a:cs typeface="Meiryo UI" pitchFamily="50" charset="-128"/>
            </a:rPr>
            <a:t>1</a:t>
          </a:r>
          <a:r>
            <a:rPr lang="ja-JP" altLang="en-US" sz="900">
              <a:latin typeface="Meiryo UI" pitchFamily="50" charset="-128"/>
              <a:ea typeface="Meiryo UI" pitchFamily="50" charset="-128"/>
              <a:cs typeface="Meiryo UI" pitchFamily="50" charset="-128"/>
            </a:rPr>
            <a:t>人あたり</a:t>
          </a:r>
          <a:r>
            <a:rPr lang="en-US" altLang="ja-JP" sz="900">
              <a:latin typeface="Meiryo UI" pitchFamily="50" charset="-128"/>
              <a:ea typeface="Meiryo UI" pitchFamily="50" charset="-128"/>
              <a:cs typeface="Meiryo UI" pitchFamily="50" charset="-128"/>
            </a:rPr>
            <a:t>28,456</a:t>
          </a:r>
          <a:r>
            <a:rPr lang="ja-JP" altLang="en-US" sz="900">
              <a:latin typeface="Meiryo UI" pitchFamily="50" charset="-128"/>
              <a:ea typeface="Meiryo UI" pitchFamily="50" charset="-128"/>
              <a:cs typeface="Meiryo UI" pitchFamily="50" charset="-128"/>
            </a:rPr>
            <a:t>円の黒字</a:t>
          </a:r>
          <a:endParaRPr lang="ja-JP" sz="900">
            <a:latin typeface="Meiryo UI" pitchFamily="50" charset="-128"/>
            <a:ea typeface="Meiryo UI" pitchFamily="50" charset="-128"/>
            <a:cs typeface="Meiryo UI" pitchFamily="50" charset="-128"/>
          </a:endParaRPr>
        </a:p>
      </cdr:txBody>
    </cdr:sp>
  </cdr:relSizeAnchor>
  <cdr:relSizeAnchor xmlns:cdr="http://schemas.openxmlformats.org/drawingml/2006/chartDrawing">
    <cdr:from>
      <cdr:x>0.56822</cdr:x>
      <cdr:y>0.72296</cdr:y>
    </cdr:from>
    <cdr:to>
      <cdr:x>0.78098</cdr:x>
      <cdr:y>0.75856</cdr:y>
    </cdr:to>
    <cdr:sp macro="" textlink="">
      <cdr:nvSpPr>
        <cdr:cNvPr id="3" name="線吹き出し 1 (枠付き) 2"/>
        <cdr:cNvSpPr/>
      </cdr:nvSpPr>
      <cdr:spPr>
        <a:xfrm xmlns:a="http://schemas.openxmlformats.org/drawingml/2006/main">
          <a:off x="5287785" y="4393403"/>
          <a:ext cx="1979929" cy="216339"/>
        </a:xfrm>
        <a:prstGeom xmlns:a="http://schemas.openxmlformats.org/drawingml/2006/main" prst="borderCallout1">
          <a:avLst>
            <a:gd name="adj1" fmla="val 73677"/>
            <a:gd name="adj2" fmla="val 99213"/>
            <a:gd name="adj3" fmla="val -127942"/>
            <a:gd name="adj4" fmla="val 145036"/>
          </a:avLst>
        </a:prstGeom>
        <a:ln xmlns:a="http://schemas.openxmlformats.org/drawingml/2006/main" w="12700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>
              <a:latin typeface="Meiryo UI" pitchFamily="50" charset="-128"/>
              <a:ea typeface="Meiryo UI" pitchFamily="50" charset="-128"/>
              <a:cs typeface="Meiryo UI" pitchFamily="50" charset="-128"/>
            </a:rPr>
            <a:t>大阪府　</a:t>
          </a:r>
          <a:r>
            <a:rPr lang="en-US" altLang="ja-JP" sz="900">
              <a:latin typeface="Meiryo UI" pitchFamily="50" charset="-128"/>
              <a:ea typeface="Meiryo UI" pitchFamily="50" charset="-128"/>
              <a:cs typeface="Meiryo UI" pitchFamily="50" charset="-128"/>
            </a:rPr>
            <a:t>1</a:t>
          </a:r>
          <a:r>
            <a:rPr lang="ja-JP" altLang="en-US" sz="900">
              <a:latin typeface="Meiryo UI" pitchFamily="50" charset="-128"/>
              <a:ea typeface="Meiryo UI" pitchFamily="50" charset="-128"/>
              <a:cs typeface="Meiryo UI" pitchFamily="50" charset="-128"/>
            </a:rPr>
            <a:t>人あたり</a:t>
          </a:r>
          <a:r>
            <a:rPr lang="en-US" altLang="ja-JP" sz="900">
              <a:latin typeface="Meiryo UI" pitchFamily="50" charset="-128"/>
              <a:ea typeface="Meiryo UI" pitchFamily="50" charset="-128"/>
              <a:cs typeface="Meiryo UI" pitchFamily="50" charset="-128"/>
            </a:rPr>
            <a:t>10,424</a:t>
          </a:r>
          <a:r>
            <a:rPr lang="ja-JP" altLang="en-US" sz="900">
              <a:latin typeface="Meiryo UI" pitchFamily="50" charset="-128"/>
              <a:ea typeface="Meiryo UI" pitchFamily="50" charset="-128"/>
              <a:cs typeface="Meiryo UI" pitchFamily="50" charset="-128"/>
            </a:rPr>
            <a:t>円の赤字</a:t>
          </a:r>
          <a:endParaRPr lang="ja-JP" sz="900">
            <a:latin typeface="Meiryo UI" pitchFamily="50" charset="-128"/>
            <a:ea typeface="Meiryo UI" pitchFamily="50" charset="-128"/>
            <a:cs typeface="Meiryo UI" pitchFamily="50" charset="-128"/>
          </a:endParaRPr>
        </a:p>
      </cdr:txBody>
    </cdr:sp>
  </cdr:relSizeAnchor>
  <cdr:relSizeAnchor xmlns:cdr="http://schemas.openxmlformats.org/drawingml/2006/chartDrawing">
    <cdr:from>
      <cdr:x>0.67655</cdr:x>
      <cdr:y>0.89084</cdr:y>
    </cdr:from>
    <cdr:to>
      <cdr:x>0.88932</cdr:x>
      <cdr:y>0.92644</cdr:y>
    </cdr:to>
    <cdr:sp macro="" textlink="">
      <cdr:nvSpPr>
        <cdr:cNvPr id="5" name="線吹き出し 1 (枠付き) 4"/>
        <cdr:cNvSpPr/>
      </cdr:nvSpPr>
      <cdr:spPr>
        <a:xfrm xmlns:a="http://schemas.openxmlformats.org/drawingml/2006/main">
          <a:off x="6308812" y="5413560"/>
          <a:ext cx="1984075" cy="216340"/>
        </a:xfrm>
        <a:prstGeom xmlns:a="http://schemas.openxmlformats.org/drawingml/2006/main" prst="borderCallout1">
          <a:avLst>
            <a:gd name="adj1" fmla="val 73677"/>
            <a:gd name="adj2" fmla="val 99213"/>
            <a:gd name="adj3" fmla="val 221813"/>
            <a:gd name="adj4" fmla="val 128951"/>
          </a:avLst>
        </a:prstGeom>
        <a:ln xmlns:a="http://schemas.openxmlformats.org/drawingml/2006/main" w="12700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>
              <a:latin typeface="Meiryo UI" pitchFamily="50" charset="-128"/>
              <a:ea typeface="Meiryo UI" pitchFamily="50" charset="-128"/>
              <a:cs typeface="Meiryo UI" pitchFamily="50" charset="-128"/>
            </a:rPr>
            <a:t>佐賀県　</a:t>
          </a:r>
          <a:r>
            <a:rPr lang="en-US" altLang="ja-JP" sz="900">
              <a:latin typeface="Meiryo UI" pitchFamily="50" charset="-128"/>
              <a:ea typeface="Meiryo UI" pitchFamily="50" charset="-128"/>
              <a:cs typeface="Meiryo UI" pitchFamily="50" charset="-128"/>
            </a:rPr>
            <a:t>1</a:t>
          </a:r>
          <a:r>
            <a:rPr lang="ja-JP" altLang="en-US" sz="900">
              <a:latin typeface="Meiryo UI" pitchFamily="50" charset="-128"/>
              <a:ea typeface="Meiryo UI" pitchFamily="50" charset="-128"/>
              <a:cs typeface="Meiryo UI" pitchFamily="50" charset="-128"/>
            </a:rPr>
            <a:t>人あたり</a:t>
          </a:r>
          <a:r>
            <a:rPr lang="en-US" altLang="ja-JP" sz="900">
              <a:latin typeface="Meiryo UI" pitchFamily="50" charset="-128"/>
              <a:ea typeface="Meiryo UI" pitchFamily="50" charset="-128"/>
              <a:cs typeface="Meiryo UI" pitchFamily="50" charset="-128"/>
            </a:rPr>
            <a:t>30,483</a:t>
          </a:r>
          <a:r>
            <a:rPr lang="ja-JP" altLang="en-US" sz="900">
              <a:latin typeface="Meiryo UI" pitchFamily="50" charset="-128"/>
              <a:ea typeface="Meiryo UI" pitchFamily="50" charset="-128"/>
              <a:cs typeface="Meiryo UI" pitchFamily="50" charset="-128"/>
            </a:rPr>
            <a:t>円の赤字</a:t>
          </a:r>
          <a:endParaRPr lang="ja-JP" sz="900">
            <a:latin typeface="Meiryo UI" pitchFamily="50" charset="-128"/>
            <a:ea typeface="Meiryo UI" pitchFamily="50" charset="-128"/>
            <a:cs typeface="Meiryo UI" pitchFamily="50" charset="-128"/>
          </a:endParaRPr>
        </a:p>
      </cdr:txBody>
    </cdr:sp>
  </cdr:relSizeAnchor>
  <cdr:relSizeAnchor xmlns:cdr="http://schemas.openxmlformats.org/drawingml/2006/chartDrawing">
    <cdr:from>
      <cdr:x>0.0116</cdr:x>
      <cdr:y>0.0225</cdr:y>
    </cdr:from>
    <cdr:to>
      <cdr:x>0.08216</cdr:x>
      <cdr:y>0.06565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107950" y="136525"/>
          <a:ext cx="656651" cy="261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ts val="1700"/>
            </a:lnSpc>
          </a:pPr>
          <a:r>
            <a:rPr lang="ja-JP" altLang="en-US" sz="900">
              <a:latin typeface="Meiryo UI" pitchFamily="50" charset="-128"/>
              <a:ea typeface="Meiryo UI" pitchFamily="50" charset="-128"/>
              <a:cs typeface="Meiryo UI" pitchFamily="50" charset="-128"/>
            </a:rPr>
            <a:t>単位</a:t>
          </a:r>
          <a:r>
            <a:rPr lang="ja-JP" altLang="en-US" sz="9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：円</a:t>
          </a:r>
          <a:endParaRPr lang="en-US" altLang="ja-JP" sz="900"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 xmlns:a="http://schemas.openxmlformats.org/drawingml/2006/main">
          <a:pPr>
            <a:lnSpc>
              <a:spcPts val="1200"/>
            </a:lnSpc>
          </a:pPr>
          <a:endParaRPr lang="ja-JP" altLang="en-US" sz="1100"/>
        </a:p>
      </cdr:txBody>
    </cdr:sp>
  </cdr:relSizeAnchor>
  <cdr:relSizeAnchor xmlns:cdr="http://schemas.openxmlformats.org/drawingml/2006/chartDrawing">
    <cdr:from>
      <cdr:x>0.07813</cdr:x>
      <cdr:y>0.44327</cdr:y>
    </cdr:from>
    <cdr:to>
      <cdr:x>0.96452</cdr:x>
      <cdr:y>0.44349</cdr:y>
    </cdr:to>
    <cdr:cxnSp macro="">
      <cdr:nvCxnSpPr>
        <cdr:cNvPr id="7" name="直線コネクタ 6"/>
        <cdr:cNvCxnSpPr/>
      </cdr:nvCxnSpPr>
      <cdr:spPr>
        <a:xfrm xmlns:a="http://schemas.openxmlformats.org/drawingml/2006/main" flipV="1">
          <a:off x="728521" y="2693733"/>
          <a:ext cx="8265565" cy="1337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rgbClr val="FF0000"/>
          </a:solidFill>
          <a:prstDash val="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0.42327</cdr:x>
      <cdr:y>0.27697</cdr:y>
    </cdr:from>
    <cdr:to>
      <cdr:x>0.64377</cdr:x>
      <cdr:y>0.31257</cdr:y>
    </cdr:to>
    <cdr:sp macro="" textlink="">
      <cdr:nvSpPr>
        <cdr:cNvPr id="8" name="線吹き出し 1 (枠付き) 7"/>
        <cdr:cNvSpPr/>
      </cdr:nvSpPr>
      <cdr:spPr>
        <a:xfrm xmlns:a="http://schemas.openxmlformats.org/drawingml/2006/main">
          <a:off x="3938932" y="1683107"/>
          <a:ext cx="2051957" cy="216340"/>
        </a:xfrm>
        <a:prstGeom xmlns:a="http://schemas.openxmlformats.org/drawingml/2006/main" prst="borderCallout1">
          <a:avLst>
            <a:gd name="adj1" fmla="val 73677"/>
            <a:gd name="adj2" fmla="val 99213"/>
            <a:gd name="adj3" fmla="val 462034"/>
            <a:gd name="adj4" fmla="val 149382"/>
          </a:avLst>
        </a:prstGeom>
        <a:ln xmlns:a="http://schemas.openxmlformats.org/drawingml/2006/main" w="12700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>
              <a:latin typeface="Meiryo UI" pitchFamily="50" charset="-128"/>
              <a:ea typeface="Meiryo UI" pitchFamily="50" charset="-128"/>
              <a:cs typeface="Meiryo UI" pitchFamily="50" charset="-128"/>
            </a:rPr>
            <a:t>全国平均　</a:t>
          </a:r>
          <a:r>
            <a:rPr lang="en-US" altLang="ja-JP" sz="900">
              <a:latin typeface="Meiryo UI" pitchFamily="50" charset="-128"/>
              <a:ea typeface="Meiryo UI" pitchFamily="50" charset="-128"/>
              <a:cs typeface="Meiryo UI" pitchFamily="50" charset="-128"/>
            </a:rPr>
            <a:t>1</a:t>
          </a:r>
          <a:r>
            <a:rPr lang="ja-JP" altLang="en-US" sz="900">
              <a:latin typeface="Meiryo UI" pitchFamily="50" charset="-128"/>
              <a:ea typeface="Meiryo UI" pitchFamily="50" charset="-128"/>
              <a:cs typeface="Meiryo UI" pitchFamily="50" charset="-128"/>
            </a:rPr>
            <a:t>人あたり</a:t>
          </a:r>
          <a:r>
            <a:rPr lang="en-US" altLang="ja-JP" sz="900">
              <a:latin typeface="Meiryo UI" pitchFamily="50" charset="-128"/>
              <a:ea typeface="Meiryo UI" pitchFamily="50" charset="-128"/>
              <a:cs typeface="Meiryo UI" pitchFamily="50" charset="-128"/>
            </a:rPr>
            <a:t>5,737</a:t>
          </a:r>
          <a:r>
            <a:rPr lang="ja-JP" altLang="en-US" sz="900">
              <a:latin typeface="Meiryo UI" pitchFamily="50" charset="-128"/>
              <a:ea typeface="Meiryo UI" pitchFamily="50" charset="-128"/>
              <a:cs typeface="Meiryo UI" pitchFamily="50" charset="-128"/>
            </a:rPr>
            <a:t>円の黒字</a:t>
          </a:r>
          <a:endParaRPr lang="ja-JP" sz="900">
            <a:latin typeface="Meiryo UI" pitchFamily="50" charset="-128"/>
            <a:ea typeface="Meiryo UI" pitchFamily="50" charset="-128"/>
            <a:cs typeface="Meiryo UI" pitchFamily="50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127"/>
  <sheetViews>
    <sheetView tabSelected="1" view="pageBreakPreview" topLeftCell="A40" zoomScaleNormal="100" zoomScaleSheetLayoutView="100" workbookViewId="0">
      <selection activeCell="J53" sqref="J53"/>
    </sheetView>
  </sheetViews>
  <sheetFormatPr defaultRowHeight="15.75"/>
  <cols>
    <col min="1" max="1" width="4.25" style="8" customWidth="1"/>
    <col min="2" max="2" width="12" style="8" customWidth="1"/>
    <col min="3" max="3" width="14.875" style="8" hidden="1" customWidth="1"/>
    <col min="4" max="5" width="14.875" style="8" customWidth="1"/>
    <col min="6" max="6" width="18.125" style="8" bestFit="1" customWidth="1"/>
    <col min="7" max="7" width="19.375" style="8" bestFit="1" customWidth="1"/>
    <col min="8" max="8" width="21.75" style="8" hidden="1" customWidth="1"/>
    <col min="9" max="9" width="19.125" style="8" hidden="1" customWidth="1"/>
    <col min="10" max="10" width="15" style="8" bestFit="1" customWidth="1"/>
    <col min="11" max="11" width="5" style="8" customWidth="1"/>
    <col min="12" max="16384" width="9" style="8"/>
  </cols>
  <sheetData>
    <row r="1" spans="1:11" ht="16.5">
      <c r="A1" s="49" t="s">
        <v>99</v>
      </c>
      <c r="B1" s="7"/>
      <c r="C1" s="7"/>
      <c r="D1" s="7"/>
      <c r="E1" s="7"/>
      <c r="F1" s="7"/>
      <c r="G1" s="7"/>
      <c r="H1" s="7"/>
      <c r="I1" s="7"/>
      <c r="J1" s="7"/>
    </row>
    <row r="2" spans="1:11">
      <c r="A2" s="178" t="s">
        <v>102</v>
      </c>
      <c r="B2" s="179"/>
      <c r="C2" s="178" t="s">
        <v>100</v>
      </c>
      <c r="D2" s="188"/>
      <c r="E2" s="188"/>
      <c r="F2" s="179"/>
      <c r="G2" s="186" t="s">
        <v>132</v>
      </c>
      <c r="H2" s="176" t="s">
        <v>107</v>
      </c>
      <c r="I2" s="169" t="s">
        <v>101</v>
      </c>
      <c r="J2" s="184" t="s">
        <v>124</v>
      </c>
      <c r="K2" s="169" t="s">
        <v>101</v>
      </c>
    </row>
    <row r="3" spans="1:11" ht="31.5" customHeight="1">
      <c r="A3" s="180"/>
      <c r="B3" s="181"/>
      <c r="C3" s="174" t="s">
        <v>45</v>
      </c>
      <c r="D3" s="174" t="s">
        <v>123</v>
      </c>
      <c r="E3" s="174" t="s">
        <v>122</v>
      </c>
      <c r="F3" s="174" t="s">
        <v>125</v>
      </c>
      <c r="G3" s="187"/>
      <c r="H3" s="177"/>
      <c r="I3" s="170"/>
      <c r="J3" s="185"/>
      <c r="K3" s="170"/>
    </row>
    <row r="4" spans="1:11">
      <c r="A4" s="182"/>
      <c r="B4" s="183"/>
      <c r="C4" s="175"/>
      <c r="D4" s="175"/>
      <c r="E4" s="175"/>
      <c r="F4" s="175"/>
      <c r="G4" s="10" t="s">
        <v>0</v>
      </c>
      <c r="H4" s="11" t="s">
        <v>106</v>
      </c>
      <c r="I4" s="171"/>
      <c r="J4" s="11" t="s">
        <v>1</v>
      </c>
      <c r="K4" s="171"/>
    </row>
    <row r="5" spans="1:11" ht="15.95" customHeight="1">
      <c r="A5" s="9">
        <v>1</v>
      </c>
      <c r="B5" s="12" t="s">
        <v>2</v>
      </c>
      <c r="C5" s="50">
        <v>-270591</v>
      </c>
      <c r="D5" s="112">
        <v>2513372.284</v>
      </c>
      <c r="E5" s="51">
        <v>666819.77599999995</v>
      </c>
      <c r="F5" s="51">
        <v>-1524949.8230000001</v>
      </c>
      <c r="G5" s="113">
        <v>-13780338.139</v>
      </c>
      <c r="H5" s="52">
        <v>748173</v>
      </c>
      <c r="I5" s="69">
        <f>RANK(G5,G$5:G$47,1)</f>
        <v>1</v>
      </c>
      <c r="J5" s="52">
        <f>G5/H5*1000</f>
        <v>-18418.652021658094</v>
      </c>
      <c r="K5" s="13">
        <f>RANK(J5,$J$5:$J$47)</f>
        <v>31</v>
      </c>
    </row>
    <row r="6" spans="1:11" ht="15.95" customHeight="1">
      <c r="A6" s="14">
        <v>2</v>
      </c>
      <c r="B6" s="15" t="s">
        <v>3</v>
      </c>
      <c r="C6" s="50">
        <v>613259.6</v>
      </c>
      <c r="D6" s="112">
        <v>662555.54299999995</v>
      </c>
      <c r="E6" s="51">
        <v>907231.375</v>
      </c>
      <c r="F6" s="51">
        <v>-649978.72400000005</v>
      </c>
      <c r="G6" s="51">
        <v>227987.80600000001</v>
      </c>
      <c r="H6" s="53">
        <v>220695</v>
      </c>
      <c r="I6" s="70">
        <f t="shared" ref="I6:I47" si="0">RANK(G6,G$5:G$47,1)</f>
        <v>35</v>
      </c>
      <c r="J6" s="53">
        <f t="shared" ref="J6:J47" si="1">G6/H6*1000</f>
        <v>1033.0447268855207</v>
      </c>
      <c r="K6" s="13">
        <f t="shared" ref="K6:K47" si="2">RANK(J6,$J$5:$J$47)</f>
        <v>21</v>
      </c>
    </row>
    <row r="7" spans="1:11" ht="15.95" customHeight="1">
      <c r="A7" s="14">
        <v>3</v>
      </c>
      <c r="B7" s="15" t="s">
        <v>4</v>
      </c>
      <c r="C7" s="50">
        <v>-522520.4</v>
      </c>
      <c r="D7" s="112">
        <v>-216716.535</v>
      </c>
      <c r="E7" s="51">
        <v>-80298.277000000002</v>
      </c>
      <c r="F7" s="51">
        <v>-383141.95</v>
      </c>
      <c r="G7" s="51">
        <v>-1851585.798</v>
      </c>
      <c r="H7" s="53">
        <v>54009</v>
      </c>
      <c r="I7" s="70">
        <f t="shared" si="0"/>
        <v>4</v>
      </c>
      <c r="J7" s="53">
        <f t="shared" si="1"/>
        <v>-34282.912070210521</v>
      </c>
      <c r="K7" s="13">
        <f>RANK(J7,$J$5:$J$47)</f>
        <v>38</v>
      </c>
    </row>
    <row r="8" spans="1:11" ht="15.95" customHeight="1">
      <c r="A8" s="14">
        <v>4</v>
      </c>
      <c r="B8" s="15" t="s">
        <v>5</v>
      </c>
      <c r="C8" s="50">
        <v>753296.2</v>
      </c>
      <c r="D8" s="112">
        <v>316057.353</v>
      </c>
      <c r="E8" s="51">
        <v>-526145.64099999995</v>
      </c>
      <c r="F8" s="51">
        <v>-1301370.642</v>
      </c>
      <c r="G8" s="51">
        <v>1026136.8909999999</v>
      </c>
      <c r="H8" s="53">
        <v>97559</v>
      </c>
      <c r="I8" s="70">
        <f t="shared" si="0"/>
        <v>43</v>
      </c>
      <c r="J8" s="53">
        <f t="shared" si="1"/>
        <v>10518.116124601524</v>
      </c>
      <c r="K8" s="13">
        <f t="shared" si="2"/>
        <v>9</v>
      </c>
    </row>
    <row r="9" spans="1:11" ht="15.95" customHeight="1">
      <c r="A9" s="16">
        <v>5</v>
      </c>
      <c r="B9" s="17" t="s">
        <v>6</v>
      </c>
      <c r="C9" s="54">
        <v>-140965</v>
      </c>
      <c r="D9" s="112">
        <v>-82935.214000000007</v>
      </c>
      <c r="E9" s="55">
        <v>75266.089000000007</v>
      </c>
      <c r="F9" s="55">
        <v>30106.855</v>
      </c>
      <c r="G9" s="55">
        <v>-551762.57900000003</v>
      </c>
      <c r="H9" s="56">
        <v>25272</v>
      </c>
      <c r="I9" s="71">
        <f t="shared" si="0"/>
        <v>12</v>
      </c>
      <c r="J9" s="56">
        <f t="shared" si="1"/>
        <v>-21832.960549224437</v>
      </c>
      <c r="K9" s="13">
        <f t="shared" si="2"/>
        <v>32</v>
      </c>
    </row>
    <row r="10" spans="1:11" ht="15.95" customHeight="1">
      <c r="A10" s="18">
        <v>6</v>
      </c>
      <c r="B10" s="19" t="s">
        <v>7</v>
      </c>
      <c r="C10" s="57">
        <v>-751491.6</v>
      </c>
      <c r="D10" s="114">
        <v>161397.927</v>
      </c>
      <c r="E10" s="58">
        <v>488762.50900000002</v>
      </c>
      <c r="F10" s="58">
        <v>133589.95499999999</v>
      </c>
      <c r="G10" s="58">
        <v>-2733244.7119999998</v>
      </c>
      <c r="H10" s="59">
        <v>81554</v>
      </c>
      <c r="I10" s="72">
        <f t="shared" si="0"/>
        <v>2</v>
      </c>
      <c r="J10" s="59">
        <f t="shared" si="1"/>
        <v>-33514.53898030753</v>
      </c>
      <c r="K10" s="20">
        <f t="shared" si="2"/>
        <v>37</v>
      </c>
    </row>
    <row r="11" spans="1:11" ht="15.95" customHeight="1">
      <c r="A11" s="14">
        <v>7</v>
      </c>
      <c r="B11" s="15" t="s">
        <v>8</v>
      </c>
      <c r="C11" s="50">
        <v>121299</v>
      </c>
      <c r="D11" s="115">
        <v>29193.173999999999</v>
      </c>
      <c r="E11" s="51">
        <v>-102426.77499999999</v>
      </c>
      <c r="F11" s="51">
        <v>331357.23800000001</v>
      </c>
      <c r="G11" s="51">
        <v>-99589.392999999996</v>
      </c>
      <c r="H11" s="53">
        <v>19025</v>
      </c>
      <c r="I11" s="70">
        <f t="shared" si="0"/>
        <v>17</v>
      </c>
      <c r="J11" s="53">
        <f t="shared" si="1"/>
        <v>-5234.6592904073586</v>
      </c>
      <c r="K11" s="13">
        <f t="shared" si="2"/>
        <v>27</v>
      </c>
    </row>
    <row r="12" spans="1:11" ht="15.95" customHeight="1">
      <c r="A12" s="14">
        <v>8</v>
      </c>
      <c r="B12" s="15" t="s">
        <v>9</v>
      </c>
      <c r="C12" s="50">
        <v>1881167.7</v>
      </c>
      <c r="D12" s="115">
        <v>396545.24900000001</v>
      </c>
      <c r="E12" s="51">
        <v>855933.57499999995</v>
      </c>
      <c r="F12" s="51">
        <v>133757.701</v>
      </c>
      <c r="G12" s="51">
        <v>300460.60399999999</v>
      </c>
      <c r="H12" s="53">
        <v>89335</v>
      </c>
      <c r="I12" s="70">
        <f t="shared" si="0"/>
        <v>38</v>
      </c>
      <c r="J12" s="53">
        <f t="shared" si="1"/>
        <v>3363.3022219734708</v>
      </c>
      <c r="K12" s="13">
        <f t="shared" si="2"/>
        <v>17</v>
      </c>
    </row>
    <row r="13" spans="1:11" ht="15.95" customHeight="1">
      <c r="A13" s="14">
        <v>9</v>
      </c>
      <c r="B13" s="15" t="s">
        <v>10</v>
      </c>
      <c r="C13" s="50">
        <v>-77411.100000000006</v>
      </c>
      <c r="D13" s="115">
        <v>-209087.62700000001</v>
      </c>
      <c r="E13" s="51">
        <v>-276905.16100000002</v>
      </c>
      <c r="F13" s="51">
        <v>-430848.55800000002</v>
      </c>
      <c r="G13" s="51">
        <v>5198.683</v>
      </c>
      <c r="H13" s="53">
        <v>22470</v>
      </c>
      <c r="I13" s="70">
        <f t="shared" si="0"/>
        <v>20</v>
      </c>
      <c r="J13" s="53">
        <f t="shared" si="1"/>
        <v>231.36105919003117</v>
      </c>
      <c r="K13" s="13">
        <f t="shared" si="2"/>
        <v>24</v>
      </c>
    </row>
    <row r="14" spans="1:11" ht="15.95" customHeight="1">
      <c r="A14" s="16">
        <v>10</v>
      </c>
      <c r="B14" s="17" t="s">
        <v>11</v>
      </c>
      <c r="C14" s="54">
        <v>-260525</v>
      </c>
      <c r="D14" s="116">
        <v>544591.02399999998</v>
      </c>
      <c r="E14" s="55">
        <v>497532.39600000001</v>
      </c>
      <c r="F14" s="55">
        <v>81195.819000000003</v>
      </c>
      <c r="G14" s="55">
        <v>786249.76500000001</v>
      </c>
      <c r="H14" s="56">
        <v>40400</v>
      </c>
      <c r="I14" s="71">
        <f t="shared" si="0"/>
        <v>41</v>
      </c>
      <c r="J14" s="56">
        <f t="shared" si="1"/>
        <v>19461.627846534655</v>
      </c>
      <c r="K14" s="21">
        <f t="shared" si="2"/>
        <v>6</v>
      </c>
    </row>
    <row r="15" spans="1:11" ht="15.95" customHeight="1">
      <c r="A15" s="18">
        <v>11</v>
      </c>
      <c r="B15" s="19" t="s">
        <v>12</v>
      </c>
      <c r="C15" s="57">
        <v>-164283.79999999999</v>
      </c>
      <c r="D15" s="112">
        <v>-298641.15999999997</v>
      </c>
      <c r="E15" s="58">
        <v>49991.714999999997</v>
      </c>
      <c r="F15" s="58">
        <v>587557.10100000002</v>
      </c>
      <c r="G15" s="58">
        <v>-1033951.263</v>
      </c>
      <c r="H15" s="59">
        <v>101346</v>
      </c>
      <c r="I15" s="72">
        <f t="shared" si="0"/>
        <v>7</v>
      </c>
      <c r="J15" s="59">
        <f>G15/H15*1000</f>
        <v>-10202.191137292049</v>
      </c>
      <c r="K15" s="13">
        <f t="shared" si="2"/>
        <v>30</v>
      </c>
    </row>
    <row r="16" spans="1:11" ht="15.95" customHeight="1">
      <c r="A16" s="14">
        <v>12</v>
      </c>
      <c r="B16" s="15" t="s">
        <v>13</v>
      </c>
      <c r="C16" s="50">
        <v>98674.9</v>
      </c>
      <c r="D16" s="112">
        <v>20603.485000000001</v>
      </c>
      <c r="E16" s="51">
        <v>7683.0569999999998</v>
      </c>
      <c r="F16" s="51">
        <v>10220.553</v>
      </c>
      <c r="G16" s="51">
        <v>156096.872</v>
      </c>
      <c r="H16" s="53">
        <v>65113</v>
      </c>
      <c r="I16" s="70">
        <f t="shared" si="0"/>
        <v>32</v>
      </c>
      <c r="J16" s="53">
        <f t="shared" si="1"/>
        <v>2397.3226851780751</v>
      </c>
      <c r="K16" s="13">
        <f t="shared" si="2"/>
        <v>20</v>
      </c>
    </row>
    <row r="17" spans="1:11" ht="15.95" customHeight="1">
      <c r="A17" s="14">
        <v>13</v>
      </c>
      <c r="B17" s="15" t="s">
        <v>14</v>
      </c>
      <c r="C17" s="50">
        <v>-371413.5</v>
      </c>
      <c r="D17" s="112">
        <v>492.86900000000003</v>
      </c>
      <c r="E17" s="51">
        <v>240591.10200000001</v>
      </c>
      <c r="F17" s="51">
        <v>364551.64299999998</v>
      </c>
      <c r="G17" s="51">
        <v>-524256.88299999997</v>
      </c>
      <c r="H17" s="53">
        <v>76473</v>
      </c>
      <c r="I17" s="70">
        <f t="shared" si="0"/>
        <v>13</v>
      </c>
      <c r="J17" s="53">
        <f t="shared" si="1"/>
        <v>-6855.4507211695627</v>
      </c>
      <c r="K17" s="13">
        <f t="shared" si="2"/>
        <v>28</v>
      </c>
    </row>
    <row r="18" spans="1:11" ht="15.95" customHeight="1">
      <c r="A18" s="14">
        <v>14</v>
      </c>
      <c r="B18" s="15" t="s">
        <v>15</v>
      </c>
      <c r="C18" s="50">
        <v>42934.1</v>
      </c>
      <c r="D18" s="112">
        <v>-124167.185</v>
      </c>
      <c r="E18" s="51">
        <v>98.399000000000001</v>
      </c>
      <c r="F18" s="51">
        <v>-184319.02</v>
      </c>
      <c r="G18" s="51">
        <v>234394.14499999999</v>
      </c>
      <c r="H18" s="53">
        <v>25550</v>
      </c>
      <c r="I18" s="70">
        <f t="shared" si="0"/>
        <v>36</v>
      </c>
      <c r="J18" s="53">
        <f t="shared" si="1"/>
        <v>9173.9391389432494</v>
      </c>
      <c r="K18" s="13">
        <f t="shared" si="2"/>
        <v>10</v>
      </c>
    </row>
    <row r="19" spans="1:11" ht="15.95" customHeight="1">
      <c r="A19" s="16">
        <v>15</v>
      </c>
      <c r="B19" s="17" t="s">
        <v>16</v>
      </c>
      <c r="C19" s="54">
        <v>-57207.4</v>
      </c>
      <c r="D19" s="117">
        <v>-99100.797999999995</v>
      </c>
      <c r="E19" s="55">
        <v>-34142.813000000002</v>
      </c>
      <c r="F19" s="55">
        <v>-198435.60200000001</v>
      </c>
      <c r="G19" s="55">
        <v>-285951.45400000003</v>
      </c>
      <c r="H19" s="56">
        <v>30646</v>
      </c>
      <c r="I19" s="71">
        <f t="shared" si="0"/>
        <v>15</v>
      </c>
      <c r="J19" s="56">
        <f t="shared" si="1"/>
        <v>-9330.7920772694652</v>
      </c>
      <c r="K19" s="13">
        <f t="shared" si="2"/>
        <v>29</v>
      </c>
    </row>
    <row r="20" spans="1:11" ht="15.95" customHeight="1">
      <c r="A20" s="18">
        <v>16</v>
      </c>
      <c r="B20" s="19" t="s">
        <v>17</v>
      </c>
      <c r="C20" s="57">
        <v>539030.5</v>
      </c>
      <c r="D20" s="114">
        <v>374566.46299999999</v>
      </c>
      <c r="E20" s="58">
        <v>29109.748</v>
      </c>
      <c r="F20" s="58">
        <v>97118.989000000001</v>
      </c>
      <c r="G20" s="58">
        <v>192985.18700000001</v>
      </c>
      <c r="H20" s="59">
        <v>66964</v>
      </c>
      <c r="I20" s="72">
        <f t="shared" si="0"/>
        <v>34</v>
      </c>
      <c r="J20" s="59">
        <f t="shared" si="1"/>
        <v>2881.9244220775345</v>
      </c>
      <c r="K20" s="20">
        <f t="shared" si="2"/>
        <v>19</v>
      </c>
    </row>
    <row r="21" spans="1:11" ht="15.95" customHeight="1">
      <c r="A21" s="14">
        <v>17</v>
      </c>
      <c r="B21" s="15" t="s">
        <v>18</v>
      </c>
      <c r="C21" s="50">
        <v>398152.9</v>
      </c>
      <c r="D21" s="115">
        <v>-264862.61900000001</v>
      </c>
      <c r="E21" s="51">
        <v>100066.448</v>
      </c>
      <c r="F21" s="51">
        <v>144823.24799999999</v>
      </c>
      <c r="G21" s="51">
        <v>654787.86699999997</v>
      </c>
      <c r="H21" s="53">
        <v>29821</v>
      </c>
      <c r="I21" s="70">
        <f t="shared" si="0"/>
        <v>40</v>
      </c>
      <c r="J21" s="53">
        <f t="shared" si="1"/>
        <v>21957.273968009118</v>
      </c>
      <c r="K21" s="13">
        <f t="shared" si="2"/>
        <v>3</v>
      </c>
    </row>
    <row r="22" spans="1:11" ht="15.95" customHeight="1">
      <c r="A22" s="14">
        <v>18</v>
      </c>
      <c r="B22" s="15" t="s">
        <v>19</v>
      </c>
      <c r="C22" s="50">
        <v>177814.7</v>
      </c>
      <c r="D22" s="115">
        <v>48606.648999999998</v>
      </c>
      <c r="E22" s="51">
        <v>-238041.20699999999</v>
      </c>
      <c r="F22" s="51">
        <v>-33304.701000000001</v>
      </c>
      <c r="G22" s="51">
        <v>-2709214.9610000001</v>
      </c>
      <c r="H22" s="53">
        <v>37227</v>
      </c>
      <c r="I22" s="70">
        <f t="shared" si="0"/>
        <v>3</v>
      </c>
      <c r="J22" s="53">
        <f t="shared" si="1"/>
        <v>-72775.538211513151</v>
      </c>
      <c r="K22" s="13">
        <f t="shared" si="2"/>
        <v>43</v>
      </c>
    </row>
    <row r="23" spans="1:11" ht="15.95" customHeight="1">
      <c r="A23" s="14">
        <v>19</v>
      </c>
      <c r="B23" s="15" t="s">
        <v>20</v>
      </c>
      <c r="C23" s="50">
        <v>37409</v>
      </c>
      <c r="D23" s="115">
        <v>-203564.86300000001</v>
      </c>
      <c r="E23" s="51">
        <v>-227570.07800000001</v>
      </c>
      <c r="F23" s="51">
        <v>47042.478999999999</v>
      </c>
      <c r="G23" s="51">
        <v>-846245.77899999998</v>
      </c>
      <c r="H23" s="53">
        <v>36104</v>
      </c>
      <c r="I23" s="70">
        <f t="shared" si="0"/>
        <v>10</v>
      </c>
      <c r="J23" s="53">
        <f t="shared" si="1"/>
        <v>-23439.114197872812</v>
      </c>
      <c r="K23" s="13">
        <f t="shared" si="2"/>
        <v>33</v>
      </c>
    </row>
    <row r="24" spans="1:11" ht="15.95" customHeight="1">
      <c r="A24" s="16">
        <v>20</v>
      </c>
      <c r="B24" s="17" t="s">
        <v>21</v>
      </c>
      <c r="C24" s="54">
        <v>81194.7</v>
      </c>
      <c r="D24" s="116">
        <v>134564.95499999999</v>
      </c>
      <c r="E24" s="55">
        <v>127894.567</v>
      </c>
      <c r="F24" s="55">
        <v>-655312.39</v>
      </c>
      <c r="G24" s="55">
        <v>28434.248</v>
      </c>
      <c r="H24" s="56">
        <v>46385</v>
      </c>
      <c r="I24" s="71">
        <f t="shared" si="0"/>
        <v>24</v>
      </c>
      <c r="J24" s="56">
        <f t="shared" si="1"/>
        <v>613.00523876253101</v>
      </c>
      <c r="K24" s="21">
        <f t="shared" si="2"/>
        <v>22</v>
      </c>
    </row>
    <row r="25" spans="1:11" ht="15.95" customHeight="1">
      <c r="A25" s="18">
        <v>21</v>
      </c>
      <c r="B25" s="19" t="s">
        <v>22</v>
      </c>
      <c r="C25" s="57">
        <v>-299713</v>
      </c>
      <c r="D25" s="117">
        <v>185086.84700000001</v>
      </c>
      <c r="E25" s="58">
        <v>143587.818</v>
      </c>
      <c r="F25" s="58">
        <v>213234.24</v>
      </c>
      <c r="G25" s="58">
        <v>-1650937.7180000001</v>
      </c>
      <c r="H25" s="59">
        <v>33508</v>
      </c>
      <c r="I25" s="72">
        <f t="shared" si="0"/>
        <v>6</v>
      </c>
      <c r="J25" s="59">
        <f t="shared" si="1"/>
        <v>-49269.95696550078</v>
      </c>
      <c r="K25" s="13">
        <f t="shared" si="2"/>
        <v>41</v>
      </c>
    </row>
    <row r="26" spans="1:11" ht="15.95" customHeight="1">
      <c r="A26" s="14">
        <v>22</v>
      </c>
      <c r="B26" s="15" t="s">
        <v>23</v>
      </c>
      <c r="C26" s="50">
        <v>24467.1</v>
      </c>
      <c r="D26" s="112">
        <v>-233628.78</v>
      </c>
      <c r="E26" s="51">
        <v>8927.634</v>
      </c>
      <c r="F26" s="51">
        <v>147336.80300000001</v>
      </c>
      <c r="G26" s="51">
        <v>-889426.90399999998</v>
      </c>
      <c r="H26" s="53">
        <v>19391</v>
      </c>
      <c r="I26" s="70">
        <f t="shared" si="0"/>
        <v>8</v>
      </c>
      <c r="J26" s="53">
        <f t="shared" si="1"/>
        <v>-45868.026610283116</v>
      </c>
      <c r="K26" s="13">
        <f t="shared" si="2"/>
        <v>40</v>
      </c>
    </row>
    <row r="27" spans="1:11" ht="15.95" customHeight="1">
      <c r="A27" s="14">
        <v>23</v>
      </c>
      <c r="B27" s="15" t="s">
        <v>24</v>
      </c>
      <c r="C27" s="50">
        <v>185305.5</v>
      </c>
      <c r="D27" s="112">
        <v>-187525.56299999999</v>
      </c>
      <c r="E27" s="51">
        <v>-271380.761</v>
      </c>
      <c r="F27" s="51">
        <v>-303568.31800000003</v>
      </c>
      <c r="G27" s="51">
        <v>267341.67700000003</v>
      </c>
      <c r="H27" s="53">
        <v>32584</v>
      </c>
      <c r="I27" s="70">
        <f t="shared" si="0"/>
        <v>37</v>
      </c>
      <c r="J27" s="53">
        <f t="shared" si="1"/>
        <v>8204.6917812423289</v>
      </c>
      <c r="K27" s="13">
        <f t="shared" si="2"/>
        <v>11</v>
      </c>
    </row>
    <row r="28" spans="1:11" ht="15.95" customHeight="1">
      <c r="A28" s="14">
        <v>24</v>
      </c>
      <c r="B28" s="15" t="s">
        <v>25</v>
      </c>
      <c r="C28" s="50">
        <v>165799.6</v>
      </c>
      <c r="D28" s="112">
        <v>610633.33400000003</v>
      </c>
      <c r="E28" s="51">
        <v>412293.62099999998</v>
      </c>
      <c r="F28" s="51">
        <v>441287.99599999998</v>
      </c>
      <c r="G28" s="51">
        <v>-1746623.2209999999</v>
      </c>
      <c r="H28" s="53">
        <v>39612</v>
      </c>
      <c r="I28" s="70">
        <f t="shared" si="0"/>
        <v>5</v>
      </c>
      <c r="J28" s="53">
        <f t="shared" si="1"/>
        <v>-44093.285393315156</v>
      </c>
      <c r="K28" s="13">
        <f t="shared" si="2"/>
        <v>39</v>
      </c>
    </row>
    <row r="29" spans="1:11" ht="15.95" customHeight="1">
      <c r="A29" s="16">
        <v>25</v>
      </c>
      <c r="B29" s="17" t="s">
        <v>26</v>
      </c>
      <c r="C29" s="54">
        <v>393119.8</v>
      </c>
      <c r="D29" s="112">
        <v>-28337.798999999999</v>
      </c>
      <c r="E29" s="55">
        <v>308035.565</v>
      </c>
      <c r="F29" s="55">
        <v>267260.30699999997</v>
      </c>
      <c r="G29" s="55">
        <v>168526.48300000001</v>
      </c>
      <c r="H29" s="56">
        <v>23970</v>
      </c>
      <c r="I29" s="71">
        <f t="shared" si="0"/>
        <v>33</v>
      </c>
      <c r="J29" s="56">
        <f t="shared" si="1"/>
        <v>7030.7251981643722</v>
      </c>
      <c r="K29" s="13">
        <f t="shared" si="2"/>
        <v>13</v>
      </c>
    </row>
    <row r="30" spans="1:11" ht="15.95" customHeight="1">
      <c r="A30" s="18">
        <v>26</v>
      </c>
      <c r="B30" s="19" t="s">
        <v>27</v>
      </c>
      <c r="C30" s="57">
        <v>-92075</v>
      </c>
      <c r="D30" s="114">
        <v>102618.527</v>
      </c>
      <c r="E30" s="58">
        <v>23754.171999999999</v>
      </c>
      <c r="F30" s="58">
        <v>29899.219000000001</v>
      </c>
      <c r="G30" s="58">
        <v>-870081.255</v>
      </c>
      <c r="H30" s="59">
        <v>14859</v>
      </c>
      <c r="I30" s="72">
        <f t="shared" si="0"/>
        <v>9</v>
      </c>
      <c r="J30" s="59">
        <f t="shared" si="1"/>
        <v>-58555.84191399152</v>
      </c>
      <c r="K30" s="20">
        <f t="shared" si="2"/>
        <v>42</v>
      </c>
    </row>
    <row r="31" spans="1:11" ht="15.95" customHeight="1">
      <c r="A31" s="14">
        <v>27</v>
      </c>
      <c r="B31" s="15" t="s">
        <v>28</v>
      </c>
      <c r="C31" s="50">
        <v>139039.29999999999</v>
      </c>
      <c r="D31" s="115">
        <v>199109.51500000001</v>
      </c>
      <c r="E31" s="51">
        <v>19386.245999999999</v>
      </c>
      <c r="F31" s="51">
        <v>70048.933999999994</v>
      </c>
      <c r="G31" s="51">
        <v>62210.813000000002</v>
      </c>
      <c r="H31" s="53">
        <v>17964</v>
      </c>
      <c r="I31" s="70">
        <f t="shared" si="0"/>
        <v>26</v>
      </c>
      <c r="J31" s="53">
        <f t="shared" si="1"/>
        <v>3463.0824426631038</v>
      </c>
      <c r="K31" s="13">
        <f t="shared" si="2"/>
        <v>16</v>
      </c>
    </row>
    <row r="32" spans="1:11" ht="15.95" customHeight="1">
      <c r="A32" s="14">
        <v>28</v>
      </c>
      <c r="B32" s="15" t="s">
        <v>29</v>
      </c>
      <c r="C32" s="50">
        <v>-192054.39999999999</v>
      </c>
      <c r="D32" s="115">
        <v>1450004.0149999999</v>
      </c>
      <c r="E32" s="51">
        <v>1175727.003</v>
      </c>
      <c r="F32" s="51">
        <v>565316.22600000002</v>
      </c>
      <c r="G32" s="51">
        <v>985188.64800000004</v>
      </c>
      <c r="H32" s="53">
        <v>137501</v>
      </c>
      <c r="I32" s="70">
        <f t="shared" si="0"/>
        <v>42</v>
      </c>
      <c r="J32" s="53">
        <f t="shared" si="1"/>
        <v>7164.9562403182526</v>
      </c>
      <c r="K32" s="13">
        <f t="shared" si="2"/>
        <v>12</v>
      </c>
    </row>
    <row r="33" spans="1:11" ht="15.95" customHeight="1">
      <c r="A33" s="14">
        <v>29</v>
      </c>
      <c r="B33" s="15" t="s">
        <v>30</v>
      </c>
      <c r="C33" s="50">
        <v>-6805.8</v>
      </c>
      <c r="D33" s="115">
        <v>-150461.94500000001</v>
      </c>
      <c r="E33" s="51">
        <v>-51394.6</v>
      </c>
      <c r="F33" s="51">
        <v>-121200.99</v>
      </c>
      <c r="G33" s="51">
        <v>-574901.58100000001</v>
      </c>
      <c r="H33" s="53">
        <v>21237</v>
      </c>
      <c r="I33" s="70">
        <f t="shared" si="0"/>
        <v>11</v>
      </c>
      <c r="J33" s="53">
        <f t="shared" si="1"/>
        <v>-27070.752978292603</v>
      </c>
      <c r="K33" s="13">
        <f t="shared" si="2"/>
        <v>35</v>
      </c>
    </row>
    <row r="34" spans="1:11" ht="15.95" customHeight="1">
      <c r="A34" s="16">
        <v>30</v>
      </c>
      <c r="B34" s="17" t="s">
        <v>31</v>
      </c>
      <c r="C34" s="54">
        <v>-46325.3</v>
      </c>
      <c r="D34" s="116">
        <v>-115173.21</v>
      </c>
      <c r="E34" s="55">
        <v>4071.828</v>
      </c>
      <c r="F34" s="55">
        <v>1135.434</v>
      </c>
      <c r="G34" s="55">
        <v>7032.152</v>
      </c>
      <c r="H34" s="56">
        <v>15490</v>
      </c>
      <c r="I34" s="71">
        <f t="shared" si="0"/>
        <v>21</v>
      </c>
      <c r="J34" s="56">
        <f t="shared" si="1"/>
        <v>453.98011620400257</v>
      </c>
      <c r="K34" s="21">
        <f t="shared" si="2"/>
        <v>23</v>
      </c>
    </row>
    <row r="35" spans="1:11" ht="15.95" customHeight="1">
      <c r="A35" s="18">
        <v>31</v>
      </c>
      <c r="B35" s="19" t="s">
        <v>32</v>
      </c>
      <c r="C35" s="57">
        <v>-21964.2</v>
      </c>
      <c r="D35" s="112">
        <v>76160.585000000006</v>
      </c>
      <c r="E35" s="58">
        <v>-35147.213000000003</v>
      </c>
      <c r="F35" s="58">
        <v>13096.44</v>
      </c>
      <c r="G35" s="58">
        <v>80762.824999999997</v>
      </c>
      <c r="H35" s="59">
        <v>18593</v>
      </c>
      <c r="I35" s="72">
        <f t="shared" si="0"/>
        <v>28</v>
      </c>
      <c r="J35" s="59">
        <f t="shared" si="1"/>
        <v>4343.7220997149461</v>
      </c>
      <c r="K35" s="13">
        <f t="shared" si="2"/>
        <v>15</v>
      </c>
    </row>
    <row r="36" spans="1:11" ht="15.95" customHeight="1">
      <c r="A36" s="14">
        <v>32</v>
      </c>
      <c r="B36" s="15" t="s">
        <v>33</v>
      </c>
      <c r="C36" s="50">
        <v>-81637</v>
      </c>
      <c r="D36" s="118">
        <v>99404.478000000003</v>
      </c>
      <c r="E36" s="51">
        <v>-27499.776999999998</v>
      </c>
      <c r="F36" s="51">
        <v>-51275.298000000003</v>
      </c>
      <c r="G36" s="51">
        <v>140430.42199999999</v>
      </c>
      <c r="H36" s="53">
        <v>7125</v>
      </c>
      <c r="I36" s="70">
        <f t="shared" si="0"/>
        <v>31</v>
      </c>
      <c r="J36" s="53">
        <f t="shared" si="1"/>
        <v>19709.532912280702</v>
      </c>
      <c r="K36" s="13">
        <f t="shared" si="2"/>
        <v>5</v>
      </c>
    </row>
    <row r="37" spans="1:11" ht="15.95" customHeight="1">
      <c r="A37" s="14">
        <v>33</v>
      </c>
      <c r="B37" s="15" t="s">
        <v>34</v>
      </c>
      <c r="C37" s="50">
        <v>91083.6</v>
      </c>
      <c r="D37" s="115">
        <v>-114979.681</v>
      </c>
      <c r="E37" s="51">
        <v>-32178.120999999999</v>
      </c>
      <c r="F37" s="51">
        <v>62768.360999999997</v>
      </c>
      <c r="G37" s="51">
        <v>88433.024999999994</v>
      </c>
      <c r="H37" s="53">
        <v>6376</v>
      </c>
      <c r="I37" s="70">
        <f t="shared" si="0"/>
        <v>29</v>
      </c>
      <c r="J37" s="53">
        <f t="shared" si="1"/>
        <v>13869.671424090338</v>
      </c>
      <c r="K37" s="13">
        <f t="shared" si="2"/>
        <v>8</v>
      </c>
    </row>
    <row r="38" spans="1:11" ht="15.95" customHeight="1">
      <c r="A38" s="14">
        <v>34</v>
      </c>
      <c r="B38" s="15" t="s">
        <v>35</v>
      </c>
      <c r="C38" s="50">
        <v>63124</v>
      </c>
      <c r="D38" s="112">
        <v>4663.4459999999999</v>
      </c>
      <c r="E38" s="51">
        <v>-22413.772000000001</v>
      </c>
      <c r="F38" s="51">
        <v>-69768.099000000002</v>
      </c>
      <c r="G38" s="51">
        <v>66563.138999999996</v>
      </c>
      <c r="H38" s="53">
        <v>3479</v>
      </c>
      <c r="I38" s="70">
        <f t="shared" si="0"/>
        <v>27</v>
      </c>
      <c r="J38" s="53">
        <f t="shared" si="1"/>
        <v>19132.836734693876</v>
      </c>
      <c r="K38" s="13">
        <f t="shared" si="2"/>
        <v>7</v>
      </c>
    </row>
    <row r="39" spans="1:11" ht="15.95" customHeight="1">
      <c r="A39" s="14">
        <v>35</v>
      </c>
      <c r="B39" s="15" t="s">
        <v>36</v>
      </c>
      <c r="C39" s="50">
        <v>26178.2</v>
      </c>
      <c r="D39" s="112">
        <v>-43194.466999999997</v>
      </c>
      <c r="E39" s="51">
        <v>-19840.558000000001</v>
      </c>
      <c r="F39" s="51">
        <v>23595.217000000001</v>
      </c>
      <c r="G39" s="51">
        <v>-119129.558</v>
      </c>
      <c r="H39" s="53">
        <v>4533</v>
      </c>
      <c r="I39" s="70">
        <f t="shared" si="0"/>
        <v>16</v>
      </c>
      <c r="J39" s="53">
        <f t="shared" si="1"/>
        <v>-26280.511361129495</v>
      </c>
      <c r="K39" s="13">
        <f t="shared" si="2"/>
        <v>34</v>
      </c>
    </row>
    <row r="40" spans="1:11" ht="15.95" customHeight="1">
      <c r="A40" s="18">
        <v>36</v>
      </c>
      <c r="B40" s="19" t="s">
        <v>37</v>
      </c>
      <c r="C40" s="57">
        <v>-127806</v>
      </c>
      <c r="D40" s="119">
        <v>-31368.13</v>
      </c>
      <c r="E40" s="58">
        <v>32128.216</v>
      </c>
      <c r="F40" s="58">
        <v>-45611.281999999999</v>
      </c>
      <c r="G40" s="58">
        <v>-49128.898000000001</v>
      </c>
      <c r="H40" s="59">
        <v>11646</v>
      </c>
      <c r="I40" s="72">
        <f t="shared" si="0"/>
        <v>18</v>
      </c>
      <c r="J40" s="59">
        <f t="shared" si="1"/>
        <v>-4218.5212089987981</v>
      </c>
      <c r="K40" s="20">
        <f t="shared" si="2"/>
        <v>26</v>
      </c>
    </row>
    <row r="41" spans="1:11" ht="15.95" customHeight="1">
      <c r="A41" s="14">
        <v>37</v>
      </c>
      <c r="B41" s="15" t="s">
        <v>38</v>
      </c>
      <c r="C41" s="50">
        <v>57586.5</v>
      </c>
      <c r="D41" s="112">
        <v>27054.177</v>
      </c>
      <c r="E41" s="51">
        <v>-3935.123</v>
      </c>
      <c r="F41" s="51">
        <v>-53462.862999999998</v>
      </c>
      <c r="G41" s="51">
        <v>37587.712</v>
      </c>
      <c r="H41" s="53">
        <v>1899</v>
      </c>
      <c r="I41" s="70">
        <f t="shared" si="0"/>
        <v>25</v>
      </c>
      <c r="J41" s="53">
        <f t="shared" si="1"/>
        <v>19793.423907319644</v>
      </c>
      <c r="K41" s="13">
        <f t="shared" si="2"/>
        <v>4</v>
      </c>
    </row>
    <row r="42" spans="1:11" ht="15.95" customHeight="1">
      <c r="A42" s="14">
        <v>38</v>
      </c>
      <c r="B42" s="15" t="s">
        <v>39</v>
      </c>
      <c r="C42" s="50">
        <v>98900.4</v>
      </c>
      <c r="D42" s="115">
        <v>78719.733999999997</v>
      </c>
      <c r="E42" s="51">
        <v>182089.14</v>
      </c>
      <c r="F42" s="51">
        <v>-5003.0079999999998</v>
      </c>
      <c r="G42" s="51">
        <v>-490789.09700000001</v>
      </c>
      <c r="H42" s="53">
        <v>16098</v>
      </c>
      <c r="I42" s="70">
        <f t="shared" si="0"/>
        <v>14</v>
      </c>
      <c r="J42" s="53">
        <f t="shared" si="1"/>
        <v>-30487.582122002736</v>
      </c>
      <c r="K42" s="13">
        <f t="shared" si="2"/>
        <v>36</v>
      </c>
    </row>
    <row r="43" spans="1:11" ht="15.95" customHeight="1">
      <c r="A43" s="14">
        <v>39</v>
      </c>
      <c r="B43" s="15" t="s">
        <v>40</v>
      </c>
      <c r="C43" s="50">
        <v>-56176.6</v>
      </c>
      <c r="D43" s="115">
        <v>31683.813999999998</v>
      </c>
      <c r="E43" s="51">
        <v>4631.8819999999996</v>
      </c>
      <c r="F43" s="51">
        <v>-113757.852</v>
      </c>
      <c r="G43" s="51">
        <v>195.44900000000001</v>
      </c>
      <c r="H43" s="53">
        <v>4979</v>
      </c>
      <c r="I43" s="70">
        <f t="shared" si="0"/>
        <v>19</v>
      </c>
      <c r="J43" s="53">
        <f t="shared" si="1"/>
        <v>39.254669612371963</v>
      </c>
      <c r="K43" s="13">
        <f t="shared" si="2"/>
        <v>25</v>
      </c>
    </row>
    <row r="44" spans="1:11" ht="15.95" customHeight="1">
      <c r="A44" s="16">
        <v>40</v>
      </c>
      <c r="B44" s="17" t="s">
        <v>41</v>
      </c>
      <c r="C44" s="54">
        <v>-24252.1</v>
      </c>
      <c r="D44" s="116">
        <v>-11075.745000000001</v>
      </c>
      <c r="E44" s="55">
        <v>-8412.4040000000005</v>
      </c>
      <c r="F44" s="55">
        <v>10893.183000000001</v>
      </c>
      <c r="G44" s="55">
        <v>11499.392</v>
      </c>
      <c r="H44" s="56">
        <v>3717</v>
      </c>
      <c r="I44" s="71">
        <f t="shared" si="0"/>
        <v>23</v>
      </c>
      <c r="J44" s="56">
        <f t="shared" si="1"/>
        <v>3093.7293516276563</v>
      </c>
      <c r="K44" s="22">
        <f t="shared" si="2"/>
        <v>18</v>
      </c>
    </row>
    <row r="45" spans="1:11" ht="15.95" customHeight="1">
      <c r="A45" s="14">
        <v>41</v>
      </c>
      <c r="B45" s="15" t="s">
        <v>42</v>
      </c>
      <c r="C45" s="50">
        <v>6824.5</v>
      </c>
      <c r="D45" s="115">
        <v>24330.87</v>
      </c>
      <c r="E45" s="51">
        <v>121337.77099999999</v>
      </c>
      <c r="F45" s="51">
        <v>-104722.65300000001</v>
      </c>
      <c r="G45" s="51">
        <v>111392.435</v>
      </c>
      <c r="H45" s="53">
        <v>4411</v>
      </c>
      <c r="I45" s="70">
        <f t="shared" si="0"/>
        <v>30</v>
      </c>
      <c r="J45" s="53">
        <f t="shared" si="1"/>
        <v>25253.329177057356</v>
      </c>
      <c r="K45" s="13">
        <f t="shared" si="2"/>
        <v>2</v>
      </c>
    </row>
    <row r="46" spans="1:11" ht="15.95" customHeight="1">
      <c r="A46" s="14">
        <v>42</v>
      </c>
      <c r="B46" s="15" t="s">
        <v>43</v>
      </c>
      <c r="C46" s="50">
        <v>20344.2</v>
      </c>
      <c r="D46" s="112">
        <v>35185.089</v>
      </c>
      <c r="E46" s="51">
        <v>30232.688999999998</v>
      </c>
      <c r="F46" s="51">
        <v>-75190.543999999994</v>
      </c>
      <c r="G46" s="51">
        <v>10816.683999999999</v>
      </c>
      <c r="H46" s="53">
        <v>1926</v>
      </c>
      <c r="I46" s="70">
        <f t="shared" si="0"/>
        <v>22</v>
      </c>
      <c r="J46" s="53">
        <f t="shared" si="1"/>
        <v>5616.1391484942887</v>
      </c>
      <c r="K46" s="13">
        <f t="shared" si="2"/>
        <v>14</v>
      </c>
    </row>
    <row r="47" spans="1:11" ht="15.95" customHeight="1">
      <c r="A47" s="23">
        <v>43</v>
      </c>
      <c r="B47" s="24" t="s">
        <v>44</v>
      </c>
      <c r="C47" s="60">
        <v>97451.199999999997</v>
      </c>
      <c r="D47" s="120">
        <v>-3091.29</v>
      </c>
      <c r="E47" s="61">
        <v>54258.61</v>
      </c>
      <c r="F47" s="61">
        <v>40386.328999999998</v>
      </c>
      <c r="G47" s="61">
        <v>453961.70400000003</v>
      </c>
      <c r="H47" s="62">
        <v>14699</v>
      </c>
      <c r="I47" s="73">
        <f t="shared" si="0"/>
        <v>39</v>
      </c>
      <c r="J47" s="62">
        <f t="shared" si="1"/>
        <v>30883.849513572353</v>
      </c>
      <c r="K47" s="25">
        <f t="shared" si="2"/>
        <v>1</v>
      </c>
    </row>
    <row r="48" spans="1:11" ht="16.5" thickBot="1">
      <c r="A48" s="26"/>
      <c r="B48" s="27"/>
      <c r="C48" s="27"/>
      <c r="D48" s="28"/>
      <c r="E48" s="29"/>
      <c r="F48" s="29"/>
      <c r="G48" s="29"/>
      <c r="H48" s="29"/>
      <c r="I48" s="29"/>
      <c r="J48" s="29"/>
    </row>
    <row r="49" spans="1:11" ht="30" customHeight="1">
      <c r="A49" s="167" t="s">
        <v>115</v>
      </c>
      <c r="B49" s="168"/>
      <c r="C49" s="30">
        <f t="shared" ref="C49:H49" si="3">SUM(C5:C47)</f>
        <v>2548239</v>
      </c>
      <c r="D49" s="30">
        <f>SUM(D5:D47)</f>
        <v>5709288.7950000009</v>
      </c>
      <c r="E49" s="31">
        <f>SUM(E5:E47)</f>
        <v>4609710.669999999</v>
      </c>
      <c r="F49" s="31">
        <f>SUM(F5:F47)</f>
        <v>-2457642.0470000003</v>
      </c>
      <c r="G49" s="68">
        <f>SUM(G5:G47)</f>
        <v>-24702484.564999998</v>
      </c>
      <c r="H49" s="32">
        <f t="shared" si="3"/>
        <v>2369718</v>
      </c>
      <c r="I49" s="32"/>
      <c r="J49" s="74">
        <f>G49/H49*1000</f>
        <v>-10424.229619304911</v>
      </c>
    </row>
    <row r="50" spans="1:11" ht="21" customHeight="1">
      <c r="A50" s="121"/>
      <c r="B50" s="77" t="s">
        <v>113</v>
      </c>
      <c r="C50" s="122"/>
      <c r="D50" s="122"/>
      <c r="E50" s="122"/>
      <c r="F50" s="122"/>
      <c r="G50" s="123">
        <f>SUMIF(G5:G47,"&lt;0")</f>
        <v>-30807159.192999993</v>
      </c>
      <c r="H50" s="124"/>
      <c r="I50" s="124"/>
      <c r="J50" s="125"/>
    </row>
    <row r="51" spans="1:11" ht="21" customHeight="1" thickBot="1">
      <c r="A51" s="126"/>
      <c r="B51" s="127" t="s">
        <v>114</v>
      </c>
      <c r="C51" s="128">
        <f>COUNTIF(C5:C47,"&lt;0")</f>
        <v>19</v>
      </c>
      <c r="D51" s="128">
        <f>COUNTIF(D5:D47,"&lt;0")</f>
        <v>18</v>
      </c>
      <c r="E51" s="128">
        <f>COUNTIF(E5:E47,"&lt;0")</f>
        <v>16</v>
      </c>
      <c r="F51" s="128">
        <f>COUNTIF(F5:F47,"&lt;0")</f>
        <v>19</v>
      </c>
      <c r="G51" s="129">
        <f>COUNTIF(G5:G47,"&lt;0")</f>
        <v>18</v>
      </c>
      <c r="H51" s="130"/>
      <c r="I51" s="130"/>
      <c r="J51" s="131"/>
    </row>
    <row r="52" spans="1:11" ht="30" customHeight="1">
      <c r="A52" s="172" t="s">
        <v>119</v>
      </c>
      <c r="B52" s="173"/>
      <c r="C52" s="132"/>
      <c r="D52" s="132"/>
      <c r="E52" s="132"/>
      <c r="F52" s="132"/>
      <c r="G52" s="33">
        <v>187395200.22800016</v>
      </c>
      <c r="H52" s="133"/>
      <c r="I52" s="133"/>
      <c r="J52" s="159">
        <f>全国状況!E52</f>
        <v>5736.8349728376606</v>
      </c>
    </row>
    <row r="53" spans="1:11" ht="21" customHeight="1" thickBot="1">
      <c r="A53" s="134"/>
      <c r="B53" s="135" t="s">
        <v>113</v>
      </c>
      <c r="C53" s="136"/>
      <c r="D53" s="136"/>
      <c r="E53" s="136"/>
      <c r="F53" s="136"/>
      <c r="G53" s="34">
        <v>-55102808.824999973</v>
      </c>
      <c r="H53" s="137"/>
      <c r="I53" s="137"/>
      <c r="J53" s="131"/>
    </row>
    <row r="54" spans="1:11">
      <c r="A54" s="110" t="s">
        <v>128</v>
      </c>
    </row>
    <row r="55" spans="1:11">
      <c r="A55" s="110" t="s">
        <v>131</v>
      </c>
    </row>
    <row r="57" spans="1:11">
      <c r="E57" s="138"/>
      <c r="F57" s="101"/>
    </row>
    <row r="58" spans="1:11">
      <c r="E58" s="138"/>
      <c r="F58" s="101"/>
      <c r="K58" s="35"/>
    </row>
    <row r="59" spans="1:11">
      <c r="E59" s="138"/>
      <c r="F59" s="101"/>
    </row>
    <row r="60" spans="1:11">
      <c r="E60" s="138"/>
      <c r="F60" s="101"/>
    </row>
    <row r="61" spans="1:11">
      <c r="E61" s="139"/>
      <c r="F61" s="101"/>
    </row>
    <row r="62" spans="1:11">
      <c r="E62" s="140"/>
      <c r="F62" s="101"/>
    </row>
    <row r="63" spans="1:11">
      <c r="E63" s="140"/>
      <c r="F63" s="101"/>
    </row>
    <row r="64" spans="1:11">
      <c r="E64" s="140"/>
      <c r="F64" s="101"/>
    </row>
    <row r="65" spans="5:6">
      <c r="E65" s="140"/>
      <c r="F65" s="101"/>
    </row>
    <row r="66" spans="5:6">
      <c r="E66" s="141"/>
      <c r="F66" s="101"/>
    </row>
    <row r="67" spans="5:6">
      <c r="E67" s="140"/>
      <c r="F67" s="101"/>
    </row>
    <row r="68" spans="5:6">
      <c r="E68" s="140"/>
      <c r="F68" s="101"/>
    </row>
    <row r="69" spans="5:6">
      <c r="E69" s="140"/>
      <c r="F69" s="101"/>
    </row>
    <row r="70" spans="5:6">
      <c r="E70" s="140"/>
      <c r="F70" s="101"/>
    </row>
    <row r="71" spans="5:6">
      <c r="E71" s="141"/>
      <c r="F71" s="101"/>
    </row>
    <row r="72" spans="5:6">
      <c r="E72" s="140"/>
      <c r="F72" s="101"/>
    </row>
    <row r="73" spans="5:6">
      <c r="E73" s="140"/>
      <c r="F73" s="101"/>
    </row>
    <row r="74" spans="5:6">
      <c r="E74" s="140"/>
      <c r="F74" s="101"/>
    </row>
    <row r="75" spans="5:6">
      <c r="E75" s="140"/>
      <c r="F75" s="101"/>
    </row>
    <row r="76" spans="5:6">
      <c r="E76" s="141"/>
      <c r="F76" s="101"/>
    </row>
    <row r="77" spans="5:6">
      <c r="E77" s="140"/>
      <c r="F77" s="101"/>
    </row>
    <row r="78" spans="5:6">
      <c r="E78" s="140"/>
      <c r="F78" s="101"/>
    </row>
    <row r="79" spans="5:6">
      <c r="E79" s="140"/>
      <c r="F79" s="101"/>
    </row>
    <row r="80" spans="5:6">
      <c r="E80" s="140"/>
      <c r="F80" s="101"/>
    </row>
    <row r="81" spans="5:6">
      <c r="E81" s="141"/>
      <c r="F81" s="101"/>
    </row>
    <row r="82" spans="5:6">
      <c r="E82" s="140"/>
      <c r="F82" s="101"/>
    </row>
    <row r="83" spans="5:6">
      <c r="E83" s="140"/>
      <c r="F83" s="101"/>
    </row>
    <row r="84" spans="5:6">
      <c r="E84" s="140"/>
      <c r="F84" s="101"/>
    </row>
    <row r="85" spans="5:6">
      <c r="E85" s="140"/>
      <c r="F85" s="101"/>
    </row>
    <row r="86" spans="5:6">
      <c r="E86" s="141"/>
      <c r="F86" s="101"/>
    </row>
    <row r="87" spans="5:6">
      <c r="E87" s="140"/>
      <c r="F87" s="101"/>
    </row>
    <row r="88" spans="5:6">
      <c r="E88" s="140"/>
      <c r="F88" s="101"/>
    </row>
    <row r="89" spans="5:6">
      <c r="E89" s="140"/>
      <c r="F89" s="101"/>
    </row>
    <row r="90" spans="5:6">
      <c r="E90" s="140"/>
      <c r="F90" s="101"/>
    </row>
    <row r="91" spans="5:6">
      <c r="E91" s="141"/>
      <c r="F91" s="101"/>
    </row>
    <row r="92" spans="5:6">
      <c r="E92" s="140"/>
      <c r="F92" s="101"/>
    </row>
    <row r="93" spans="5:6">
      <c r="E93" s="140"/>
      <c r="F93" s="101"/>
    </row>
    <row r="94" spans="5:6">
      <c r="E94" s="140"/>
      <c r="F94" s="101"/>
    </row>
    <row r="95" spans="5:6">
      <c r="E95" s="140"/>
      <c r="F95" s="101"/>
    </row>
    <row r="96" spans="5:6">
      <c r="E96" s="141"/>
      <c r="F96" s="101"/>
    </row>
    <row r="97" spans="5:6">
      <c r="E97" s="140"/>
      <c r="F97" s="101"/>
    </row>
    <row r="98" spans="5:6">
      <c r="E98" s="140"/>
      <c r="F98" s="101"/>
    </row>
    <row r="99" spans="5:6">
      <c r="E99" s="140"/>
      <c r="F99" s="101"/>
    </row>
    <row r="122" ht="14.25" customHeight="1"/>
    <row r="126" ht="14.25" customHeight="1"/>
    <row r="127" ht="14.25" customHeight="1"/>
  </sheetData>
  <mergeCells count="13">
    <mergeCell ref="K2:K4"/>
    <mergeCell ref="A2:B4"/>
    <mergeCell ref="J2:J3"/>
    <mergeCell ref="G2:G3"/>
    <mergeCell ref="C2:F2"/>
    <mergeCell ref="E3:E4"/>
    <mergeCell ref="A49:B49"/>
    <mergeCell ref="I2:I4"/>
    <mergeCell ref="A52:B52"/>
    <mergeCell ref="C3:C4"/>
    <mergeCell ref="H2:H3"/>
    <mergeCell ref="D3:D4"/>
    <mergeCell ref="F3:F4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J57"/>
  <sheetViews>
    <sheetView view="pageBreakPreview" zoomScale="115" zoomScaleNormal="100" zoomScaleSheetLayoutView="115" workbookViewId="0">
      <selection activeCell="K53" sqref="K53"/>
    </sheetView>
  </sheetViews>
  <sheetFormatPr defaultRowHeight="15.75"/>
  <cols>
    <col min="1" max="1" width="4.25" style="8" customWidth="1"/>
    <col min="2" max="2" width="8.875" style="8" customWidth="1"/>
    <col min="3" max="3" width="14.75" style="8" customWidth="1"/>
    <col min="4" max="4" width="12.25" style="148" hidden="1" customWidth="1"/>
    <col min="5" max="5" width="12.25" style="8" bestFit="1" customWidth="1"/>
    <col min="6" max="6" width="8.125" style="8" customWidth="1"/>
    <col min="7" max="10" width="9.625" style="8" customWidth="1"/>
    <col min="11" max="16384" width="9" style="8"/>
  </cols>
  <sheetData>
    <row r="1" spans="1:10">
      <c r="A1" s="6" t="s">
        <v>126</v>
      </c>
      <c r="I1" s="35"/>
    </row>
    <row r="2" spans="1:10" ht="16.5" customHeight="1">
      <c r="A2" s="178" t="s">
        <v>98</v>
      </c>
      <c r="B2" s="179"/>
      <c r="C2" s="174" t="s">
        <v>130</v>
      </c>
      <c r="D2" s="200" t="s">
        <v>116</v>
      </c>
      <c r="E2" s="36" t="s">
        <v>120</v>
      </c>
      <c r="F2" s="194" t="s">
        <v>108</v>
      </c>
      <c r="G2" s="189" t="s">
        <v>95</v>
      </c>
      <c r="H2" s="190"/>
      <c r="I2" s="190"/>
      <c r="J2" s="191"/>
    </row>
    <row r="3" spans="1:10">
      <c r="A3" s="180"/>
      <c r="B3" s="181"/>
      <c r="C3" s="187"/>
      <c r="D3" s="201"/>
      <c r="E3" s="37" t="s">
        <v>117</v>
      </c>
      <c r="F3" s="195"/>
      <c r="G3" s="184" t="s">
        <v>109</v>
      </c>
      <c r="H3" s="38" t="s">
        <v>111</v>
      </c>
      <c r="I3" s="198" t="s">
        <v>110</v>
      </c>
      <c r="J3" s="75" t="s">
        <v>111</v>
      </c>
    </row>
    <row r="4" spans="1:10">
      <c r="A4" s="182"/>
      <c r="B4" s="183"/>
      <c r="C4" s="10" t="s">
        <v>93</v>
      </c>
      <c r="D4" s="202"/>
      <c r="E4" s="39" t="s">
        <v>94</v>
      </c>
      <c r="F4" s="196"/>
      <c r="G4" s="197"/>
      <c r="H4" s="40" t="s">
        <v>96</v>
      </c>
      <c r="I4" s="199"/>
      <c r="J4" s="76" t="s">
        <v>97</v>
      </c>
    </row>
    <row r="5" spans="1:10" ht="15" customHeight="1">
      <c r="A5" s="77">
        <v>1</v>
      </c>
      <c r="B5" s="78" t="s">
        <v>46</v>
      </c>
      <c r="C5" s="79">
        <v>4039124.4669998884</v>
      </c>
      <c r="D5" s="149">
        <v>1351715</v>
      </c>
      <c r="E5" s="63">
        <f>C5/D5*1000</f>
        <v>2988.1479949544755</v>
      </c>
      <c r="F5" s="41">
        <f>RANK(E5,$E$5:$E$51)</f>
        <v>36</v>
      </c>
      <c r="G5" s="80">
        <v>138</v>
      </c>
      <c r="H5" s="81">
        <f>G5/($G5+$I5)</f>
        <v>0.87898089171974525</v>
      </c>
      <c r="I5" s="82">
        <v>19</v>
      </c>
      <c r="J5" s="160">
        <f>I5/($G5+$I5)</f>
        <v>0.12101910828025478</v>
      </c>
    </row>
    <row r="6" spans="1:10" ht="15" customHeight="1">
      <c r="A6" s="83">
        <v>2</v>
      </c>
      <c r="B6" s="45" t="s">
        <v>47</v>
      </c>
      <c r="C6" s="84">
        <v>-614794.23099994659</v>
      </c>
      <c r="D6" s="150">
        <v>386324</v>
      </c>
      <c r="E6" s="64">
        <f t="shared" ref="E6:E51" si="0">C6/D6*1000</f>
        <v>-1591.3953857382573</v>
      </c>
      <c r="F6" s="42">
        <f t="shared" ref="F6:F51" si="1">RANK(E6,$E$5:$E$51)</f>
        <v>40</v>
      </c>
      <c r="G6" s="85">
        <v>34</v>
      </c>
      <c r="H6" s="86">
        <f t="shared" ref="H6:H52" si="2">G6/($G6+$I6)</f>
        <v>0.85</v>
      </c>
      <c r="I6" s="87">
        <v>6</v>
      </c>
      <c r="J6" s="161">
        <f t="shared" ref="J6:J52" si="3">I6/($G6+$I6)</f>
        <v>0.15</v>
      </c>
    </row>
    <row r="7" spans="1:10" ht="15" customHeight="1">
      <c r="A7" s="83">
        <v>3</v>
      </c>
      <c r="B7" s="45" t="s">
        <v>48</v>
      </c>
      <c r="C7" s="84">
        <v>2948332.8120000064</v>
      </c>
      <c r="D7" s="150">
        <v>317410</v>
      </c>
      <c r="E7" s="64">
        <f t="shared" si="0"/>
        <v>9288.7206200182918</v>
      </c>
      <c r="F7" s="42">
        <f t="shared" si="1"/>
        <v>16</v>
      </c>
      <c r="G7" s="85">
        <v>30</v>
      </c>
      <c r="H7" s="86">
        <f t="shared" si="2"/>
        <v>0.90909090909090906</v>
      </c>
      <c r="I7" s="87">
        <v>3</v>
      </c>
      <c r="J7" s="161">
        <f t="shared" si="3"/>
        <v>9.0909090909090912E-2</v>
      </c>
    </row>
    <row r="8" spans="1:10" ht="15" customHeight="1">
      <c r="A8" s="83">
        <v>4</v>
      </c>
      <c r="B8" s="45" t="s">
        <v>49</v>
      </c>
      <c r="C8" s="84">
        <v>8991024.8540000916</v>
      </c>
      <c r="D8" s="150">
        <v>559959</v>
      </c>
      <c r="E8" s="64">
        <f t="shared" si="0"/>
        <v>16056.57709582325</v>
      </c>
      <c r="F8" s="42">
        <f t="shared" si="1"/>
        <v>4</v>
      </c>
      <c r="G8" s="85">
        <v>35</v>
      </c>
      <c r="H8" s="86">
        <f t="shared" si="2"/>
        <v>1</v>
      </c>
      <c r="I8" s="87">
        <v>0</v>
      </c>
      <c r="J8" s="161">
        <f t="shared" si="3"/>
        <v>0</v>
      </c>
    </row>
    <row r="9" spans="1:10" ht="15" customHeight="1">
      <c r="A9" s="83">
        <v>5</v>
      </c>
      <c r="B9" s="45" t="s">
        <v>50</v>
      </c>
      <c r="C9" s="84">
        <v>4458082.9860000312</v>
      </c>
      <c r="D9" s="150">
        <v>255012</v>
      </c>
      <c r="E9" s="64">
        <f t="shared" si="0"/>
        <v>17481.855700908316</v>
      </c>
      <c r="F9" s="42">
        <f t="shared" si="1"/>
        <v>3</v>
      </c>
      <c r="G9" s="85">
        <v>25</v>
      </c>
      <c r="H9" s="86">
        <f t="shared" si="2"/>
        <v>1</v>
      </c>
      <c r="I9" s="87">
        <v>0</v>
      </c>
      <c r="J9" s="161">
        <f t="shared" si="3"/>
        <v>0</v>
      </c>
    </row>
    <row r="10" spans="1:10" ht="15" customHeight="1">
      <c r="A10" s="88">
        <v>6</v>
      </c>
      <c r="B10" s="89" t="s">
        <v>51</v>
      </c>
      <c r="C10" s="90">
        <v>3348435.0330000222</v>
      </c>
      <c r="D10" s="151">
        <v>264672</v>
      </c>
      <c r="E10" s="65">
        <f t="shared" si="0"/>
        <v>12651.262819640997</v>
      </c>
      <c r="F10" s="43">
        <f t="shared" si="1"/>
        <v>8</v>
      </c>
      <c r="G10" s="91">
        <v>32</v>
      </c>
      <c r="H10" s="92">
        <f t="shared" si="2"/>
        <v>1</v>
      </c>
      <c r="I10" s="93">
        <v>0</v>
      </c>
      <c r="J10" s="162">
        <f t="shared" si="3"/>
        <v>0</v>
      </c>
    </row>
    <row r="11" spans="1:10" ht="15" customHeight="1">
      <c r="A11" s="83">
        <v>7</v>
      </c>
      <c r="B11" s="45" t="s">
        <v>52</v>
      </c>
      <c r="C11" s="84">
        <v>14334067.187000006</v>
      </c>
      <c r="D11" s="150">
        <v>503735</v>
      </c>
      <c r="E11" s="64">
        <f t="shared" si="0"/>
        <v>28455.57125671237</v>
      </c>
      <c r="F11" s="42">
        <f t="shared" si="1"/>
        <v>1</v>
      </c>
      <c r="G11" s="85">
        <v>59</v>
      </c>
      <c r="H11" s="86">
        <f t="shared" si="2"/>
        <v>1</v>
      </c>
      <c r="I11" s="87">
        <v>0</v>
      </c>
      <c r="J11" s="161">
        <f t="shared" si="3"/>
        <v>0</v>
      </c>
    </row>
    <row r="12" spans="1:10" ht="15" customHeight="1">
      <c r="A12" s="83">
        <v>8</v>
      </c>
      <c r="B12" s="45" t="s">
        <v>53</v>
      </c>
      <c r="C12" s="84">
        <v>8724948.2939999104</v>
      </c>
      <c r="D12" s="150">
        <v>847414</v>
      </c>
      <c r="E12" s="64">
        <f t="shared" si="0"/>
        <v>10295.969023405218</v>
      </c>
      <c r="F12" s="42">
        <f t="shared" si="1"/>
        <v>13</v>
      </c>
      <c r="G12" s="85">
        <v>44</v>
      </c>
      <c r="H12" s="86">
        <f t="shared" si="2"/>
        <v>1</v>
      </c>
      <c r="I12" s="87">
        <v>0</v>
      </c>
      <c r="J12" s="161">
        <f t="shared" si="3"/>
        <v>0</v>
      </c>
    </row>
    <row r="13" spans="1:10" ht="15" customHeight="1">
      <c r="A13" s="83">
        <v>9</v>
      </c>
      <c r="B13" s="45" t="s">
        <v>54</v>
      </c>
      <c r="C13" s="84">
        <v>7684022.3110000491</v>
      </c>
      <c r="D13" s="150">
        <v>548170</v>
      </c>
      <c r="E13" s="64">
        <f t="shared" si="0"/>
        <v>14017.590001277065</v>
      </c>
      <c r="F13" s="42">
        <f t="shared" si="1"/>
        <v>5</v>
      </c>
      <c r="G13" s="85">
        <v>25</v>
      </c>
      <c r="H13" s="86">
        <f t="shared" si="2"/>
        <v>1</v>
      </c>
      <c r="I13" s="87">
        <v>0</v>
      </c>
      <c r="J13" s="161">
        <f t="shared" si="3"/>
        <v>0</v>
      </c>
    </row>
    <row r="14" spans="1:10" ht="15" customHeight="1">
      <c r="A14" s="83">
        <v>10</v>
      </c>
      <c r="B14" s="45" t="s">
        <v>55</v>
      </c>
      <c r="C14" s="84">
        <v>4493910.7879999578</v>
      </c>
      <c r="D14" s="150">
        <v>552269</v>
      </c>
      <c r="E14" s="64">
        <f t="shared" si="0"/>
        <v>8137.1773320609291</v>
      </c>
      <c r="F14" s="42">
        <f t="shared" si="1"/>
        <v>21</v>
      </c>
      <c r="G14" s="85">
        <v>35</v>
      </c>
      <c r="H14" s="86">
        <f t="shared" si="2"/>
        <v>1</v>
      </c>
      <c r="I14" s="87">
        <v>0</v>
      </c>
      <c r="J14" s="161">
        <f t="shared" si="3"/>
        <v>0</v>
      </c>
    </row>
    <row r="15" spans="1:10" ht="15" customHeight="1">
      <c r="A15" s="88">
        <v>11</v>
      </c>
      <c r="B15" s="89" t="s">
        <v>56</v>
      </c>
      <c r="C15" s="90">
        <v>22238068.823999882</v>
      </c>
      <c r="D15" s="151">
        <v>1959843</v>
      </c>
      <c r="E15" s="65">
        <f t="shared" si="0"/>
        <v>11346.862388466772</v>
      </c>
      <c r="F15" s="43">
        <f t="shared" si="1"/>
        <v>11</v>
      </c>
      <c r="G15" s="91">
        <v>63</v>
      </c>
      <c r="H15" s="92">
        <f t="shared" si="2"/>
        <v>1</v>
      </c>
      <c r="I15" s="93">
        <v>0</v>
      </c>
      <c r="J15" s="162">
        <f t="shared" si="3"/>
        <v>0</v>
      </c>
    </row>
    <row r="16" spans="1:10" ht="15" customHeight="1">
      <c r="A16" s="83">
        <v>12</v>
      </c>
      <c r="B16" s="45" t="s">
        <v>57</v>
      </c>
      <c r="C16" s="84">
        <v>8099407.5210003853</v>
      </c>
      <c r="D16" s="150">
        <v>1698545</v>
      </c>
      <c r="E16" s="64">
        <f t="shared" si="0"/>
        <v>4768.4385877326686</v>
      </c>
      <c r="F16" s="42">
        <f t="shared" si="1"/>
        <v>30</v>
      </c>
      <c r="G16" s="85">
        <v>51</v>
      </c>
      <c r="H16" s="86">
        <f t="shared" si="2"/>
        <v>0.94444444444444442</v>
      </c>
      <c r="I16" s="87">
        <v>3</v>
      </c>
      <c r="J16" s="161">
        <f t="shared" si="3"/>
        <v>5.5555555555555552E-2</v>
      </c>
    </row>
    <row r="17" spans="1:10" ht="15" customHeight="1">
      <c r="A17" s="83">
        <v>13</v>
      </c>
      <c r="B17" s="45" t="s">
        <v>58</v>
      </c>
      <c r="C17" s="84">
        <v>25591716.132999897</v>
      </c>
      <c r="D17" s="150">
        <v>3537871</v>
      </c>
      <c r="E17" s="64">
        <f t="shared" si="0"/>
        <v>7233.6487489226984</v>
      </c>
      <c r="F17" s="42">
        <f t="shared" si="1"/>
        <v>24</v>
      </c>
      <c r="G17" s="85">
        <v>59</v>
      </c>
      <c r="H17" s="86">
        <f t="shared" si="2"/>
        <v>0.95161290322580649</v>
      </c>
      <c r="I17" s="87">
        <v>3</v>
      </c>
      <c r="J17" s="161">
        <f t="shared" si="3"/>
        <v>4.8387096774193547E-2</v>
      </c>
    </row>
    <row r="18" spans="1:10" ht="15" customHeight="1">
      <c r="A18" s="83">
        <v>14</v>
      </c>
      <c r="B18" s="45" t="s">
        <v>59</v>
      </c>
      <c r="C18" s="84">
        <v>28111275.463999987</v>
      </c>
      <c r="D18" s="150">
        <v>2245639</v>
      </c>
      <c r="E18" s="64">
        <f t="shared" si="0"/>
        <v>12518.163188295175</v>
      </c>
      <c r="F18" s="42">
        <f t="shared" si="1"/>
        <v>9</v>
      </c>
      <c r="G18" s="85">
        <v>33</v>
      </c>
      <c r="H18" s="86">
        <f t="shared" si="2"/>
        <v>1</v>
      </c>
      <c r="I18" s="87">
        <v>0</v>
      </c>
      <c r="J18" s="161">
        <f t="shared" si="3"/>
        <v>0</v>
      </c>
    </row>
    <row r="19" spans="1:10" ht="15" customHeight="1">
      <c r="A19" s="83">
        <v>15</v>
      </c>
      <c r="B19" s="45" t="s">
        <v>60</v>
      </c>
      <c r="C19" s="84">
        <v>3155435.8460000455</v>
      </c>
      <c r="D19" s="150">
        <v>540071</v>
      </c>
      <c r="E19" s="64">
        <f t="shared" si="0"/>
        <v>5842.631516967298</v>
      </c>
      <c r="F19" s="42">
        <f t="shared" si="1"/>
        <v>27</v>
      </c>
      <c r="G19" s="85">
        <v>27</v>
      </c>
      <c r="H19" s="86">
        <f t="shared" si="2"/>
        <v>0.9</v>
      </c>
      <c r="I19" s="87">
        <v>3</v>
      </c>
      <c r="J19" s="161">
        <f t="shared" si="3"/>
        <v>0.1</v>
      </c>
    </row>
    <row r="20" spans="1:10" ht="15" customHeight="1">
      <c r="A20" s="88">
        <v>16</v>
      </c>
      <c r="B20" s="89" t="s">
        <v>61</v>
      </c>
      <c r="C20" s="90">
        <v>2089788.7080000341</v>
      </c>
      <c r="D20" s="151">
        <v>230340</v>
      </c>
      <c r="E20" s="65">
        <f t="shared" si="0"/>
        <v>9072.6261526440667</v>
      </c>
      <c r="F20" s="43">
        <f t="shared" si="1"/>
        <v>18</v>
      </c>
      <c r="G20" s="91">
        <v>15</v>
      </c>
      <c r="H20" s="92">
        <f t="shared" si="2"/>
        <v>1</v>
      </c>
      <c r="I20" s="93">
        <v>0</v>
      </c>
      <c r="J20" s="162">
        <f t="shared" si="3"/>
        <v>0</v>
      </c>
    </row>
    <row r="21" spans="1:10" ht="15" customHeight="1">
      <c r="A21" s="83">
        <v>17</v>
      </c>
      <c r="B21" s="45" t="s">
        <v>62</v>
      </c>
      <c r="C21" s="84">
        <v>872687.77000001073</v>
      </c>
      <c r="D21" s="150">
        <v>266649</v>
      </c>
      <c r="E21" s="64">
        <f t="shared" si="0"/>
        <v>3272.7959602324054</v>
      </c>
      <c r="F21" s="42">
        <f t="shared" si="1"/>
        <v>34</v>
      </c>
      <c r="G21" s="85">
        <v>18</v>
      </c>
      <c r="H21" s="86">
        <f t="shared" si="2"/>
        <v>0.94736842105263153</v>
      </c>
      <c r="I21" s="87">
        <v>1</v>
      </c>
      <c r="J21" s="161">
        <f t="shared" si="3"/>
        <v>5.2631578947368418E-2</v>
      </c>
    </row>
    <row r="22" spans="1:10" ht="15" customHeight="1">
      <c r="A22" s="83">
        <v>18</v>
      </c>
      <c r="B22" s="45" t="s">
        <v>63</v>
      </c>
      <c r="C22" s="84">
        <v>-1918609.4320000261</v>
      </c>
      <c r="D22" s="150">
        <v>174156</v>
      </c>
      <c r="E22" s="64">
        <f t="shared" si="0"/>
        <v>-11016.614024208331</v>
      </c>
      <c r="F22" s="42">
        <f t="shared" si="1"/>
        <v>44</v>
      </c>
      <c r="G22" s="85">
        <v>16</v>
      </c>
      <c r="H22" s="86">
        <f t="shared" si="2"/>
        <v>0.94117647058823528</v>
      </c>
      <c r="I22" s="87">
        <v>1</v>
      </c>
      <c r="J22" s="161">
        <f t="shared" si="3"/>
        <v>5.8823529411764705E-2</v>
      </c>
    </row>
    <row r="23" spans="1:10" ht="15" customHeight="1">
      <c r="A23" s="83">
        <v>19</v>
      </c>
      <c r="B23" s="45" t="s">
        <v>64</v>
      </c>
      <c r="C23" s="84">
        <v>1244210.322999984</v>
      </c>
      <c r="D23" s="150">
        <v>234276</v>
      </c>
      <c r="E23" s="64">
        <f t="shared" si="0"/>
        <v>5310.8740246546131</v>
      </c>
      <c r="F23" s="42">
        <f t="shared" si="1"/>
        <v>28</v>
      </c>
      <c r="G23" s="85">
        <v>26</v>
      </c>
      <c r="H23" s="86">
        <f t="shared" si="2"/>
        <v>0.96296296296296291</v>
      </c>
      <c r="I23" s="87">
        <v>1</v>
      </c>
      <c r="J23" s="161">
        <f t="shared" si="3"/>
        <v>3.7037037037037035E-2</v>
      </c>
    </row>
    <row r="24" spans="1:10" ht="15" customHeight="1">
      <c r="A24" s="83">
        <v>20</v>
      </c>
      <c r="B24" s="45" t="s">
        <v>65</v>
      </c>
      <c r="C24" s="84">
        <v>4668940.4409999847</v>
      </c>
      <c r="D24" s="150">
        <v>532791</v>
      </c>
      <c r="E24" s="64">
        <f t="shared" si="0"/>
        <v>8763.1743798224543</v>
      </c>
      <c r="F24" s="42">
        <f t="shared" si="1"/>
        <v>19</v>
      </c>
      <c r="G24" s="85">
        <v>76</v>
      </c>
      <c r="H24" s="86">
        <f t="shared" si="2"/>
        <v>0.98701298701298701</v>
      </c>
      <c r="I24" s="87">
        <v>1</v>
      </c>
      <c r="J24" s="161">
        <f t="shared" si="3"/>
        <v>1.2987012987012988E-2</v>
      </c>
    </row>
    <row r="25" spans="1:10" ht="15" customHeight="1">
      <c r="A25" s="88">
        <v>21</v>
      </c>
      <c r="B25" s="89" t="s">
        <v>66</v>
      </c>
      <c r="C25" s="90">
        <v>9852657.1550000608</v>
      </c>
      <c r="D25" s="151">
        <v>533152</v>
      </c>
      <c r="E25" s="65">
        <f t="shared" si="0"/>
        <v>18480.015370851201</v>
      </c>
      <c r="F25" s="43">
        <f t="shared" si="1"/>
        <v>2</v>
      </c>
      <c r="G25" s="91">
        <v>42</v>
      </c>
      <c r="H25" s="92">
        <f t="shared" si="2"/>
        <v>1</v>
      </c>
      <c r="I25" s="93">
        <v>0</v>
      </c>
      <c r="J25" s="162">
        <f t="shared" si="3"/>
        <v>0</v>
      </c>
    </row>
    <row r="26" spans="1:10" ht="15" customHeight="1">
      <c r="A26" s="83">
        <v>22</v>
      </c>
      <c r="B26" s="45" t="s">
        <v>67</v>
      </c>
      <c r="C26" s="84">
        <v>13458175.375000119</v>
      </c>
      <c r="D26" s="150">
        <v>976372</v>
      </c>
      <c r="E26" s="64">
        <f t="shared" si="0"/>
        <v>13783.860429221771</v>
      </c>
      <c r="F26" s="42">
        <f t="shared" si="1"/>
        <v>6</v>
      </c>
      <c r="G26" s="85">
        <v>35</v>
      </c>
      <c r="H26" s="86">
        <f t="shared" si="2"/>
        <v>1</v>
      </c>
      <c r="I26" s="87">
        <v>0</v>
      </c>
      <c r="J26" s="161">
        <f t="shared" si="3"/>
        <v>0</v>
      </c>
    </row>
    <row r="27" spans="1:10" ht="15" customHeight="1">
      <c r="A27" s="83">
        <v>23</v>
      </c>
      <c r="B27" s="45" t="s">
        <v>68</v>
      </c>
      <c r="C27" s="84">
        <v>16424960.699000239</v>
      </c>
      <c r="D27" s="150">
        <v>1800141</v>
      </c>
      <c r="E27" s="64">
        <f t="shared" si="0"/>
        <v>9124.263432142392</v>
      </c>
      <c r="F27" s="42">
        <f t="shared" si="1"/>
        <v>17</v>
      </c>
      <c r="G27" s="85">
        <v>52</v>
      </c>
      <c r="H27" s="86">
        <f t="shared" si="2"/>
        <v>0.96296296296296291</v>
      </c>
      <c r="I27" s="87">
        <v>2</v>
      </c>
      <c r="J27" s="161">
        <f t="shared" si="3"/>
        <v>3.7037037037037035E-2</v>
      </c>
    </row>
    <row r="28" spans="1:10" ht="15" customHeight="1">
      <c r="A28" s="83">
        <v>24</v>
      </c>
      <c r="B28" s="45" t="s">
        <v>69</v>
      </c>
      <c r="C28" s="84">
        <v>5331256.1839998662</v>
      </c>
      <c r="D28" s="150">
        <v>443003</v>
      </c>
      <c r="E28" s="64">
        <f t="shared" si="0"/>
        <v>12034.356841826953</v>
      </c>
      <c r="F28" s="42">
        <f t="shared" si="1"/>
        <v>10</v>
      </c>
      <c r="G28" s="85">
        <v>29</v>
      </c>
      <c r="H28" s="86">
        <f t="shared" si="2"/>
        <v>1</v>
      </c>
      <c r="I28" s="87">
        <v>0</v>
      </c>
      <c r="J28" s="161">
        <f t="shared" si="3"/>
        <v>0</v>
      </c>
    </row>
    <row r="29" spans="1:10" ht="15" customHeight="1">
      <c r="A29" s="83">
        <v>25</v>
      </c>
      <c r="B29" s="45" t="s">
        <v>70</v>
      </c>
      <c r="C29" s="84">
        <v>1923152.8729999661</v>
      </c>
      <c r="D29" s="150">
        <v>317705</v>
      </c>
      <c r="E29" s="64">
        <f t="shared" si="0"/>
        <v>6053.2659951841051</v>
      </c>
      <c r="F29" s="42">
        <f t="shared" si="1"/>
        <v>26</v>
      </c>
      <c r="G29" s="85">
        <v>19</v>
      </c>
      <c r="H29" s="94">
        <f t="shared" si="2"/>
        <v>1</v>
      </c>
      <c r="I29" s="87">
        <v>0</v>
      </c>
      <c r="J29" s="161">
        <f t="shared" si="3"/>
        <v>0</v>
      </c>
    </row>
    <row r="30" spans="1:10" ht="15" customHeight="1" thickBot="1">
      <c r="A30" s="88">
        <v>26</v>
      </c>
      <c r="B30" s="89" t="s">
        <v>71</v>
      </c>
      <c r="C30" s="90">
        <v>962952.76700001955</v>
      </c>
      <c r="D30" s="151">
        <v>639401</v>
      </c>
      <c r="E30" s="65">
        <f t="shared" si="0"/>
        <v>1506.0232420656514</v>
      </c>
      <c r="F30" s="43">
        <f t="shared" si="1"/>
        <v>39</v>
      </c>
      <c r="G30" s="91">
        <v>22</v>
      </c>
      <c r="H30" s="92">
        <f t="shared" si="2"/>
        <v>0.84615384615384615</v>
      </c>
      <c r="I30" s="93">
        <v>4</v>
      </c>
      <c r="J30" s="163">
        <f t="shared" si="3"/>
        <v>0.15384615384615385</v>
      </c>
    </row>
    <row r="31" spans="1:10" ht="15" customHeight="1" thickBot="1">
      <c r="A31" s="95">
        <v>27</v>
      </c>
      <c r="B31" s="96" t="s">
        <v>72</v>
      </c>
      <c r="C31" s="97">
        <v>-24702484.565000057</v>
      </c>
      <c r="D31" s="152">
        <v>2369718</v>
      </c>
      <c r="E31" s="66">
        <f t="shared" si="0"/>
        <v>-10424.229619304937</v>
      </c>
      <c r="F31" s="44">
        <f t="shared" si="1"/>
        <v>43</v>
      </c>
      <c r="G31" s="98">
        <v>25</v>
      </c>
      <c r="H31" s="99">
        <f t="shared" si="2"/>
        <v>0.58139534883720934</v>
      </c>
      <c r="I31" s="100">
        <v>18</v>
      </c>
      <c r="J31" s="164">
        <f t="shared" si="3"/>
        <v>0.41860465116279072</v>
      </c>
    </row>
    <row r="32" spans="1:10" ht="15" customHeight="1">
      <c r="A32" s="83">
        <v>28</v>
      </c>
      <c r="B32" s="45" t="s">
        <v>73</v>
      </c>
      <c r="C32" s="84">
        <v>10056723.572999716</v>
      </c>
      <c r="D32" s="150">
        <v>1364807</v>
      </c>
      <c r="E32" s="64">
        <f t="shared" si="0"/>
        <v>7368.6049184974254</v>
      </c>
      <c r="F32" s="42">
        <f t="shared" si="1"/>
        <v>23</v>
      </c>
      <c r="G32" s="85">
        <v>39</v>
      </c>
      <c r="H32" s="86">
        <f t="shared" si="2"/>
        <v>0.95121951219512191</v>
      </c>
      <c r="I32" s="87">
        <v>2</v>
      </c>
      <c r="J32" s="161">
        <f t="shared" si="3"/>
        <v>4.878048780487805E-2</v>
      </c>
    </row>
    <row r="33" spans="1:10" ht="15" customHeight="1">
      <c r="A33" s="83">
        <v>29</v>
      </c>
      <c r="B33" s="45" t="s">
        <v>74</v>
      </c>
      <c r="C33" s="84">
        <v>1726328.7889999747</v>
      </c>
      <c r="D33" s="150">
        <v>360987</v>
      </c>
      <c r="E33" s="64">
        <f t="shared" si="0"/>
        <v>4782.2464216162207</v>
      </c>
      <c r="F33" s="42">
        <f t="shared" si="1"/>
        <v>29</v>
      </c>
      <c r="G33" s="85">
        <v>34</v>
      </c>
      <c r="H33" s="86">
        <f t="shared" si="2"/>
        <v>0.87179487179487181</v>
      </c>
      <c r="I33" s="87">
        <v>5</v>
      </c>
      <c r="J33" s="161">
        <f t="shared" si="3"/>
        <v>0.12820512820512819</v>
      </c>
    </row>
    <row r="34" spans="1:10" ht="15" customHeight="1">
      <c r="A34" s="83">
        <v>30</v>
      </c>
      <c r="B34" s="142" t="s">
        <v>75</v>
      </c>
      <c r="C34" s="143">
        <v>2349027.7639999986</v>
      </c>
      <c r="D34" s="153">
        <v>295159</v>
      </c>
      <c r="E34" s="144">
        <f t="shared" si="0"/>
        <v>7958.5164741715435</v>
      </c>
      <c r="F34" s="145">
        <f t="shared" si="1"/>
        <v>22</v>
      </c>
      <c r="G34" s="146">
        <v>29</v>
      </c>
      <c r="H34" s="94">
        <f t="shared" si="2"/>
        <v>0.96666666666666667</v>
      </c>
      <c r="I34" s="147">
        <v>1</v>
      </c>
      <c r="J34" s="165">
        <f t="shared" si="3"/>
        <v>3.3333333333333333E-2</v>
      </c>
    </row>
    <row r="35" spans="1:10" ht="15" customHeight="1">
      <c r="A35" s="83">
        <v>31</v>
      </c>
      <c r="B35" s="45" t="s">
        <v>76</v>
      </c>
      <c r="C35" s="84">
        <v>424782.94799999893</v>
      </c>
      <c r="D35" s="150">
        <v>136910</v>
      </c>
      <c r="E35" s="64">
        <f t="shared" si="0"/>
        <v>3102.6436929369579</v>
      </c>
      <c r="F35" s="42">
        <f t="shared" si="1"/>
        <v>35</v>
      </c>
      <c r="G35" s="85">
        <v>17</v>
      </c>
      <c r="H35" s="86">
        <f t="shared" si="2"/>
        <v>0.89473684210526316</v>
      </c>
      <c r="I35" s="87">
        <v>2</v>
      </c>
      <c r="J35" s="161">
        <f t="shared" si="3"/>
        <v>0.10526315789473684</v>
      </c>
    </row>
    <row r="36" spans="1:10" ht="15" customHeight="1">
      <c r="A36" s="83">
        <v>32</v>
      </c>
      <c r="B36" s="45" t="s">
        <v>77</v>
      </c>
      <c r="C36" s="84">
        <v>1424667.2650000006</v>
      </c>
      <c r="D36" s="150">
        <v>151537</v>
      </c>
      <c r="E36" s="64">
        <f t="shared" si="0"/>
        <v>9401.4482601608888</v>
      </c>
      <c r="F36" s="42">
        <f t="shared" si="1"/>
        <v>15</v>
      </c>
      <c r="G36" s="85">
        <v>19</v>
      </c>
      <c r="H36" s="86">
        <f t="shared" si="2"/>
        <v>1</v>
      </c>
      <c r="I36" s="87">
        <v>0</v>
      </c>
      <c r="J36" s="161">
        <f t="shared" si="3"/>
        <v>0</v>
      </c>
    </row>
    <row r="37" spans="1:10" ht="15" customHeight="1">
      <c r="A37" s="83">
        <v>33</v>
      </c>
      <c r="B37" s="45" t="s">
        <v>78</v>
      </c>
      <c r="C37" s="84">
        <v>5105700.4469999671</v>
      </c>
      <c r="D37" s="150">
        <v>450484</v>
      </c>
      <c r="E37" s="64">
        <f t="shared" si="0"/>
        <v>11333.810850107811</v>
      </c>
      <c r="F37" s="42">
        <f t="shared" si="1"/>
        <v>12</v>
      </c>
      <c r="G37" s="85">
        <v>27</v>
      </c>
      <c r="H37" s="86">
        <f t="shared" si="2"/>
        <v>1</v>
      </c>
      <c r="I37" s="87">
        <v>0</v>
      </c>
      <c r="J37" s="161">
        <f t="shared" si="3"/>
        <v>0</v>
      </c>
    </row>
    <row r="38" spans="1:10" ht="15" customHeight="1">
      <c r="A38" s="83">
        <v>34</v>
      </c>
      <c r="B38" s="45" t="s">
        <v>79</v>
      </c>
      <c r="C38" s="84">
        <v>2673237.875</v>
      </c>
      <c r="D38" s="150">
        <v>652563</v>
      </c>
      <c r="E38" s="64">
        <f t="shared" si="0"/>
        <v>4096.520757382812</v>
      </c>
      <c r="F38" s="42">
        <f t="shared" si="1"/>
        <v>32</v>
      </c>
      <c r="G38" s="85">
        <v>23</v>
      </c>
      <c r="H38" s="86">
        <f t="shared" si="2"/>
        <v>1</v>
      </c>
      <c r="I38" s="87">
        <v>0</v>
      </c>
      <c r="J38" s="161">
        <f t="shared" si="3"/>
        <v>0</v>
      </c>
    </row>
    <row r="39" spans="1:10" ht="15" customHeight="1">
      <c r="A39" s="83">
        <v>35</v>
      </c>
      <c r="B39" s="142" t="s">
        <v>80</v>
      </c>
      <c r="C39" s="143">
        <v>4562392.1089999974</v>
      </c>
      <c r="D39" s="153">
        <v>344332</v>
      </c>
      <c r="E39" s="144">
        <f t="shared" si="0"/>
        <v>13249.979987337794</v>
      </c>
      <c r="F39" s="145">
        <f t="shared" si="1"/>
        <v>7</v>
      </c>
      <c r="G39" s="146">
        <v>19</v>
      </c>
      <c r="H39" s="94">
        <f t="shared" si="2"/>
        <v>1</v>
      </c>
      <c r="I39" s="147">
        <v>0</v>
      </c>
      <c r="J39" s="165">
        <f t="shared" si="3"/>
        <v>0</v>
      </c>
    </row>
    <row r="40" spans="1:10" ht="15" customHeight="1">
      <c r="A40" s="83">
        <v>36</v>
      </c>
      <c r="B40" s="45" t="s">
        <v>81</v>
      </c>
      <c r="C40" s="84">
        <v>1728263.9650000036</v>
      </c>
      <c r="D40" s="150">
        <v>179641</v>
      </c>
      <c r="E40" s="64">
        <f t="shared" si="0"/>
        <v>9620.6543328082334</v>
      </c>
      <c r="F40" s="42">
        <f t="shared" si="1"/>
        <v>14</v>
      </c>
      <c r="G40" s="85">
        <v>22</v>
      </c>
      <c r="H40" s="86">
        <f t="shared" si="2"/>
        <v>0.91666666666666663</v>
      </c>
      <c r="I40" s="87">
        <v>2</v>
      </c>
      <c r="J40" s="161">
        <f t="shared" si="3"/>
        <v>8.3333333333333329E-2</v>
      </c>
    </row>
    <row r="41" spans="1:10" ht="15" customHeight="1">
      <c r="A41" s="83">
        <v>37</v>
      </c>
      <c r="B41" s="45" t="s">
        <v>82</v>
      </c>
      <c r="C41" s="84">
        <v>655072.40800002217</v>
      </c>
      <c r="D41" s="150">
        <v>234590</v>
      </c>
      <c r="E41" s="64">
        <f t="shared" si="0"/>
        <v>2792.4140329938282</v>
      </c>
      <c r="F41" s="42">
        <f t="shared" si="1"/>
        <v>37</v>
      </c>
      <c r="G41" s="85">
        <v>15</v>
      </c>
      <c r="H41" s="86">
        <f t="shared" si="2"/>
        <v>0.88235294117647056</v>
      </c>
      <c r="I41" s="87">
        <v>2</v>
      </c>
      <c r="J41" s="161">
        <f t="shared" si="3"/>
        <v>0.11764705882352941</v>
      </c>
    </row>
    <row r="42" spans="1:10" ht="15" customHeight="1">
      <c r="A42" s="83">
        <v>38</v>
      </c>
      <c r="B42" s="45" t="s">
        <v>83</v>
      </c>
      <c r="C42" s="84">
        <v>2411603.0660000145</v>
      </c>
      <c r="D42" s="150">
        <v>366598</v>
      </c>
      <c r="E42" s="64">
        <f t="shared" si="0"/>
        <v>6578.3312129362803</v>
      </c>
      <c r="F42" s="42">
        <f t="shared" si="1"/>
        <v>25</v>
      </c>
      <c r="G42" s="85">
        <v>18</v>
      </c>
      <c r="H42" s="86">
        <f t="shared" si="2"/>
        <v>0.9</v>
      </c>
      <c r="I42" s="87">
        <v>2</v>
      </c>
      <c r="J42" s="161">
        <f t="shared" si="3"/>
        <v>0.1</v>
      </c>
    </row>
    <row r="43" spans="1:10" ht="15" customHeight="1">
      <c r="A43" s="83">
        <v>39</v>
      </c>
      <c r="B43" s="45" t="s">
        <v>84</v>
      </c>
      <c r="C43" s="84">
        <v>-1278049.324000001</v>
      </c>
      <c r="D43" s="150">
        <v>199228</v>
      </c>
      <c r="E43" s="64">
        <f t="shared" si="0"/>
        <v>-6415.0085530146416</v>
      </c>
      <c r="F43" s="42">
        <f t="shared" si="1"/>
        <v>42</v>
      </c>
      <c r="G43" s="85">
        <v>27</v>
      </c>
      <c r="H43" s="86">
        <f t="shared" si="2"/>
        <v>0.79411764705882348</v>
      </c>
      <c r="I43" s="87">
        <v>7</v>
      </c>
      <c r="J43" s="161">
        <f t="shared" si="3"/>
        <v>0.20588235294117646</v>
      </c>
    </row>
    <row r="44" spans="1:10" ht="15" customHeight="1">
      <c r="A44" s="83">
        <v>40</v>
      </c>
      <c r="B44" s="142" t="s">
        <v>85</v>
      </c>
      <c r="C44" s="143">
        <v>-6925805.5659999847</v>
      </c>
      <c r="D44" s="153">
        <v>1256530</v>
      </c>
      <c r="E44" s="144">
        <f t="shared" si="0"/>
        <v>-5511.8505455500344</v>
      </c>
      <c r="F44" s="145">
        <f t="shared" si="1"/>
        <v>41</v>
      </c>
      <c r="G44" s="146">
        <v>27</v>
      </c>
      <c r="H44" s="94">
        <f t="shared" si="2"/>
        <v>0.45</v>
      </c>
      <c r="I44" s="147">
        <v>33</v>
      </c>
      <c r="J44" s="165">
        <f t="shared" si="3"/>
        <v>0.55000000000000004</v>
      </c>
    </row>
    <row r="45" spans="1:10" ht="15" customHeight="1">
      <c r="A45" s="83">
        <v>41</v>
      </c>
      <c r="B45" s="45" t="s">
        <v>86</v>
      </c>
      <c r="C45" s="84">
        <v>-6249513.8319999576</v>
      </c>
      <c r="D45" s="150">
        <v>205016</v>
      </c>
      <c r="E45" s="64">
        <f t="shared" si="0"/>
        <v>-30483.054161626202</v>
      </c>
      <c r="F45" s="42">
        <f t="shared" si="1"/>
        <v>47</v>
      </c>
      <c r="G45" s="85">
        <v>7</v>
      </c>
      <c r="H45" s="86">
        <f t="shared" si="2"/>
        <v>0.35</v>
      </c>
      <c r="I45" s="87">
        <v>13</v>
      </c>
      <c r="J45" s="161">
        <f t="shared" si="3"/>
        <v>0.65</v>
      </c>
    </row>
    <row r="46" spans="1:10" ht="15" customHeight="1">
      <c r="A46" s="83">
        <v>42</v>
      </c>
      <c r="B46" s="45" t="s">
        <v>87</v>
      </c>
      <c r="C46" s="84">
        <v>1645282.8459999561</v>
      </c>
      <c r="D46" s="150">
        <v>383262</v>
      </c>
      <c r="E46" s="64">
        <f t="shared" si="0"/>
        <v>4292.8410486819885</v>
      </c>
      <c r="F46" s="42">
        <f t="shared" si="1"/>
        <v>31</v>
      </c>
      <c r="G46" s="85">
        <v>19</v>
      </c>
      <c r="H46" s="86">
        <f t="shared" si="2"/>
        <v>0.90476190476190477</v>
      </c>
      <c r="I46" s="87">
        <v>2</v>
      </c>
      <c r="J46" s="161">
        <f t="shared" si="3"/>
        <v>9.5238095238095233E-2</v>
      </c>
    </row>
    <row r="47" spans="1:10" ht="15" customHeight="1">
      <c r="A47" s="83">
        <v>43</v>
      </c>
      <c r="B47" s="45" t="s">
        <v>88</v>
      </c>
      <c r="C47" s="84">
        <v>1077411.9330000281</v>
      </c>
      <c r="D47" s="150">
        <v>487892</v>
      </c>
      <c r="E47" s="64">
        <f t="shared" si="0"/>
        <v>2208.3000602592952</v>
      </c>
      <c r="F47" s="42">
        <f t="shared" si="1"/>
        <v>38</v>
      </c>
      <c r="G47" s="85">
        <v>41</v>
      </c>
      <c r="H47" s="86">
        <f t="shared" si="2"/>
        <v>0.91111111111111109</v>
      </c>
      <c r="I47" s="87">
        <v>4</v>
      </c>
      <c r="J47" s="161">
        <f t="shared" si="3"/>
        <v>8.8888888888888892E-2</v>
      </c>
    </row>
    <row r="48" spans="1:10" ht="15" customHeight="1">
      <c r="A48" s="83">
        <v>44</v>
      </c>
      <c r="B48" s="45" t="s">
        <v>89</v>
      </c>
      <c r="C48" s="84">
        <v>994712.74599999189</v>
      </c>
      <c r="D48" s="150">
        <v>289838</v>
      </c>
      <c r="E48" s="64">
        <f t="shared" si="0"/>
        <v>3431.9611162097167</v>
      </c>
      <c r="F48" s="42">
        <f t="shared" si="1"/>
        <v>33</v>
      </c>
      <c r="G48" s="85">
        <v>14</v>
      </c>
      <c r="H48" s="86">
        <f t="shared" si="2"/>
        <v>0.77777777777777779</v>
      </c>
      <c r="I48" s="87">
        <v>4</v>
      </c>
      <c r="J48" s="161">
        <f t="shared" si="3"/>
        <v>0.22222222222222221</v>
      </c>
    </row>
    <row r="49" spans="1:10" ht="15" customHeight="1">
      <c r="A49" s="83">
        <v>45</v>
      </c>
      <c r="B49" s="142" t="s">
        <v>90</v>
      </c>
      <c r="C49" s="143">
        <v>2616166.5040000677</v>
      </c>
      <c r="D49" s="153">
        <v>314278</v>
      </c>
      <c r="E49" s="144">
        <f t="shared" si="0"/>
        <v>8324.3704745482264</v>
      </c>
      <c r="F49" s="145">
        <f t="shared" si="1"/>
        <v>20</v>
      </c>
      <c r="G49" s="146">
        <v>25</v>
      </c>
      <c r="H49" s="94">
        <f t="shared" si="2"/>
        <v>0.96153846153846156</v>
      </c>
      <c r="I49" s="147">
        <v>1</v>
      </c>
      <c r="J49" s="165">
        <f t="shared" si="3"/>
        <v>3.8461538461538464E-2</v>
      </c>
    </row>
    <row r="50" spans="1:10" ht="15" customHeight="1">
      <c r="A50" s="83">
        <v>46</v>
      </c>
      <c r="B50" s="45" t="s">
        <v>91</v>
      </c>
      <c r="C50" s="84">
        <v>-4915254.7780000269</v>
      </c>
      <c r="D50" s="150">
        <v>438810</v>
      </c>
      <c r="E50" s="64">
        <f t="shared" si="0"/>
        <v>-11201.328087327151</v>
      </c>
      <c r="F50" s="42">
        <f t="shared" si="1"/>
        <v>45</v>
      </c>
      <c r="G50" s="85">
        <v>36</v>
      </c>
      <c r="H50" s="86">
        <f t="shared" si="2"/>
        <v>0.83720930232558144</v>
      </c>
      <c r="I50" s="87">
        <v>7</v>
      </c>
      <c r="J50" s="161">
        <f t="shared" si="3"/>
        <v>0.16279069767441862</v>
      </c>
    </row>
    <row r="51" spans="1:10" ht="15" customHeight="1">
      <c r="A51" s="102">
        <v>47</v>
      </c>
      <c r="B51" s="46" t="s">
        <v>92</v>
      </c>
      <c r="C51" s="103">
        <v>-8498297.0969999731</v>
      </c>
      <c r="D51" s="154">
        <v>466444</v>
      </c>
      <c r="E51" s="67">
        <f t="shared" si="0"/>
        <v>-18219.329859532918</v>
      </c>
      <c r="F51" s="47">
        <f t="shared" si="1"/>
        <v>46</v>
      </c>
      <c r="G51" s="104">
        <v>28</v>
      </c>
      <c r="H51" s="86">
        <f t="shared" si="2"/>
        <v>0.68292682926829273</v>
      </c>
      <c r="I51" s="105">
        <v>13</v>
      </c>
      <c r="J51" s="166">
        <f t="shared" si="3"/>
        <v>0.31707317073170732</v>
      </c>
    </row>
    <row r="52" spans="1:10" ht="27" customHeight="1">
      <c r="A52" s="192" t="s">
        <v>118</v>
      </c>
      <c r="B52" s="193"/>
      <c r="C52" s="156">
        <f>SUM(C5:C51)</f>
        <v>187395200.22800016</v>
      </c>
      <c r="D52" s="157">
        <f>SUM(D5:D51)</f>
        <v>32665259</v>
      </c>
      <c r="E52" s="158">
        <f>C52/D52*1000</f>
        <v>5736.8349728376606</v>
      </c>
      <c r="F52" s="106"/>
      <c r="G52" s="107">
        <f>SUM(G5:G51)</f>
        <v>1551</v>
      </c>
      <c r="H52" s="108">
        <f t="shared" si="2"/>
        <v>0.90384615384615385</v>
      </c>
      <c r="I52" s="107">
        <f>SUM(I5:I51)</f>
        <v>165</v>
      </c>
      <c r="J52" s="48">
        <f t="shared" si="3"/>
        <v>9.6153846153846159E-2</v>
      </c>
    </row>
    <row r="53" spans="1:10">
      <c r="A53" s="109" t="s">
        <v>129</v>
      </c>
    </row>
    <row r="54" spans="1:10">
      <c r="A54" s="110" t="s">
        <v>131</v>
      </c>
    </row>
    <row r="55" spans="1:10" ht="15.75" customHeight="1">
      <c r="A55" s="110" t="s">
        <v>121</v>
      </c>
      <c r="B55" s="111"/>
      <c r="C55" s="111"/>
      <c r="D55" s="155"/>
      <c r="E55" s="111"/>
      <c r="F55" s="111"/>
      <c r="G55" s="111"/>
      <c r="H55" s="111"/>
      <c r="I55" s="111"/>
      <c r="J55" s="111"/>
    </row>
    <row r="56" spans="1:10">
      <c r="B56" s="111"/>
      <c r="C56" s="111"/>
      <c r="D56" s="155"/>
      <c r="E56" s="111"/>
      <c r="F56" s="111"/>
      <c r="G56" s="111"/>
      <c r="H56" s="111"/>
      <c r="I56" s="111" t="s">
        <v>127</v>
      </c>
      <c r="J56" s="111"/>
    </row>
    <row r="57" spans="1:10">
      <c r="I57" s="8" t="s">
        <v>127</v>
      </c>
    </row>
  </sheetData>
  <mergeCells count="8">
    <mergeCell ref="G2:J2"/>
    <mergeCell ref="A52:B52"/>
    <mergeCell ref="A2:B4"/>
    <mergeCell ref="F2:F4"/>
    <mergeCell ref="G3:G4"/>
    <mergeCell ref="I3:I4"/>
    <mergeCell ref="D2:D4"/>
    <mergeCell ref="C2:C3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49"/>
  <sheetViews>
    <sheetView topLeftCell="A31" workbookViewId="0">
      <selection activeCell="Q21" sqref="Q21"/>
    </sheetView>
  </sheetViews>
  <sheetFormatPr defaultRowHeight="13.5"/>
  <sheetData>
    <row r="2" spans="2:16">
      <c r="B2" s="1" t="s">
        <v>103</v>
      </c>
      <c r="C2" s="1" t="s">
        <v>104</v>
      </c>
      <c r="D2" s="1" t="s">
        <v>105</v>
      </c>
      <c r="F2" s="2" t="s">
        <v>103</v>
      </c>
      <c r="G2" s="2" t="s">
        <v>104</v>
      </c>
      <c r="H2" s="2" t="s">
        <v>105</v>
      </c>
      <c r="J2" s="1" t="s">
        <v>103</v>
      </c>
      <c r="K2" s="1" t="s">
        <v>112</v>
      </c>
      <c r="L2" s="1" t="s">
        <v>105</v>
      </c>
      <c r="N2" s="2" t="s">
        <v>103</v>
      </c>
      <c r="O2" s="2" t="s">
        <v>112</v>
      </c>
      <c r="P2" s="2" t="s">
        <v>105</v>
      </c>
    </row>
    <row r="3" spans="2:16">
      <c r="B3">
        <v>31</v>
      </c>
      <c r="C3" t="s">
        <v>2</v>
      </c>
      <c r="D3">
        <v>-18418.652021658094</v>
      </c>
      <c r="F3">
        <v>1</v>
      </c>
      <c r="G3" t="s">
        <v>44</v>
      </c>
      <c r="H3">
        <v>30883.849513572353</v>
      </c>
      <c r="J3">
        <v>27</v>
      </c>
      <c r="K3" t="s">
        <v>46</v>
      </c>
      <c r="L3">
        <v>2988.1479949544755</v>
      </c>
      <c r="N3">
        <v>9</v>
      </c>
      <c r="O3" t="s">
        <v>52</v>
      </c>
      <c r="P3">
        <v>28455.57125671237</v>
      </c>
    </row>
    <row r="4" spans="2:16">
      <c r="B4">
        <v>21</v>
      </c>
      <c r="C4" t="s">
        <v>3</v>
      </c>
      <c r="D4">
        <v>1033.0447268855207</v>
      </c>
      <c r="F4">
        <v>2</v>
      </c>
      <c r="G4" t="s">
        <v>42</v>
      </c>
      <c r="H4">
        <v>25253.329177057356</v>
      </c>
      <c r="J4">
        <v>45</v>
      </c>
      <c r="K4" t="s">
        <v>47</v>
      </c>
      <c r="L4">
        <v>-1591.3953857382573</v>
      </c>
      <c r="N4">
        <v>33</v>
      </c>
      <c r="O4" t="s">
        <v>66</v>
      </c>
      <c r="P4">
        <v>18480.015370851201</v>
      </c>
    </row>
    <row r="5" spans="2:16">
      <c r="B5">
        <v>38</v>
      </c>
      <c r="C5" t="s">
        <v>4</v>
      </c>
      <c r="D5">
        <v>-34282.912070210521</v>
      </c>
      <c r="F5">
        <v>3</v>
      </c>
      <c r="G5" t="s">
        <v>18</v>
      </c>
      <c r="H5">
        <v>21957.273968009118</v>
      </c>
      <c r="J5">
        <v>7</v>
      </c>
      <c r="K5" t="s">
        <v>48</v>
      </c>
      <c r="L5">
        <v>9288.7206200182918</v>
      </c>
      <c r="N5">
        <v>21</v>
      </c>
      <c r="O5" t="s">
        <v>50</v>
      </c>
      <c r="P5">
        <v>17481.855700908316</v>
      </c>
    </row>
    <row r="6" spans="2:16">
      <c r="B6">
        <v>9</v>
      </c>
      <c r="C6" t="s">
        <v>5</v>
      </c>
      <c r="D6">
        <v>10518.116124601524</v>
      </c>
      <c r="F6">
        <v>4</v>
      </c>
      <c r="G6" t="s">
        <v>38</v>
      </c>
      <c r="H6">
        <v>19793.423907319644</v>
      </c>
      <c r="J6">
        <v>3</v>
      </c>
      <c r="K6" t="s">
        <v>49</v>
      </c>
      <c r="L6">
        <v>16056.57709582325</v>
      </c>
      <c r="N6">
        <v>3</v>
      </c>
      <c r="O6" t="s">
        <v>49</v>
      </c>
      <c r="P6">
        <v>16056.57709582325</v>
      </c>
    </row>
    <row r="7" spans="2:16">
      <c r="B7">
        <v>32</v>
      </c>
      <c r="C7" t="s">
        <v>6</v>
      </c>
      <c r="D7">
        <v>-21832.960549224437</v>
      </c>
      <c r="F7">
        <v>5</v>
      </c>
      <c r="G7" t="s">
        <v>33</v>
      </c>
      <c r="H7">
        <v>19709.532912280702</v>
      </c>
      <c r="J7">
        <v>21</v>
      </c>
      <c r="K7" t="s">
        <v>50</v>
      </c>
      <c r="L7">
        <v>17481.855700908316</v>
      </c>
      <c r="N7">
        <v>14</v>
      </c>
      <c r="O7" t="s">
        <v>54</v>
      </c>
      <c r="P7">
        <v>14017.590001277065</v>
      </c>
    </row>
    <row r="8" spans="2:16">
      <c r="B8">
        <v>37</v>
      </c>
      <c r="C8" t="s">
        <v>7</v>
      </c>
      <c r="D8">
        <v>-33514.53898030753</v>
      </c>
      <c r="F8">
        <v>6</v>
      </c>
      <c r="G8" t="s">
        <v>11</v>
      </c>
      <c r="H8">
        <v>19461.627846534655</v>
      </c>
      <c r="J8">
        <v>43</v>
      </c>
      <c r="K8" t="s">
        <v>51</v>
      </c>
      <c r="L8">
        <v>12651.262819640997</v>
      </c>
      <c r="N8">
        <v>26</v>
      </c>
      <c r="O8" t="s">
        <v>67</v>
      </c>
      <c r="P8">
        <v>13783.860429221771</v>
      </c>
    </row>
    <row r="9" spans="2:16">
      <c r="B9">
        <v>27</v>
      </c>
      <c r="C9" t="s">
        <v>8</v>
      </c>
      <c r="D9">
        <v>-5234.6592904073586</v>
      </c>
      <c r="F9">
        <v>7</v>
      </c>
      <c r="G9" t="s">
        <v>35</v>
      </c>
      <c r="H9">
        <v>19132.836734693876</v>
      </c>
      <c r="J9">
        <v>9</v>
      </c>
      <c r="K9" t="s">
        <v>52</v>
      </c>
      <c r="L9">
        <v>28455.57125671237</v>
      </c>
      <c r="N9">
        <v>38</v>
      </c>
      <c r="O9" t="s">
        <v>80</v>
      </c>
      <c r="P9">
        <v>13249.979987337794</v>
      </c>
    </row>
    <row r="10" spans="2:16">
      <c r="B10">
        <v>17</v>
      </c>
      <c r="C10" t="s">
        <v>9</v>
      </c>
      <c r="D10">
        <v>3363.3022219734708</v>
      </c>
      <c r="F10">
        <v>8</v>
      </c>
      <c r="G10" t="s">
        <v>34</v>
      </c>
      <c r="H10">
        <v>13869.671424090338</v>
      </c>
      <c r="J10">
        <v>19</v>
      </c>
      <c r="K10" t="s">
        <v>53</v>
      </c>
      <c r="L10">
        <v>10295.969023405218</v>
      </c>
      <c r="N10">
        <v>43</v>
      </c>
      <c r="O10" t="s">
        <v>51</v>
      </c>
      <c r="P10">
        <v>12651.262819640997</v>
      </c>
    </row>
    <row r="11" spans="2:16">
      <c r="B11">
        <v>24</v>
      </c>
      <c r="C11" t="s">
        <v>10</v>
      </c>
      <c r="D11">
        <v>231.36105919003117</v>
      </c>
      <c r="F11">
        <v>9</v>
      </c>
      <c r="G11" t="s">
        <v>5</v>
      </c>
      <c r="H11">
        <v>10518.116124601524</v>
      </c>
      <c r="J11">
        <v>14</v>
      </c>
      <c r="K11" t="s">
        <v>54</v>
      </c>
      <c r="L11">
        <v>14017.590001277065</v>
      </c>
      <c r="N11">
        <v>13</v>
      </c>
      <c r="O11" t="s">
        <v>59</v>
      </c>
      <c r="P11">
        <v>12518.163188295175</v>
      </c>
    </row>
    <row r="12" spans="2:16">
      <c r="B12">
        <v>6</v>
      </c>
      <c r="C12" t="s">
        <v>11</v>
      </c>
      <c r="D12">
        <v>19461.627846534655</v>
      </c>
      <c r="F12">
        <v>10</v>
      </c>
      <c r="G12" t="s">
        <v>15</v>
      </c>
      <c r="H12">
        <v>9173.9391389432494</v>
      </c>
      <c r="J12">
        <v>32</v>
      </c>
      <c r="K12" t="s">
        <v>55</v>
      </c>
      <c r="L12">
        <v>8137.1773320609291</v>
      </c>
      <c r="N12">
        <v>36</v>
      </c>
      <c r="O12" t="s">
        <v>69</v>
      </c>
      <c r="P12">
        <v>12034.356841826953</v>
      </c>
    </row>
    <row r="13" spans="2:16">
      <c r="B13">
        <v>30</v>
      </c>
      <c r="C13" t="s">
        <v>12</v>
      </c>
      <c r="D13">
        <v>-10202.191137292049</v>
      </c>
      <c r="F13">
        <v>11</v>
      </c>
      <c r="G13" t="s">
        <v>24</v>
      </c>
      <c r="H13">
        <v>8204.6917812423289</v>
      </c>
      <c r="J13">
        <v>18</v>
      </c>
      <c r="K13" t="s">
        <v>56</v>
      </c>
      <c r="L13">
        <v>11346.862388466772</v>
      </c>
      <c r="N13">
        <v>18</v>
      </c>
      <c r="O13" t="s">
        <v>56</v>
      </c>
      <c r="P13">
        <v>11346.862388466772</v>
      </c>
    </row>
    <row r="14" spans="2:16">
      <c r="B14">
        <v>20</v>
      </c>
      <c r="C14" t="s">
        <v>13</v>
      </c>
      <c r="D14">
        <v>2397.3226851780751</v>
      </c>
      <c r="F14">
        <v>12</v>
      </c>
      <c r="G14" t="s">
        <v>29</v>
      </c>
      <c r="H14">
        <v>7164.9562403182526</v>
      </c>
      <c r="J14">
        <v>17</v>
      </c>
      <c r="K14" t="s">
        <v>57</v>
      </c>
      <c r="L14">
        <v>4768.4385877326686</v>
      </c>
      <c r="N14">
        <v>4</v>
      </c>
      <c r="O14" t="s">
        <v>78</v>
      </c>
      <c r="P14">
        <v>11333.810850107811</v>
      </c>
    </row>
    <row r="15" spans="2:16">
      <c r="B15">
        <v>28</v>
      </c>
      <c r="C15" t="s">
        <v>14</v>
      </c>
      <c r="D15">
        <v>-6855.4507211695627</v>
      </c>
      <c r="F15">
        <v>13</v>
      </c>
      <c r="G15" t="s">
        <v>26</v>
      </c>
      <c r="H15">
        <v>7030.7251981643722</v>
      </c>
      <c r="J15">
        <v>10</v>
      </c>
      <c r="K15" t="s">
        <v>58</v>
      </c>
      <c r="L15">
        <v>7233.6487489226984</v>
      </c>
      <c r="N15">
        <v>19</v>
      </c>
      <c r="O15" t="s">
        <v>53</v>
      </c>
      <c r="P15">
        <v>10295.969023405218</v>
      </c>
    </row>
    <row r="16" spans="2:16">
      <c r="B16">
        <v>10</v>
      </c>
      <c r="C16" t="s">
        <v>15</v>
      </c>
      <c r="D16">
        <v>9173.9391389432494</v>
      </c>
      <c r="F16">
        <v>14</v>
      </c>
      <c r="G16" t="s">
        <v>43</v>
      </c>
      <c r="H16">
        <v>5616.1391484942887</v>
      </c>
      <c r="J16">
        <v>13</v>
      </c>
      <c r="K16" t="s">
        <v>59</v>
      </c>
      <c r="L16">
        <v>12518.163188295175</v>
      </c>
      <c r="N16">
        <v>39</v>
      </c>
      <c r="O16" t="s">
        <v>81</v>
      </c>
      <c r="P16">
        <v>9620.6543328082334</v>
      </c>
    </row>
    <row r="17" spans="2:16">
      <c r="B17">
        <v>29</v>
      </c>
      <c r="C17" t="s">
        <v>16</v>
      </c>
      <c r="D17">
        <v>-9330.7920772694652</v>
      </c>
      <c r="F17">
        <v>15</v>
      </c>
      <c r="G17" t="s">
        <v>32</v>
      </c>
      <c r="H17">
        <v>4343.7220997149461</v>
      </c>
      <c r="J17">
        <v>6</v>
      </c>
      <c r="K17" t="s">
        <v>60</v>
      </c>
      <c r="L17">
        <v>5842.631516967298</v>
      </c>
      <c r="N17">
        <v>44</v>
      </c>
      <c r="O17" t="s">
        <v>77</v>
      </c>
      <c r="P17">
        <v>9401.4482601608888</v>
      </c>
    </row>
    <row r="18" spans="2:16">
      <c r="B18">
        <v>19</v>
      </c>
      <c r="C18" t="s">
        <v>17</v>
      </c>
      <c r="D18">
        <v>2881.9244220775345</v>
      </c>
      <c r="F18">
        <v>16</v>
      </c>
      <c r="G18" t="s">
        <v>28</v>
      </c>
      <c r="H18">
        <v>3463.0824426631038</v>
      </c>
      <c r="J18">
        <v>2</v>
      </c>
      <c r="K18" t="s">
        <v>61</v>
      </c>
      <c r="L18">
        <v>9072.6261526440667</v>
      </c>
      <c r="N18">
        <v>7</v>
      </c>
      <c r="O18" t="s">
        <v>48</v>
      </c>
      <c r="P18">
        <v>9288.7206200182918</v>
      </c>
    </row>
    <row r="19" spans="2:16">
      <c r="B19">
        <v>3</v>
      </c>
      <c r="C19" t="s">
        <v>18</v>
      </c>
      <c r="D19">
        <v>21957.273968009118</v>
      </c>
      <c r="F19">
        <v>17</v>
      </c>
      <c r="G19" t="s">
        <v>9</v>
      </c>
      <c r="H19">
        <v>3363.3022219734708</v>
      </c>
      <c r="J19">
        <v>5</v>
      </c>
      <c r="K19" t="s">
        <v>62</v>
      </c>
      <c r="L19">
        <v>3272.7959602324054</v>
      </c>
      <c r="N19">
        <v>25</v>
      </c>
      <c r="O19" t="s">
        <v>68</v>
      </c>
      <c r="P19">
        <v>9124.263432142392</v>
      </c>
    </row>
    <row r="20" spans="2:16">
      <c r="B20">
        <v>43</v>
      </c>
      <c r="C20" t="s">
        <v>19</v>
      </c>
      <c r="D20">
        <v>-72775.538211513151</v>
      </c>
      <c r="F20">
        <v>18</v>
      </c>
      <c r="G20" t="s">
        <v>41</v>
      </c>
      <c r="H20">
        <v>3093.7293516276563</v>
      </c>
      <c r="J20">
        <v>12</v>
      </c>
      <c r="K20" t="s">
        <v>63</v>
      </c>
      <c r="L20">
        <v>-11016.614024208331</v>
      </c>
      <c r="N20">
        <v>2</v>
      </c>
      <c r="O20" t="s">
        <v>61</v>
      </c>
      <c r="P20">
        <v>9072.6261526440667</v>
      </c>
    </row>
    <row r="21" spans="2:16">
      <c r="B21">
        <v>33</v>
      </c>
      <c r="C21" t="s">
        <v>20</v>
      </c>
      <c r="D21">
        <v>-23439.114197872812</v>
      </c>
      <c r="F21">
        <v>19</v>
      </c>
      <c r="G21" t="s">
        <v>17</v>
      </c>
      <c r="H21">
        <v>2881.9244220775345</v>
      </c>
      <c r="J21">
        <v>8</v>
      </c>
      <c r="K21" t="s">
        <v>64</v>
      </c>
      <c r="L21">
        <v>5310.8740246546131</v>
      </c>
      <c r="N21">
        <v>41</v>
      </c>
      <c r="O21" t="s">
        <v>65</v>
      </c>
      <c r="P21">
        <v>8763.1743798224543</v>
      </c>
    </row>
    <row r="22" spans="2:16">
      <c r="B22">
        <v>22</v>
      </c>
      <c r="C22" t="s">
        <v>21</v>
      </c>
      <c r="D22">
        <v>613.00523876253101</v>
      </c>
      <c r="F22">
        <v>20</v>
      </c>
      <c r="G22" t="s">
        <v>13</v>
      </c>
      <c r="H22">
        <v>2397.3226851780751</v>
      </c>
      <c r="J22">
        <v>41</v>
      </c>
      <c r="K22" t="s">
        <v>65</v>
      </c>
      <c r="L22">
        <v>8763.1743798224543</v>
      </c>
      <c r="N22">
        <v>37</v>
      </c>
      <c r="O22" t="s">
        <v>90</v>
      </c>
      <c r="P22">
        <v>8324.3704745482264</v>
      </c>
    </row>
    <row r="23" spans="2:16">
      <c r="B23">
        <v>41</v>
      </c>
      <c r="C23" t="s">
        <v>22</v>
      </c>
      <c r="D23">
        <v>-49269.95696550078</v>
      </c>
      <c r="F23">
        <v>21</v>
      </c>
      <c r="G23" t="s">
        <v>3</v>
      </c>
      <c r="H23">
        <v>1033.0447268855207</v>
      </c>
      <c r="J23">
        <v>33</v>
      </c>
      <c r="K23" t="s">
        <v>66</v>
      </c>
      <c r="L23">
        <v>18480.015370851201</v>
      </c>
      <c r="N23">
        <v>32</v>
      </c>
      <c r="O23" t="s">
        <v>55</v>
      </c>
      <c r="P23">
        <v>8137.1773320609291</v>
      </c>
    </row>
    <row r="24" spans="2:16">
      <c r="B24">
        <v>40</v>
      </c>
      <c r="C24" t="s">
        <v>23</v>
      </c>
      <c r="D24">
        <v>-45868.026610283116</v>
      </c>
      <c r="F24">
        <v>22</v>
      </c>
      <c r="G24" t="s">
        <v>21</v>
      </c>
      <c r="H24">
        <v>613.00523876253101</v>
      </c>
      <c r="J24">
        <v>26</v>
      </c>
      <c r="K24" t="s">
        <v>67</v>
      </c>
      <c r="L24">
        <v>13783.860429221771</v>
      </c>
      <c r="N24">
        <v>16</v>
      </c>
      <c r="O24" t="s">
        <v>75</v>
      </c>
      <c r="P24">
        <v>7958.5164741715435</v>
      </c>
    </row>
    <row r="25" spans="2:16">
      <c r="B25">
        <v>11</v>
      </c>
      <c r="C25" t="s">
        <v>24</v>
      </c>
      <c r="D25">
        <v>8204.6917812423289</v>
      </c>
      <c r="F25">
        <v>23</v>
      </c>
      <c r="G25" t="s">
        <v>31</v>
      </c>
      <c r="H25">
        <v>453.98011620400257</v>
      </c>
      <c r="J25">
        <v>25</v>
      </c>
      <c r="K25" t="s">
        <v>68</v>
      </c>
      <c r="L25">
        <v>9124.263432142392</v>
      </c>
      <c r="N25">
        <v>24</v>
      </c>
      <c r="O25" t="s">
        <v>73</v>
      </c>
      <c r="P25">
        <v>7368.6049184974254</v>
      </c>
    </row>
    <row r="26" spans="2:16">
      <c r="B26">
        <v>39</v>
      </c>
      <c r="C26" t="s">
        <v>25</v>
      </c>
      <c r="D26">
        <v>-44093.285393315156</v>
      </c>
      <c r="F26">
        <v>24</v>
      </c>
      <c r="G26" t="s">
        <v>10</v>
      </c>
      <c r="H26">
        <v>231.36105919003117</v>
      </c>
      <c r="J26">
        <v>36</v>
      </c>
      <c r="K26" t="s">
        <v>69</v>
      </c>
      <c r="L26">
        <v>12034.356841826953</v>
      </c>
      <c r="N26">
        <v>10</v>
      </c>
      <c r="O26" t="s">
        <v>58</v>
      </c>
      <c r="P26">
        <v>7233.6487489226984</v>
      </c>
    </row>
    <row r="27" spans="2:16">
      <c r="B27">
        <v>13</v>
      </c>
      <c r="C27" t="s">
        <v>26</v>
      </c>
      <c r="D27">
        <v>7030.7251981643722</v>
      </c>
      <c r="F27">
        <v>25</v>
      </c>
      <c r="G27" t="s">
        <v>40</v>
      </c>
      <c r="H27">
        <v>39.254669612371963</v>
      </c>
      <c r="J27">
        <v>46</v>
      </c>
      <c r="K27" t="s">
        <v>70</v>
      </c>
      <c r="L27">
        <v>6053.2659951841051</v>
      </c>
      <c r="N27">
        <v>29</v>
      </c>
      <c r="O27" t="s">
        <v>83</v>
      </c>
      <c r="P27">
        <v>6578.3312129362803</v>
      </c>
    </row>
    <row r="28" spans="2:16">
      <c r="B28">
        <v>42</v>
      </c>
      <c r="C28" t="s">
        <v>27</v>
      </c>
      <c r="D28">
        <v>-58555.84191399152</v>
      </c>
      <c r="F28">
        <v>26</v>
      </c>
      <c r="G28" t="s">
        <v>37</v>
      </c>
      <c r="H28">
        <v>-4218.5212089987981</v>
      </c>
      <c r="J28">
        <v>31</v>
      </c>
      <c r="K28" t="s">
        <v>71</v>
      </c>
      <c r="L28">
        <v>1506.0232420656514</v>
      </c>
      <c r="N28">
        <v>46</v>
      </c>
      <c r="O28" t="s">
        <v>70</v>
      </c>
      <c r="P28">
        <v>6053.2659951841051</v>
      </c>
    </row>
    <row r="29" spans="2:16">
      <c r="B29">
        <v>16</v>
      </c>
      <c r="C29" t="s">
        <v>28</v>
      </c>
      <c r="D29">
        <v>3463.0824426631038</v>
      </c>
      <c r="F29">
        <v>27</v>
      </c>
      <c r="G29" t="s">
        <v>8</v>
      </c>
      <c r="H29">
        <v>-5234.6592904073586</v>
      </c>
      <c r="J29">
        <v>15</v>
      </c>
      <c r="K29" t="s">
        <v>72</v>
      </c>
      <c r="L29">
        <v>-10424.229619304937</v>
      </c>
      <c r="N29">
        <v>6</v>
      </c>
      <c r="O29" t="s">
        <v>60</v>
      </c>
      <c r="P29">
        <v>5842.631516967298</v>
      </c>
    </row>
    <row r="30" spans="2:16">
      <c r="B30">
        <v>12</v>
      </c>
      <c r="C30" t="s">
        <v>29</v>
      </c>
      <c r="D30">
        <v>7164.9562403182526</v>
      </c>
      <c r="F30">
        <v>28</v>
      </c>
      <c r="G30" t="s">
        <v>14</v>
      </c>
      <c r="H30">
        <v>-6855.4507211695627</v>
      </c>
      <c r="J30">
        <v>24</v>
      </c>
      <c r="K30" t="s">
        <v>73</v>
      </c>
      <c r="L30">
        <v>7368.6049184974254</v>
      </c>
      <c r="N30">
        <v>8</v>
      </c>
      <c r="O30" t="s">
        <v>64</v>
      </c>
      <c r="P30">
        <v>5310.8740246546131</v>
      </c>
    </row>
    <row r="31" spans="2:16">
      <c r="B31">
        <v>35</v>
      </c>
      <c r="C31" t="s">
        <v>30</v>
      </c>
      <c r="D31">
        <v>-27070.752978292603</v>
      </c>
      <c r="F31">
        <v>29</v>
      </c>
      <c r="G31" t="s">
        <v>16</v>
      </c>
      <c r="H31">
        <v>-9330.7920772694652</v>
      </c>
      <c r="J31">
        <v>11</v>
      </c>
      <c r="K31" t="s">
        <v>74</v>
      </c>
      <c r="L31">
        <v>4782.2464216162207</v>
      </c>
      <c r="N31">
        <v>11</v>
      </c>
      <c r="O31" t="s">
        <v>74</v>
      </c>
      <c r="P31">
        <v>4782.2464216162207</v>
      </c>
    </row>
    <row r="32" spans="2:16">
      <c r="B32">
        <v>23</v>
      </c>
      <c r="C32" t="s">
        <v>31</v>
      </c>
      <c r="D32">
        <v>453.98011620400257</v>
      </c>
      <c r="F32">
        <v>30</v>
      </c>
      <c r="G32" t="s">
        <v>12</v>
      </c>
      <c r="H32">
        <v>-10202.191137292049</v>
      </c>
      <c r="J32">
        <v>16</v>
      </c>
      <c r="K32" t="s">
        <v>75</v>
      </c>
      <c r="L32">
        <v>7958.5164741715435</v>
      </c>
      <c r="N32">
        <v>17</v>
      </c>
      <c r="O32" t="s">
        <v>57</v>
      </c>
      <c r="P32">
        <v>4768.4385877326686</v>
      </c>
    </row>
    <row r="33" spans="2:16">
      <c r="B33">
        <v>15</v>
      </c>
      <c r="C33" t="s">
        <v>32</v>
      </c>
      <c r="D33">
        <v>4343.7220997149461</v>
      </c>
      <c r="F33">
        <v>31</v>
      </c>
      <c r="G33" t="s">
        <v>2</v>
      </c>
      <c r="H33">
        <v>-18418.652021658094</v>
      </c>
      <c r="J33">
        <v>40</v>
      </c>
      <c r="K33" t="s">
        <v>76</v>
      </c>
      <c r="L33">
        <v>3102.6436929369579</v>
      </c>
      <c r="N33">
        <v>42</v>
      </c>
      <c r="O33" t="s">
        <v>87</v>
      </c>
      <c r="P33">
        <v>4292.8410486819885</v>
      </c>
    </row>
    <row r="34" spans="2:16">
      <c r="B34">
        <v>5</v>
      </c>
      <c r="C34" t="s">
        <v>33</v>
      </c>
      <c r="D34">
        <v>19709.532912280702</v>
      </c>
      <c r="F34">
        <v>32</v>
      </c>
      <c r="G34" t="s">
        <v>6</v>
      </c>
      <c r="H34">
        <v>-21832.960549224437</v>
      </c>
      <c r="J34">
        <v>44</v>
      </c>
      <c r="K34" t="s">
        <v>77</v>
      </c>
      <c r="L34">
        <v>9401.4482601608888</v>
      </c>
      <c r="N34">
        <v>34</v>
      </c>
      <c r="O34" t="s">
        <v>79</v>
      </c>
      <c r="P34">
        <v>4096.520757382812</v>
      </c>
    </row>
    <row r="35" spans="2:16">
      <c r="B35">
        <v>8</v>
      </c>
      <c r="C35" t="s">
        <v>34</v>
      </c>
      <c r="D35">
        <v>13869.671424090338</v>
      </c>
      <c r="F35">
        <v>33</v>
      </c>
      <c r="G35" t="s">
        <v>20</v>
      </c>
      <c r="H35">
        <v>-23439.114197872812</v>
      </c>
      <c r="J35">
        <v>4</v>
      </c>
      <c r="K35" t="s">
        <v>78</v>
      </c>
      <c r="L35">
        <v>11333.810850107811</v>
      </c>
      <c r="N35">
        <v>23</v>
      </c>
      <c r="O35" t="s">
        <v>89</v>
      </c>
      <c r="P35">
        <v>3431.9611162097167</v>
      </c>
    </row>
    <row r="36" spans="2:16">
      <c r="B36">
        <v>7</v>
      </c>
      <c r="C36" t="s">
        <v>35</v>
      </c>
      <c r="D36">
        <v>19132.836734693876</v>
      </c>
      <c r="F36">
        <v>34</v>
      </c>
      <c r="G36" t="s">
        <v>36</v>
      </c>
      <c r="H36">
        <v>-26280.511361129495</v>
      </c>
      <c r="J36">
        <v>34</v>
      </c>
      <c r="K36" t="s">
        <v>79</v>
      </c>
      <c r="L36">
        <v>4096.520757382812</v>
      </c>
      <c r="N36">
        <v>5</v>
      </c>
      <c r="O36" t="s">
        <v>62</v>
      </c>
      <c r="P36">
        <v>3272.7959602324054</v>
      </c>
    </row>
    <row r="37" spans="2:16">
      <c r="B37">
        <v>34</v>
      </c>
      <c r="C37" t="s">
        <v>36</v>
      </c>
      <c r="D37">
        <v>-26280.511361129495</v>
      </c>
      <c r="F37">
        <v>35</v>
      </c>
      <c r="G37" t="s">
        <v>30</v>
      </c>
      <c r="H37">
        <v>-27070.752978292603</v>
      </c>
      <c r="J37">
        <v>38</v>
      </c>
      <c r="K37" t="s">
        <v>80</v>
      </c>
      <c r="L37">
        <v>13249.979987337794</v>
      </c>
      <c r="N37">
        <v>40</v>
      </c>
      <c r="O37" t="s">
        <v>76</v>
      </c>
      <c r="P37">
        <v>3102.6436929369579</v>
      </c>
    </row>
    <row r="38" spans="2:16">
      <c r="B38">
        <v>26</v>
      </c>
      <c r="C38" t="s">
        <v>37</v>
      </c>
      <c r="D38">
        <v>-4218.5212089987981</v>
      </c>
      <c r="F38">
        <v>36</v>
      </c>
      <c r="G38" t="s">
        <v>39</v>
      </c>
      <c r="H38">
        <v>-30487.582122002736</v>
      </c>
      <c r="J38">
        <v>39</v>
      </c>
      <c r="K38" t="s">
        <v>81</v>
      </c>
      <c r="L38">
        <v>9620.6543328082334</v>
      </c>
      <c r="N38">
        <v>27</v>
      </c>
      <c r="O38" t="s">
        <v>46</v>
      </c>
      <c r="P38">
        <v>2988.1479949544755</v>
      </c>
    </row>
    <row r="39" spans="2:16">
      <c r="B39">
        <v>4</v>
      </c>
      <c r="C39" t="s">
        <v>38</v>
      </c>
      <c r="D39">
        <v>19793.423907319644</v>
      </c>
      <c r="F39">
        <v>37</v>
      </c>
      <c r="G39" t="s">
        <v>7</v>
      </c>
      <c r="H39">
        <v>-33514.53898030753</v>
      </c>
      <c r="J39">
        <v>22</v>
      </c>
      <c r="K39" t="s">
        <v>82</v>
      </c>
      <c r="L39">
        <v>2792.4140329938282</v>
      </c>
      <c r="N39">
        <v>22</v>
      </c>
      <c r="O39" t="s">
        <v>82</v>
      </c>
      <c r="P39">
        <v>2792.4140329938282</v>
      </c>
    </row>
    <row r="40" spans="2:16">
      <c r="B40">
        <v>36</v>
      </c>
      <c r="C40" t="s">
        <v>39</v>
      </c>
      <c r="D40">
        <v>-30487.582122002736</v>
      </c>
      <c r="F40">
        <v>38</v>
      </c>
      <c r="G40" t="s">
        <v>4</v>
      </c>
      <c r="H40">
        <v>-34282.912070210521</v>
      </c>
      <c r="J40">
        <v>29</v>
      </c>
      <c r="K40" t="s">
        <v>83</v>
      </c>
      <c r="L40">
        <v>6578.3312129362803</v>
      </c>
      <c r="N40">
        <v>30</v>
      </c>
      <c r="O40" t="s">
        <v>88</v>
      </c>
      <c r="P40">
        <v>2208.3000602592952</v>
      </c>
    </row>
    <row r="41" spans="2:16">
      <c r="B41">
        <v>25</v>
      </c>
      <c r="C41" t="s">
        <v>40</v>
      </c>
      <c r="D41">
        <v>39.254669612371963</v>
      </c>
      <c r="F41">
        <v>39</v>
      </c>
      <c r="G41" t="s">
        <v>25</v>
      </c>
      <c r="H41">
        <v>-44093.285393315156</v>
      </c>
      <c r="J41">
        <v>35</v>
      </c>
      <c r="K41" t="s">
        <v>84</v>
      </c>
      <c r="L41">
        <v>-6415.0085530146416</v>
      </c>
      <c r="N41">
        <v>31</v>
      </c>
      <c r="O41" t="s">
        <v>71</v>
      </c>
      <c r="P41">
        <v>1506.0232420656514</v>
      </c>
    </row>
    <row r="42" spans="2:16">
      <c r="B42">
        <v>18</v>
      </c>
      <c r="C42" t="s">
        <v>41</v>
      </c>
      <c r="D42">
        <v>3093.7293516276563</v>
      </c>
      <c r="F42">
        <v>40</v>
      </c>
      <c r="G42" t="s">
        <v>23</v>
      </c>
      <c r="H42">
        <v>-45868.026610283116</v>
      </c>
      <c r="J42">
        <v>20</v>
      </c>
      <c r="K42" t="s">
        <v>85</v>
      </c>
      <c r="L42">
        <v>-5511.8505455500344</v>
      </c>
      <c r="N42">
        <v>45</v>
      </c>
      <c r="O42" t="s">
        <v>47</v>
      </c>
      <c r="P42">
        <v>-1591.3953857382573</v>
      </c>
    </row>
    <row r="43" spans="2:16">
      <c r="B43">
        <v>2</v>
      </c>
      <c r="C43" t="s">
        <v>42</v>
      </c>
      <c r="D43">
        <v>25253.329177057356</v>
      </c>
      <c r="F43">
        <v>41</v>
      </c>
      <c r="G43" t="s">
        <v>22</v>
      </c>
      <c r="H43">
        <v>-49269.95696550078</v>
      </c>
      <c r="J43">
        <v>28</v>
      </c>
      <c r="K43" t="s">
        <v>86</v>
      </c>
      <c r="L43">
        <v>-30483.054161626202</v>
      </c>
      <c r="N43">
        <v>20</v>
      </c>
      <c r="O43" t="s">
        <v>85</v>
      </c>
      <c r="P43">
        <v>-5511.8505455500344</v>
      </c>
    </row>
    <row r="44" spans="2:16">
      <c r="B44">
        <v>14</v>
      </c>
      <c r="C44" t="s">
        <v>43</v>
      </c>
      <c r="D44">
        <v>5616.1391484942887</v>
      </c>
      <c r="F44">
        <v>42</v>
      </c>
      <c r="G44" t="s">
        <v>27</v>
      </c>
      <c r="H44">
        <v>-58555.84191399152</v>
      </c>
      <c r="J44">
        <v>42</v>
      </c>
      <c r="K44" t="s">
        <v>87</v>
      </c>
      <c r="L44">
        <v>4292.8410486819885</v>
      </c>
      <c r="N44">
        <v>35</v>
      </c>
      <c r="O44" t="s">
        <v>84</v>
      </c>
      <c r="P44">
        <v>-6415.0085530146416</v>
      </c>
    </row>
    <row r="45" spans="2:16">
      <c r="B45">
        <v>1</v>
      </c>
      <c r="C45" t="s">
        <v>44</v>
      </c>
      <c r="D45">
        <v>30883.849513572353</v>
      </c>
      <c r="F45">
        <v>43</v>
      </c>
      <c r="G45" t="s">
        <v>19</v>
      </c>
      <c r="H45">
        <v>-72775.538211513151</v>
      </c>
      <c r="J45">
        <v>30</v>
      </c>
      <c r="K45" t="s">
        <v>88</v>
      </c>
      <c r="L45">
        <v>2208.3000602592952</v>
      </c>
      <c r="N45">
        <v>15</v>
      </c>
      <c r="O45" t="s">
        <v>72</v>
      </c>
      <c r="P45">
        <v>-10424.229619304937</v>
      </c>
    </row>
    <row r="46" spans="2:16">
      <c r="J46">
        <v>23</v>
      </c>
      <c r="K46" t="s">
        <v>89</v>
      </c>
      <c r="L46">
        <v>3431.9611162097167</v>
      </c>
      <c r="N46">
        <v>12</v>
      </c>
      <c r="O46" t="s">
        <v>63</v>
      </c>
      <c r="P46">
        <v>-11016.614024208331</v>
      </c>
    </row>
    <row r="47" spans="2:16">
      <c r="J47">
        <v>37</v>
      </c>
      <c r="K47" t="s">
        <v>90</v>
      </c>
      <c r="L47">
        <v>8324.3704745482264</v>
      </c>
      <c r="N47">
        <v>47</v>
      </c>
      <c r="O47" t="s">
        <v>91</v>
      </c>
      <c r="P47">
        <v>-11201.328087327151</v>
      </c>
    </row>
    <row r="48" spans="2:16">
      <c r="J48">
        <v>47</v>
      </c>
      <c r="K48" t="s">
        <v>91</v>
      </c>
      <c r="L48">
        <v>-11201.328087327151</v>
      </c>
      <c r="N48">
        <v>1</v>
      </c>
      <c r="O48" t="s">
        <v>92</v>
      </c>
      <c r="P48">
        <v>-18219.329859532918</v>
      </c>
    </row>
    <row r="49" spans="10:16">
      <c r="J49">
        <v>1</v>
      </c>
      <c r="K49" t="s">
        <v>92</v>
      </c>
      <c r="L49">
        <v>-18219.329859532918</v>
      </c>
      <c r="N49">
        <v>28</v>
      </c>
      <c r="O49" t="s">
        <v>86</v>
      </c>
      <c r="P49">
        <v>-30483.054161626202</v>
      </c>
    </row>
  </sheetData>
  <sortState ref="N3:P49">
    <sortCondition descending="1" ref="P3:P49"/>
  </sortState>
  <phoneticPr fontId="4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49"/>
  <sheetViews>
    <sheetView topLeftCell="A37" workbookViewId="0">
      <selection activeCell="O3" sqref="O3"/>
    </sheetView>
  </sheetViews>
  <sheetFormatPr defaultRowHeight="13.5"/>
  <cols>
    <col min="7" max="7" width="12" customWidth="1"/>
    <col min="8" max="8" width="12.25" customWidth="1"/>
    <col min="11" max="11" width="12" customWidth="1"/>
  </cols>
  <sheetData>
    <row r="2" spans="2:17">
      <c r="B2" s="1" t="s">
        <v>103</v>
      </c>
      <c r="C2" s="1" t="s">
        <v>104</v>
      </c>
      <c r="D2" s="1" t="s">
        <v>105</v>
      </c>
      <c r="F2" s="2" t="s">
        <v>103</v>
      </c>
      <c r="G2" s="2" t="s">
        <v>104</v>
      </c>
      <c r="H2" s="2" t="s">
        <v>105</v>
      </c>
      <c r="J2" s="1" t="s">
        <v>103</v>
      </c>
      <c r="K2" s="1" t="s">
        <v>112</v>
      </c>
      <c r="L2" s="1" t="s">
        <v>105</v>
      </c>
      <c r="N2" s="2" t="s">
        <v>103</v>
      </c>
      <c r="O2" s="2" t="s">
        <v>112</v>
      </c>
      <c r="P2" s="2" t="s">
        <v>105</v>
      </c>
      <c r="Q2" s="2"/>
    </row>
    <row r="3" spans="2:17">
      <c r="B3" s="1">
        <f>府内状況!K5</f>
        <v>31</v>
      </c>
      <c r="C3" s="1" t="str">
        <f>府内状況!B5</f>
        <v>大阪市</v>
      </c>
      <c r="D3" s="3">
        <f>府内状況!J5</f>
        <v>-18418.652021658094</v>
      </c>
      <c r="F3">
        <v>1</v>
      </c>
      <c r="G3" t="str">
        <f>INDEX($B$2:$D$45,MATCH($F3,$B$2:$B$45,),MATCH(G$2,$B$2:$D$2,))</f>
        <v>大阪狭山市</v>
      </c>
      <c r="H3">
        <f>INDEX($B$2:$D$45,MATCH($F3,$B$2:$B$45,),MATCH(H$2,$B$2:$D$2,))</f>
        <v>30883.849513572353</v>
      </c>
      <c r="J3" s="5">
        <f>全国状況!F5</f>
        <v>36</v>
      </c>
      <c r="K3" s="1" t="str">
        <f>全国状況!B5</f>
        <v>北海道</v>
      </c>
      <c r="L3" s="3">
        <f>全国状況!E5</f>
        <v>2988.1479949544755</v>
      </c>
      <c r="N3" s="1">
        <v>1</v>
      </c>
      <c r="O3" s="1" t="str">
        <f>INDEX($J$2:$L$49,MATCH($N3,$J$2:$J$49,),MATCH(O$2,$J$2:$L$2,))</f>
        <v>福島県</v>
      </c>
      <c r="P3" s="4">
        <f>INDEX($J$2:$L$49,MATCH($N3,$J$2:$J$49,),MATCH(P$2,$J$2:$L$2,))</f>
        <v>28455.57125671237</v>
      </c>
    </row>
    <row r="4" spans="2:17">
      <c r="B4" s="1">
        <f>府内状況!K6</f>
        <v>21</v>
      </c>
      <c r="C4" s="1" t="str">
        <f>府内状況!B6</f>
        <v>堺市</v>
      </c>
      <c r="D4" s="3">
        <f>府内状況!J6</f>
        <v>1033.0447268855207</v>
      </c>
      <c r="F4">
        <v>2</v>
      </c>
      <c r="G4" t="str">
        <f t="shared" ref="G4:H45" si="0">INDEX($B$2:$D$45,MATCH($F4,$B$2:$B$45,),MATCH(G$2,$B$2:$D$2,))</f>
        <v>河南町</v>
      </c>
      <c r="H4">
        <f t="shared" si="0"/>
        <v>25253.329177057356</v>
      </c>
      <c r="J4" s="5">
        <f>全国状況!F6</f>
        <v>40</v>
      </c>
      <c r="K4" s="1" t="str">
        <f>全国状況!B6</f>
        <v>青森県</v>
      </c>
      <c r="L4" s="3">
        <f>全国状況!E6</f>
        <v>-1591.3953857382573</v>
      </c>
      <c r="N4" s="1">
        <v>2</v>
      </c>
      <c r="O4" s="1" t="str">
        <f t="shared" ref="O4:P49" si="1">INDEX($J$2:$L$49,MATCH($N4,$J$2:$J$49,),MATCH(O$2,$J$2:$L$2,))</f>
        <v>岐阜県</v>
      </c>
      <c r="P4" s="4">
        <f t="shared" si="1"/>
        <v>18480.015370851201</v>
      </c>
    </row>
    <row r="5" spans="2:17">
      <c r="B5" s="1">
        <f>府内状況!K7</f>
        <v>38</v>
      </c>
      <c r="C5" s="1" t="str">
        <f>府内状況!B7</f>
        <v>岸和田市</v>
      </c>
      <c r="D5" s="3">
        <f>府内状況!J7</f>
        <v>-34282.912070210521</v>
      </c>
      <c r="F5">
        <v>3</v>
      </c>
      <c r="G5" t="str">
        <f t="shared" si="0"/>
        <v>河内長野市</v>
      </c>
      <c r="H5">
        <f t="shared" si="0"/>
        <v>21957.273968009118</v>
      </c>
      <c r="J5" s="5">
        <f>全国状況!F7</f>
        <v>16</v>
      </c>
      <c r="K5" s="1" t="str">
        <f>全国状況!B7</f>
        <v>岩手県</v>
      </c>
      <c r="L5" s="3">
        <f>全国状況!E7</f>
        <v>9288.7206200182918</v>
      </c>
      <c r="N5" s="1">
        <v>3</v>
      </c>
      <c r="O5" s="1" t="str">
        <f t="shared" si="1"/>
        <v>秋田県</v>
      </c>
      <c r="P5" s="4">
        <f t="shared" si="1"/>
        <v>17481.855700908316</v>
      </c>
    </row>
    <row r="6" spans="2:17">
      <c r="B6" s="1">
        <f>府内状況!K8</f>
        <v>9</v>
      </c>
      <c r="C6" s="1" t="str">
        <f>府内状況!B8</f>
        <v>豊中市</v>
      </c>
      <c r="D6" s="3">
        <f>府内状況!J8</f>
        <v>10518.116124601524</v>
      </c>
      <c r="F6">
        <v>4</v>
      </c>
      <c r="G6" t="str">
        <f t="shared" si="0"/>
        <v>田尻町</v>
      </c>
      <c r="H6">
        <f t="shared" si="0"/>
        <v>19793.423907319644</v>
      </c>
      <c r="J6" s="5">
        <f>全国状況!F8</f>
        <v>4</v>
      </c>
      <c r="K6" s="1" t="str">
        <f>全国状況!B8</f>
        <v>宮城県</v>
      </c>
      <c r="L6" s="3">
        <f>全国状況!E8</f>
        <v>16056.57709582325</v>
      </c>
      <c r="N6" s="1">
        <v>4</v>
      </c>
      <c r="O6" s="1" t="str">
        <f t="shared" si="1"/>
        <v>宮城県</v>
      </c>
      <c r="P6" s="4">
        <f t="shared" si="1"/>
        <v>16056.57709582325</v>
      </c>
    </row>
    <row r="7" spans="2:17">
      <c r="B7" s="1">
        <f>府内状況!K9</f>
        <v>32</v>
      </c>
      <c r="C7" s="1" t="str">
        <f>府内状況!B9</f>
        <v>池田市</v>
      </c>
      <c r="D7" s="3">
        <f>府内状況!J9</f>
        <v>-21832.960549224437</v>
      </c>
      <c r="F7">
        <v>5</v>
      </c>
      <c r="G7" t="str">
        <f t="shared" si="0"/>
        <v>島本町</v>
      </c>
      <c r="H7">
        <f t="shared" si="0"/>
        <v>19709.532912280702</v>
      </c>
      <c r="J7" s="5">
        <f>全国状況!F9</f>
        <v>3</v>
      </c>
      <c r="K7" s="1" t="str">
        <f>全国状況!B9</f>
        <v>秋田県</v>
      </c>
      <c r="L7" s="3">
        <f>全国状況!E9</f>
        <v>17481.855700908316</v>
      </c>
      <c r="N7" s="1">
        <v>5</v>
      </c>
      <c r="O7" s="1" t="str">
        <f t="shared" si="1"/>
        <v>栃木県</v>
      </c>
      <c r="P7" s="4">
        <f t="shared" si="1"/>
        <v>14017.590001277065</v>
      </c>
    </row>
    <row r="8" spans="2:17">
      <c r="B8" s="1">
        <f>府内状況!K10</f>
        <v>37</v>
      </c>
      <c r="C8" s="1" t="str">
        <f>府内状況!B10</f>
        <v>吹田市</v>
      </c>
      <c r="D8" s="3">
        <f>府内状況!J10</f>
        <v>-33514.53898030753</v>
      </c>
      <c r="F8">
        <v>6</v>
      </c>
      <c r="G8" t="str">
        <f t="shared" si="0"/>
        <v>守口市</v>
      </c>
      <c r="H8">
        <f t="shared" si="0"/>
        <v>19461.627846534655</v>
      </c>
      <c r="J8" s="5">
        <f>全国状況!F10</f>
        <v>8</v>
      </c>
      <c r="K8" s="1" t="str">
        <f>全国状況!B10</f>
        <v>山形県</v>
      </c>
      <c r="L8" s="3">
        <f>全国状況!E10</f>
        <v>12651.262819640997</v>
      </c>
      <c r="N8" s="1">
        <v>6</v>
      </c>
      <c r="O8" s="1" t="str">
        <f t="shared" si="1"/>
        <v>静岡県</v>
      </c>
      <c r="P8" s="4">
        <f t="shared" si="1"/>
        <v>13783.860429221771</v>
      </c>
    </row>
    <row r="9" spans="2:17">
      <c r="B9" s="1">
        <f>府内状況!K11</f>
        <v>27</v>
      </c>
      <c r="C9" s="1" t="str">
        <f>府内状況!B11</f>
        <v>泉大津市</v>
      </c>
      <c r="D9" s="3">
        <f>府内状況!J11</f>
        <v>-5234.6592904073586</v>
      </c>
      <c r="F9">
        <v>7</v>
      </c>
      <c r="G9" t="str">
        <f t="shared" si="0"/>
        <v>能勢町</v>
      </c>
      <c r="H9">
        <f t="shared" si="0"/>
        <v>19132.836734693876</v>
      </c>
      <c r="J9" s="5">
        <f>全国状況!F11</f>
        <v>1</v>
      </c>
      <c r="K9" s="1" t="str">
        <f>全国状況!B11</f>
        <v>福島県</v>
      </c>
      <c r="L9" s="3">
        <f>全国状況!E11</f>
        <v>28455.57125671237</v>
      </c>
      <c r="N9" s="1">
        <v>7</v>
      </c>
      <c r="O9" s="1" t="str">
        <f t="shared" si="1"/>
        <v>山口県</v>
      </c>
      <c r="P9" s="4">
        <f t="shared" si="1"/>
        <v>13249.979987337794</v>
      </c>
    </row>
    <row r="10" spans="2:17">
      <c r="B10" s="1">
        <f>府内状況!K12</f>
        <v>17</v>
      </c>
      <c r="C10" s="1" t="str">
        <f>府内状況!B12</f>
        <v>高槻市</v>
      </c>
      <c r="D10" s="3">
        <f>府内状況!J12</f>
        <v>3363.3022219734708</v>
      </c>
      <c r="F10">
        <v>8</v>
      </c>
      <c r="G10" t="str">
        <f t="shared" si="0"/>
        <v>豊能町</v>
      </c>
      <c r="H10">
        <f t="shared" si="0"/>
        <v>13869.671424090338</v>
      </c>
      <c r="J10" s="5">
        <f>全国状況!F12</f>
        <v>13</v>
      </c>
      <c r="K10" s="1" t="str">
        <f>全国状況!B12</f>
        <v>茨城県</v>
      </c>
      <c r="L10" s="3">
        <f>全国状況!E12</f>
        <v>10295.969023405218</v>
      </c>
      <c r="N10" s="1">
        <v>8</v>
      </c>
      <c r="O10" s="1" t="str">
        <f t="shared" si="1"/>
        <v>山形県</v>
      </c>
      <c r="P10" s="4">
        <f t="shared" si="1"/>
        <v>12651.262819640997</v>
      </c>
    </row>
    <row r="11" spans="2:17">
      <c r="B11" s="1">
        <f>府内状況!K13</f>
        <v>24</v>
      </c>
      <c r="C11" s="1" t="str">
        <f>府内状況!B13</f>
        <v>貝塚市</v>
      </c>
      <c r="D11" s="3">
        <f>府内状況!J13</f>
        <v>231.36105919003117</v>
      </c>
      <c r="F11">
        <v>9</v>
      </c>
      <c r="G11" t="str">
        <f t="shared" si="0"/>
        <v>豊中市</v>
      </c>
      <c r="H11">
        <f t="shared" si="0"/>
        <v>10518.116124601524</v>
      </c>
      <c r="J11" s="5">
        <f>全国状況!F13</f>
        <v>5</v>
      </c>
      <c r="K11" s="1" t="str">
        <f>全国状況!B13</f>
        <v>栃木県</v>
      </c>
      <c r="L11" s="3">
        <f>全国状況!E13</f>
        <v>14017.590001277065</v>
      </c>
      <c r="N11" s="1">
        <v>9</v>
      </c>
      <c r="O11" s="1" t="str">
        <f t="shared" si="1"/>
        <v>神奈川県</v>
      </c>
      <c r="P11" s="4">
        <f t="shared" si="1"/>
        <v>12518.163188295175</v>
      </c>
    </row>
    <row r="12" spans="2:17">
      <c r="B12" s="1">
        <f>府内状況!K14</f>
        <v>6</v>
      </c>
      <c r="C12" s="1" t="str">
        <f>府内状況!B14</f>
        <v>守口市</v>
      </c>
      <c r="D12" s="3">
        <f>府内状況!J14</f>
        <v>19461.627846534655</v>
      </c>
      <c r="F12">
        <v>10</v>
      </c>
      <c r="G12" t="str">
        <f t="shared" si="0"/>
        <v>泉佐野市</v>
      </c>
      <c r="H12">
        <f t="shared" si="0"/>
        <v>9173.9391389432494</v>
      </c>
      <c r="J12" s="5">
        <f>全国状況!F14</f>
        <v>21</v>
      </c>
      <c r="K12" s="1" t="str">
        <f>全国状況!B14</f>
        <v>群馬県</v>
      </c>
      <c r="L12" s="3">
        <f>全国状況!E14</f>
        <v>8137.1773320609291</v>
      </c>
      <c r="N12" s="1">
        <v>10</v>
      </c>
      <c r="O12" s="1" t="str">
        <f t="shared" si="1"/>
        <v>三重県</v>
      </c>
      <c r="P12" s="4">
        <f t="shared" si="1"/>
        <v>12034.356841826953</v>
      </c>
    </row>
    <row r="13" spans="2:17">
      <c r="B13" s="1">
        <f>府内状況!K15</f>
        <v>30</v>
      </c>
      <c r="C13" s="1" t="str">
        <f>府内状況!B15</f>
        <v>枚方市</v>
      </c>
      <c r="D13" s="3">
        <f>府内状況!J15</f>
        <v>-10202.191137292049</v>
      </c>
      <c r="F13">
        <v>11</v>
      </c>
      <c r="G13" t="str">
        <f t="shared" si="0"/>
        <v>羽曳野市</v>
      </c>
      <c r="H13">
        <f t="shared" si="0"/>
        <v>8204.6917812423289</v>
      </c>
      <c r="J13" s="5">
        <f>全国状況!F15</f>
        <v>11</v>
      </c>
      <c r="K13" s="1" t="str">
        <f>全国状況!B15</f>
        <v>埼玉県</v>
      </c>
      <c r="L13" s="3">
        <f>全国状況!E15</f>
        <v>11346.862388466772</v>
      </c>
      <c r="N13" s="1">
        <v>11</v>
      </c>
      <c r="O13" s="1" t="str">
        <f t="shared" si="1"/>
        <v>埼玉県</v>
      </c>
      <c r="P13" s="4">
        <f t="shared" si="1"/>
        <v>11346.862388466772</v>
      </c>
    </row>
    <row r="14" spans="2:17">
      <c r="B14" s="1">
        <f>府内状況!K16</f>
        <v>20</v>
      </c>
      <c r="C14" s="1" t="str">
        <f>府内状況!B16</f>
        <v>茨木市</v>
      </c>
      <c r="D14" s="3">
        <f>府内状況!J16</f>
        <v>2397.3226851780751</v>
      </c>
      <c r="F14">
        <v>12</v>
      </c>
      <c r="G14" t="str">
        <f t="shared" si="0"/>
        <v>東大阪市</v>
      </c>
      <c r="H14">
        <f t="shared" si="0"/>
        <v>7164.9562403182526</v>
      </c>
      <c r="J14" s="5">
        <f>全国状況!F16</f>
        <v>30</v>
      </c>
      <c r="K14" s="1" t="str">
        <f>全国状況!B16</f>
        <v>千葉県</v>
      </c>
      <c r="L14" s="3">
        <f>全国状況!E16</f>
        <v>4768.4385877326686</v>
      </c>
      <c r="N14" s="1">
        <v>12</v>
      </c>
      <c r="O14" s="1" t="str">
        <f t="shared" si="1"/>
        <v>岡山県</v>
      </c>
      <c r="P14" s="4">
        <f t="shared" si="1"/>
        <v>11333.810850107811</v>
      </c>
    </row>
    <row r="15" spans="2:17">
      <c r="B15" s="1">
        <f>府内状況!K17</f>
        <v>28</v>
      </c>
      <c r="C15" s="1" t="str">
        <f>府内状況!B17</f>
        <v>八尾市</v>
      </c>
      <c r="D15" s="3">
        <f>府内状況!J17</f>
        <v>-6855.4507211695627</v>
      </c>
      <c r="F15">
        <v>13</v>
      </c>
      <c r="G15" t="str">
        <f t="shared" si="0"/>
        <v>摂津市</v>
      </c>
      <c r="H15">
        <f t="shared" si="0"/>
        <v>7030.7251981643722</v>
      </c>
      <c r="J15" s="5">
        <f>全国状況!F17</f>
        <v>24</v>
      </c>
      <c r="K15" s="1" t="str">
        <f>全国状況!B17</f>
        <v>東京都</v>
      </c>
      <c r="L15" s="3">
        <f>全国状況!E17</f>
        <v>7233.6487489226984</v>
      </c>
      <c r="N15" s="1">
        <v>13</v>
      </c>
      <c r="O15" s="1" t="str">
        <f t="shared" si="1"/>
        <v>茨城県</v>
      </c>
      <c r="P15" s="4">
        <f t="shared" si="1"/>
        <v>10295.969023405218</v>
      </c>
    </row>
    <row r="16" spans="2:17">
      <c r="B16" s="1">
        <f>府内状況!K18</f>
        <v>10</v>
      </c>
      <c r="C16" s="1" t="str">
        <f>府内状況!B18</f>
        <v>泉佐野市</v>
      </c>
      <c r="D16" s="3">
        <f>府内状況!J18</f>
        <v>9173.9391389432494</v>
      </c>
      <c r="F16">
        <v>14</v>
      </c>
      <c r="G16" t="str">
        <f t="shared" si="0"/>
        <v>千早赤阪村</v>
      </c>
      <c r="H16">
        <f t="shared" si="0"/>
        <v>5616.1391484942887</v>
      </c>
      <c r="J16" s="5">
        <f>全国状況!F18</f>
        <v>9</v>
      </c>
      <c r="K16" s="1" t="str">
        <f>全国状況!B18</f>
        <v>神奈川県</v>
      </c>
      <c r="L16" s="3">
        <f>全国状況!E18</f>
        <v>12518.163188295175</v>
      </c>
      <c r="N16" s="1">
        <v>14</v>
      </c>
      <c r="O16" s="1" t="str">
        <f t="shared" si="1"/>
        <v>徳島県</v>
      </c>
      <c r="P16" s="4">
        <f t="shared" si="1"/>
        <v>9620.6543328082334</v>
      </c>
    </row>
    <row r="17" spans="2:16">
      <c r="B17" s="1">
        <f>府内状況!K19</f>
        <v>29</v>
      </c>
      <c r="C17" s="1" t="str">
        <f>府内状況!B19</f>
        <v>富田林市</v>
      </c>
      <c r="D17" s="3">
        <f>府内状況!J19</f>
        <v>-9330.7920772694652</v>
      </c>
      <c r="F17">
        <v>15</v>
      </c>
      <c r="G17" t="str">
        <f t="shared" si="0"/>
        <v>交野市</v>
      </c>
      <c r="H17">
        <f t="shared" si="0"/>
        <v>4343.7220997149461</v>
      </c>
      <c r="J17" s="5">
        <f>全国状況!F19</f>
        <v>27</v>
      </c>
      <c r="K17" s="1" t="str">
        <f>全国状況!B19</f>
        <v>新潟県</v>
      </c>
      <c r="L17" s="3">
        <f>全国状況!E19</f>
        <v>5842.631516967298</v>
      </c>
      <c r="N17" s="1">
        <v>15</v>
      </c>
      <c r="O17" s="1" t="str">
        <f t="shared" si="1"/>
        <v>島根県</v>
      </c>
      <c r="P17" s="4">
        <f t="shared" si="1"/>
        <v>9401.4482601608888</v>
      </c>
    </row>
    <row r="18" spans="2:16">
      <c r="B18" s="1">
        <f>府内状況!K20</f>
        <v>19</v>
      </c>
      <c r="C18" s="1" t="str">
        <f>府内状況!B20</f>
        <v>寝屋川市</v>
      </c>
      <c r="D18" s="3">
        <f>府内状況!J20</f>
        <v>2881.9244220775345</v>
      </c>
      <c r="F18">
        <v>16</v>
      </c>
      <c r="G18" t="str">
        <f t="shared" si="0"/>
        <v>藤井寺市</v>
      </c>
      <c r="H18">
        <f t="shared" si="0"/>
        <v>3463.0824426631038</v>
      </c>
      <c r="J18" s="5">
        <f>全国状況!F20</f>
        <v>18</v>
      </c>
      <c r="K18" s="1" t="str">
        <f>全国状況!B20</f>
        <v>富山県</v>
      </c>
      <c r="L18" s="3">
        <f>全国状況!E20</f>
        <v>9072.6261526440667</v>
      </c>
      <c r="N18" s="1">
        <v>16</v>
      </c>
      <c r="O18" s="1" t="str">
        <f t="shared" si="1"/>
        <v>岩手県</v>
      </c>
      <c r="P18" s="4">
        <f t="shared" si="1"/>
        <v>9288.7206200182918</v>
      </c>
    </row>
    <row r="19" spans="2:16">
      <c r="B19" s="1">
        <f>府内状況!K21</f>
        <v>3</v>
      </c>
      <c r="C19" s="1" t="str">
        <f>府内状況!B21</f>
        <v>河内長野市</v>
      </c>
      <c r="D19" s="3">
        <f>府内状況!J21</f>
        <v>21957.273968009118</v>
      </c>
      <c r="F19">
        <v>17</v>
      </c>
      <c r="G19" t="str">
        <f t="shared" si="0"/>
        <v>高槻市</v>
      </c>
      <c r="H19">
        <f t="shared" si="0"/>
        <v>3363.3022219734708</v>
      </c>
      <c r="J19" s="5">
        <f>全国状況!F21</f>
        <v>34</v>
      </c>
      <c r="K19" s="1" t="str">
        <f>全国状況!B21</f>
        <v>石川県</v>
      </c>
      <c r="L19" s="3">
        <f>全国状況!E21</f>
        <v>3272.7959602324054</v>
      </c>
      <c r="N19" s="1">
        <v>17</v>
      </c>
      <c r="O19" s="1" t="str">
        <f t="shared" si="1"/>
        <v>愛知県</v>
      </c>
      <c r="P19" s="4">
        <f t="shared" si="1"/>
        <v>9124.263432142392</v>
      </c>
    </row>
    <row r="20" spans="2:16">
      <c r="B20" s="1">
        <f>府内状況!K22</f>
        <v>43</v>
      </c>
      <c r="C20" s="1" t="str">
        <f>府内状況!B22</f>
        <v>松原市</v>
      </c>
      <c r="D20" s="3">
        <f>府内状況!J22</f>
        <v>-72775.538211513151</v>
      </c>
      <c r="F20">
        <v>18</v>
      </c>
      <c r="G20" t="str">
        <f t="shared" si="0"/>
        <v>太子町</v>
      </c>
      <c r="H20">
        <f t="shared" si="0"/>
        <v>3093.7293516276563</v>
      </c>
      <c r="J20" s="5">
        <f>全国状況!F22</f>
        <v>44</v>
      </c>
      <c r="K20" s="1" t="str">
        <f>全国状況!B22</f>
        <v>福井県</v>
      </c>
      <c r="L20" s="3">
        <f>全国状況!E22</f>
        <v>-11016.614024208331</v>
      </c>
      <c r="N20" s="1">
        <v>18</v>
      </c>
      <c r="O20" s="1" t="str">
        <f t="shared" si="1"/>
        <v>富山県</v>
      </c>
      <c r="P20" s="4">
        <f t="shared" si="1"/>
        <v>9072.6261526440667</v>
      </c>
    </row>
    <row r="21" spans="2:16">
      <c r="B21" s="1">
        <f>府内状況!K23</f>
        <v>33</v>
      </c>
      <c r="C21" s="1" t="str">
        <f>府内状況!B23</f>
        <v>大東市</v>
      </c>
      <c r="D21" s="3">
        <f>府内状況!J23</f>
        <v>-23439.114197872812</v>
      </c>
      <c r="F21">
        <v>19</v>
      </c>
      <c r="G21" t="str">
        <f t="shared" si="0"/>
        <v>寝屋川市</v>
      </c>
      <c r="H21">
        <f t="shared" si="0"/>
        <v>2881.9244220775345</v>
      </c>
      <c r="J21" s="5">
        <f>全国状況!F23</f>
        <v>28</v>
      </c>
      <c r="K21" s="1" t="str">
        <f>全国状況!B23</f>
        <v>山梨県</v>
      </c>
      <c r="L21" s="3">
        <f>全国状況!E23</f>
        <v>5310.8740246546131</v>
      </c>
      <c r="N21" s="1">
        <v>19</v>
      </c>
      <c r="O21" s="1" t="str">
        <f t="shared" si="1"/>
        <v>長野県</v>
      </c>
      <c r="P21" s="4">
        <f t="shared" si="1"/>
        <v>8763.1743798224543</v>
      </c>
    </row>
    <row r="22" spans="2:16">
      <c r="B22" s="1">
        <f>府内状況!K24</f>
        <v>22</v>
      </c>
      <c r="C22" s="1" t="str">
        <f>府内状況!B24</f>
        <v>和泉市</v>
      </c>
      <c r="D22" s="3">
        <f>府内状況!J24</f>
        <v>613.00523876253101</v>
      </c>
      <c r="F22">
        <v>20</v>
      </c>
      <c r="G22" t="str">
        <f t="shared" si="0"/>
        <v>茨木市</v>
      </c>
      <c r="H22">
        <f t="shared" si="0"/>
        <v>2397.3226851780751</v>
      </c>
      <c r="J22" s="5">
        <f>全国状況!F24</f>
        <v>19</v>
      </c>
      <c r="K22" s="1" t="str">
        <f>全国状況!B24</f>
        <v>長野県</v>
      </c>
      <c r="L22" s="3">
        <f>全国状況!E24</f>
        <v>8763.1743798224543</v>
      </c>
      <c r="N22" s="1">
        <v>20</v>
      </c>
      <c r="O22" s="1" t="str">
        <f t="shared" si="1"/>
        <v>宮崎県</v>
      </c>
      <c r="P22" s="4">
        <f t="shared" si="1"/>
        <v>8324.3704745482264</v>
      </c>
    </row>
    <row r="23" spans="2:16">
      <c r="B23" s="1">
        <f>府内状況!K25</f>
        <v>41</v>
      </c>
      <c r="C23" s="1" t="str">
        <f>府内状況!B25</f>
        <v>箕面市</v>
      </c>
      <c r="D23" s="3">
        <f>府内状況!J25</f>
        <v>-49269.95696550078</v>
      </c>
      <c r="F23">
        <v>21</v>
      </c>
      <c r="G23" t="str">
        <f t="shared" si="0"/>
        <v>堺市</v>
      </c>
      <c r="H23">
        <f t="shared" si="0"/>
        <v>1033.0447268855207</v>
      </c>
      <c r="J23" s="5">
        <f>全国状況!F25</f>
        <v>2</v>
      </c>
      <c r="K23" s="1" t="str">
        <f>全国状況!B25</f>
        <v>岐阜県</v>
      </c>
      <c r="L23" s="3">
        <f>全国状況!E25</f>
        <v>18480.015370851201</v>
      </c>
      <c r="N23" s="1">
        <v>21</v>
      </c>
      <c r="O23" s="1" t="str">
        <f t="shared" si="1"/>
        <v>群馬県</v>
      </c>
      <c r="P23" s="4">
        <f t="shared" si="1"/>
        <v>8137.1773320609291</v>
      </c>
    </row>
    <row r="24" spans="2:16">
      <c r="B24" s="1">
        <f>府内状況!K26</f>
        <v>40</v>
      </c>
      <c r="C24" s="1" t="str">
        <f>府内状況!B26</f>
        <v>柏原市</v>
      </c>
      <c r="D24" s="3">
        <f>府内状況!J26</f>
        <v>-45868.026610283116</v>
      </c>
      <c r="F24">
        <v>22</v>
      </c>
      <c r="G24" t="str">
        <f t="shared" si="0"/>
        <v>和泉市</v>
      </c>
      <c r="H24">
        <f t="shared" si="0"/>
        <v>613.00523876253101</v>
      </c>
      <c r="J24" s="5">
        <f>全国状況!F26</f>
        <v>6</v>
      </c>
      <c r="K24" s="1" t="str">
        <f>全国状況!B26</f>
        <v>静岡県</v>
      </c>
      <c r="L24" s="3">
        <f>全国状況!E26</f>
        <v>13783.860429221771</v>
      </c>
      <c r="N24" s="1">
        <v>22</v>
      </c>
      <c r="O24" s="1" t="str">
        <f t="shared" si="1"/>
        <v>和歌山県</v>
      </c>
      <c r="P24" s="4">
        <f t="shared" si="1"/>
        <v>7958.5164741715435</v>
      </c>
    </row>
    <row r="25" spans="2:16">
      <c r="B25" s="1">
        <f>府内状況!K27</f>
        <v>11</v>
      </c>
      <c r="C25" s="1" t="str">
        <f>府内状況!B27</f>
        <v>羽曳野市</v>
      </c>
      <c r="D25" s="3">
        <f>府内状況!J27</f>
        <v>8204.6917812423289</v>
      </c>
      <c r="F25">
        <v>23</v>
      </c>
      <c r="G25" t="str">
        <f t="shared" si="0"/>
        <v>四條畷市</v>
      </c>
      <c r="H25">
        <f t="shared" si="0"/>
        <v>453.98011620400257</v>
      </c>
      <c r="J25" s="5">
        <f>全国状況!F27</f>
        <v>17</v>
      </c>
      <c r="K25" s="1" t="str">
        <f>全国状況!B27</f>
        <v>愛知県</v>
      </c>
      <c r="L25" s="3">
        <f>全国状況!E27</f>
        <v>9124.263432142392</v>
      </c>
      <c r="N25" s="1">
        <v>23</v>
      </c>
      <c r="O25" s="1" t="str">
        <f t="shared" si="1"/>
        <v>兵庫県</v>
      </c>
      <c r="P25" s="4">
        <f t="shared" si="1"/>
        <v>7368.6049184974254</v>
      </c>
    </row>
    <row r="26" spans="2:16">
      <c r="B26" s="1">
        <f>府内状況!K28</f>
        <v>39</v>
      </c>
      <c r="C26" s="1" t="str">
        <f>府内状況!B28</f>
        <v>門真市</v>
      </c>
      <c r="D26" s="3">
        <f>府内状況!J28</f>
        <v>-44093.285393315156</v>
      </c>
      <c r="F26">
        <v>24</v>
      </c>
      <c r="G26" t="str">
        <f t="shared" si="0"/>
        <v>貝塚市</v>
      </c>
      <c r="H26">
        <f t="shared" si="0"/>
        <v>231.36105919003117</v>
      </c>
      <c r="J26" s="5">
        <f>全国状況!F28</f>
        <v>10</v>
      </c>
      <c r="K26" s="1" t="str">
        <f>全国状況!B28</f>
        <v>三重県</v>
      </c>
      <c r="L26" s="3">
        <f>全国状況!E28</f>
        <v>12034.356841826953</v>
      </c>
      <c r="N26" s="1">
        <v>24</v>
      </c>
      <c r="O26" s="1" t="str">
        <f t="shared" si="1"/>
        <v>東京都</v>
      </c>
      <c r="P26" s="4">
        <f t="shared" si="1"/>
        <v>7233.6487489226984</v>
      </c>
    </row>
    <row r="27" spans="2:16">
      <c r="B27" s="1">
        <f>府内状況!K29</f>
        <v>13</v>
      </c>
      <c r="C27" s="1" t="str">
        <f>府内状況!B29</f>
        <v>摂津市</v>
      </c>
      <c r="D27" s="3">
        <f>府内状況!J29</f>
        <v>7030.7251981643722</v>
      </c>
      <c r="F27">
        <v>25</v>
      </c>
      <c r="G27" t="str">
        <f t="shared" si="0"/>
        <v>岬町</v>
      </c>
      <c r="H27">
        <f t="shared" si="0"/>
        <v>39.254669612371963</v>
      </c>
      <c r="J27" s="5">
        <f>全国状況!F29</f>
        <v>26</v>
      </c>
      <c r="K27" s="1" t="str">
        <f>全国状況!B29</f>
        <v>滋賀県</v>
      </c>
      <c r="L27" s="3">
        <f>全国状況!E29</f>
        <v>6053.2659951841051</v>
      </c>
      <c r="N27" s="1">
        <v>25</v>
      </c>
      <c r="O27" s="1" t="str">
        <f t="shared" si="1"/>
        <v>愛媛県</v>
      </c>
      <c r="P27" s="4">
        <f t="shared" si="1"/>
        <v>6578.3312129362803</v>
      </c>
    </row>
    <row r="28" spans="2:16">
      <c r="B28" s="1">
        <f>府内状況!K30</f>
        <v>42</v>
      </c>
      <c r="C28" s="1" t="str">
        <f>府内状況!B30</f>
        <v>高石市</v>
      </c>
      <c r="D28" s="3">
        <f>府内状況!J30</f>
        <v>-58555.84191399152</v>
      </c>
      <c r="F28">
        <v>26</v>
      </c>
      <c r="G28" t="str">
        <f t="shared" si="0"/>
        <v>熊取町</v>
      </c>
      <c r="H28">
        <f t="shared" si="0"/>
        <v>-4218.5212089987981</v>
      </c>
      <c r="J28" s="5">
        <f>全国状況!F30</f>
        <v>39</v>
      </c>
      <c r="K28" s="1" t="str">
        <f>全国状況!B30</f>
        <v>京都府</v>
      </c>
      <c r="L28" s="3">
        <f>全国状況!E30</f>
        <v>1506.0232420656514</v>
      </c>
      <c r="N28" s="1">
        <v>26</v>
      </c>
      <c r="O28" s="1" t="str">
        <f t="shared" si="1"/>
        <v>滋賀県</v>
      </c>
      <c r="P28" s="4">
        <f t="shared" si="1"/>
        <v>6053.2659951841051</v>
      </c>
    </row>
    <row r="29" spans="2:16">
      <c r="B29" s="1">
        <f>府内状況!K31</f>
        <v>16</v>
      </c>
      <c r="C29" s="1" t="str">
        <f>府内状況!B31</f>
        <v>藤井寺市</v>
      </c>
      <c r="D29" s="3">
        <f>府内状況!J31</f>
        <v>3463.0824426631038</v>
      </c>
      <c r="F29">
        <v>27</v>
      </c>
      <c r="G29" t="str">
        <f t="shared" si="0"/>
        <v>泉大津市</v>
      </c>
      <c r="H29">
        <f t="shared" si="0"/>
        <v>-5234.6592904073586</v>
      </c>
      <c r="J29" s="5">
        <f>全国状況!F31</f>
        <v>43</v>
      </c>
      <c r="K29" s="1" t="str">
        <f>全国状況!B31</f>
        <v>大阪府</v>
      </c>
      <c r="L29" s="3">
        <f>全国状況!E31</f>
        <v>-10424.229619304937</v>
      </c>
      <c r="N29" s="1">
        <v>27</v>
      </c>
      <c r="O29" s="1" t="str">
        <f t="shared" si="1"/>
        <v>新潟県</v>
      </c>
      <c r="P29" s="4">
        <f t="shared" si="1"/>
        <v>5842.631516967298</v>
      </c>
    </row>
    <row r="30" spans="2:16">
      <c r="B30" s="1">
        <f>府内状況!K32</f>
        <v>12</v>
      </c>
      <c r="C30" s="1" t="str">
        <f>府内状況!B32</f>
        <v>東大阪市</v>
      </c>
      <c r="D30" s="3">
        <f>府内状況!J32</f>
        <v>7164.9562403182526</v>
      </c>
      <c r="F30">
        <v>28</v>
      </c>
      <c r="G30" t="str">
        <f t="shared" si="0"/>
        <v>八尾市</v>
      </c>
      <c r="H30">
        <f t="shared" si="0"/>
        <v>-6855.4507211695627</v>
      </c>
      <c r="J30" s="5">
        <f>全国状況!F32</f>
        <v>23</v>
      </c>
      <c r="K30" s="1" t="str">
        <f>全国状況!B32</f>
        <v>兵庫県</v>
      </c>
      <c r="L30" s="3">
        <f>全国状況!E32</f>
        <v>7368.6049184974254</v>
      </c>
      <c r="N30" s="1">
        <v>28</v>
      </c>
      <c r="O30" s="1" t="str">
        <f t="shared" si="1"/>
        <v>山梨県</v>
      </c>
      <c r="P30" s="4">
        <f t="shared" si="1"/>
        <v>5310.8740246546131</v>
      </c>
    </row>
    <row r="31" spans="2:16">
      <c r="B31" s="1">
        <f>府内状況!K33</f>
        <v>35</v>
      </c>
      <c r="C31" s="1" t="str">
        <f>府内状況!B33</f>
        <v>泉南市</v>
      </c>
      <c r="D31" s="3">
        <f>府内状況!J33</f>
        <v>-27070.752978292603</v>
      </c>
      <c r="F31">
        <v>29</v>
      </c>
      <c r="G31" t="str">
        <f t="shared" si="0"/>
        <v>富田林市</v>
      </c>
      <c r="H31">
        <f t="shared" si="0"/>
        <v>-9330.7920772694652</v>
      </c>
      <c r="J31" s="5">
        <f>全国状況!F33</f>
        <v>29</v>
      </c>
      <c r="K31" s="1" t="str">
        <f>全国状況!B33</f>
        <v>奈良県</v>
      </c>
      <c r="L31" s="3">
        <f>全国状況!E33</f>
        <v>4782.2464216162207</v>
      </c>
      <c r="N31" s="1">
        <v>29</v>
      </c>
      <c r="O31" s="1" t="str">
        <f t="shared" si="1"/>
        <v>奈良県</v>
      </c>
      <c r="P31" s="4">
        <f t="shared" si="1"/>
        <v>4782.2464216162207</v>
      </c>
    </row>
    <row r="32" spans="2:16">
      <c r="B32" s="1">
        <f>府内状況!K34</f>
        <v>23</v>
      </c>
      <c r="C32" s="1" t="str">
        <f>府内状況!B34</f>
        <v>四條畷市</v>
      </c>
      <c r="D32" s="3">
        <f>府内状況!J34</f>
        <v>453.98011620400257</v>
      </c>
      <c r="F32">
        <v>30</v>
      </c>
      <c r="G32" t="str">
        <f t="shared" si="0"/>
        <v>枚方市</v>
      </c>
      <c r="H32">
        <f t="shared" si="0"/>
        <v>-10202.191137292049</v>
      </c>
      <c r="J32" s="5">
        <f>全国状況!F34</f>
        <v>22</v>
      </c>
      <c r="K32" s="1" t="str">
        <f>全国状況!B34</f>
        <v>和歌山県</v>
      </c>
      <c r="L32" s="3">
        <f>全国状況!E34</f>
        <v>7958.5164741715435</v>
      </c>
      <c r="N32" s="1">
        <v>30</v>
      </c>
      <c r="O32" s="1" t="str">
        <f t="shared" si="1"/>
        <v>千葉県</v>
      </c>
      <c r="P32" s="4">
        <f t="shared" si="1"/>
        <v>4768.4385877326686</v>
      </c>
    </row>
    <row r="33" spans="2:16">
      <c r="B33" s="1">
        <f>府内状況!K35</f>
        <v>15</v>
      </c>
      <c r="C33" s="1" t="str">
        <f>府内状況!B35</f>
        <v>交野市</v>
      </c>
      <c r="D33" s="3">
        <f>府内状況!J35</f>
        <v>4343.7220997149461</v>
      </c>
      <c r="F33">
        <v>31</v>
      </c>
      <c r="G33" t="str">
        <f t="shared" si="0"/>
        <v>大阪市</v>
      </c>
      <c r="H33">
        <f t="shared" si="0"/>
        <v>-18418.652021658094</v>
      </c>
      <c r="J33" s="5">
        <f>全国状況!F35</f>
        <v>35</v>
      </c>
      <c r="K33" s="1" t="str">
        <f>全国状況!B35</f>
        <v>鳥取県</v>
      </c>
      <c r="L33" s="3">
        <f>全国状況!E35</f>
        <v>3102.6436929369579</v>
      </c>
      <c r="N33" s="1">
        <v>31</v>
      </c>
      <c r="O33" s="1" t="str">
        <f t="shared" si="1"/>
        <v>長崎県</v>
      </c>
      <c r="P33" s="4">
        <f t="shared" si="1"/>
        <v>4292.8410486819885</v>
      </c>
    </row>
    <row r="34" spans="2:16">
      <c r="B34" s="1">
        <f>府内状況!K36</f>
        <v>5</v>
      </c>
      <c r="C34" s="1" t="str">
        <f>府内状況!B36</f>
        <v>島本町</v>
      </c>
      <c r="D34" s="3">
        <f>府内状況!J36</f>
        <v>19709.532912280702</v>
      </c>
      <c r="F34">
        <v>32</v>
      </c>
      <c r="G34" t="str">
        <f t="shared" si="0"/>
        <v>池田市</v>
      </c>
      <c r="H34">
        <f t="shared" si="0"/>
        <v>-21832.960549224437</v>
      </c>
      <c r="J34" s="5">
        <f>全国状況!F36</f>
        <v>15</v>
      </c>
      <c r="K34" s="1" t="str">
        <f>全国状況!B36</f>
        <v>島根県</v>
      </c>
      <c r="L34" s="3">
        <f>全国状況!E36</f>
        <v>9401.4482601608888</v>
      </c>
      <c r="N34" s="1">
        <v>32</v>
      </c>
      <c r="O34" s="1" t="str">
        <f t="shared" si="1"/>
        <v>広島県</v>
      </c>
      <c r="P34" s="4">
        <f t="shared" si="1"/>
        <v>4096.520757382812</v>
      </c>
    </row>
    <row r="35" spans="2:16">
      <c r="B35" s="1">
        <f>府内状況!K37</f>
        <v>8</v>
      </c>
      <c r="C35" s="1" t="str">
        <f>府内状況!B37</f>
        <v>豊能町</v>
      </c>
      <c r="D35" s="3">
        <f>府内状況!J37</f>
        <v>13869.671424090338</v>
      </c>
      <c r="F35">
        <v>33</v>
      </c>
      <c r="G35" t="str">
        <f t="shared" si="0"/>
        <v>大東市</v>
      </c>
      <c r="H35">
        <f t="shared" si="0"/>
        <v>-23439.114197872812</v>
      </c>
      <c r="J35" s="5">
        <f>全国状況!F37</f>
        <v>12</v>
      </c>
      <c r="K35" s="1" t="str">
        <f>全国状況!B37</f>
        <v>岡山県</v>
      </c>
      <c r="L35" s="3">
        <f>全国状況!E37</f>
        <v>11333.810850107811</v>
      </c>
      <c r="N35" s="1">
        <v>33</v>
      </c>
      <c r="O35" s="1" t="str">
        <f t="shared" si="1"/>
        <v>大分県</v>
      </c>
      <c r="P35" s="4">
        <f t="shared" si="1"/>
        <v>3431.9611162097167</v>
      </c>
    </row>
    <row r="36" spans="2:16">
      <c r="B36" s="1">
        <f>府内状況!K38</f>
        <v>7</v>
      </c>
      <c r="C36" s="1" t="str">
        <f>府内状況!B38</f>
        <v>能勢町</v>
      </c>
      <c r="D36" s="3">
        <f>府内状況!J38</f>
        <v>19132.836734693876</v>
      </c>
      <c r="F36">
        <v>34</v>
      </c>
      <c r="G36" t="str">
        <f t="shared" si="0"/>
        <v>忠岡町</v>
      </c>
      <c r="H36">
        <f t="shared" si="0"/>
        <v>-26280.511361129495</v>
      </c>
      <c r="J36" s="5">
        <f>全国状況!F38</f>
        <v>32</v>
      </c>
      <c r="K36" s="1" t="str">
        <f>全国状況!B38</f>
        <v>広島県</v>
      </c>
      <c r="L36" s="3">
        <f>全国状況!E38</f>
        <v>4096.520757382812</v>
      </c>
      <c r="N36" s="1">
        <v>34</v>
      </c>
      <c r="O36" s="1" t="str">
        <f t="shared" si="1"/>
        <v>石川県</v>
      </c>
      <c r="P36" s="4">
        <f t="shared" si="1"/>
        <v>3272.7959602324054</v>
      </c>
    </row>
    <row r="37" spans="2:16">
      <c r="B37" s="1">
        <f>府内状況!K39</f>
        <v>34</v>
      </c>
      <c r="C37" s="1" t="str">
        <f>府内状況!B39</f>
        <v>忠岡町</v>
      </c>
      <c r="D37" s="3">
        <f>府内状況!J39</f>
        <v>-26280.511361129495</v>
      </c>
      <c r="F37">
        <v>35</v>
      </c>
      <c r="G37" t="str">
        <f t="shared" si="0"/>
        <v>泉南市</v>
      </c>
      <c r="H37">
        <f t="shared" si="0"/>
        <v>-27070.752978292603</v>
      </c>
      <c r="J37" s="5">
        <f>全国状況!F39</f>
        <v>7</v>
      </c>
      <c r="K37" s="1" t="str">
        <f>全国状況!B39</f>
        <v>山口県</v>
      </c>
      <c r="L37" s="3">
        <f>全国状況!E39</f>
        <v>13249.979987337794</v>
      </c>
      <c r="N37" s="1">
        <v>35</v>
      </c>
      <c r="O37" s="1" t="str">
        <f t="shared" si="1"/>
        <v>鳥取県</v>
      </c>
      <c r="P37" s="4">
        <f t="shared" si="1"/>
        <v>3102.6436929369579</v>
      </c>
    </row>
    <row r="38" spans="2:16">
      <c r="B38" s="1">
        <f>府内状況!K40</f>
        <v>26</v>
      </c>
      <c r="C38" s="1" t="str">
        <f>府内状況!B40</f>
        <v>熊取町</v>
      </c>
      <c r="D38" s="3">
        <f>府内状況!J40</f>
        <v>-4218.5212089987981</v>
      </c>
      <c r="F38">
        <v>36</v>
      </c>
      <c r="G38" t="str">
        <f t="shared" si="0"/>
        <v>阪南市</v>
      </c>
      <c r="H38">
        <f t="shared" si="0"/>
        <v>-30487.582122002736</v>
      </c>
      <c r="J38" s="5">
        <f>全国状況!F40</f>
        <v>14</v>
      </c>
      <c r="K38" s="1" t="str">
        <f>全国状況!B40</f>
        <v>徳島県</v>
      </c>
      <c r="L38" s="3">
        <f>全国状況!E40</f>
        <v>9620.6543328082334</v>
      </c>
      <c r="N38" s="1">
        <v>36</v>
      </c>
      <c r="O38" s="1" t="str">
        <f t="shared" si="1"/>
        <v>北海道</v>
      </c>
      <c r="P38" s="4">
        <f t="shared" si="1"/>
        <v>2988.1479949544755</v>
      </c>
    </row>
    <row r="39" spans="2:16">
      <c r="B39" s="1">
        <f>府内状況!K41</f>
        <v>4</v>
      </c>
      <c r="C39" s="1" t="str">
        <f>府内状況!B41</f>
        <v>田尻町</v>
      </c>
      <c r="D39" s="3">
        <f>府内状況!J41</f>
        <v>19793.423907319644</v>
      </c>
      <c r="F39">
        <v>37</v>
      </c>
      <c r="G39" t="str">
        <f t="shared" si="0"/>
        <v>吹田市</v>
      </c>
      <c r="H39">
        <f t="shared" si="0"/>
        <v>-33514.53898030753</v>
      </c>
      <c r="J39" s="5">
        <f>全国状況!F41</f>
        <v>37</v>
      </c>
      <c r="K39" s="1" t="str">
        <f>全国状況!B41</f>
        <v>香川県</v>
      </c>
      <c r="L39" s="3">
        <f>全国状況!E41</f>
        <v>2792.4140329938282</v>
      </c>
      <c r="N39" s="1">
        <v>37</v>
      </c>
      <c r="O39" s="1" t="str">
        <f t="shared" si="1"/>
        <v>香川県</v>
      </c>
      <c r="P39" s="4">
        <f t="shared" si="1"/>
        <v>2792.4140329938282</v>
      </c>
    </row>
    <row r="40" spans="2:16">
      <c r="B40" s="1">
        <f>府内状況!K42</f>
        <v>36</v>
      </c>
      <c r="C40" s="1" t="str">
        <f>府内状況!B42</f>
        <v>阪南市</v>
      </c>
      <c r="D40" s="3">
        <f>府内状況!J42</f>
        <v>-30487.582122002736</v>
      </c>
      <c r="F40">
        <v>38</v>
      </c>
      <c r="G40" t="str">
        <f t="shared" si="0"/>
        <v>岸和田市</v>
      </c>
      <c r="H40">
        <f t="shared" si="0"/>
        <v>-34282.912070210521</v>
      </c>
      <c r="J40" s="5">
        <f>全国状況!F42</f>
        <v>25</v>
      </c>
      <c r="K40" s="1" t="str">
        <f>全国状況!B42</f>
        <v>愛媛県</v>
      </c>
      <c r="L40" s="3">
        <f>全国状況!E42</f>
        <v>6578.3312129362803</v>
      </c>
      <c r="N40" s="1">
        <v>38</v>
      </c>
      <c r="O40" s="1" t="str">
        <f t="shared" si="1"/>
        <v>熊本県</v>
      </c>
      <c r="P40" s="4">
        <f t="shared" si="1"/>
        <v>2208.3000602592952</v>
      </c>
    </row>
    <row r="41" spans="2:16">
      <c r="B41" s="1">
        <f>府内状況!K43</f>
        <v>25</v>
      </c>
      <c r="C41" s="1" t="str">
        <f>府内状況!B43</f>
        <v>岬町</v>
      </c>
      <c r="D41" s="3">
        <f>府内状況!J43</f>
        <v>39.254669612371963</v>
      </c>
      <c r="F41">
        <v>39</v>
      </c>
      <c r="G41" t="str">
        <f t="shared" si="0"/>
        <v>門真市</v>
      </c>
      <c r="H41">
        <f t="shared" si="0"/>
        <v>-44093.285393315156</v>
      </c>
      <c r="J41" s="5">
        <f>全国状況!F43</f>
        <v>42</v>
      </c>
      <c r="K41" s="1" t="str">
        <f>全国状況!B43</f>
        <v>高知県</v>
      </c>
      <c r="L41" s="3">
        <f>全国状況!E43</f>
        <v>-6415.0085530146416</v>
      </c>
      <c r="N41" s="1">
        <v>39</v>
      </c>
      <c r="O41" s="1" t="str">
        <f t="shared" si="1"/>
        <v>京都府</v>
      </c>
      <c r="P41" s="4">
        <f t="shared" si="1"/>
        <v>1506.0232420656514</v>
      </c>
    </row>
    <row r="42" spans="2:16">
      <c r="B42" s="1">
        <f>府内状況!K44</f>
        <v>18</v>
      </c>
      <c r="C42" s="1" t="str">
        <f>府内状況!B44</f>
        <v>太子町</v>
      </c>
      <c r="D42" s="3">
        <f>府内状況!J44</f>
        <v>3093.7293516276563</v>
      </c>
      <c r="F42">
        <v>40</v>
      </c>
      <c r="G42" t="str">
        <f t="shared" si="0"/>
        <v>柏原市</v>
      </c>
      <c r="H42">
        <f t="shared" si="0"/>
        <v>-45868.026610283116</v>
      </c>
      <c r="J42" s="5">
        <f>全国状況!F44</f>
        <v>41</v>
      </c>
      <c r="K42" s="1" t="str">
        <f>全国状況!B44</f>
        <v>福岡県</v>
      </c>
      <c r="L42" s="3">
        <f>全国状況!E44</f>
        <v>-5511.8505455500344</v>
      </c>
      <c r="N42" s="1">
        <v>40</v>
      </c>
      <c r="O42" s="1" t="str">
        <f t="shared" si="1"/>
        <v>青森県</v>
      </c>
      <c r="P42" s="4">
        <f t="shared" si="1"/>
        <v>-1591.3953857382573</v>
      </c>
    </row>
    <row r="43" spans="2:16">
      <c r="B43" s="1">
        <f>府内状況!K45</f>
        <v>2</v>
      </c>
      <c r="C43" s="1" t="str">
        <f>府内状況!B45</f>
        <v>河南町</v>
      </c>
      <c r="D43" s="3">
        <f>府内状況!J45</f>
        <v>25253.329177057356</v>
      </c>
      <c r="F43">
        <v>41</v>
      </c>
      <c r="G43" t="str">
        <f t="shared" si="0"/>
        <v>箕面市</v>
      </c>
      <c r="H43">
        <f t="shared" si="0"/>
        <v>-49269.95696550078</v>
      </c>
      <c r="J43" s="5">
        <f>全国状況!F45</f>
        <v>47</v>
      </c>
      <c r="K43" s="1" t="str">
        <f>全国状況!B45</f>
        <v>佐賀県</v>
      </c>
      <c r="L43" s="3">
        <f>全国状況!E45</f>
        <v>-30483.054161626202</v>
      </c>
      <c r="N43" s="1">
        <v>41</v>
      </c>
      <c r="O43" s="1" t="str">
        <f t="shared" si="1"/>
        <v>福岡県</v>
      </c>
      <c r="P43" s="4">
        <f t="shared" si="1"/>
        <v>-5511.8505455500344</v>
      </c>
    </row>
    <row r="44" spans="2:16">
      <c r="B44" s="1">
        <f>府内状況!K46</f>
        <v>14</v>
      </c>
      <c r="C44" s="1" t="str">
        <f>府内状況!B46</f>
        <v>千早赤阪村</v>
      </c>
      <c r="D44" s="3">
        <f>府内状況!J46</f>
        <v>5616.1391484942887</v>
      </c>
      <c r="F44">
        <v>42</v>
      </c>
      <c r="G44" t="str">
        <f t="shared" si="0"/>
        <v>高石市</v>
      </c>
      <c r="H44">
        <f t="shared" si="0"/>
        <v>-58555.84191399152</v>
      </c>
      <c r="J44" s="5">
        <f>全国状況!F46</f>
        <v>31</v>
      </c>
      <c r="K44" s="1" t="str">
        <f>全国状況!B46</f>
        <v>長崎県</v>
      </c>
      <c r="L44" s="3">
        <f>全国状況!E46</f>
        <v>4292.8410486819885</v>
      </c>
      <c r="N44" s="1">
        <v>42</v>
      </c>
      <c r="O44" s="1" t="str">
        <f t="shared" si="1"/>
        <v>高知県</v>
      </c>
      <c r="P44" s="4">
        <f t="shared" si="1"/>
        <v>-6415.0085530146416</v>
      </c>
    </row>
    <row r="45" spans="2:16">
      <c r="B45" s="1">
        <f>府内状況!K47</f>
        <v>1</v>
      </c>
      <c r="C45" s="1" t="str">
        <f>府内状況!B47</f>
        <v>大阪狭山市</v>
      </c>
      <c r="D45" s="3">
        <f>府内状況!J47</f>
        <v>30883.849513572353</v>
      </c>
      <c r="F45">
        <v>43</v>
      </c>
      <c r="G45" t="str">
        <f t="shared" si="0"/>
        <v>松原市</v>
      </c>
      <c r="H45">
        <f t="shared" si="0"/>
        <v>-72775.538211513151</v>
      </c>
      <c r="J45" s="5">
        <f>全国状況!F47</f>
        <v>38</v>
      </c>
      <c r="K45" s="1" t="str">
        <f>全国状況!B47</f>
        <v>熊本県</v>
      </c>
      <c r="L45" s="3">
        <f>全国状況!E47</f>
        <v>2208.3000602592952</v>
      </c>
      <c r="N45" s="1">
        <v>43</v>
      </c>
      <c r="O45" s="1" t="str">
        <f t="shared" si="1"/>
        <v>大阪府</v>
      </c>
      <c r="P45" s="4">
        <f t="shared" si="1"/>
        <v>-10424.229619304937</v>
      </c>
    </row>
    <row r="46" spans="2:16">
      <c r="J46" s="5">
        <f>全国状況!F48</f>
        <v>33</v>
      </c>
      <c r="K46" s="1" t="str">
        <f>全国状況!B48</f>
        <v>大分県</v>
      </c>
      <c r="L46" s="3">
        <f>全国状況!E48</f>
        <v>3431.9611162097167</v>
      </c>
      <c r="N46" s="1">
        <v>44</v>
      </c>
      <c r="O46" s="1" t="str">
        <f t="shared" si="1"/>
        <v>福井県</v>
      </c>
      <c r="P46" s="4">
        <f t="shared" si="1"/>
        <v>-11016.614024208331</v>
      </c>
    </row>
    <row r="47" spans="2:16">
      <c r="J47" s="5">
        <f>全国状況!F49</f>
        <v>20</v>
      </c>
      <c r="K47" s="1" t="str">
        <f>全国状況!B49</f>
        <v>宮崎県</v>
      </c>
      <c r="L47" s="3">
        <f>全国状況!E49</f>
        <v>8324.3704745482264</v>
      </c>
      <c r="N47" s="1">
        <v>45</v>
      </c>
      <c r="O47" s="1" t="str">
        <f t="shared" si="1"/>
        <v>鹿児島県</v>
      </c>
      <c r="P47" s="4">
        <f t="shared" si="1"/>
        <v>-11201.328087327151</v>
      </c>
    </row>
    <row r="48" spans="2:16">
      <c r="J48" s="5">
        <f>全国状況!F50</f>
        <v>45</v>
      </c>
      <c r="K48" s="1" t="str">
        <f>全国状況!B50</f>
        <v>鹿児島県</v>
      </c>
      <c r="L48" s="3">
        <f>全国状況!E50</f>
        <v>-11201.328087327151</v>
      </c>
      <c r="N48" s="1">
        <v>46</v>
      </c>
      <c r="O48" s="1" t="str">
        <f t="shared" si="1"/>
        <v>沖縄県</v>
      </c>
      <c r="P48" s="4">
        <f t="shared" si="1"/>
        <v>-18219.329859532918</v>
      </c>
    </row>
    <row r="49" spans="10:16">
      <c r="J49" s="5">
        <f>全国状況!F51</f>
        <v>46</v>
      </c>
      <c r="K49" s="1" t="str">
        <f>全国状況!B51</f>
        <v>沖縄県</v>
      </c>
      <c r="L49" s="3">
        <f>全国状況!E51</f>
        <v>-18219.329859532918</v>
      </c>
      <c r="N49" s="1">
        <v>47</v>
      </c>
      <c r="O49" s="1" t="str">
        <f t="shared" si="1"/>
        <v>佐賀県</v>
      </c>
      <c r="P49" s="4">
        <f t="shared" si="1"/>
        <v>-30483.054161626202</v>
      </c>
    </row>
  </sheetData>
  <phoneticPr fontId="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ワークシート</vt:lpstr>
      </vt:variant>
      <vt:variant>
        <vt:i4>4</vt:i4>
      </vt:variant>
      <vt:variant>
        <vt:lpstr>グラフ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府内状況</vt:lpstr>
      <vt:lpstr>全国状況</vt:lpstr>
      <vt:lpstr>03作業用</vt:lpstr>
      <vt:lpstr>Sheet1</vt:lpstr>
      <vt:lpstr>府内状況（グラフ）</vt:lpstr>
      <vt:lpstr>全国状況（グラフ）</vt:lpstr>
      <vt:lpstr>全国状況!Print_Area</vt:lpstr>
      <vt:lpstr>府内状況!Print_Area</vt:lpstr>
    </vt:vector>
  </TitlesOfParts>
  <Company>大阪府庁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2017-10-13T02:27:19Z</cp:lastPrinted>
  <dcterms:created xsi:type="dcterms:W3CDTF">2011-03-22T09:22:31Z</dcterms:created>
  <dcterms:modified xsi:type="dcterms:W3CDTF">2017-10-13T02:42:03Z</dcterms:modified>
</cp:coreProperties>
</file>