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checkCompatibility="1" defaultThemeVersion="124226"/>
  <mc:AlternateContent xmlns:mc="http://schemas.openxmlformats.org/markup-compatibility/2006">
    <mc:Choice Requires="x15">
      <x15ac:absPath xmlns:x15ac="http://schemas.microsoft.com/office/spreadsheetml/2010/11/ac" url="\\10.19.167.21\kokuho\51_財政運営G\07_赤字解消計画関係\赤字解消・激変緩和措置計画\01_H30年度策定計画（令和７年度まで）\R6年度\02_計画HP公表\★各市町村データ\"/>
    </mc:Choice>
  </mc:AlternateContent>
  <xr:revisionPtr revIDLastSave="0" documentId="13_ncr:1_{97964BAE-33FD-4110-8CEE-14290892F41E}" xr6:coauthVersionLast="47" xr6:coauthVersionMax="47" xr10:uidLastSave="{00000000-0000-0000-0000-000000000000}"/>
  <bookViews>
    <workbookView xWindow="22932" yWindow="-108" windowWidth="23256" windowHeight="14616" xr2:uid="{00000000-000D-0000-FFFF-FFFF00000000}"/>
  </bookViews>
  <sheets>
    <sheet name="赤字解消 " sheetId="7" r:id="rId1"/>
    <sheet name="別紙 " sheetId="8" r:id="rId2"/>
  </sheets>
  <definedNames>
    <definedName name="_xlnm.Print_Area" localSheetId="0">'赤字解消 '!$C$1:$P$119</definedName>
    <definedName name="_xlnm.Print_Area" localSheetId="1">'別紙 '!$C$1:$O$49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8" l="1"/>
  <c r="G27" i="8" l="1"/>
  <c r="H25" i="8" s="1"/>
  <c r="G48" i="8" l="1"/>
  <c r="H46" i="8" s="1"/>
  <c r="G45" i="8"/>
  <c r="H43" i="8" s="1"/>
  <c r="G42" i="8"/>
  <c r="H40" i="8" s="1"/>
  <c r="G39" i="8"/>
  <c r="H37" i="8" s="1"/>
  <c r="G36" i="8"/>
  <c r="H34" i="8" s="1"/>
  <c r="G30" i="8"/>
  <c r="H28" i="8" s="1"/>
  <c r="G24" i="8"/>
  <c r="H22" i="8" s="1"/>
  <c r="G21" i="8"/>
  <c r="H19" i="8" s="1"/>
  <c r="G18" i="8"/>
  <c r="H16" i="8" s="1"/>
  <c r="G15" i="8"/>
  <c r="H13" i="8" s="1"/>
  <c r="G6" i="8"/>
  <c r="H4" i="8" s="1"/>
  <c r="G12" i="8"/>
  <c r="H10" i="8" s="1"/>
  <c r="G9" i="8"/>
  <c r="H7" i="8" s="1"/>
  <c r="F19" i="7"/>
  <c r="L61" i="7" l="1"/>
  <c r="K61" i="7"/>
  <c r="J61" i="7"/>
  <c r="F23" i="7" l="1"/>
  <c r="E62" i="7" l="1"/>
  <c r="E61" i="7"/>
  <c r="E60" i="7"/>
  <c r="N16" i="7"/>
  <c r="L10" i="7"/>
  <c r="F18" i="7" s="1"/>
  <c r="H14" i="8" l="1"/>
  <c r="H42" i="8"/>
  <c r="I40" i="8" s="1"/>
  <c r="F27" i="7"/>
  <c r="O16" i="7"/>
  <c r="E47" i="7"/>
  <c r="H11" i="8"/>
  <c r="O11" i="8"/>
  <c r="E50" i="7"/>
  <c r="H23" i="8"/>
  <c r="H6" i="8"/>
  <c r="I4" i="8" s="1"/>
  <c r="H5" i="8"/>
  <c r="O35" i="8"/>
  <c r="H35" i="8"/>
  <c r="H38" i="8"/>
  <c r="O38" i="8"/>
  <c r="O47" i="8"/>
  <c r="H47" i="8"/>
  <c r="H44" i="8"/>
  <c r="O44" i="8"/>
  <c r="H20" i="8"/>
  <c r="O20" i="8"/>
  <c r="H9" i="8"/>
  <c r="I7" i="8" s="1"/>
  <c r="H8" i="8"/>
  <c r="O17" i="8"/>
  <c r="H17" i="8"/>
  <c r="H29" i="8"/>
  <c r="H41" i="8"/>
  <c r="H45" i="8" l="1"/>
  <c r="H30" i="8"/>
  <c r="I28" i="8" s="1"/>
  <c r="H18" i="8"/>
  <c r="H33" i="8"/>
  <c r="H39" i="8"/>
  <c r="O29" i="8"/>
  <c r="F26" i="7"/>
  <c r="F45" i="7"/>
  <c r="F46" i="7" s="1"/>
  <c r="H36" i="8"/>
  <c r="I34" i="8" s="1"/>
  <c r="I42" i="8"/>
  <c r="I41" i="8"/>
  <c r="H15" i="8"/>
  <c r="I13" i="8" s="1"/>
  <c r="O23" i="8"/>
  <c r="H26" i="8"/>
  <c r="F50" i="7"/>
  <c r="E53" i="7"/>
  <c r="E63" i="7"/>
  <c r="E66" i="7" s="1"/>
  <c r="I9" i="8"/>
  <c r="J7" i="8" s="1"/>
  <c r="I8" i="8"/>
  <c r="H32" i="8"/>
  <c r="H24" i="8"/>
  <c r="I22" i="8" s="1"/>
  <c r="H21" i="8"/>
  <c r="I19" i="8" s="1"/>
  <c r="H48" i="8"/>
  <c r="I46" i="8" s="1"/>
  <c r="F58" i="7"/>
  <c r="F59" i="7" s="1"/>
  <c r="H27" i="8"/>
  <c r="I25" i="8" s="1"/>
  <c r="I6" i="8"/>
  <c r="J4" i="8" s="1"/>
  <c r="I5" i="8"/>
  <c r="H12" i="8"/>
  <c r="I10" i="8" s="1"/>
  <c r="I44" i="8" l="1"/>
  <c r="I43" i="8"/>
  <c r="I45" i="8" s="1"/>
  <c r="J43" i="8" s="1"/>
  <c r="I37" i="8"/>
  <c r="I39" i="8" s="1"/>
  <c r="I32" i="8"/>
  <c r="I30" i="8"/>
  <c r="J28" i="8" s="1"/>
  <c r="I29" i="8"/>
  <c r="I17" i="8"/>
  <c r="I16" i="8"/>
  <c r="G58" i="7" s="1"/>
  <c r="G59" i="7" s="1"/>
  <c r="I38" i="8"/>
  <c r="F51" i="7"/>
  <c r="F52" i="7" s="1"/>
  <c r="F47" i="7"/>
  <c r="F60" i="7"/>
  <c r="J9" i="8"/>
  <c r="J8" i="8"/>
  <c r="G50" i="7"/>
  <c r="F63" i="7"/>
  <c r="I35" i="8"/>
  <c r="I36" i="8"/>
  <c r="J34" i="8" s="1"/>
  <c r="I24" i="8"/>
  <c r="I23" i="8"/>
  <c r="H61" i="7"/>
  <c r="I14" i="8"/>
  <c r="I15" i="8"/>
  <c r="J13" i="8" s="1"/>
  <c r="J6" i="8"/>
  <c r="K4" i="8" s="1"/>
  <c r="J5" i="8"/>
  <c r="I12" i="8"/>
  <c r="J10" i="8" s="1"/>
  <c r="I11" i="8"/>
  <c r="I61" i="7"/>
  <c r="J45" i="8"/>
  <c r="K43" i="8" s="1"/>
  <c r="I27" i="8"/>
  <c r="J25" i="8" s="1"/>
  <c r="I26" i="8"/>
  <c r="I48" i="8"/>
  <c r="J46" i="8" s="1"/>
  <c r="I47" i="8"/>
  <c r="I21" i="8"/>
  <c r="J19" i="8" s="1"/>
  <c r="I20" i="8"/>
  <c r="F61" i="7"/>
  <c r="F64" i="7" s="1"/>
  <c r="F65" i="7" s="1"/>
  <c r="M48" i="7"/>
  <c r="G61" i="7"/>
  <c r="J42" i="8"/>
  <c r="K40" i="8" s="1"/>
  <c r="J41" i="8"/>
  <c r="J29" i="8" l="1"/>
  <c r="J44" i="8"/>
  <c r="J37" i="8"/>
  <c r="J39" i="8" s="1"/>
  <c r="K37" i="8" s="1"/>
  <c r="J38" i="8"/>
  <c r="I33" i="8"/>
  <c r="J30" i="8"/>
  <c r="K28" i="8" s="1"/>
  <c r="K30" i="8" s="1"/>
  <c r="L28" i="8" s="1"/>
  <c r="G64" i="7"/>
  <c r="G65" i="7" s="1"/>
  <c r="I18" i="8"/>
  <c r="G45" i="7"/>
  <c r="F53" i="7"/>
  <c r="F66" i="7"/>
  <c r="J48" i="8"/>
  <c r="K46" i="8" s="1"/>
  <c r="J47" i="8"/>
  <c r="K44" i="8"/>
  <c r="K45" i="8"/>
  <c r="L43" i="8" s="1"/>
  <c r="J15" i="8"/>
  <c r="K13" i="8" s="1"/>
  <c r="J14" i="8"/>
  <c r="J24" i="8"/>
  <c r="J23" i="8"/>
  <c r="G63" i="7"/>
  <c r="H50" i="7"/>
  <c r="K29" i="8"/>
  <c r="J12" i="8"/>
  <c r="K10" i="8" s="1"/>
  <c r="J11" i="8"/>
  <c r="G60" i="7"/>
  <c r="J21" i="8"/>
  <c r="K19" i="8" s="1"/>
  <c r="J20" i="8"/>
  <c r="J27" i="8"/>
  <c r="K25" i="8" s="1"/>
  <c r="J26" i="8"/>
  <c r="K9" i="8"/>
  <c r="L7" i="8" s="1"/>
  <c r="K8" i="8"/>
  <c r="K41" i="8"/>
  <c r="K42" i="8"/>
  <c r="L40" i="8" s="1"/>
  <c r="M61" i="7"/>
  <c r="K5" i="8"/>
  <c r="K6" i="8"/>
  <c r="L4" i="8" s="1"/>
  <c r="J36" i="8"/>
  <c r="K34" i="8" s="1"/>
  <c r="J35" i="8"/>
  <c r="G66" i="7" l="1"/>
  <c r="K38" i="8"/>
  <c r="K39" i="8"/>
  <c r="L37" i="8" s="1"/>
  <c r="J33" i="8"/>
  <c r="J32" i="8"/>
  <c r="G46" i="7"/>
  <c r="G51" i="7"/>
  <c r="G52" i="7" s="1"/>
  <c r="J16" i="8"/>
  <c r="J18" i="8" s="1"/>
  <c r="J17" i="8"/>
  <c r="G47" i="7"/>
  <c r="L42" i="8"/>
  <c r="M40" i="8" s="1"/>
  <c r="L41" i="8"/>
  <c r="K11" i="8"/>
  <c r="K12" i="8"/>
  <c r="L10" i="8" s="1"/>
  <c r="L39" i="8"/>
  <c r="M37" i="8" s="1"/>
  <c r="K36" i="8"/>
  <c r="L34" i="8" s="1"/>
  <c r="K35" i="8"/>
  <c r="L9" i="8"/>
  <c r="M7" i="8" s="1"/>
  <c r="L8" i="8"/>
  <c r="K26" i="8"/>
  <c r="K27" i="8"/>
  <c r="L25" i="8" s="1"/>
  <c r="K14" i="8"/>
  <c r="K15" i="8"/>
  <c r="L13" i="8" s="1"/>
  <c r="K48" i="8"/>
  <c r="L46" i="8" s="1"/>
  <c r="K47" i="8"/>
  <c r="L6" i="8"/>
  <c r="M4" i="8" s="1"/>
  <c r="L5" i="8"/>
  <c r="L30" i="8"/>
  <c r="M28" i="8" s="1"/>
  <c r="L29" i="8"/>
  <c r="K24" i="8"/>
  <c r="L22" i="8" s="1"/>
  <c r="L45" i="8"/>
  <c r="M43" i="8" s="1"/>
  <c r="L44" i="8"/>
  <c r="K20" i="8"/>
  <c r="K21" i="8"/>
  <c r="L19" i="8" s="1"/>
  <c r="H63" i="7"/>
  <c r="I50" i="7"/>
  <c r="K50" i="7" s="1"/>
  <c r="L38" i="8" l="1"/>
  <c r="K63" i="7"/>
  <c r="L50" i="7"/>
  <c r="K32" i="8"/>
  <c r="K33" i="8"/>
  <c r="H58" i="7"/>
  <c r="H45" i="7"/>
  <c r="K16" i="8"/>
  <c r="K18" i="8" s="1"/>
  <c r="K17" i="8"/>
  <c r="G53" i="7"/>
  <c r="M45" i="8"/>
  <c r="N43" i="8" s="1"/>
  <c r="O43" i="8" s="1"/>
  <c r="M44" i="8"/>
  <c r="M39" i="8"/>
  <c r="N37" i="8" s="1"/>
  <c r="O37" i="8" s="1"/>
  <c r="M38" i="8"/>
  <c r="L24" i="8"/>
  <c r="M22" i="8" s="1"/>
  <c r="L23" i="8"/>
  <c r="L48" i="8"/>
  <c r="M46" i="8" s="1"/>
  <c r="L47" i="8"/>
  <c r="L36" i="8"/>
  <c r="M34" i="8" s="1"/>
  <c r="L35" i="8"/>
  <c r="M30" i="8"/>
  <c r="N28" i="8" s="1"/>
  <c r="O28" i="8" s="1"/>
  <c r="M29" i="8"/>
  <c r="M6" i="8"/>
  <c r="M5" i="8"/>
  <c r="M9" i="8"/>
  <c r="N7" i="8" s="1"/>
  <c r="O7" i="8" s="1"/>
  <c r="O8" i="8" s="1"/>
  <c r="M8" i="8"/>
  <c r="M42" i="8"/>
  <c r="N40" i="8" s="1"/>
  <c r="O40" i="8" s="1"/>
  <c r="O41" i="8" s="1"/>
  <c r="M41" i="8"/>
  <c r="I63" i="7"/>
  <c r="J50" i="7"/>
  <c r="L27" i="8"/>
  <c r="M25" i="8" s="1"/>
  <c r="L26" i="8"/>
  <c r="L12" i="8"/>
  <c r="M10" i="8" s="1"/>
  <c r="L11" i="8"/>
  <c r="L21" i="8"/>
  <c r="M19" i="8" s="1"/>
  <c r="O19" i="8" s="1"/>
  <c r="L20" i="8"/>
  <c r="L15" i="8"/>
  <c r="M13" i="8" s="1"/>
  <c r="L14" i="8"/>
  <c r="L63" i="7" l="1"/>
  <c r="M50" i="7"/>
  <c r="L32" i="8"/>
  <c r="L16" i="8"/>
  <c r="L17" i="8"/>
  <c r="I58" i="7"/>
  <c r="I45" i="7"/>
  <c r="H59" i="7"/>
  <c r="H64" i="7"/>
  <c r="H60" i="7"/>
  <c r="H47" i="7"/>
  <c r="H51" i="7"/>
  <c r="N4" i="8"/>
  <c r="N9" i="8"/>
  <c r="O9" i="8" s="1"/>
  <c r="N8" i="8"/>
  <c r="N29" i="8"/>
  <c r="N30" i="8"/>
  <c r="O30" i="8" s="1"/>
  <c r="N39" i="8"/>
  <c r="O39" i="8" s="1"/>
  <c r="N38" i="8"/>
  <c r="N41" i="8"/>
  <c r="N42" i="8"/>
  <c r="O42" i="8" s="1"/>
  <c r="N44" i="8"/>
  <c r="N45" i="8"/>
  <c r="O45" i="8" s="1"/>
  <c r="M21" i="8"/>
  <c r="N19" i="8" s="1"/>
  <c r="M20" i="8"/>
  <c r="M27" i="8"/>
  <c r="N25" i="8" s="1"/>
  <c r="O25" i="8" s="1"/>
  <c r="O26" i="8" s="1"/>
  <c r="M26" i="8"/>
  <c r="M36" i="8"/>
  <c r="N34" i="8" s="1"/>
  <c r="O34" i="8" s="1"/>
  <c r="M35" i="8"/>
  <c r="J63" i="7"/>
  <c r="M14" i="8"/>
  <c r="M15" i="8"/>
  <c r="N13" i="8" s="1"/>
  <c r="M11" i="8"/>
  <c r="M12" i="8"/>
  <c r="N10" i="8" s="1"/>
  <c r="O10" i="8" s="1"/>
  <c r="M47" i="8"/>
  <c r="M48" i="8"/>
  <c r="N46" i="8" s="1"/>
  <c r="O46" i="8" s="1"/>
  <c r="M23" i="8"/>
  <c r="M24" i="8"/>
  <c r="N22" i="8" s="1"/>
  <c r="O22" i="8" s="1"/>
  <c r="L33" i="8" l="1"/>
  <c r="I47" i="7"/>
  <c r="I51" i="7"/>
  <c r="I59" i="7"/>
  <c r="I64" i="7"/>
  <c r="I65" i="7" s="1"/>
  <c r="H65" i="7"/>
  <c r="H66" i="7"/>
  <c r="I60" i="7"/>
  <c r="J58" i="7"/>
  <c r="J45" i="7"/>
  <c r="H53" i="7"/>
  <c r="L18" i="8"/>
  <c r="O4" i="8"/>
  <c r="O5" i="8" s="1"/>
  <c r="N5" i="8"/>
  <c r="N6" i="8"/>
  <c r="O6" i="8" s="1"/>
  <c r="N23" i="8"/>
  <c r="N24" i="8"/>
  <c r="O24" i="8" s="1"/>
  <c r="N47" i="8"/>
  <c r="N48" i="8"/>
  <c r="O48" i="8" s="1"/>
  <c r="N11" i="8"/>
  <c r="N12" i="8"/>
  <c r="O12" i="8" s="1"/>
  <c r="N27" i="8"/>
  <c r="O27" i="8" s="1"/>
  <c r="N26" i="8"/>
  <c r="N15" i="8"/>
  <c r="O15" i="8" s="1"/>
  <c r="N14" i="8"/>
  <c r="N35" i="8"/>
  <c r="N36" i="8"/>
  <c r="O36" i="8" s="1"/>
  <c r="O21" i="8"/>
  <c r="N21" i="8"/>
  <c r="N20" i="8"/>
  <c r="M33" i="8" l="1"/>
  <c r="N31" i="8" s="1"/>
  <c r="I66" i="7"/>
  <c r="J46" i="7"/>
  <c r="J51" i="7"/>
  <c r="J52" i="7" s="1"/>
  <c r="J47" i="7"/>
  <c r="M16" i="8"/>
  <c r="M17" i="8"/>
  <c r="I53" i="7"/>
  <c r="J59" i="7"/>
  <c r="J64" i="7"/>
  <c r="J65" i="7" s="1"/>
  <c r="J60" i="7"/>
  <c r="M63" i="7"/>
  <c r="M32" i="8" l="1"/>
  <c r="O31" i="8"/>
  <c r="O32" i="8" s="1"/>
  <c r="N32" i="8"/>
  <c r="K58" i="7"/>
  <c r="K45" i="7"/>
  <c r="K47" i="7" s="1"/>
  <c r="O16" i="8"/>
  <c r="J53" i="7"/>
  <c r="J66" i="7"/>
  <c r="M18" i="8"/>
  <c r="N33" i="8" l="1"/>
  <c r="O33" i="8" s="1"/>
  <c r="N16" i="8"/>
  <c r="N18" i="8" s="1"/>
  <c r="O18" i="8" s="1"/>
  <c r="N17" i="8"/>
  <c r="M58" i="7"/>
  <c r="M45" i="7"/>
  <c r="K46" i="7"/>
  <c r="K51" i="7"/>
  <c r="K52" i="7" s="1"/>
  <c r="K60" i="7"/>
  <c r="K59" i="7"/>
  <c r="K64" i="7"/>
  <c r="K65" i="7" s="1"/>
  <c r="K66" i="7" l="1"/>
  <c r="M46" i="7"/>
  <c r="M51" i="7"/>
  <c r="M52" i="7" s="1"/>
  <c r="M59" i="7"/>
  <c r="M64" i="7"/>
  <c r="M65" i="7" s="1"/>
  <c r="K53" i="7"/>
  <c r="L58" i="7"/>
  <c r="L45" i="7"/>
  <c r="L59" i="7" l="1"/>
  <c r="L64" i="7"/>
  <c r="L65" i="7" s="1"/>
  <c r="L60" i="7"/>
  <c r="M60" i="7" s="1"/>
  <c r="L46" i="7"/>
  <c r="L51" i="7"/>
  <c r="L52" i="7" s="1"/>
  <c r="L47" i="7"/>
  <c r="M47" i="7" s="1"/>
  <c r="L66" i="7" l="1"/>
  <c r="M66" i="7" s="1"/>
  <c r="L53" i="7"/>
  <c r="M5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F23" authorId="0" shapeId="0" xr:uid="{00000000-0006-0000-0000-000001000000}">
      <text>
        <r>
          <rPr>
            <sz val="11"/>
            <color indexed="81"/>
            <rFont val="ＭＳ Ｐゴシック"/>
            <family val="3"/>
            <charset val="128"/>
          </rPr>
          <t>マイナスの場合は、ゼロ</t>
        </r>
        <r>
          <rPr>
            <sz val="9"/>
            <color indexed="81"/>
            <rFont val="ＭＳ Ｐゴシック"/>
            <family val="3"/>
            <charset val="128"/>
          </rPr>
          <t xml:space="preserve">
</t>
        </r>
      </text>
    </comment>
  </commentList>
</comments>
</file>

<file path=xl/sharedStrings.xml><?xml version="1.0" encoding="utf-8"?>
<sst xmlns="http://schemas.openxmlformats.org/spreadsheetml/2006/main" count="499" uniqueCount="234">
  <si>
    <t>都道府県名</t>
    <rPh sb="0" eb="4">
      <t>トドウフケン</t>
    </rPh>
    <rPh sb="4" eb="5">
      <t>メイ</t>
    </rPh>
    <phoneticPr fontId="5"/>
  </si>
  <si>
    <t>保険者名</t>
    <rPh sb="0" eb="3">
      <t>ホケンシャ</t>
    </rPh>
    <rPh sb="3" eb="4">
      <t>メイ</t>
    </rPh>
    <phoneticPr fontId="5"/>
  </si>
  <si>
    <t>決　算　補　填　等　目　的</t>
    <rPh sb="0" eb="1">
      <t>ケッ</t>
    </rPh>
    <rPh sb="2" eb="3">
      <t>サン</t>
    </rPh>
    <rPh sb="4" eb="5">
      <t>ホ</t>
    </rPh>
    <rPh sb="6" eb="7">
      <t>テン</t>
    </rPh>
    <rPh sb="8" eb="9">
      <t>トウ</t>
    </rPh>
    <rPh sb="10" eb="11">
      <t>メ</t>
    </rPh>
    <rPh sb="12" eb="13">
      <t>テキ</t>
    </rPh>
    <phoneticPr fontId="5"/>
  </si>
  <si>
    <t>決算補填等目的のもの</t>
    <rPh sb="0" eb="1">
      <t>ケッ</t>
    </rPh>
    <rPh sb="1" eb="2">
      <t>サン</t>
    </rPh>
    <rPh sb="2" eb="3">
      <t>ホ</t>
    </rPh>
    <rPh sb="3" eb="4">
      <t>テン</t>
    </rPh>
    <rPh sb="4" eb="5">
      <t>トウ</t>
    </rPh>
    <rPh sb="5" eb="6">
      <t>メ</t>
    </rPh>
    <rPh sb="6" eb="7">
      <t>テキ</t>
    </rPh>
    <phoneticPr fontId="5"/>
  </si>
  <si>
    <t>保険者の政策によるもの</t>
    <rPh sb="0" eb="1">
      <t>タモツ</t>
    </rPh>
    <rPh sb="1" eb="2">
      <t>ケン</t>
    </rPh>
    <rPh sb="2" eb="3">
      <t>モノ</t>
    </rPh>
    <rPh sb="4" eb="5">
      <t>セイ</t>
    </rPh>
    <rPh sb="5" eb="6">
      <t>サク</t>
    </rPh>
    <phoneticPr fontId="5"/>
  </si>
  <si>
    <t>保険料の収納不足のため</t>
    <rPh sb="0" eb="3">
      <t>ホケンリョウ</t>
    </rPh>
    <rPh sb="4" eb="6">
      <t>シュウノウ</t>
    </rPh>
    <rPh sb="6" eb="8">
      <t>フソク</t>
    </rPh>
    <phoneticPr fontId="5"/>
  </si>
  <si>
    <t>累積赤字補填のため</t>
  </si>
  <si>
    <t>医療費の増加</t>
    <rPh sb="0" eb="3">
      <t>イリョウヒ</t>
    </rPh>
    <rPh sb="4" eb="6">
      <t>ゾウカ</t>
    </rPh>
    <phoneticPr fontId="5"/>
  </si>
  <si>
    <t>後期高齢者支援金等</t>
    <rPh sb="0" eb="2">
      <t>コウキ</t>
    </rPh>
    <rPh sb="2" eb="5">
      <t>コウレイシャ</t>
    </rPh>
    <rPh sb="5" eb="7">
      <t>シエン</t>
    </rPh>
    <rPh sb="7" eb="8">
      <t>キン</t>
    </rPh>
    <rPh sb="8" eb="9">
      <t>トウ</t>
    </rPh>
    <phoneticPr fontId="5"/>
  </si>
  <si>
    <t>公債費等、借入金利息</t>
    <rPh sb="0" eb="3">
      <t>コウサイヒ</t>
    </rPh>
    <rPh sb="3" eb="4">
      <t>トウ</t>
    </rPh>
    <rPh sb="5" eb="8">
      <t>カリイレキン</t>
    </rPh>
    <rPh sb="8" eb="10">
      <t>リソク</t>
    </rPh>
    <phoneticPr fontId="5"/>
  </si>
  <si>
    <t>高額療養費貸付金</t>
    <rPh sb="0" eb="2">
      <t>コウガク</t>
    </rPh>
    <rPh sb="2" eb="5">
      <t>リョウヨウヒ</t>
    </rPh>
    <rPh sb="5" eb="7">
      <t>カシツケ</t>
    </rPh>
    <rPh sb="7" eb="8">
      <t>キン</t>
    </rPh>
    <phoneticPr fontId="5"/>
  </si>
  <si>
    <t>保険料（税）の負担緩和を図るため</t>
    <rPh sb="0" eb="3">
      <t>ホケンリョウ</t>
    </rPh>
    <rPh sb="4" eb="5">
      <t>ゼイ</t>
    </rPh>
    <rPh sb="7" eb="9">
      <t>フタン</t>
    </rPh>
    <rPh sb="9" eb="11">
      <t>カンワ</t>
    </rPh>
    <rPh sb="12" eb="13">
      <t>ハカ</t>
    </rPh>
    <phoneticPr fontId="5"/>
  </si>
  <si>
    <t>地方単独の保険料（税）の軽減額</t>
    <rPh sb="0" eb="2">
      <t>チホウ</t>
    </rPh>
    <rPh sb="2" eb="4">
      <t>タンドク</t>
    </rPh>
    <rPh sb="5" eb="8">
      <t>ホケンリョウ</t>
    </rPh>
    <rPh sb="9" eb="10">
      <t>ゼイ</t>
    </rPh>
    <rPh sb="12" eb="15">
      <t>ケイゲンガク</t>
    </rPh>
    <phoneticPr fontId="5"/>
  </si>
  <si>
    <t>任意給付に充てるため</t>
    <rPh sb="0" eb="2">
      <t>ニンイ</t>
    </rPh>
    <rPh sb="2" eb="4">
      <t>キュウフ</t>
    </rPh>
    <rPh sb="5" eb="6">
      <t>ア</t>
    </rPh>
    <phoneticPr fontId="5"/>
  </si>
  <si>
    <t>小計</t>
    <rPh sb="0" eb="2">
      <t>ショウケイ</t>
    </rPh>
    <phoneticPr fontId="5"/>
  </si>
  <si>
    <t>①　　　（円）</t>
    <phoneticPr fontId="5"/>
  </si>
  <si>
    <t>②　　　（円）</t>
    <phoneticPr fontId="5"/>
  </si>
  <si>
    <t>③　　　　（円）</t>
    <rPh sb="6" eb="7">
      <t>エン</t>
    </rPh>
    <phoneticPr fontId="5"/>
  </si>
  <si>
    <t>④　　　　（円）</t>
    <rPh sb="6" eb="7">
      <t>エン</t>
    </rPh>
    <phoneticPr fontId="5"/>
  </si>
  <si>
    <t>⑤　　　（円）</t>
    <phoneticPr fontId="5"/>
  </si>
  <si>
    <t>⑥　　　　　(円）</t>
    <rPh sb="7" eb="8">
      <t>エン</t>
    </rPh>
    <phoneticPr fontId="5"/>
  </si>
  <si>
    <t>⑦　　　（円）</t>
    <phoneticPr fontId="5"/>
  </si>
  <si>
    <t>⑧　　　（円）</t>
    <phoneticPr fontId="5"/>
  </si>
  <si>
    <t>⑨　　　（円）</t>
    <phoneticPr fontId="5"/>
  </si>
  <si>
    <t>①～⑨　　（円）</t>
    <rPh sb="6" eb="7">
      <t>エン</t>
    </rPh>
    <phoneticPr fontId="5"/>
  </si>
  <si>
    <t>※その他は、理由別に区分けして貼付してください。</t>
    <rPh sb="3" eb="4">
      <t>タ</t>
    </rPh>
    <rPh sb="6" eb="8">
      <t>リユウ</t>
    </rPh>
    <rPh sb="8" eb="9">
      <t>ベツ</t>
    </rPh>
    <rPh sb="10" eb="12">
      <t>クワ</t>
    </rPh>
    <rPh sb="15" eb="17">
      <t>テンプ</t>
    </rPh>
    <phoneticPr fontId="4"/>
  </si>
  <si>
    <t>決  算  補  填  等  以  外  の  目  的</t>
    <rPh sb="0" eb="1">
      <t>ケッ</t>
    </rPh>
    <rPh sb="3" eb="4">
      <t>サン</t>
    </rPh>
    <rPh sb="6" eb="7">
      <t>ホ</t>
    </rPh>
    <rPh sb="9" eb="10">
      <t>テン</t>
    </rPh>
    <rPh sb="12" eb="13">
      <t>トウ</t>
    </rPh>
    <rPh sb="15" eb="16">
      <t>イ</t>
    </rPh>
    <rPh sb="18" eb="19">
      <t>ソト</t>
    </rPh>
    <rPh sb="24" eb="25">
      <t>メ</t>
    </rPh>
    <rPh sb="27" eb="28">
      <t>テキ</t>
    </rPh>
    <phoneticPr fontId="5"/>
  </si>
  <si>
    <t>保険料（税）の減免額に充てるため</t>
    <rPh sb="0" eb="3">
      <t>ホケンリョウ</t>
    </rPh>
    <rPh sb="4" eb="5">
      <t>ゼイ</t>
    </rPh>
    <rPh sb="7" eb="9">
      <t>ゲンメン</t>
    </rPh>
    <rPh sb="9" eb="10">
      <t>ガク</t>
    </rPh>
    <rPh sb="11" eb="12">
      <t>ア</t>
    </rPh>
    <phoneticPr fontId="5"/>
  </si>
  <si>
    <t>地方単独事業の医療給付費波及増等</t>
    <rPh sb="0" eb="2">
      <t>チホウ</t>
    </rPh>
    <rPh sb="2" eb="4">
      <t>タンドク</t>
    </rPh>
    <rPh sb="4" eb="6">
      <t>ジギョウ</t>
    </rPh>
    <rPh sb="7" eb="9">
      <t>イリョウ</t>
    </rPh>
    <rPh sb="9" eb="11">
      <t>キュウフ</t>
    </rPh>
    <rPh sb="11" eb="12">
      <t>ヒ</t>
    </rPh>
    <rPh sb="12" eb="14">
      <t>ハキュウ</t>
    </rPh>
    <rPh sb="14" eb="15">
      <t>ゾウ</t>
    </rPh>
    <rPh sb="15" eb="16">
      <t>トウ</t>
    </rPh>
    <phoneticPr fontId="5"/>
  </si>
  <si>
    <t>保健事業費に充てるため</t>
    <rPh sb="0" eb="4">
      <t>ホケンジギョウ</t>
    </rPh>
    <rPh sb="4" eb="5">
      <t>ヒ</t>
    </rPh>
    <rPh sb="6" eb="7">
      <t>ア</t>
    </rPh>
    <phoneticPr fontId="5"/>
  </si>
  <si>
    <t>直営診療施設に充てるため</t>
    <rPh sb="0" eb="2">
      <t>チョクエイ</t>
    </rPh>
    <rPh sb="2" eb="4">
      <t>シンリョウ</t>
    </rPh>
    <rPh sb="4" eb="6">
      <t>シセツ</t>
    </rPh>
    <rPh sb="7" eb="8">
      <t>ア</t>
    </rPh>
    <phoneticPr fontId="5"/>
  </si>
  <si>
    <t>納税報奨金（納付組織交付金等）</t>
    <rPh sb="0" eb="2">
      <t>ノウゼイ</t>
    </rPh>
    <rPh sb="2" eb="5">
      <t>ホウショウキン</t>
    </rPh>
    <rPh sb="6" eb="8">
      <t>ノウフ</t>
    </rPh>
    <rPh sb="8" eb="10">
      <t>ソシキ</t>
    </rPh>
    <rPh sb="10" eb="13">
      <t>コウフキン</t>
    </rPh>
    <rPh sb="13" eb="14">
      <t>トウ</t>
    </rPh>
    <phoneticPr fontId="5"/>
  </si>
  <si>
    <t>基金積立</t>
    <rPh sb="0" eb="2">
      <t>キキン</t>
    </rPh>
    <rPh sb="2" eb="3">
      <t>ツ</t>
    </rPh>
    <rPh sb="3" eb="4">
      <t>タ</t>
    </rPh>
    <phoneticPr fontId="5"/>
  </si>
  <si>
    <t>返済金</t>
    <rPh sb="0" eb="3">
      <t>ヘンサイキン</t>
    </rPh>
    <phoneticPr fontId="5"/>
  </si>
  <si>
    <t>その他</t>
    <rPh sb="2" eb="3">
      <t>タ</t>
    </rPh>
    <phoneticPr fontId="5"/>
  </si>
  <si>
    <t>一部負担金の減免額の補填</t>
    <rPh sb="0" eb="2">
      <t>イチブ</t>
    </rPh>
    <rPh sb="2" eb="5">
      <t>フタンキン</t>
    </rPh>
    <rPh sb="6" eb="8">
      <t>ゲンメン</t>
    </rPh>
    <rPh sb="8" eb="9">
      <t>ガク</t>
    </rPh>
    <rPh sb="10" eb="12">
      <t>ホテン</t>
    </rPh>
    <phoneticPr fontId="5"/>
  </si>
  <si>
    <t>多子世帯支援奨励金</t>
    <rPh sb="0" eb="2">
      <t>タシ</t>
    </rPh>
    <rPh sb="2" eb="4">
      <t>セタイ</t>
    </rPh>
    <rPh sb="4" eb="6">
      <t>シエン</t>
    </rPh>
    <rPh sb="6" eb="8">
      <t>ショウレイ</t>
    </rPh>
    <rPh sb="8" eb="9">
      <t>キン</t>
    </rPh>
    <phoneticPr fontId="5"/>
  </si>
  <si>
    <t>⑩　　　　（円）　</t>
    <phoneticPr fontId="5"/>
  </si>
  <si>
    <t>⑪　　　（円）　</t>
    <phoneticPr fontId="5"/>
  </si>
  <si>
    <t>⑫　　　　（円）　</t>
    <phoneticPr fontId="5"/>
  </si>
  <si>
    <t>⑬　　（円）　</t>
    <phoneticPr fontId="5"/>
  </si>
  <si>
    <t>⑭　　（円）　</t>
    <phoneticPr fontId="5"/>
  </si>
  <si>
    <t>⑮　　（円）　</t>
    <phoneticPr fontId="5"/>
  </si>
  <si>
    <t>⑯　　　（円）　</t>
    <phoneticPr fontId="5"/>
  </si>
  <si>
    <t>⑱（円）　</t>
    <phoneticPr fontId="5"/>
  </si>
  <si>
    <t>(千円)</t>
    <rPh sb="1" eb="2">
      <t>セン</t>
    </rPh>
    <rPh sb="2" eb="3">
      <t>エン</t>
    </rPh>
    <phoneticPr fontId="4"/>
  </si>
  <si>
    <t>Ⅰ‐（４）赤字の原因</t>
    <rPh sb="5" eb="7">
      <t>アカジ</t>
    </rPh>
    <rPh sb="8" eb="10">
      <t>ゲンイン</t>
    </rPh>
    <phoneticPr fontId="5"/>
  </si>
  <si>
    <t>Ⅰ‐（2）繰上充用金の新規増加額（C)</t>
    <rPh sb="5" eb="7">
      <t>クリアゲ</t>
    </rPh>
    <rPh sb="7" eb="9">
      <t>ジュウヨウ</t>
    </rPh>
    <rPh sb="9" eb="10">
      <t>キン</t>
    </rPh>
    <rPh sb="11" eb="13">
      <t>シンキ</t>
    </rPh>
    <rPh sb="13" eb="15">
      <t>ゾウカ</t>
    </rPh>
    <rPh sb="15" eb="16">
      <t>ガク</t>
    </rPh>
    <phoneticPr fontId="5"/>
  </si>
  <si>
    <t>(千円）</t>
    <rPh sb="1" eb="2">
      <t>セン</t>
    </rPh>
    <rPh sb="2" eb="3">
      <t>エン</t>
    </rPh>
    <phoneticPr fontId="5"/>
  </si>
  <si>
    <t>対象額</t>
    <rPh sb="0" eb="2">
      <t>タイショウ</t>
    </rPh>
    <rPh sb="2" eb="3">
      <t>ガク</t>
    </rPh>
    <phoneticPr fontId="5"/>
  </si>
  <si>
    <t>第1年次</t>
    <rPh sb="0" eb="1">
      <t>ダイ</t>
    </rPh>
    <rPh sb="2" eb="4">
      <t>ネンジ</t>
    </rPh>
    <phoneticPr fontId="5"/>
  </si>
  <si>
    <t>第2年次</t>
    <rPh sb="0" eb="1">
      <t>ダイ</t>
    </rPh>
    <rPh sb="2" eb="4">
      <t>ネンジ</t>
    </rPh>
    <phoneticPr fontId="5"/>
  </si>
  <si>
    <t>第3年次</t>
    <rPh sb="0" eb="1">
      <t>ダイ</t>
    </rPh>
    <rPh sb="2" eb="4">
      <t>ネンジ</t>
    </rPh>
    <phoneticPr fontId="5"/>
  </si>
  <si>
    <t>第4年次</t>
    <rPh sb="0" eb="1">
      <t>ダイ</t>
    </rPh>
    <rPh sb="2" eb="4">
      <t>ネンジ</t>
    </rPh>
    <phoneticPr fontId="5"/>
  </si>
  <si>
    <t>第5年次</t>
    <rPh sb="0" eb="1">
      <t>ダイ</t>
    </rPh>
    <rPh sb="2" eb="4">
      <t>ネンジ</t>
    </rPh>
    <phoneticPr fontId="5"/>
  </si>
  <si>
    <t>第6年次</t>
    <rPh sb="0" eb="1">
      <t>ダイ</t>
    </rPh>
    <rPh sb="2" eb="4">
      <t>ネンジ</t>
    </rPh>
    <phoneticPr fontId="5"/>
  </si>
  <si>
    <t>合計</t>
    <rPh sb="0" eb="2">
      <t>ゴウケイ</t>
    </rPh>
    <phoneticPr fontId="5"/>
  </si>
  <si>
    <t>-</t>
    <phoneticPr fontId="5"/>
  </si>
  <si>
    <t>残額</t>
    <rPh sb="0" eb="2">
      <t>ザンガク</t>
    </rPh>
    <phoneticPr fontId="5"/>
  </si>
  <si>
    <r>
      <rPr>
        <u/>
        <sz val="12"/>
        <color theme="1"/>
        <rFont val="ＭＳ Ｐゴシック"/>
        <family val="3"/>
        <charset val="128"/>
      </rPr>
      <t>様式5　平成28年度　国民健康保険事業における一般会計繰入金の繰入理由別状況表から転写してください。</t>
    </r>
    <r>
      <rPr>
        <b/>
        <sz val="12"/>
        <color rgb="FFFF0000"/>
        <rFont val="ＭＳ Ｐゴシック"/>
        <family val="3"/>
        <charset val="128"/>
      </rPr>
      <t xml:space="preserve">
※網掛けは、大阪府の整理による解消すべき法定外繰入</t>
    </r>
    <rPh sb="52" eb="54">
      <t>アミカ</t>
    </rPh>
    <rPh sb="57" eb="60">
      <t>オオサカフ</t>
    </rPh>
    <rPh sb="61" eb="63">
      <t>セイリ</t>
    </rPh>
    <rPh sb="66" eb="68">
      <t>カイショウ</t>
    </rPh>
    <rPh sb="71" eb="73">
      <t>ホウテイ</t>
    </rPh>
    <rPh sb="73" eb="74">
      <t>ガイ</t>
    </rPh>
    <rPh sb="74" eb="76">
      <t>クリイレ</t>
    </rPh>
    <phoneticPr fontId="5"/>
  </si>
  <si>
    <t>①保険料収納不足のため</t>
    <rPh sb="1" eb="4">
      <t>ホケンリョウ</t>
    </rPh>
    <rPh sb="4" eb="6">
      <t>シュウノウ</t>
    </rPh>
    <rPh sb="6" eb="8">
      <t>フソク</t>
    </rPh>
    <phoneticPr fontId="5"/>
  </si>
  <si>
    <t>②累積赤字補填のため</t>
    <rPh sb="1" eb="3">
      <t>ルイセキ</t>
    </rPh>
    <rPh sb="3" eb="5">
      <t>アカジ</t>
    </rPh>
    <rPh sb="5" eb="7">
      <t>ホテン</t>
    </rPh>
    <phoneticPr fontId="5"/>
  </si>
  <si>
    <t>③医療費の増加</t>
    <rPh sb="1" eb="4">
      <t>イリョウヒ</t>
    </rPh>
    <rPh sb="5" eb="7">
      <t>ゾウカ</t>
    </rPh>
    <phoneticPr fontId="5"/>
  </si>
  <si>
    <t>④後期高齢者支援金等</t>
    <rPh sb="1" eb="3">
      <t>コウキ</t>
    </rPh>
    <rPh sb="3" eb="6">
      <t>コウレイシャ</t>
    </rPh>
    <rPh sb="6" eb="8">
      <t>シエン</t>
    </rPh>
    <rPh sb="8" eb="9">
      <t>キン</t>
    </rPh>
    <rPh sb="9" eb="10">
      <t>トウ</t>
    </rPh>
    <phoneticPr fontId="5"/>
  </si>
  <si>
    <t>⑤公債費等、借入金利息</t>
    <rPh sb="1" eb="4">
      <t>コウサイヒ</t>
    </rPh>
    <rPh sb="4" eb="5">
      <t>トウ</t>
    </rPh>
    <rPh sb="6" eb="8">
      <t>シャクニュウ</t>
    </rPh>
    <rPh sb="8" eb="9">
      <t>キン</t>
    </rPh>
    <rPh sb="9" eb="11">
      <t>リソク</t>
    </rPh>
    <phoneticPr fontId="5"/>
  </si>
  <si>
    <t>⑥高齢者療養費貸付金</t>
    <rPh sb="1" eb="4">
      <t>コウレイシャ</t>
    </rPh>
    <rPh sb="4" eb="7">
      <t>リョウヨウヒ</t>
    </rPh>
    <rPh sb="7" eb="9">
      <t>カシツケ</t>
    </rPh>
    <rPh sb="9" eb="10">
      <t>キン</t>
    </rPh>
    <phoneticPr fontId="5"/>
  </si>
  <si>
    <t>⑦保険料（税）の負担緩和を図るため</t>
    <rPh sb="1" eb="4">
      <t>ホケンリョウ</t>
    </rPh>
    <rPh sb="5" eb="6">
      <t>ゼイ</t>
    </rPh>
    <rPh sb="8" eb="10">
      <t>フタン</t>
    </rPh>
    <rPh sb="10" eb="12">
      <t>カンワ</t>
    </rPh>
    <rPh sb="13" eb="14">
      <t>ハカ</t>
    </rPh>
    <phoneticPr fontId="5"/>
  </si>
  <si>
    <t>⑧地方単独の保険料（税）の軽減額</t>
    <rPh sb="1" eb="3">
      <t>チホウ</t>
    </rPh>
    <rPh sb="3" eb="5">
      <t>タンドク</t>
    </rPh>
    <rPh sb="6" eb="9">
      <t>ホケンリョウ</t>
    </rPh>
    <rPh sb="10" eb="11">
      <t>ゼイ</t>
    </rPh>
    <rPh sb="13" eb="15">
      <t>ケイゲン</t>
    </rPh>
    <rPh sb="15" eb="16">
      <t>ガク</t>
    </rPh>
    <phoneticPr fontId="5"/>
  </si>
  <si>
    <t>⑨任意給付に充てるため</t>
    <rPh sb="1" eb="3">
      <t>ニンイ</t>
    </rPh>
    <rPh sb="3" eb="5">
      <t>キュウフ</t>
    </rPh>
    <rPh sb="6" eb="7">
      <t>ア</t>
    </rPh>
    <phoneticPr fontId="5"/>
  </si>
  <si>
    <t>⑩保険料（税）の減免額に充てるため</t>
    <rPh sb="1" eb="4">
      <t>ホケンリョウ</t>
    </rPh>
    <rPh sb="5" eb="6">
      <t>ゼイ</t>
    </rPh>
    <rPh sb="8" eb="10">
      <t>ゲンメン</t>
    </rPh>
    <rPh sb="10" eb="11">
      <t>ガク</t>
    </rPh>
    <rPh sb="12" eb="13">
      <t>ア</t>
    </rPh>
    <phoneticPr fontId="5"/>
  </si>
  <si>
    <t>⑭納税報奨金（納付組織交付金等）</t>
    <rPh sb="1" eb="3">
      <t>ノウゼイ</t>
    </rPh>
    <rPh sb="3" eb="6">
      <t>ホウショウキン</t>
    </rPh>
    <rPh sb="7" eb="9">
      <t>ノウフ</t>
    </rPh>
    <rPh sb="9" eb="11">
      <t>ソシキ</t>
    </rPh>
    <rPh sb="11" eb="14">
      <t>コウフキン</t>
    </rPh>
    <rPh sb="14" eb="15">
      <t>トウ</t>
    </rPh>
    <phoneticPr fontId="5"/>
  </si>
  <si>
    <t>⑮基金積立</t>
    <rPh sb="1" eb="3">
      <t>キキン</t>
    </rPh>
    <rPh sb="3" eb="5">
      <t>ツミタテ</t>
    </rPh>
    <phoneticPr fontId="5"/>
  </si>
  <si>
    <t>⑰その他（一部負担減免額の補填）</t>
    <rPh sb="3" eb="4">
      <t>タ</t>
    </rPh>
    <rPh sb="5" eb="7">
      <t>イチブ</t>
    </rPh>
    <rPh sb="7" eb="9">
      <t>フタン</t>
    </rPh>
    <rPh sb="9" eb="11">
      <t>ゲンメン</t>
    </rPh>
    <rPh sb="11" eb="12">
      <t>ガク</t>
    </rPh>
    <rPh sb="13" eb="15">
      <t>ホテン</t>
    </rPh>
    <phoneticPr fontId="5"/>
  </si>
  <si>
    <t>⑱その他（多子世帯支援奨励金）</t>
    <rPh sb="3" eb="4">
      <t>タ</t>
    </rPh>
    <rPh sb="5" eb="7">
      <t>タシ</t>
    </rPh>
    <rPh sb="7" eb="9">
      <t>セタイ</t>
    </rPh>
    <rPh sb="9" eb="11">
      <t>シエン</t>
    </rPh>
    <rPh sb="11" eb="13">
      <t>ショウレイ</t>
    </rPh>
    <rPh sb="13" eb="14">
      <t>キン</t>
    </rPh>
    <phoneticPr fontId="5"/>
  </si>
  <si>
    <t>区分</t>
    <rPh sb="0" eb="2">
      <t>クブン</t>
    </rPh>
    <phoneticPr fontId="2"/>
  </si>
  <si>
    <t>国</t>
    <rPh sb="0" eb="1">
      <t>クニ</t>
    </rPh>
    <phoneticPr fontId="2"/>
  </si>
  <si>
    <t>国府</t>
    <rPh sb="0" eb="1">
      <t>クニ</t>
    </rPh>
    <rPh sb="1" eb="2">
      <t>フ</t>
    </rPh>
    <phoneticPr fontId="2"/>
  </si>
  <si>
    <t>府</t>
    <rPh sb="0" eb="1">
      <t>フ</t>
    </rPh>
    <phoneticPr fontId="2"/>
  </si>
  <si>
    <t>-</t>
  </si>
  <si>
    <t>-</t>
    <phoneticPr fontId="2"/>
  </si>
  <si>
    <t>法定外繰入の解消予定額（率）</t>
    <rPh sb="0" eb="2">
      <t>ホウテイ</t>
    </rPh>
    <rPh sb="2" eb="3">
      <t>ガイ</t>
    </rPh>
    <rPh sb="3" eb="5">
      <t>クリイレ</t>
    </rPh>
    <rPh sb="8" eb="10">
      <t>ヨテイ</t>
    </rPh>
    <rPh sb="10" eb="11">
      <t>ガク</t>
    </rPh>
    <rPh sb="12" eb="13">
      <t>リツ</t>
    </rPh>
    <phoneticPr fontId="5"/>
  </si>
  <si>
    <t>繰上充用金の新規増加額
解消予定額（率）</t>
    <rPh sb="14" eb="16">
      <t>ヨテイ</t>
    </rPh>
    <rPh sb="16" eb="17">
      <t>ガク</t>
    </rPh>
    <rPh sb="18" eb="19">
      <t>リツ</t>
    </rPh>
    <phoneticPr fontId="4"/>
  </si>
  <si>
    <t>合計　赤字解消予定額（率）</t>
    <rPh sb="0" eb="2">
      <t>ゴウケイ</t>
    </rPh>
    <rPh sb="3" eb="5">
      <t>アカジ</t>
    </rPh>
    <rPh sb="7" eb="9">
      <t>ヨテイ</t>
    </rPh>
    <rPh sb="9" eb="10">
      <t>ガク</t>
    </rPh>
    <rPh sb="11" eb="12">
      <t>リツ</t>
    </rPh>
    <phoneticPr fontId="5"/>
  </si>
  <si>
    <t>現状</t>
    <rPh sb="0" eb="2">
      <t>ゲンジョウ</t>
    </rPh>
    <phoneticPr fontId="5"/>
  </si>
  <si>
    <t>上記のとおり提出します。</t>
    <rPh sb="0" eb="2">
      <t>ジョウキ</t>
    </rPh>
    <rPh sb="6" eb="8">
      <t>テイシュツ</t>
    </rPh>
    <phoneticPr fontId="2"/>
  </si>
  <si>
    <t>保険者名</t>
    <rPh sb="0" eb="3">
      <t>ホケンシャ</t>
    </rPh>
    <rPh sb="3" eb="4">
      <t>メイ</t>
    </rPh>
    <phoneticPr fontId="2"/>
  </si>
  <si>
    <t>代表者名　</t>
    <rPh sb="0" eb="3">
      <t>ダイヒョウシャ</t>
    </rPh>
    <rPh sb="3" eb="4">
      <t>メイ</t>
    </rPh>
    <phoneticPr fontId="2"/>
  </si>
  <si>
    <t>印</t>
    <rPh sb="0" eb="1">
      <t>イン</t>
    </rPh>
    <phoneticPr fontId="2"/>
  </si>
  <si>
    <t>Ⅰ．赤字の発生状況</t>
    <rPh sb="2" eb="4">
      <t>アカジ</t>
    </rPh>
    <rPh sb="5" eb="7">
      <t>ハッセイ</t>
    </rPh>
    <rPh sb="7" eb="9">
      <t>ジョウキョウ</t>
    </rPh>
    <phoneticPr fontId="5"/>
  </si>
  <si>
    <t>Ⅰ‐（１）法定外繰入金の状況</t>
    <rPh sb="5" eb="7">
      <t>ホウテイ</t>
    </rPh>
    <rPh sb="7" eb="8">
      <t>ガイ</t>
    </rPh>
    <rPh sb="8" eb="10">
      <t>クリイ</t>
    </rPh>
    <rPh sb="10" eb="11">
      <t>キン</t>
    </rPh>
    <rPh sb="12" eb="14">
      <t>ジョウキョウ</t>
    </rPh>
    <phoneticPr fontId="5"/>
  </si>
  <si>
    <t>Ⅰ‐（3）赤字額</t>
    <rPh sb="5" eb="7">
      <t>アカジ</t>
    </rPh>
    <rPh sb="7" eb="8">
      <t>ガク</t>
    </rPh>
    <phoneticPr fontId="5"/>
  </si>
  <si>
    <t>大阪府定義　　　（E)=（B)+（C）</t>
    <rPh sb="0" eb="3">
      <t>オオサカフ</t>
    </rPh>
    <rPh sb="3" eb="5">
      <t>テイギ</t>
    </rPh>
    <phoneticPr fontId="4"/>
  </si>
  <si>
    <t>⑲　　　　　（円）　</t>
    <phoneticPr fontId="5"/>
  </si>
  <si>
    <t>　Ⅱ‐（１）赤字解消のための基本方針</t>
    <rPh sb="6" eb="8">
      <t>アカジ</t>
    </rPh>
    <rPh sb="8" eb="10">
      <t>カイショウ</t>
    </rPh>
    <rPh sb="14" eb="16">
      <t>キホン</t>
    </rPh>
    <rPh sb="16" eb="18">
      <t>ホウシン</t>
    </rPh>
    <phoneticPr fontId="5"/>
  </si>
  <si>
    <t>　Ⅱ‐（２）赤字解消のための具体的取組</t>
    <rPh sb="6" eb="8">
      <t>アカジ</t>
    </rPh>
    <rPh sb="8" eb="10">
      <t>カイショウ</t>
    </rPh>
    <rPh sb="14" eb="17">
      <t>グタイテキ</t>
    </rPh>
    <rPh sb="17" eb="19">
      <t>トリク</t>
    </rPh>
    <phoneticPr fontId="5"/>
  </si>
  <si>
    <t>⑰　　　　　（円）　</t>
    <phoneticPr fontId="5"/>
  </si>
  <si>
    <t>１　保険料・税区分</t>
    <rPh sb="2" eb="5">
      <t>ホケンリョウ</t>
    </rPh>
    <rPh sb="6" eb="9">
      <t>ゼイクブン</t>
    </rPh>
    <phoneticPr fontId="2"/>
  </si>
  <si>
    <t>所得割（割合）</t>
    <rPh sb="0" eb="2">
      <t>ショトク</t>
    </rPh>
    <rPh sb="2" eb="3">
      <t>ワリ</t>
    </rPh>
    <rPh sb="4" eb="6">
      <t>ワリアイ</t>
    </rPh>
    <phoneticPr fontId="2"/>
  </si>
  <si>
    <t>均等割（割合）</t>
    <rPh sb="0" eb="3">
      <t>キントウワ</t>
    </rPh>
    <rPh sb="4" eb="6">
      <t>ワリアイ</t>
    </rPh>
    <phoneticPr fontId="2"/>
  </si>
  <si>
    <t>平等割（割合）</t>
    <rPh sb="0" eb="2">
      <t>ビョウドウ</t>
    </rPh>
    <rPh sb="2" eb="3">
      <t>ワリ</t>
    </rPh>
    <rPh sb="4" eb="6">
      <t>ワリアイ</t>
    </rPh>
    <phoneticPr fontId="2"/>
  </si>
  <si>
    <t>賦課限度額</t>
    <rPh sb="0" eb="2">
      <t>フカ</t>
    </rPh>
    <rPh sb="2" eb="4">
      <t>ゲンド</t>
    </rPh>
    <rPh sb="4" eb="5">
      <t>ガク</t>
    </rPh>
    <phoneticPr fontId="2"/>
  </si>
  <si>
    <t>３　保険料の減免基準</t>
    <rPh sb="2" eb="5">
      <t>ホケンリョウ</t>
    </rPh>
    <rPh sb="6" eb="8">
      <t>ゲンメン</t>
    </rPh>
    <rPh sb="8" eb="10">
      <t>キジュン</t>
    </rPh>
    <phoneticPr fontId="2"/>
  </si>
  <si>
    <t>４　仮算定の有無</t>
    <rPh sb="2" eb="3">
      <t>カリ</t>
    </rPh>
    <rPh sb="3" eb="5">
      <t>サンテイ</t>
    </rPh>
    <rPh sb="6" eb="8">
      <t>ウム</t>
    </rPh>
    <phoneticPr fontId="2"/>
  </si>
  <si>
    <t>５　本算定の時期</t>
    <rPh sb="2" eb="3">
      <t>ホン</t>
    </rPh>
    <rPh sb="3" eb="5">
      <t>サンテイ</t>
    </rPh>
    <rPh sb="6" eb="8">
      <t>ジキ</t>
    </rPh>
    <phoneticPr fontId="2"/>
  </si>
  <si>
    <t>６　納期数</t>
    <rPh sb="2" eb="4">
      <t>ノウキ</t>
    </rPh>
    <rPh sb="4" eb="5">
      <t>スウ</t>
    </rPh>
    <phoneticPr fontId="2"/>
  </si>
  <si>
    <t>　Ⅲ‐（２）激変緩和の年次計画</t>
    <rPh sb="6" eb="8">
      <t>ゲキヘン</t>
    </rPh>
    <rPh sb="8" eb="10">
      <t>カンワ</t>
    </rPh>
    <rPh sb="11" eb="13">
      <t>ネンジ</t>
    </rPh>
    <rPh sb="13" eb="15">
      <t>ケイカク</t>
    </rPh>
    <phoneticPr fontId="5"/>
  </si>
  <si>
    <t>Ⅲ．激変緩和措置計画</t>
    <rPh sb="2" eb="4">
      <t>ゲキヘン</t>
    </rPh>
    <rPh sb="4" eb="6">
      <t>カンワ</t>
    </rPh>
    <rPh sb="6" eb="8">
      <t>ソチ</t>
    </rPh>
    <rPh sb="8" eb="10">
      <t>ケイカク</t>
    </rPh>
    <phoneticPr fontId="5"/>
  </si>
  <si>
    <t>Ⅱ．赤字の解消計画　　　</t>
    <rPh sb="2" eb="4">
      <t>アカジ</t>
    </rPh>
    <rPh sb="5" eb="7">
      <t>カイショウ</t>
    </rPh>
    <rPh sb="7" eb="9">
      <t>ケイカク</t>
    </rPh>
    <phoneticPr fontId="5"/>
  </si>
  <si>
    <t>※以下の法定外繰入にかかる項目は別紙の内訳を自動集計します</t>
    <rPh sb="16" eb="18">
      <t>ベッシ</t>
    </rPh>
    <phoneticPr fontId="2"/>
  </si>
  <si>
    <t>Ⅱ‐（３）赤字解消の年次計画</t>
    <rPh sb="5" eb="7">
      <t>アカジ</t>
    </rPh>
    <rPh sb="7" eb="9">
      <t>カイショウ</t>
    </rPh>
    <rPh sb="10" eb="12">
      <t>ネンジ</t>
    </rPh>
    <rPh sb="12" eb="14">
      <t>ケイカク</t>
    </rPh>
    <phoneticPr fontId="5"/>
  </si>
  <si>
    <t>（総括表　大阪府定義）</t>
    <rPh sb="5" eb="8">
      <t>オオサカフ</t>
    </rPh>
    <rPh sb="8" eb="10">
      <t>テイギ</t>
    </rPh>
    <phoneticPr fontId="5"/>
  </si>
  <si>
    <t>７　一部負担金の減免基準</t>
    <rPh sb="2" eb="4">
      <t>イチブ</t>
    </rPh>
    <rPh sb="4" eb="7">
      <t>フタンキン</t>
    </rPh>
    <rPh sb="8" eb="10">
      <t>ゲンメン</t>
    </rPh>
    <rPh sb="10" eb="12">
      <t>キジュン</t>
    </rPh>
    <phoneticPr fontId="2"/>
  </si>
  <si>
    <t>国　定　義　　　　 (D)=（A)+（C）</t>
    <rPh sb="0" eb="1">
      <t>クニ</t>
    </rPh>
    <rPh sb="2" eb="3">
      <t>サダム</t>
    </rPh>
    <rPh sb="4" eb="5">
      <t>ギ</t>
    </rPh>
    <phoneticPr fontId="4"/>
  </si>
  <si>
    <t>（A)解消すべき法定外繰入金（国定義）
　　　　①～⑨</t>
    <rPh sb="3" eb="5">
      <t>カイショウ</t>
    </rPh>
    <rPh sb="8" eb="10">
      <t>ホウテイ</t>
    </rPh>
    <rPh sb="10" eb="11">
      <t>ガイ</t>
    </rPh>
    <rPh sb="11" eb="13">
      <t>クリイレ</t>
    </rPh>
    <rPh sb="13" eb="14">
      <t>キン</t>
    </rPh>
    <rPh sb="15" eb="16">
      <t>クニ</t>
    </rPh>
    <rPh sb="16" eb="18">
      <t>テイギ</t>
    </rPh>
    <phoneticPr fontId="4"/>
  </si>
  <si>
    <t>（B)解消すべき法定外繰入金（大阪府定義）
　　　　①,③～⑨,⑩,⑭,⑮,⑰～⑲</t>
    <rPh sb="3" eb="5">
      <t>カイショウ</t>
    </rPh>
    <rPh sb="8" eb="10">
      <t>ホウテイ</t>
    </rPh>
    <rPh sb="10" eb="11">
      <t>ガイ</t>
    </rPh>
    <rPh sb="11" eb="13">
      <t>クリイレ</t>
    </rPh>
    <rPh sb="13" eb="14">
      <t>キン</t>
    </rPh>
    <rPh sb="15" eb="18">
      <t>オオサカフ</t>
    </rPh>
    <rPh sb="18" eb="20">
      <t>テイギ</t>
    </rPh>
    <phoneticPr fontId="4"/>
  </si>
  <si>
    <t>（総括表　国定義）</t>
    <phoneticPr fontId="5"/>
  </si>
  <si>
    <t>（C）
新規増加額</t>
    <rPh sb="4" eb="6">
      <t>シンキ</t>
    </rPh>
    <rPh sb="6" eb="8">
      <t>ゾウカ</t>
    </rPh>
    <rPh sb="8" eb="9">
      <t>ガク</t>
    </rPh>
    <phoneticPr fontId="5"/>
  </si>
  <si>
    <t>別紙　　赤字解消の年次計画　（内訳表）</t>
    <rPh sb="0" eb="2">
      <t>ベッシ</t>
    </rPh>
    <rPh sb="4" eb="6">
      <t>アカジ</t>
    </rPh>
    <rPh sb="6" eb="8">
      <t>カイショウ</t>
    </rPh>
    <rPh sb="9" eb="11">
      <t>ネンジ</t>
    </rPh>
    <rPh sb="11" eb="13">
      <t>ケイカク</t>
    </rPh>
    <rPh sb="15" eb="17">
      <t>ウチワケ</t>
    </rPh>
    <rPh sb="17" eb="18">
      <t>ヒョウ</t>
    </rPh>
    <phoneticPr fontId="5"/>
  </si>
  <si>
    <t>項目</t>
    <rPh sb="0" eb="2">
      <t>コウモク</t>
    </rPh>
    <phoneticPr fontId="2"/>
  </si>
  <si>
    <t>解消額</t>
    <rPh sb="0" eb="2">
      <t>カイショウ</t>
    </rPh>
    <rPh sb="2" eb="3">
      <t>ガク</t>
    </rPh>
    <phoneticPr fontId="2"/>
  </si>
  <si>
    <t>解消率</t>
    <rPh sb="0" eb="2">
      <t>カイショウ</t>
    </rPh>
    <rPh sb="2" eb="3">
      <t>リツ</t>
    </rPh>
    <phoneticPr fontId="2"/>
  </si>
  <si>
    <t>残　額</t>
    <rPh sb="0" eb="1">
      <t>ザン</t>
    </rPh>
    <rPh sb="2" eb="3">
      <t>ガク</t>
    </rPh>
    <phoneticPr fontId="2"/>
  </si>
  <si>
    <t>（千円）　　％</t>
    <rPh sb="1" eb="2">
      <t>セン</t>
    </rPh>
    <rPh sb="2" eb="3">
      <t>エン</t>
    </rPh>
    <phoneticPr fontId="5"/>
  </si>
  <si>
    <t>　　　　　　　　　　　赤字解消・激変緩和措置計画（市町村名）</t>
    <rPh sb="11" eb="13">
      <t>アカジ</t>
    </rPh>
    <rPh sb="13" eb="15">
      <t>カイショウ</t>
    </rPh>
    <rPh sb="16" eb="18">
      <t>ゲキヘン</t>
    </rPh>
    <rPh sb="18" eb="20">
      <t>カンワ</t>
    </rPh>
    <rPh sb="20" eb="22">
      <t>ソチ</t>
    </rPh>
    <rPh sb="22" eb="24">
      <t>ケイカク</t>
    </rPh>
    <rPh sb="25" eb="28">
      <t>シチョウソン</t>
    </rPh>
    <rPh sb="28" eb="29">
      <t>メイ</t>
    </rPh>
    <phoneticPr fontId="4"/>
  </si>
  <si>
    <t>備考欄</t>
    <rPh sb="0" eb="2">
      <t>ビコウ</t>
    </rPh>
    <rPh sb="2" eb="3">
      <t>ラン</t>
    </rPh>
    <phoneticPr fontId="5"/>
  </si>
  <si>
    <t>その他
(解消すべきもの）</t>
    <rPh sb="2" eb="3">
      <t>タ</t>
    </rPh>
    <rPh sb="5" eb="7">
      <t>カイショウ</t>
    </rPh>
    <phoneticPr fontId="5"/>
  </si>
  <si>
    <t>⑳</t>
    <phoneticPr fontId="5"/>
  </si>
  <si>
    <t>⑳＝①～⑳ （円）</t>
    <rPh sb="7" eb="8">
      <t>エン</t>
    </rPh>
    <phoneticPr fontId="5"/>
  </si>
  <si>
    <t>⑩～⑳　　（円）</t>
    <rPh sb="6" eb="7">
      <t>エン</t>
    </rPh>
    <phoneticPr fontId="5"/>
  </si>
  <si>
    <t>平成27年度</t>
    <rPh sb="0" eb="2">
      <t>ヘイセイ</t>
    </rPh>
    <rPh sb="4" eb="6">
      <t>ネンド</t>
    </rPh>
    <phoneticPr fontId="5"/>
  </si>
  <si>
    <t>平成28年度</t>
    <rPh sb="0" eb="2">
      <t>ヘイセイ</t>
    </rPh>
    <rPh sb="4" eb="6">
      <t>ネンド</t>
    </rPh>
    <phoneticPr fontId="5"/>
  </si>
  <si>
    <t>平成30年度</t>
    <rPh sb="4" eb="6">
      <t>ネンド</t>
    </rPh>
    <phoneticPr fontId="5"/>
  </si>
  <si>
    <t>平成29年度</t>
    <rPh sb="4" eb="6">
      <t>ネンド</t>
    </rPh>
    <phoneticPr fontId="5"/>
  </si>
  <si>
    <t>２　保険料率
（医療）</t>
    <rPh sb="2" eb="5">
      <t>ホケンリョウ</t>
    </rPh>
    <rPh sb="5" eb="6">
      <t>リツ</t>
    </rPh>
    <rPh sb="8" eb="10">
      <t>イリョウ</t>
    </rPh>
    <phoneticPr fontId="2"/>
  </si>
  <si>
    <t>２　保険料率
（後期）</t>
    <rPh sb="2" eb="5">
      <t>ホケンリョウ</t>
    </rPh>
    <rPh sb="5" eb="6">
      <t>リツ</t>
    </rPh>
    <rPh sb="8" eb="10">
      <t>コウキ</t>
    </rPh>
    <phoneticPr fontId="2"/>
  </si>
  <si>
    <t>２　保険料率
（介護）</t>
    <rPh sb="2" eb="5">
      <t>ホケンリョウ</t>
    </rPh>
    <rPh sb="5" eb="6">
      <t>リツ</t>
    </rPh>
    <rPh sb="8" eb="10">
      <t>カイゴ</t>
    </rPh>
    <phoneticPr fontId="2"/>
  </si>
  <si>
    <t>保険者
番号</t>
    <rPh sb="0" eb="3">
      <t>ホケンシャ</t>
    </rPh>
    <rPh sb="4" eb="6">
      <t>バンゴウ</t>
    </rPh>
    <phoneticPr fontId="5"/>
  </si>
  <si>
    <t>　Ⅲ‐（１）府統一基準に向けた基本方針</t>
    <rPh sb="6" eb="7">
      <t>フ</t>
    </rPh>
    <rPh sb="7" eb="9">
      <t>トウイツ</t>
    </rPh>
    <rPh sb="9" eb="11">
      <t>キジュン</t>
    </rPh>
    <rPh sb="12" eb="13">
      <t>ム</t>
    </rPh>
    <rPh sb="15" eb="17">
      <t>キホン</t>
    </rPh>
    <rPh sb="17" eb="19">
      <t>ホウシン</t>
    </rPh>
    <phoneticPr fontId="5"/>
  </si>
  <si>
    <t>府統一基準に向けての具体的な進め方または取組</t>
    <rPh sb="0" eb="1">
      <t>フ</t>
    </rPh>
    <rPh sb="1" eb="3">
      <t>トウイツ</t>
    </rPh>
    <rPh sb="3" eb="5">
      <t>キジュン</t>
    </rPh>
    <rPh sb="6" eb="7">
      <t>ム</t>
    </rPh>
    <rPh sb="10" eb="13">
      <t>グタイテキ</t>
    </rPh>
    <rPh sb="14" eb="15">
      <t>スス</t>
    </rPh>
    <rPh sb="16" eb="17">
      <t>カタ</t>
    </rPh>
    <rPh sb="20" eb="22">
      <t>トリク</t>
    </rPh>
    <phoneticPr fontId="2"/>
  </si>
  <si>
    <t>⑲その他（解消すべきもの）</t>
    <rPh sb="3" eb="4">
      <t>タ</t>
    </rPh>
    <rPh sb="5" eb="7">
      <t>カイショウ</t>
    </rPh>
    <phoneticPr fontId="5"/>
  </si>
  <si>
    <t>繰上充用金</t>
    <rPh sb="0" eb="2">
      <t>クリアゲ</t>
    </rPh>
    <rPh sb="2" eb="4">
      <t>ジュウヨウ</t>
    </rPh>
    <rPh sb="4" eb="5">
      <t>キン</t>
    </rPh>
    <phoneticPr fontId="5"/>
  </si>
  <si>
    <t>H28事業年報の数値に合わせてください。</t>
    <rPh sb="3" eb="5">
      <t>ジギョウ</t>
    </rPh>
    <rPh sb="5" eb="7">
      <t>ネンポウ</t>
    </rPh>
    <rPh sb="8" eb="10">
      <t>スウチ</t>
    </rPh>
    <rPh sb="11" eb="12">
      <t>ア</t>
    </rPh>
    <phoneticPr fontId="5"/>
  </si>
  <si>
    <t>令和元年度</t>
    <rPh sb="0" eb="2">
      <t>レイワ</t>
    </rPh>
    <rPh sb="2" eb="3">
      <t>モト</t>
    </rPh>
    <rPh sb="3" eb="5">
      <t>ネンド</t>
    </rPh>
    <phoneticPr fontId="5"/>
  </si>
  <si>
    <t>令和元年度</t>
    <rPh sb="0" eb="2">
      <t>レイワ</t>
    </rPh>
    <rPh sb="2" eb="4">
      <t>ガンネン</t>
    </rPh>
    <rPh sb="4" eb="5">
      <t>ド</t>
    </rPh>
    <phoneticPr fontId="5"/>
  </si>
  <si>
    <t>最終年度</t>
    <rPh sb="0" eb="2">
      <t>サイシュウ</t>
    </rPh>
    <rPh sb="2" eb="4">
      <t>ネンド</t>
    </rPh>
    <phoneticPr fontId="5"/>
  </si>
  <si>
    <t>令和６年度</t>
    <rPh sb="0" eb="2">
      <t>レイワ</t>
    </rPh>
    <rPh sb="3" eb="5">
      <t>ネンド</t>
    </rPh>
    <phoneticPr fontId="2"/>
  </si>
  <si>
    <t>令和２年度</t>
    <rPh sb="0" eb="2">
      <t>レイワ</t>
    </rPh>
    <rPh sb="3" eb="5">
      <t>ネンド</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</si>
  <si>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</si>
  <si>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</si>
  <si>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</si>
  <si>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第１年次</t>
    <rPh sb="0" eb="1">
      <t>ダイ</t>
    </rPh>
    <rPh sb="2" eb="4">
      <t>ネンジ</t>
    </rPh>
    <phoneticPr fontId="5"/>
  </si>
  <si>
    <t>第２年次</t>
    <rPh sb="0" eb="1">
      <t>ダイ</t>
    </rPh>
    <rPh sb="2" eb="4">
      <t>ネンジ</t>
    </rPh>
    <phoneticPr fontId="5"/>
  </si>
  <si>
    <t>第３年次</t>
    <rPh sb="0" eb="1">
      <t>ダイ</t>
    </rPh>
    <rPh sb="2" eb="4">
      <t>ネンジ</t>
    </rPh>
    <phoneticPr fontId="5"/>
  </si>
  <si>
    <t>第４年次</t>
    <rPh sb="0" eb="1">
      <t>ダイ</t>
    </rPh>
    <rPh sb="2" eb="4">
      <t>ネンジ</t>
    </rPh>
    <phoneticPr fontId="5"/>
  </si>
  <si>
    <t>第５年次</t>
    <rPh sb="0" eb="1">
      <t>ダイ</t>
    </rPh>
    <rPh sb="2" eb="4">
      <t>ネンジ</t>
    </rPh>
    <phoneticPr fontId="5"/>
  </si>
  <si>
    <t>第６年次</t>
    <rPh sb="0" eb="1">
      <t>ダイ</t>
    </rPh>
    <rPh sb="2" eb="4">
      <t>ネンジ</t>
    </rPh>
    <phoneticPr fontId="5"/>
  </si>
  <si>
    <t>令和６年度</t>
    <rPh sb="0" eb="2">
      <t>レイワ</t>
    </rPh>
    <rPh sb="3" eb="5">
      <t>ネンド</t>
    </rPh>
    <phoneticPr fontId="5"/>
  </si>
  <si>
    <t>最終年次</t>
    <rPh sb="0" eb="2">
      <t>サイシュウ</t>
    </rPh>
    <rPh sb="2" eb="4">
      <t>ネンジ</t>
    </rPh>
    <phoneticPr fontId="5"/>
  </si>
  <si>
    <t>最終年次</t>
    <rPh sb="0" eb="2">
      <t>サイシュウ</t>
    </rPh>
    <rPh sb="2" eb="3">
      <t>ネン</t>
    </rPh>
    <rPh sb="3" eb="4">
      <t>ジ</t>
    </rPh>
    <phoneticPr fontId="5"/>
  </si>
  <si>
    <t>令和５年度</t>
    <rPh sb="0" eb="2">
      <t>レイワ</t>
    </rPh>
    <rPh sb="3" eb="4">
      <t>ネン</t>
    </rPh>
    <rPh sb="4" eb="5">
      <t>ド</t>
    </rPh>
    <phoneticPr fontId="5"/>
  </si>
  <si>
    <t>大阪府知事　　吉村　洋文　　様</t>
    <rPh sb="0" eb="2">
      <t>オオサカ</t>
    </rPh>
    <rPh sb="2" eb="5">
      <t>フチジ</t>
    </rPh>
    <rPh sb="7" eb="9">
      <t>ヨシムラ</t>
    </rPh>
    <rPh sb="10" eb="12">
      <t>ヒロフミ</t>
    </rPh>
    <rPh sb="14" eb="15">
      <t>サマ</t>
    </rPh>
    <phoneticPr fontId="2"/>
  </si>
  <si>
    <t>統一</t>
    <rPh sb="0" eb="2">
      <t>トウイツ</t>
    </rPh>
    <phoneticPr fontId="2"/>
  </si>
  <si>
    <t>大阪府</t>
    <rPh sb="0" eb="3">
      <t>オオサカフ</t>
    </rPh>
    <phoneticPr fontId="2"/>
  </si>
  <si>
    <t>八尾市</t>
    <rPh sb="0" eb="3">
      <t>ヤオシ</t>
    </rPh>
    <phoneticPr fontId="5"/>
  </si>
  <si>
    <t>　八尾市の赤字額については、国定義の赤字は存在せず、大阪府定義の赤字額が100,000千円ある状況です。
　内容は全額保険料減免に要する費用分となっています。</t>
    <phoneticPr fontId="5"/>
  </si>
  <si>
    <r>
      <t>【確認事項】　赤字がある場合で、平成３０年度予算ベースまでに赤字を解消する見込みの有無。
　　</t>
    </r>
    <r>
      <rPr>
        <sz val="18"/>
        <rFont val="ＭＳ Ｐゴシック"/>
        <family val="3"/>
        <charset val="128"/>
      </rPr>
      <t>　□</t>
    </r>
    <r>
      <rPr>
        <sz val="16"/>
        <rFont val="ＭＳ Ｐゴシック"/>
        <family val="3"/>
        <charset val="128"/>
      </rPr>
      <t>確実に赤字を解消する見込み（赤字解消計画の策定をしない）。
　　</t>
    </r>
    <r>
      <rPr>
        <sz val="18"/>
        <rFont val="ＭＳ Ｐゴシック"/>
        <family val="3"/>
        <charset val="128"/>
      </rPr>
      <t>　■赤字を</t>
    </r>
    <r>
      <rPr>
        <sz val="16"/>
        <rFont val="ＭＳ Ｐゴシック"/>
        <family val="3"/>
        <charset val="128"/>
      </rPr>
      <t>解消する見込みが不明または困難（計画を策定する）。</t>
    </r>
    <rPh sb="1" eb="3">
      <t>カクニン</t>
    </rPh>
    <rPh sb="3" eb="5">
      <t>ジコウ</t>
    </rPh>
    <rPh sb="7" eb="9">
      <t>アカジ</t>
    </rPh>
    <rPh sb="12" eb="14">
      <t>バアイ</t>
    </rPh>
    <rPh sb="16" eb="18">
      <t>ヘイセイ</t>
    </rPh>
    <rPh sb="20" eb="22">
      <t>ネンド</t>
    </rPh>
    <rPh sb="22" eb="24">
      <t>ヨサン</t>
    </rPh>
    <rPh sb="30" eb="32">
      <t>アカジ</t>
    </rPh>
    <rPh sb="33" eb="35">
      <t>カイショウ</t>
    </rPh>
    <rPh sb="37" eb="39">
      <t>ミコ</t>
    </rPh>
    <rPh sb="41" eb="43">
      <t>ウム</t>
    </rPh>
    <rPh sb="50" eb="52">
      <t>カクジツ</t>
    </rPh>
    <rPh sb="53" eb="55">
      <t>アカジ</t>
    </rPh>
    <rPh sb="56" eb="58">
      <t>カイショウ</t>
    </rPh>
    <rPh sb="60" eb="62">
      <t>ミコ</t>
    </rPh>
    <rPh sb="64" eb="66">
      <t>アカジ</t>
    </rPh>
    <rPh sb="66" eb="68">
      <t>カイショウ</t>
    </rPh>
    <rPh sb="68" eb="70">
      <t>ケイカク</t>
    </rPh>
    <rPh sb="71" eb="73">
      <t>サクテイ</t>
    </rPh>
    <rPh sb="84" eb="86">
      <t>アカジ</t>
    </rPh>
    <rPh sb="87" eb="89">
      <t>カイショウ</t>
    </rPh>
    <rPh sb="91" eb="93">
      <t>ミコ</t>
    </rPh>
    <rPh sb="95" eb="97">
      <t>フメイ</t>
    </rPh>
    <rPh sb="100" eb="102">
      <t>コンナン</t>
    </rPh>
    <rPh sb="103" eb="105">
      <t>ケイカク</t>
    </rPh>
    <rPh sb="106" eb="108">
      <t>サクテイ</t>
    </rPh>
    <phoneticPr fontId="5"/>
  </si>
  <si>
    <t>　左記、【Ⅱ‐（１）赤字解消のための基本方針】に同じ。</t>
    <phoneticPr fontId="5"/>
  </si>
  <si>
    <t>　上記【Ⅱ‐（１）赤字解消のための基本方針】にあるように、令和６年度から保険料率をはじめ、保険料減免制度等において大阪府内統一基準が適用されております。</t>
    <rPh sb="29" eb="31">
      <t>レイワ</t>
    </rPh>
    <rPh sb="32" eb="34">
      <t>ネンド</t>
    </rPh>
    <rPh sb="36" eb="40">
      <t>ホケンリョウリツ</t>
    </rPh>
    <rPh sb="45" eb="48">
      <t>ホケンリョウ</t>
    </rPh>
    <rPh sb="48" eb="50">
      <t>ゲンメン</t>
    </rPh>
    <rPh sb="50" eb="52">
      <t>セイド</t>
    </rPh>
    <rPh sb="52" eb="53">
      <t>トウ</t>
    </rPh>
    <rPh sb="57" eb="61">
      <t>オオサカフナイ</t>
    </rPh>
    <rPh sb="61" eb="63">
      <t>トウイツ</t>
    </rPh>
    <rPh sb="63" eb="65">
      <t>キジュン</t>
    </rPh>
    <rPh sb="66" eb="68">
      <t>テキヨウ</t>
    </rPh>
    <phoneticPr fontId="5"/>
  </si>
  <si>
    <t>料</t>
    <rPh sb="0" eb="1">
      <t>リョウ</t>
    </rPh>
    <phoneticPr fontId="2"/>
  </si>
  <si>
    <t>9.30％
（52%）</t>
  </si>
  <si>
    <t>9.00％
（52%）</t>
  </si>
  <si>
    <t>9.10％
（52%）</t>
  </si>
  <si>
    <t>8.40％
（52%）</t>
  </si>
  <si>
    <t>8.50％
（50%）</t>
  </si>
  <si>
    <t>6.90％
（47%）</t>
  </si>
  <si>
    <t>8.3%
(45%)</t>
  </si>
  <si>
    <t>27,320円
（33%）</t>
    <rPh sb="6" eb="7">
      <t>エン</t>
    </rPh>
    <phoneticPr fontId="2"/>
  </si>
  <si>
    <t>27,290円
（33%）</t>
    <rPh sb="6" eb="7">
      <t>エン</t>
    </rPh>
    <phoneticPr fontId="2"/>
  </si>
  <si>
    <t>27,570円
（33%）</t>
    <rPh sb="6" eb="7">
      <t>エン</t>
    </rPh>
    <phoneticPr fontId="2"/>
  </si>
  <si>
    <t>25,720円
（33%）</t>
    <rPh sb="6" eb="7">
      <t>エン</t>
    </rPh>
    <phoneticPr fontId="2"/>
  </si>
  <si>
    <t>24,230円
（30%）</t>
    <rPh sb="2" eb="7">
      <t>２３０エン</t>
    </rPh>
    <phoneticPr fontId="2"/>
  </si>
  <si>
    <t>25,240円
（31.8%）</t>
    <rPh sb="6" eb="7">
      <t>エン</t>
    </rPh>
    <phoneticPr fontId="2"/>
  </si>
  <si>
    <t>31,140円
(33%)</t>
    <rPh sb="6" eb="7">
      <t>エン</t>
    </rPh>
    <phoneticPr fontId="2"/>
  </si>
  <si>
    <t>21,570円
（15%）</t>
    <rPh sb="6" eb="7">
      <t>エン</t>
    </rPh>
    <phoneticPr fontId="2"/>
  </si>
  <si>
    <t>21,190円
（15%）</t>
    <rPh sb="6" eb="7">
      <t>エン</t>
    </rPh>
    <phoneticPr fontId="2"/>
  </si>
  <si>
    <t>20,590円
（15%）</t>
    <rPh sb="6" eb="7">
      <t>エン</t>
    </rPh>
    <phoneticPr fontId="2"/>
  </si>
  <si>
    <t>19,260円
（15%）</t>
    <rPh sb="6" eb="7">
      <t>エン</t>
    </rPh>
    <phoneticPr fontId="2"/>
  </si>
  <si>
    <t>26,160円
（20%）</t>
    <rPh sb="6" eb="7">
      <t>エン</t>
    </rPh>
    <phoneticPr fontId="2"/>
  </si>
  <si>
    <t>26,160円
（21.2%）</t>
    <rPh sb="6" eb="7">
      <t>エン</t>
    </rPh>
    <phoneticPr fontId="2"/>
  </si>
  <si>
    <t>32,300円
(22%)</t>
    <rPh sb="6" eb="7">
      <t>エン</t>
    </rPh>
    <phoneticPr fontId="2"/>
  </si>
  <si>
    <t>政令どおり</t>
    <rPh sb="0" eb="2">
      <t>セイレイ</t>
    </rPh>
    <phoneticPr fontId="2"/>
  </si>
  <si>
    <t>Ⅲ‐（１）府統一基準に向けた基本方針のとおり</t>
  </si>
  <si>
    <t>Ⅲ‐（１）府統一基準に向けた基本方針のとおり</t>
    <phoneticPr fontId="5"/>
  </si>
  <si>
    <t>2.73％
（52%）</t>
  </si>
  <si>
    <t>2.81％
（52%）</t>
  </si>
  <si>
    <t>2.96％
（52%）</t>
  </si>
  <si>
    <t>3.18％
（52%）</t>
  </si>
  <si>
    <t>3.15％
（50%）</t>
  </si>
  <si>
    <t>2.59％
（47%）</t>
  </si>
  <si>
    <t>2.86%
(45%)</t>
  </si>
  <si>
    <t>8,300円
（33%）</t>
    <rPh sb="5" eb="6">
      <t>エン</t>
    </rPh>
    <phoneticPr fontId="2"/>
  </si>
  <si>
    <t>8,660円
（33%）</t>
    <rPh sb="5" eb="6">
      <t>エン</t>
    </rPh>
    <phoneticPr fontId="2"/>
  </si>
  <si>
    <t>8,920円
（33%）</t>
    <rPh sb="5" eb="6">
      <t>エン</t>
    </rPh>
    <phoneticPr fontId="2"/>
  </si>
  <si>
    <t>9,390円
（33%）</t>
    <rPh sb="5" eb="6">
      <t>エン</t>
    </rPh>
    <phoneticPr fontId="2"/>
  </si>
  <si>
    <t>8,670円
（30%）</t>
    <rPh sb="1" eb="6">
      <t>６７０エン</t>
    </rPh>
    <phoneticPr fontId="2"/>
  </si>
  <si>
    <t>9,170円
（31.8%）</t>
    <rPh sb="5" eb="6">
      <t>エン</t>
    </rPh>
    <phoneticPr fontId="2"/>
  </si>
  <si>
    <t>10,720円
(33%)</t>
    <rPh sb="6" eb="7">
      <t>エン</t>
    </rPh>
    <phoneticPr fontId="2"/>
  </si>
  <si>
    <t>6,550円
（15%）</t>
    <rPh sb="5" eb="6">
      <t>エン</t>
    </rPh>
    <phoneticPr fontId="2"/>
  </si>
  <si>
    <t xml:space="preserve">
6,730円
（15%）</t>
    <rPh sb="6" eb="7">
      <t>エン</t>
    </rPh>
    <phoneticPr fontId="2"/>
  </si>
  <si>
    <t>6,660円
（15%）</t>
    <rPh sb="5" eb="6">
      <t>エン</t>
    </rPh>
    <phoneticPr fontId="2"/>
  </si>
  <si>
    <t>7,030円
（15%）</t>
    <rPh sb="5" eb="6">
      <t>エン</t>
    </rPh>
    <phoneticPr fontId="2"/>
  </si>
  <si>
    <t>9,360円
（20%）</t>
    <rPh sb="5" eb="6">
      <t>エン</t>
    </rPh>
    <phoneticPr fontId="2"/>
  </si>
  <si>
    <t>9,500円
（21.2%）</t>
    <rPh sb="5" eb="6">
      <t>エン</t>
    </rPh>
    <phoneticPr fontId="2"/>
  </si>
  <si>
    <t>11,120円
(22%)</t>
    <rPh sb="6" eb="7">
      <t>エン</t>
    </rPh>
    <phoneticPr fontId="2"/>
  </si>
  <si>
    <t>2.33％
（52%）</t>
  </si>
  <si>
    <t>3.05％
（52%）</t>
  </si>
  <si>
    <t>3.39％
（52%）</t>
  </si>
  <si>
    <t>2.99％
（50%）</t>
  </si>
  <si>
    <t>2.76%
(45%)</t>
  </si>
  <si>
    <t>14,720円
（48%）</t>
    <rPh sb="6" eb="7">
      <t>エン</t>
    </rPh>
    <phoneticPr fontId="2"/>
  </si>
  <si>
    <t>13,250円
（48%）</t>
    <rPh sb="6" eb="7">
      <t>エン</t>
    </rPh>
    <phoneticPr fontId="2"/>
  </si>
  <si>
    <t>15,820円
（48%）</t>
    <rPh sb="6" eb="7">
      <t>エン</t>
    </rPh>
    <phoneticPr fontId="2"/>
  </si>
  <si>
    <t>16,870円
（48%）</t>
    <rPh sb="6" eb="7">
      <t>エン</t>
    </rPh>
    <phoneticPr fontId="2"/>
  </si>
  <si>
    <t>16,790円
（50%）</t>
    <rPh sb="6" eb="7">
      <t>エン</t>
    </rPh>
    <phoneticPr fontId="2"/>
  </si>
  <si>
    <t>17,800円
（53%）</t>
    <rPh sb="6" eb="7">
      <t>エン</t>
    </rPh>
    <phoneticPr fontId="2"/>
  </si>
  <si>
    <t>19,860円
(55%)</t>
    <rPh sb="6" eb="7">
      <t>エン</t>
    </rPh>
    <phoneticPr fontId="2"/>
  </si>
  <si>
    <t>－</t>
  </si>
  <si>
    <t>市独自</t>
    <rPh sb="0" eb="1">
      <t>シ</t>
    </rPh>
    <rPh sb="1" eb="3">
      <t>ドクジ</t>
    </rPh>
    <phoneticPr fontId="2"/>
  </si>
  <si>
    <t>なし</t>
  </si>
  <si>
    <t>６月</t>
    <rPh sb="1" eb="2">
      <t>ガツ</t>
    </rPh>
    <phoneticPr fontId="2"/>
  </si>
  <si>
    <t>１０回</t>
    <rPh sb="2" eb="3">
      <t>カイ</t>
    </rPh>
    <phoneticPr fontId="2"/>
  </si>
  <si>
    <t>　　令和　６年　８月　30日</t>
    <rPh sb="2" eb="4">
      <t>レイワ</t>
    </rPh>
    <rPh sb="6" eb="7">
      <t>ネン</t>
    </rPh>
    <rPh sb="9" eb="10">
      <t>ガツ</t>
    </rPh>
    <rPh sb="13" eb="14">
      <t>ニチ</t>
    </rPh>
    <phoneticPr fontId="2"/>
  </si>
  <si>
    <t>市長　　山本　桂右</t>
    <rPh sb="0" eb="2">
      <t>シチョウ</t>
    </rPh>
    <rPh sb="4" eb="6">
      <t>ヤマモト</t>
    </rPh>
    <rPh sb="7" eb="8">
      <t>カツラ</t>
    </rPh>
    <rPh sb="8" eb="9">
      <t>ミギ</t>
    </rPh>
    <phoneticPr fontId="5"/>
  </si>
  <si>
    <t>　八尾市には現在、大阪府定義の法定外繰入金として、保険料減免分50,000千円が存在していますが、令和６年度から大阪府内統一基準を適用した保険料減免制度を実施しており、法定外繰入については、最終年次（令和６年度）において解消となる予定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</si>
</sst>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quot;&quot;0.00%&quot;&quot;;&quot;▲&quot;0.00%&quot;&quot;"/>
  </numFmts>
  <fonts count="36" x14ac:knownFonts="1">
    <font>
      <sz val="11"/>
      <color theme="1"/>
      <name val="ＭＳ Ｐゴシック"/>
      <family val="2"/>
      <charset val="128"/>
      <scheme val="minor"/>
    </font>
    <font>
      <sz val="11"/>
      <name val="ＭＳ Ｐ明朝"/>
      <family val="1"/>
      <charset val="128"/>
    </font>
    <font>
      <sz val="6"/>
      <name val="ＭＳ Ｐゴシック"/>
      <family val="2"/>
      <charset val="128"/>
      <scheme val="minor"/>
    </font>
    <font>
      <b/>
      <sz val="18"/>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12"/>
      <name val="ＭＳ Ｐ明朝"/>
      <family val="1"/>
      <charset val="128"/>
    </font>
    <font>
      <b/>
      <sz val="14"/>
      <name val="ＭＳ Ｐ明朝"/>
      <family val="1"/>
      <charset val="128"/>
    </font>
    <font>
      <u/>
      <sz val="11"/>
      <name val="ＭＳ Ｐ明朝"/>
      <family val="1"/>
      <charset val="128"/>
    </font>
    <font>
      <sz val="20"/>
      <name val="ＭＳ Ｐゴシック"/>
      <family val="3"/>
      <charset val="128"/>
    </font>
    <font>
      <u/>
      <sz val="12"/>
      <name val="ＭＳ Ｐゴシック"/>
      <family val="3"/>
      <charset val="128"/>
    </font>
    <font>
      <b/>
      <sz val="11"/>
      <color rgb="FFFF0000"/>
      <name val="ＭＳ Ｐゴシック"/>
      <family val="3"/>
      <charset val="128"/>
    </font>
    <font>
      <sz val="14"/>
      <name val="ＭＳ Ｐゴシック"/>
      <family val="3"/>
      <charset val="128"/>
    </font>
    <font>
      <b/>
      <sz val="12"/>
      <color rgb="FFFF0000"/>
      <name val="ＭＳ Ｐゴシック"/>
      <family val="3"/>
      <charset val="128"/>
    </font>
    <font>
      <u/>
      <sz val="12"/>
      <color theme="1"/>
      <name val="ＭＳ Ｐ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b/>
      <sz val="22"/>
      <name val="ＭＳ Ｐゴシック"/>
      <family val="3"/>
      <charset val="128"/>
    </font>
    <font>
      <b/>
      <sz val="14"/>
      <color rgb="FFFF0000"/>
      <name val="ＭＳ Ｐゴシック"/>
      <family val="3"/>
      <charset val="128"/>
    </font>
    <font>
      <sz val="14"/>
      <color rgb="FFFF0000"/>
      <name val="ＭＳ Ｐゴシック"/>
      <family val="3"/>
      <charset val="128"/>
    </font>
    <font>
      <b/>
      <sz val="20"/>
      <name val="ＭＳ Ｐゴシック"/>
      <family val="3"/>
      <charset val="128"/>
    </font>
    <font>
      <b/>
      <sz val="36"/>
      <name val="ＭＳ Ｐゴシック"/>
      <family val="3"/>
      <charset val="128"/>
    </font>
    <font>
      <sz val="18"/>
      <name val="ＭＳ Ｐゴシック"/>
      <family val="3"/>
      <charset val="128"/>
    </font>
    <font>
      <sz val="14"/>
      <name val="ＭＳ Ｐ明朝"/>
      <family val="1"/>
      <charset val="128"/>
    </font>
    <font>
      <sz val="20"/>
      <color rgb="FFFF0000"/>
      <name val="ＭＳ Ｐゴシック"/>
      <family val="3"/>
      <charset val="128"/>
    </font>
    <font>
      <u/>
      <sz val="14"/>
      <color rgb="FFFF0000"/>
      <name val="ＭＳ Ｐゴシック"/>
      <family val="3"/>
      <charset val="128"/>
    </font>
    <font>
      <sz val="9"/>
      <color indexed="81"/>
      <name val="ＭＳ Ｐゴシック"/>
      <family val="3"/>
      <charset val="128"/>
    </font>
    <font>
      <sz val="11"/>
      <color indexed="81"/>
      <name val="ＭＳ Ｐゴシック"/>
      <family val="3"/>
      <charset val="128"/>
    </font>
    <font>
      <sz val="18"/>
      <color theme="1"/>
      <name val="ＭＳ Ｐゴシック"/>
      <family val="3"/>
      <charset val="128"/>
    </font>
    <font>
      <sz val="14"/>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s>
  <borders count="9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1" fillId="0" borderId="0"/>
    <xf numFmtId="38" fontId="8" fillId="0" borderId="0" applyFont="0" applyFill="0" applyBorder="0" applyAlignment="0" applyProtection="0"/>
    <xf numFmtId="0" fontId="8" fillId="0" borderId="0"/>
  </cellStyleXfs>
  <cellXfs count="326">
    <xf numFmtId="0" fontId="0" fillId="0" borderId="0" xfId="0">
      <alignment vertical="center"/>
    </xf>
    <xf numFmtId="0" fontId="1" fillId="2" borderId="0" xfId="2" applyFill="1" applyProtection="1"/>
    <xf numFmtId="38" fontId="1" fillId="2" borderId="0" xfId="1" applyFont="1" applyFill="1" applyAlignment="1" applyProtection="1"/>
    <xf numFmtId="0" fontId="7" fillId="2" borderId="0" xfId="2" applyFont="1" applyFill="1" applyAlignment="1" applyProtection="1"/>
    <xf numFmtId="0" fontId="7" fillId="2" borderId="0" xfId="2" applyFont="1" applyFill="1" applyProtection="1"/>
    <xf numFmtId="0" fontId="1" fillId="2" borderId="0" xfId="2" applyFont="1" applyFill="1" applyProtection="1"/>
    <xf numFmtId="0" fontId="10" fillId="2" borderId="0" xfId="2" applyFont="1" applyFill="1" applyBorder="1" applyAlignment="1" applyProtection="1">
      <alignment horizontal="right" vertical="center"/>
    </xf>
    <xf numFmtId="0" fontId="11" fillId="2" borderId="0" xfId="2" applyFont="1" applyFill="1" applyProtection="1"/>
    <xf numFmtId="0" fontId="13" fillId="2" borderId="0" xfId="2" applyFont="1" applyFill="1" applyProtection="1"/>
    <xf numFmtId="0" fontId="8" fillId="2" borderId="0" xfId="2" applyFont="1" applyFill="1" applyProtection="1"/>
    <xf numFmtId="0" fontId="14" fillId="2" borderId="0" xfId="2" applyFont="1" applyFill="1" applyAlignment="1" applyProtection="1"/>
    <xf numFmtId="38" fontId="8" fillId="2" borderId="0" xfId="1" applyFont="1" applyFill="1" applyAlignment="1" applyProtection="1"/>
    <xf numFmtId="0" fontId="15" fillId="2" borderId="0" xfId="2" applyFont="1" applyFill="1" applyAlignment="1" applyProtection="1">
      <alignment horizontal="right"/>
    </xf>
    <xf numFmtId="0" fontId="15" fillId="2" borderId="0" xfId="2" applyFont="1" applyFill="1" applyAlignment="1" applyProtection="1"/>
    <xf numFmtId="0" fontId="16" fillId="2" borderId="0" xfId="2" applyFont="1" applyFill="1" applyProtection="1"/>
    <xf numFmtId="0" fontId="20" fillId="2" borderId="0" xfId="2" applyFont="1" applyFill="1" applyProtection="1"/>
    <xf numFmtId="0" fontId="20" fillId="2" borderId="0" xfId="2" applyFont="1" applyFill="1" applyAlignment="1" applyProtection="1">
      <alignment horizontal="left"/>
    </xf>
    <xf numFmtId="0" fontId="8" fillId="2" borderId="0" xfId="2" applyFont="1" applyFill="1" applyBorder="1" applyProtection="1"/>
    <xf numFmtId="38" fontId="8" fillId="2" borderId="0" xfId="1" applyFont="1" applyFill="1" applyBorder="1" applyAlignment="1" applyProtection="1"/>
    <xf numFmtId="0" fontId="8" fillId="2" borderId="0" xfId="2" applyFont="1" applyFill="1" applyAlignment="1" applyProtection="1">
      <alignment horizontal="right"/>
    </xf>
    <xf numFmtId="0" fontId="8" fillId="2" borderId="0" xfId="2" applyFont="1" applyFill="1" applyBorder="1" applyAlignment="1" applyProtection="1"/>
    <xf numFmtId="0" fontId="9" fillId="2" borderId="0" xfId="2" applyFont="1" applyFill="1" applyProtection="1"/>
    <xf numFmtId="0" fontId="9" fillId="2" borderId="0" xfId="2" applyFont="1" applyFill="1" applyAlignment="1" applyProtection="1">
      <alignment horizontal="right"/>
    </xf>
    <xf numFmtId="0" fontId="10" fillId="2" borderId="0" xfId="2" applyFont="1" applyFill="1" applyBorder="1" applyAlignment="1" applyProtection="1"/>
    <xf numFmtId="0" fontId="22" fillId="2" borderId="0" xfId="2" applyFont="1" applyFill="1" applyProtection="1"/>
    <xf numFmtId="0" fontId="10" fillId="2" borderId="0" xfId="2" applyFont="1" applyFill="1" applyProtection="1"/>
    <xf numFmtId="0" fontId="17" fillId="2" borderId="0" xfId="2" applyFont="1" applyFill="1" applyProtection="1"/>
    <xf numFmtId="0" fontId="8" fillId="2" borderId="0" xfId="2" applyFont="1" applyFill="1" applyBorder="1" applyAlignment="1" applyProtection="1">
      <alignment horizontal="left" vertical="center"/>
    </xf>
    <xf numFmtId="49" fontId="8" fillId="2" borderId="0" xfId="2" applyNumberFormat="1" applyFont="1" applyFill="1" applyBorder="1" applyAlignment="1" applyProtection="1">
      <alignment horizontal="left" vertical="center"/>
    </xf>
    <xf numFmtId="0" fontId="7" fillId="2" borderId="0" xfId="2" applyFont="1" applyFill="1" applyBorder="1" applyProtection="1"/>
    <xf numFmtId="0" fontId="9" fillId="2" borderId="0" xfId="2" applyFont="1" applyFill="1" applyBorder="1" applyAlignment="1" applyProtection="1">
      <alignment horizontal="right"/>
    </xf>
    <xf numFmtId="0" fontId="23" fillId="2" borderId="0" xfId="2" applyFont="1" applyFill="1" applyAlignment="1" applyProtection="1">
      <alignment horizontal="center" vertical="center"/>
    </xf>
    <xf numFmtId="0" fontId="3" fillId="2" borderId="0" xfId="2" applyFont="1" applyFill="1" applyAlignment="1" applyProtection="1">
      <alignment horizontal="center" vertical="center"/>
    </xf>
    <xf numFmtId="0" fontId="17" fillId="2" borderId="15" xfId="2" applyFont="1" applyFill="1" applyBorder="1" applyAlignment="1" applyProtection="1">
      <alignment horizontal="center" vertical="center"/>
    </xf>
    <xf numFmtId="0" fontId="18" fillId="2" borderId="0" xfId="2" applyFont="1" applyFill="1" applyBorder="1" applyAlignment="1" applyProtection="1">
      <alignment vertical="top" wrapText="1"/>
    </xf>
    <xf numFmtId="0" fontId="17" fillId="3" borderId="22" xfId="2" applyFont="1" applyFill="1" applyBorder="1" applyAlignment="1" applyProtection="1">
      <alignment horizontal="left" vertical="center"/>
    </xf>
    <xf numFmtId="0" fontId="17" fillId="2" borderId="23" xfId="2" applyFont="1" applyFill="1" applyBorder="1" applyAlignment="1" applyProtection="1">
      <alignment horizontal="left" vertical="center"/>
    </xf>
    <xf numFmtId="0" fontId="17" fillId="3" borderId="23" xfId="2" applyFont="1" applyFill="1" applyBorder="1" applyAlignment="1" applyProtection="1">
      <alignment horizontal="left" vertical="center"/>
    </xf>
    <xf numFmtId="0" fontId="17" fillId="3" borderId="21" xfId="2" applyFont="1" applyFill="1" applyBorder="1" applyAlignment="1" applyProtection="1">
      <alignment horizontal="left" vertical="center"/>
    </xf>
    <xf numFmtId="176" fontId="17" fillId="2" borderId="5" xfId="3" applyNumberFormat="1" applyFont="1" applyFill="1" applyBorder="1" applyAlignment="1" applyProtection="1">
      <alignment horizontal="right"/>
      <protection locked="0"/>
    </xf>
    <xf numFmtId="0" fontId="17" fillId="2" borderId="0" xfId="2" applyFont="1" applyFill="1" applyBorder="1" applyProtection="1"/>
    <xf numFmtId="0" fontId="25" fillId="2" borderId="0" xfId="2" applyFont="1" applyFill="1" applyProtection="1"/>
    <xf numFmtId="0" fontId="17" fillId="3" borderId="27" xfId="2" applyFont="1" applyFill="1" applyBorder="1" applyAlignment="1" applyProtection="1">
      <alignment horizontal="center"/>
    </xf>
    <xf numFmtId="0" fontId="17" fillId="3" borderId="28" xfId="2" applyFont="1" applyFill="1" applyBorder="1" applyAlignment="1" applyProtection="1">
      <alignment horizontal="left" vertical="center" wrapText="1"/>
    </xf>
    <xf numFmtId="0" fontId="17" fillId="3" borderId="50" xfId="2" applyFont="1" applyFill="1" applyBorder="1" applyAlignment="1" applyProtection="1">
      <alignment horizontal="center" vertical="center" wrapText="1"/>
    </xf>
    <xf numFmtId="0" fontId="17" fillId="3" borderId="21" xfId="2" applyFont="1" applyFill="1" applyBorder="1" applyAlignment="1" applyProtection="1">
      <alignment horizontal="center" vertical="center"/>
    </xf>
    <xf numFmtId="0" fontId="24" fillId="2" borderId="0" xfId="2" applyFont="1" applyFill="1" applyBorder="1" applyAlignment="1" applyProtection="1">
      <alignment vertical="top" wrapText="1"/>
    </xf>
    <xf numFmtId="0" fontId="17" fillId="2" borderId="29" xfId="2" applyFont="1" applyFill="1" applyBorder="1" applyAlignment="1" applyProtection="1">
      <alignment vertical="center"/>
    </xf>
    <xf numFmtId="0" fontId="17" fillId="3" borderId="39" xfId="2" applyFont="1" applyFill="1" applyBorder="1" applyAlignment="1" applyProtection="1">
      <alignment horizontal="left" vertical="center"/>
    </xf>
    <xf numFmtId="0" fontId="17" fillId="2" borderId="29" xfId="2" applyFont="1" applyFill="1" applyBorder="1" applyAlignment="1" applyProtection="1">
      <alignment horizontal="center" vertical="center"/>
    </xf>
    <xf numFmtId="0" fontId="8" fillId="2" borderId="0" xfId="2" applyFont="1" applyFill="1" applyBorder="1" applyAlignment="1" applyProtection="1">
      <alignment horizontal="center"/>
    </xf>
    <xf numFmtId="0" fontId="17" fillId="2" borderId="2" xfId="2" applyFont="1" applyFill="1" applyBorder="1" applyAlignment="1" applyProtection="1">
      <alignment horizontal="center"/>
    </xf>
    <xf numFmtId="0" fontId="17" fillId="2" borderId="5" xfId="2" applyFont="1" applyFill="1" applyBorder="1" applyAlignment="1" applyProtection="1">
      <alignment horizontal="center"/>
    </xf>
    <xf numFmtId="0" fontId="21" fillId="2" borderId="1" xfId="2" applyFont="1" applyFill="1" applyBorder="1" applyAlignment="1" applyProtection="1">
      <alignment horizontal="center" vertical="center"/>
    </xf>
    <xf numFmtId="0" fontId="10" fillId="2" borderId="0" xfId="2" applyFont="1" applyFill="1" applyBorder="1" applyAlignment="1" applyProtection="1">
      <alignment horizontal="left" vertical="center" wrapText="1"/>
    </xf>
    <xf numFmtId="176" fontId="17" fillId="2" borderId="0" xfId="2" applyNumberFormat="1" applyFont="1" applyFill="1" applyBorder="1" applyAlignment="1" applyProtection="1">
      <alignment vertical="center"/>
    </xf>
    <xf numFmtId="0" fontId="17" fillId="2" borderId="34" xfId="2" applyFont="1" applyFill="1" applyBorder="1" applyAlignment="1" applyProtection="1">
      <alignment horizontal="center"/>
    </xf>
    <xf numFmtId="0" fontId="17" fillId="2" borderId="38" xfId="2" applyFont="1" applyFill="1" applyBorder="1" applyAlignment="1" applyProtection="1">
      <alignment horizontal="center" vertical="center" wrapText="1"/>
    </xf>
    <xf numFmtId="0" fontId="17" fillId="2" borderId="40" xfId="2" applyFont="1" applyFill="1" applyBorder="1" applyAlignment="1" applyProtection="1">
      <alignment horizontal="center" vertical="center" wrapText="1"/>
    </xf>
    <xf numFmtId="0" fontId="23" fillId="2" borderId="0" xfId="2" applyFont="1" applyFill="1" applyAlignment="1" applyProtection="1"/>
    <xf numFmtId="0" fontId="26" fillId="2" borderId="0" xfId="2" applyFont="1" applyFill="1" applyProtection="1"/>
    <xf numFmtId="176" fontId="28" fillId="2" borderId="16" xfId="2" applyNumberFormat="1" applyFont="1" applyFill="1" applyBorder="1" applyAlignment="1" applyProtection="1">
      <alignment vertical="center"/>
    </xf>
    <xf numFmtId="176" fontId="28" fillId="3" borderId="16" xfId="2" applyNumberFormat="1" applyFont="1" applyFill="1" applyBorder="1" applyAlignment="1" applyProtection="1">
      <alignment vertical="center"/>
    </xf>
    <xf numFmtId="0" fontId="21" fillId="2" borderId="2" xfId="2" applyFont="1" applyFill="1" applyBorder="1" applyAlignment="1" applyProtection="1">
      <alignment horizontal="center"/>
    </xf>
    <xf numFmtId="176" fontId="28" fillId="2" borderId="63" xfId="2" applyNumberFormat="1" applyFont="1" applyFill="1" applyBorder="1" applyAlignment="1" applyProtection="1">
      <alignment vertical="center"/>
    </xf>
    <xf numFmtId="176" fontId="28" fillId="3" borderId="67" xfId="2" applyNumberFormat="1" applyFont="1" applyFill="1" applyBorder="1" applyAlignment="1" applyProtection="1">
      <alignment vertical="center"/>
    </xf>
    <xf numFmtId="0" fontId="21" fillId="2" borderId="34" xfId="2" applyFont="1" applyFill="1" applyBorder="1" applyAlignment="1" applyProtection="1">
      <alignment horizontal="center"/>
    </xf>
    <xf numFmtId="0" fontId="21" fillId="2" borderId="38" xfId="2" applyFont="1" applyFill="1" applyBorder="1" applyAlignment="1" applyProtection="1">
      <alignment horizontal="center" vertical="center" wrapText="1"/>
    </xf>
    <xf numFmtId="0" fontId="21" fillId="2" borderId="40" xfId="2" applyFont="1" applyFill="1" applyBorder="1" applyAlignment="1" applyProtection="1">
      <alignment horizontal="center" vertical="center" wrapText="1"/>
    </xf>
    <xf numFmtId="0" fontId="21" fillId="2" borderId="0" xfId="2" applyFont="1" applyFill="1" applyProtection="1"/>
    <xf numFmtId="0" fontId="21" fillId="2" borderId="0" xfId="2" applyFont="1" applyFill="1" applyBorder="1" applyAlignment="1" applyProtection="1"/>
    <xf numFmtId="38" fontId="21" fillId="2" borderId="0" xfId="1" applyFont="1" applyFill="1" applyAlignment="1" applyProtection="1"/>
    <xf numFmtId="0" fontId="17" fillId="2" borderId="25" xfId="2" applyFont="1" applyFill="1" applyBorder="1" applyAlignment="1" applyProtection="1">
      <alignment horizontal="center"/>
    </xf>
    <xf numFmtId="0" fontId="17" fillId="2" borderId="0" xfId="2" applyFont="1" applyFill="1" applyAlignment="1" applyProtection="1">
      <alignment vertical="center"/>
    </xf>
    <xf numFmtId="0" fontId="17" fillId="2" borderId="48" xfId="2" applyFont="1" applyFill="1" applyBorder="1" applyAlignment="1" applyProtection="1">
      <alignment horizontal="center" vertical="center"/>
    </xf>
    <xf numFmtId="0" fontId="17" fillId="2" borderId="57" xfId="2" applyFont="1" applyFill="1" applyBorder="1" applyAlignment="1" applyProtection="1">
      <alignment horizontal="center" vertical="center"/>
    </xf>
    <xf numFmtId="0" fontId="17" fillId="2" borderId="56" xfId="2" applyFont="1" applyFill="1" applyBorder="1" applyAlignment="1" applyProtection="1">
      <alignment horizontal="center" vertical="center"/>
    </xf>
    <xf numFmtId="0" fontId="17" fillId="2" borderId="55" xfId="2" applyFont="1" applyFill="1" applyBorder="1" applyAlignment="1" applyProtection="1">
      <alignment horizontal="center" vertical="center"/>
    </xf>
    <xf numFmtId="0" fontId="21" fillId="3" borderId="2" xfId="2" applyFont="1" applyFill="1" applyBorder="1" applyAlignment="1" applyProtection="1">
      <alignment horizontal="center"/>
    </xf>
    <xf numFmtId="0" fontId="21" fillId="3" borderId="34" xfId="2" applyFont="1" applyFill="1" applyBorder="1" applyAlignment="1" applyProtection="1">
      <alignment horizontal="center"/>
    </xf>
    <xf numFmtId="0" fontId="28" fillId="2" borderId="0" xfId="2" applyFont="1" applyFill="1" applyBorder="1" applyProtection="1"/>
    <xf numFmtId="0" fontId="28" fillId="2" borderId="0" xfId="2" applyFont="1" applyFill="1" applyProtection="1"/>
    <xf numFmtId="0" fontId="29" fillId="2" borderId="0" xfId="2" applyFont="1" applyFill="1" applyBorder="1" applyAlignment="1" applyProtection="1"/>
    <xf numFmtId="0" fontId="29" fillId="2" borderId="0" xfId="2" applyFont="1" applyFill="1" applyAlignment="1" applyProtection="1">
      <alignment horizontal="right"/>
    </xf>
    <xf numFmtId="38" fontId="17" fillId="2" borderId="42" xfId="1" applyFont="1" applyFill="1" applyBorder="1" applyAlignment="1" applyProtection="1">
      <alignment horizontal="center"/>
    </xf>
    <xf numFmtId="0" fontId="23" fillId="2" borderId="0" xfId="2" applyFont="1" applyFill="1" applyAlignment="1" applyProtection="1">
      <alignment horizontal="left"/>
    </xf>
    <xf numFmtId="0" fontId="12" fillId="2" borderId="0" xfId="2" applyFont="1" applyFill="1" applyBorder="1" applyAlignment="1" applyProtection="1">
      <alignment horizontal="left"/>
    </xf>
    <xf numFmtId="0" fontId="1" fillId="2" borderId="0" xfId="2" applyFill="1" applyBorder="1" applyAlignment="1" applyProtection="1">
      <alignment horizontal="left"/>
    </xf>
    <xf numFmtId="0" fontId="1" fillId="2" borderId="0" xfId="2" applyFill="1" applyAlignment="1" applyProtection="1">
      <alignment horizontal="left"/>
    </xf>
    <xf numFmtId="38" fontId="17" fillId="2" borderId="71" xfId="1" applyFont="1" applyFill="1" applyBorder="1" applyAlignment="1" applyProtection="1">
      <alignment horizontal="center" vertical="top" wrapText="1"/>
    </xf>
    <xf numFmtId="38" fontId="17" fillId="2" borderId="71" xfId="1" applyFont="1" applyFill="1" applyBorder="1" applyAlignment="1" applyProtection="1">
      <alignment horizontal="left" vertical="top" wrapText="1"/>
    </xf>
    <xf numFmtId="38" fontId="17" fillId="2" borderId="72" xfId="1" applyFont="1" applyFill="1" applyBorder="1" applyAlignment="1" applyProtection="1">
      <alignment horizontal="left" vertical="center"/>
    </xf>
    <xf numFmtId="0" fontId="14" fillId="2" borderId="0" xfId="2" applyFont="1" applyFill="1" applyProtection="1"/>
    <xf numFmtId="0" fontId="14" fillId="2" borderId="0" xfId="2" applyFont="1" applyFill="1" applyBorder="1" applyProtection="1"/>
    <xf numFmtId="38" fontId="14" fillId="2" borderId="0" xfId="1" applyFont="1" applyFill="1" applyAlignment="1" applyProtection="1"/>
    <xf numFmtId="0" fontId="14" fillId="2" borderId="0" xfId="2" applyFont="1" applyFill="1" applyBorder="1" applyAlignment="1" applyProtection="1">
      <alignment horizontal="left"/>
    </xf>
    <xf numFmtId="0" fontId="30" fillId="2" borderId="0" xfId="2" applyFont="1" applyFill="1" applyBorder="1" applyAlignment="1" applyProtection="1">
      <alignment horizontal="left"/>
    </xf>
    <xf numFmtId="0" fontId="14" fillId="2" borderId="0" xfId="2" applyFont="1" applyFill="1" applyAlignment="1" applyProtection="1">
      <alignment horizontal="right"/>
    </xf>
    <xf numFmtId="0" fontId="17" fillId="2" borderId="0" xfId="2" applyFont="1" applyFill="1" applyBorder="1" applyAlignment="1" applyProtection="1"/>
    <xf numFmtId="0" fontId="17" fillId="2" borderId="27" xfId="2" applyFont="1" applyFill="1" applyBorder="1" applyAlignment="1" applyProtection="1">
      <alignment horizontal="center"/>
    </xf>
    <xf numFmtId="0" fontId="17" fillId="2" borderId="51" xfId="2" applyFont="1" applyFill="1" applyBorder="1" applyAlignment="1" applyProtection="1">
      <alignment horizontal="center" vertical="center"/>
    </xf>
    <xf numFmtId="0" fontId="17" fillId="2" borderId="52" xfId="2" applyFont="1" applyFill="1" applyBorder="1" applyAlignment="1" applyProtection="1">
      <alignment horizontal="center" vertical="center"/>
    </xf>
    <xf numFmtId="0" fontId="17" fillId="2" borderId="53" xfId="2" applyFont="1" applyFill="1" applyBorder="1" applyAlignment="1" applyProtection="1">
      <alignment horizontal="center" vertical="center"/>
    </xf>
    <xf numFmtId="0" fontId="17" fillId="2" borderId="54" xfId="2" applyFont="1" applyFill="1" applyBorder="1" applyAlignment="1" applyProtection="1">
      <alignment horizontal="center" vertical="center"/>
    </xf>
    <xf numFmtId="0" fontId="17" fillId="2" borderId="50" xfId="2" applyFont="1" applyFill="1" applyBorder="1" applyAlignment="1" applyProtection="1">
      <alignment horizontal="center" vertical="center" wrapText="1"/>
    </xf>
    <xf numFmtId="0" fontId="17" fillId="2" borderId="21" xfId="2" applyFont="1" applyFill="1" applyBorder="1" applyAlignment="1" applyProtection="1">
      <alignment horizontal="center" vertical="center"/>
    </xf>
    <xf numFmtId="0" fontId="31" fillId="2" borderId="0" xfId="2" applyFont="1" applyFill="1" applyProtection="1"/>
    <xf numFmtId="0" fontId="18" fillId="2" borderId="0" xfId="2" applyFont="1" applyFill="1" applyBorder="1" applyAlignment="1" applyProtection="1">
      <alignment horizontal="left" wrapText="1"/>
    </xf>
    <xf numFmtId="0" fontId="8" fillId="2" borderId="0" xfId="2" applyFont="1" applyFill="1" applyBorder="1" applyAlignment="1" applyProtection="1">
      <alignment horizontal="left"/>
    </xf>
    <xf numFmtId="0" fontId="17" fillId="2" borderId="9" xfId="2" applyFont="1" applyFill="1" applyBorder="1" applyAlignment="1" applyProtection="1">
      <alignment vertical="center"/>
    </xf>
    <xf numFmtId="0" fontId="17" fillId="2" borderId="14" xfId="2" applyFont="1" applyFill="1" applyBorder="1" applyAlignment="1" applyProtection="1">
      <alignment vertical="center"/>
    </xf>
    <xf numFmtId="0" fontId="10" fillId="2" borderId="7" xfId="2" applyFont="1" applyFill="1" applyBorder="1" applyAlignment="1" applyProtection="1"/>
    <xf numFmtId="0" fontId="10" fillId="2" borderId="31" xfId="2" applyFont="1" applyFill="1" applyBorder="1" applyAlignment="1" applyProtection="1"/>
    <xf numFmtId="0" fontId="10" fillId="2" borderId="30" xfId="2" applyFont="1" applyFill="1" applyBorder="1" applyAlignment="1" applyProtection="1"/>
    <xf numFmtId="0" fontId="10" fillId="2" borderId="33" xfId="2" applyFont="1" applyFill="1" applyBorder="1" applyAlignment="1" applyProtection="1"/>
    <xf numFmtId="0" fontId="21" fillId="2" borderId="2" xfId="2" applyFont="1" applyFill="1" applyBorder="1" applyAlignment="1" applyProtection="1">
      <alignment horizontal="center" vertical="center" wrapText="1"/>
    </xf>
    <xf numFmtId="38" fontId="17" fillId="2" borderId="12" xfId="1" applyFont="1" applyFill="1" applyBorder="1" applyAlignment="1" applyProtection="1">
      <alignment horizontal="center" vertical="center" wrapText="1"/>
    </xf>
    <xf numFmtId="49" fontId="17" fillId="2" borderId="26" xfId="2" applyNumberFormat="1" applyFont="1" applyFill="1" applyBorder="1" applyAlignment="1" applyProtection="1">
      <alignment horizontal="center" vertical="center" shrinkToFit="1"/>
    </xf>
    <xf numFmtId="38" fontId="17" fillId="2" borderId="71" xfId="1" applyFont="1" applyFill="1" applyBorder="1" applyAlignment="1" applyProtection="1">
      <alignment horizontal="center" vertical="center" wrapText="1"/>
    </xf>
    <xf numFmtId="0" fontId="8" fillId="2" borderId="12" xfId="2" applyFont="1" applyFill="1" applyBorder="1" applyProtection="1"/>
    <xf numFmtId="38" fontId="17" fillId="2" borderId="72" xfId="1"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0" xfId="2" applyFont="1" applyFill="1" applyBorder="1" applyAlignment="1" applyProtection="1">
      <alignment horizontal="center"/>
    </xf>
    <xf numFmtId="0" fontId="17" fillId="2" borderId="0" xfId="2" applyFont="1" applyFill="1" applyBorder="1" applyAlignment="1" applyProtection="1">
      <alignment vertical="center"/>
    </xf>
    <xf numFmtId="0" fontId="17" fillId="2" borderId="0" xfId="2" applyFont="1" applyFill="1" applyBorder="1" applyAlignment="1" applyProtection="1">
      <alignment horizontal="center" vertical="center"/>
    </xf>
    <xf numFmtId="176" fontId="17" fillId="2" borderId="0" xfId="3" applyNumberFormat="1" applyFont="1" applyFill="1" applyBorder="1" applyAlignment="1" applyProtection="1">
      <alignment horizontal="right"/>
    </xf>
    <xf numFmtId="38" fontId="21" fillId="2" borderId="0" xfId="2" applyNumberFormat="1" applyFont="1" applyFill="1" applyBorder="1" applyAlignment="1" applyProtection="1">
      <alignment horizontal="right" vertical="center"/>
    </xf>
    <xf numFmtId="9" fontId="21" fillId="2" borderId="0" xfId="2" applyNumberFormat="1" applyFont="1" applyFill="1" applyBorder="1" applyAlignment="1" applyProtection="1">
      <alignment horizontal="right" vertical="center"/>
    </xf>
    <xf numFmtId="0" fontId="25" fillId="2" borderId="0" xfId="2" applyFont="1" applyFill="1" applyAlignment="1" applyProtection="1">
      <alignment vertical="top"/>
    </xf>
    <xf numFmtId="0" fontId="34" fillId="2" borderId="2" xfId="2" applyFont="1" applyFill="1" applyBorder="1" applyAlignment="1" applyProtection="1">
      <alignment horizontal="center"/>
    </xf>
    <xf numFmtId="0" fontId="34" fillId="2" borderId="27" xfId="2" applyFont="1" applyFill="1" applyBorder="1" applyAlignment="1" applyProtection="1">
      <alignment horizontal="center"/>
    </xf>
    <xf numFmtId="0" fontId="34" fillId="4" borderId="32" xfId="2" applyFont="1" applyFill="1" applyBorder="1" applyAlignment="1" applyProtection="1">
      <alignment horizontal="center" wrapText="1"/>
    </xf>
    <xf numFmtId="38" fontId="34" fillId="2" borderId="5" xfId="1" applyFont="1" applyFill="1" applyBorder="1" applyAlignment="1" applyProtection="1">
      <alignment vertical="center"/>
    </xf>
    <xf numFmtId="38" fontId="34" fillId="2" borderId="25" xfId="1" applyFont="1" applyFill="1" applyBorder="1" applyAlignment="1" applyProtection="1">
      <alignment vertical="center"/>
    </xf>
    <xf numFmtId="38" fontId="34" fillId="4" borderId="43" xfId="2" applyNumberFormat="1" applyFont="1" applyFill="1" applyBorder="1" applyAlignment="1" applyProtection="1">
      <alignment vertical="center"/>
    </xf>
    <xf numFmtId="0" fontId="21" fillId="2" borderId="84" xfId="2" applyFont="1" applyFill="1" applyBorder="1" applyAlignment="1" applyProtection="1">
      <alignment horizontal="center"/>
    </xf>
    <xf numFmtId="0" fontId="21" fillId="2" borderId="47" xfId="2" applyFont="1" applyFill="1" applyBorder="1" applyAlignment="1" applyProtection="1">
      <alignment horizontal="center"/>
    </xf>
    <xf numFmtId="0" fontId="21" fillId="2" borderId="87" xfId="2" applyFont="1" applyFill="1" applyBorder="1" applyAlignment="1" applyProtection="1">
      <alignment horizontal="center"/>
    </xf>
    <xf numFmtId="0" fontId="21" fillId="2" borderId="88" xfId="2" applyFont="1" applyFill="1" applyBorder="1" applyAlignment="1" applyProtection="1">
      <alignment horizontal="center"/>
    </xf>
    <xf numFmtId="0" fontId="21" fillId="3" borderId="84" xfId="2" applyFont="1" applyFill="1" applyBorder="1" applyAlignment="1" applyProtection="1">
      <alignment horizontal="center"/>
    </xf>
    <xf numFmtId="0" fontId="21" fillId="3" borderId="47" xfId="2" applyFont="1" applyFill="1" applyBorder="1" applyAlignment="1" applyProtection="1">
      <alignment horizontal="center"/>
    </xf>
    <xf numFmtId="0" fontId="21" fillId="3" borderId="87" xfId="2" applyFont="1" applyFill="1" applyBorder="1" applyAlignment="1" applyProtection="1">
      <alignment horizontal="center"/>
    </xf>
    <xf numFmtId="0" fontId="21" fillId="3" borderId="88" xfId="2" applyFont="1" applyFill="1" applyBorder="1" applyAlignment="1" applyProtection="1">
      <alignment horizontal="center"/>
    </xf>
    <xf numFmtId="0" fontId="21" fillId="2" borderId="4"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176" fontId="17" fillId="3" borderId="4" xfId="3" applyNumberFormat="1" applyFont="1" applyFill="1" applyBorder="1" applyAlignment="1" applyProtection="1">
      <alignment horizontal="right" vertical="center"/>
      <protection locked="0"/>
    </xf>
    <xf numFmtId="176" fontId="17" fillId="2" borderId="5" xfId="3" applyNumberFormat="1" applyFont="1" applyFill="1" applyBorder="1" applyAlignment="1" applyProtection="1">
      <alignment horizontal="right" vertical="center"/>
      <protection locked="0"/>
    </xf>
    <xf numFmtId="176" fontId="17" fillId="3" borderId="5" xfId="3" applyNumberFormat="1" applyFont="1" applyFill="1" applyBorder="1" applyAlignment="1" applyProtection="1">
      <alignment horizontal="right" vertical="center"/>
      <protection locked="0"/>
    </xf>
    <xf numFmtId="176" fontId="17" fillId="3" borderId="25" xfId="3" applyNumberFormat="1" applyFont="1" applyFill="1" applyBorder="1" applyAlignment="1" applyProtection="1">
      <alignment horizontal="right" vertical="center"/>
      <protection locked="0"/>
    </xf>
    <xf numFmtId="176" fontId="17" fillId="3" borderId="6" xfId="3" applyNumberFormat="1" applyFont="1" applyFill="1" applyBorder="1" applyAlignment="1" applyProtection="1">
      <alignment horizontal="right" vertical="center"/>
      <protection locked="0"/>
    </xf>
    <xf numFmtId="176" fontId="17" fillId="2" borderId="43" xfId="3" applyNumberFormat="1" applyFont="1" applyFill="1" applyBorder="1" applyAlignment="1" applyProtection="1">
      <alignment horizontal="right" vertical="center"/>
    </xf>
    <xf numFmtId="176" fontId="17" fillId="2" borderId="25" xfId="3" applyNumberFormat="1" applyFont="1" applyFill="1" applyBorder="1" applyAlignment="1" applyProtection="1">
      <alignment horizontal="right" vertical="center"/>
      <protection locked="0"/>
    </xf>
    <xf numFmtId="38" fontId="17" fillId="2" borderId="73" xfId="1" applyFont="1" applyFill="1" applyBorder="1" applyAlignment="1" applyProtection="1">
      <alignment horizontal="right" vertical="center"/>
    </xf>
    <xf numFmtId="177" fontId="17" fillId="2" borderId="23" xfId="1" applyNumberFormat="1" applyFont="1" applyFill="1" applyBorder="1" applyAlignment="1" applyProtection="1">
      <alignment vertical="center"/>
    </xf>
    <xf numFmtId="177" fontId="17" fillId="2" borderId="42" xfId="1" applyNumberFormat="1" applyFont="1" applyFill="1" applyBorder="1" applyAlignment="1" applyProtection="1"/>
    <xf numFmtId="177" fontId="17" fillId="2" borderId="5" xfId="1" applyNumberFormat="1" applyFont="1" applyFill="1" applyBorder="1" applyAlignment="1" applyProtection="1"/>
    <xf numFmtId="177" fontId="17" fillId="2" borderId="25" xfId="1" applyNumberFormat="1" applyFont="1" applyFill="1" applyBorder="1" applyAlignment="1" applyProtection="1"/>
    <xf numFmtId="177" fontId="17" fillId="2" borderId="27" xfId="2" applyNumberFormat="1" applyFont="1" applyFill="1" applyBorder="1" applyAlignment="1" applyProtection="1">
      <alignment vertical="center"/>
    </xf>
    <xf numFmtId="38" fontId="17" fillId="2" borderId="94" xfId="2" applyNumberFormat="1" applyFont="1" applyFill="1" applyBorder="1" applyAlignment="1" applyProtection="1">
      <alignment vertical="center"/>
    </xf>
    <xf numFmtId="177" fontId="17" fillId="2" borderId="95" xfId="2" applyNumberFormat="1" applyFont="1" applyFill="1" applyBorder="1" applyProtection="1"/>
    <xf numFmtId="0" fontId="21" fillId="2" borderId="45" xfId="2" applyFont="1" applyFill="1" applyBorder="1" applyAlignment="1" applyProtection="1">
      <alignment horizontal="center" vertical="center" wrapText="1"/>
    </xf>
    <xf numFmtId="178" fontId="35" fillId="0" borderId="21" xfId="0" applyNumberFormat="1" applyFont="1" applyBorder="1" applyAlignment="1">
      <alignment horizontal="right" shrinkToFit="1"/>
    </xf>
    <xf numFmtId="0" fontId="17" fillId="2" borderId="96" xfId="2" applyFont="1" applyFill="1" applyBorder="1" applyAlignment="1" applyProtection="1">
      <alignment horizontal="center"/>
    </xf>
    <xf numFmtId="0" fontId="17" fillId="2" borderId="46" xfId="2" applyFont="1" applyFill="1" applyBorder="1" applyAlignment="1" applyProtection="1">
      <alignment horizontal="center"/>
    </xf>
    <xf numFmtId="178" fontId="35" fillId="0" borderId="94" xfId="0" applyNumberFormat="1" applyFont="1" applyBorder="1" applyAlignment="1">
      <alignment horizontal="right" shrinkToFit="1"/>
    </xf>
    <xf numFmtId="177" fontId="21" fillId="2" borderId="23" xfId="1" applyNumberFormat="1" applyFont="1" applyFill="1" applyBorder="1" applyAlignment="1" applyProtection="1">
      <alignment vertical="center"/>
    </xf>
    <xf numFmtId="177" fontId="21" fillId="2" borderId="89" xfId="2" applyNumberFormat="1" applyFont="1" applyFill="1" applyBorder="1" applyAlignment="1" applyProtection="1">
      <alignment vertical="center"/>
    </xf>
    <xf numFmtId="177" fontId="21" fillId="2" borderId="85" xfId="2" applyNumberFormat="1" applyFont="1" applyFill="1" applyBorder="1" applyAlignment="1" applyProtection="1">
      <alignment vertical="center"/>
    </xf>
    <xf numFmtId="177" fontId="21" fillId="2" borderId="32" xfId="2" applyNumberFormat="1" applyFont="1" applyFill="1" applyBorder="1" applyAlignment="1" applyProtection="1">
      <alignment horizontal="right" vertical="center"/>
    </xf>
    <xf numFmtId="178" fontId="21" fillId="2" borderId="28" xfId="1" applyNumberFormat="1" applyFont="1" applyFill="1" applyBorder="1" applyAlignment="1" applyProtection="1">
      <alignment vertical="center"/>
    </xf>
    <xf numFmtId="178" fontId="21" fillId="2" borderId="28" xfId="2" applyNumberFormat="1" applyFont="1" applyFill="1" applyBorder="1" applyAlignment="1" applyProtection="1">
      <alignment vertical="center"/>
    </xf>
    <xf numFmtId="178" fontId="21" fillId="2" borderId="90" xfId="2" applyNumberFormat="1" applyFont="1" applyFill="1" applyBorder="1" applyAlignment="1" applyProtection="1">
      <alignment vertical="center"/>
    </xf>
    <xf numFmtId="178" fontId="21" fillId="2" borderId="86" xfId="2" applyNumberFormat="1" applyFont="1" applyFill="1" applyBorder="1" applyAlignment="1" applyProtection="1">
      <alignment vertical="center"/>
    </xf>
    <xf numFmtId="178" fontId="21" fillId="2" borderId="69" xfId="2" applyNumberFormat="1" applyFont="1" applyFill="1" applyBorder="1" applyAlignment="1" applyProtection="1">
      <alignment horizontal="right" vertical="center"/>
    </xf>
    <xf numFmtId="177" fontId="17" fillId="2" borderId="87" xfId="2" applyNumberFormat="1" applyFont="1" applyFill="1" applyBorder="1" applyAlignment="1" applyProtection="1">
      <alignment vertical="center"/>
    </xf>
    <xf numFmtId="177" fontId="17" fillId="2" borderId="97" xfId="1" applyNumberFormat="1" applyFont="1" applyFill="1" applyBorder="1" applyAlignment="1" applyProtection="1">
      <alignment vertical="center"/>
    </xf>
    <xf numFmtId="177" fontId="17" fillId="2" borderId="95" xfId="1" applyNumberFormat="1" applyFont="1" applyFill="1" applyBorder="1" applyAlignment="1" applyProtection="1"/>
    <xf numFmtId="177" fontId="21" fillId="2" borderId="5" xfId="1" applyNumberFormat="1" applyFont="1" applyFill="1" applyBorder="1" applyAlignment="1" applyProtection="1">
      <alignment vertical="center"/>
    </xf>
    <xf numFmtId="177" fontId="21" fillId="2" borderId="91" xfId="1" applyNumberFormat="1" applyFont="1" applyFill="1" applyBorder="1" applyAlignment="1" applyProtection="1">
      <alignment vertical="center"/>
    </xf>
    <xf numFmtId="177" fontId="21" fillId="2" borderId="95" xfId="1" applyNumberFormat="1" applyFont="1" applyFill="1" applyBorder="1" applyAlignment="1" applyProtection="1">
      <alignment vertical="center"/>
    </xf>
    <xf numFmtId="177" fontId="21" fillId="2" borderId="43" xfId="1" applyNumberFormat="1" applyFont="1" applyFill="1" applyBorder="1" applyAlignment="1" applyProtection="1">
      <alignment vertical="center"/>
    </xf>
    <xf numFmtId="0" fontId="17" fillId="2" borderId="48" xfId="2" applyFont="1" applyFill="1" applyBorder="1" applyAlignment="1">
      <alignment horizontal="center" vertical="center"/>
    </xf>
    <xf numFmtId="0" fontId="17" fillId="2" borderId="15" xfId="2" applyFont="1" applyFill="1" applyBorder="1" applyAlignment="1">
      <alignment horizontal="center" vertical="center"/>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0" fontId="21" fillId="2" borderId="6" xfId="2" applyFont="1" applyFill="1" applyBorder="1" applyAlignment="1" applyProtection="1">
      <alignment horizontal="center" vertical="center"/>
    </xf>
    <xf numFmtId="0" fontId="18" fillId="2" borderId="46" xfId="2" applyFont="1" applyFill="1" applyBorder="1" applyAlignment="1" applyProtection="1">
      <alignment horizontal="left" wrapText="1"/>
    </xf>
    <xf numFmtId="0" fontId="8" fillId="2" borderId="0" xfId="2" applyFont="1" applyFill="1" applyBorder="1" applyAlignment="1" applyProtection="1">
      <alignment horizontal="center" vertical="center" wrapText="1"/>
    </xf>
    <xf numFmtId="0" fontId="17" fillId="2" borderId="9" xfId="2" applyFont="1" applyFill="1" applyBorder="1" applyAlignment="1" applyProtection="1">
      <alignment horizontal="center" vertical="center"/>
    </xf>
    <xf numFmtId="0" fontId="17" fillId="2" borderId="10" xfId="2" applyFont="1" applyFill="1" applyBorder="1" applyAlignment="1" applyProtection="1">
      <alignment horizontal="center" vertical="center"/>
    </xf>
    <xf numFmtId="0" fontId="17" fillId="2" borderId="11" xfId="2" applyFont="1" applyFill="1" applyBorder="1" applyAlignment="1" applyProtection="1">
      <alignment horizontal="center" vertical="center"/>
    </xf>
    <xf numFmtId="0" fontId="17" fillId="2" borderId="30" xfId="2" applyFont="1" applyFill="1" applyBorder="1" applyAlignment="1" applyProtection="1">
      <alignment horizontal="center" vertical="center"/>
    </xf>
    <xf numFmtId="0" fontId="17" fillId="2" borderId="46" xfId="2" applyFont="1" applyFill="1" applyBorder="1" applyAlignment="1" applyProtection="1">
      <alignment horizontal="center" vertical="center"/>
    </xf>
    <xf numFmtId="0" fontId="17" fillId="2" borderId="16" xfId="2" applyFont="1" applyFill="1" applyBorder="1" applyAlignment="1" applyProtection="1">
      <alignment horizontal="center" vertical="center"/>
    </xf>
    <xf numFmtId="0" fontId="17" fillId="3" borderId="17" xfId="2" applyFont="1" applyFill="1" applyBorder="1" applyAlignment="1" applyProtection="1">
      <alignment horizontal="left" vertical="top" wrapText="1"/>
    </xf>
    <xf numFmtId="0" fontId="17" fillId="3" borderId="19" xfId="2" applyFont="1" applyFill="1" applyBorder="1" applyAlignment="1" applyProtection="1">
      <alignment horizontal="left" vertical="top" wrapText="1"/>
    </xf>
    <xf numFmtId="0" fontId="17" fillId="3" borderId="18" xfId="2" applyFont="1" applyFill="1" applyBorder="1" applyAlignment="1" applyProtection="1">
      <alignment horizontal="left" vertical="top" wrapText="1"/>
    </xf>
    <xf numFmtId="0" fontId="17" fillId="3" borderId="20" xfId="2" applyFont="1" applyFill="1" applyBorder="1" applyAlignment="1" applyProtection="1">
      <alignment horizontal="left" vertical="top" wrapText="1"/>
    </xf>
    <xf numFmtId="0" fontId="17" fillId="3" borderId="8" xfId="2" applyFont="1" applyFill="1" applyBorder="1" applyAlignment="1" applyProtection="1">
      <alignment horizontal="left" vertical="top" wrapText="1"/>
    </xf>
    <xf numFmtId="0" fontId="17" fillId="3" borderId="13" xfId="2" applyFont="1" applyFill="1" applyBorder="1" applyAlignment="1" applyProtection="1">
      <alignment horizontal="left" vertical="top" wrapText="1"/>
    </xf>
    <xf numFmtId="0" fontId="27" fillId="2" borderId="0" xfId="2" applyFont="1" applyFill="1" applyAlignment="1" applyProtection="1">
      <alignment horizontal="center" vertical="center"/>
    </xf>
    <xf numFmtId="0" fontId="17" fillId="2" borderId="7" xfId="2" applyFont="1" applyFill="1" applyBorder="1" applyAlignment="1" applyProtection="1">
      <alignment horizontal="left" vertical="top" wrapText="1"/>
    </xf>
    <xf numFmtId="0" fontId="17" fillId="2" borderId="26" xfId="2" applyFont="1" applyFill="1" applyBorder="1" applyAlignment="1" applyProtection="1">
      <alignment horizontal="left" vertical="top"/>
    </xf>
    <xf numFmtId="0" fontId="17" fillId="2" borderId="11" xfId="2" applyFont="1" applyFill="1" applyBorder="1" applyAlignment="1" applyProtection="1">
      <alignment horizontal="left" vertical="top"/>
    </xf>
    <xf numFmtId="0" fontId="17" fillId="2" borderId="12" xfId="2" applyFont="1" applyFill="1" applyBorder="1" applyAlignment="1" applyProtection="1">
      <alignment horizontal="left" vertical="top"/>
    </xf>
    <xf numFmtId="0" fontId="17" fillId="2" borderId="0" xfId="2" applyFont="1" applyFill="1" applyBorder="1" applyAlignment="1" applyProtection="1">
      <alignment horizontal="left" vertical="top"/>
    </xf>
    <xf numFmtId="0" fontId="17" fillId="2" borderId="29" xfId="2" applyFont="1" applyFill="1" applyBorder="1" applyAlignment="1" applyProtection="1">
      <alignment horizontal="left" vertical="top"/>
    </xf>
    <xf numFmtId="0" fontId="17" fillId="2" borderId="30" xfId="2" applyFont="1" applyFill="1" applyBorder="1" applyAlignment="1" applyProtection="1">
      <alignment horizontal="left" vertical="top"/>
    </xf>
    <xf numFmtId="0" fontId="17" fillId="2" borderId="46" xfId="2" applyFont="1" applyFill="1" applyBorder="1" applyAlignment="1" applyProtection="1">
      <alignment horizontal="left" vertical="top"/>
    </xf>
    <xf numFmtId="0" fontId="17" fillId="2" borderId="47" xfId="2" applyFont="1" applyFill="1" applyBorder="1" applyAlignment="1" applyProtection="1">
      <alignment horizontal="left" vertical="top"/>
    </xf>
    <xf numFmtId="0" fontId="34" fillId="2" borderId="17" xfId="2" applyFont="1" applyFill="1" applyBorder="1" applyAlignment="1" applyProtection="1">
      <alignment horizontal="center" vertical="center" wrapText="1"/>
    </xf>
    <xf numFmtId="0" fontId="34" fillId="2" borderId="49" xfId="2" applyFont="1" applyFill="1" applyBorder="1" applyAlignment="1" applyProtection="1">
      <alignment horizontal="center" vertical="center" wrapText="1"/>
    </xf>
    <xf numFmtId="0" fontId="28" fillId="2" borderId="60" xfId="2" applyFont="1" applyFill="1" applyBorder="1" applyAlignment="1" applyProtection="1">
      <alignment horizontal="left" vertical="center" wrapText="1"/>
    </xf>
    <xf numFmtId="0" fontId="28" fillId="2" borderId="61" xfId="2" applyFont="1" applyFill="1" applyBorder="1" applyAlignment="1" applyProtection="1">
      <alignment horizontal="left" vertical="center" wrapText="1"/>
    </xf>
    <xf numFmtId="0" fontId="28" fillId="2" borderId="62" xfId="2" applyFont="1" applyFill="1" applyBorder="1" applyAlignment="1" applyProtection="1">
      <alignment horizontal="left" vertical="center" wrapText="1"/>
    </xf>
    <xf numFmtId="0" fontId="28" fillId="3" borderId="64" xfId="2" applyFont="1" applyFill="1" applyBorder="1" applyAlignment="1" applyProtection="1">
      <alignment horizontal="left" vertical="center" wrapText="1"/>
    </xf>
    <xf numFmtId="0" fontId="28" fillId="3" borderId="65" xfId="2" applyFont="1" applyFill="1" applyBorder="1" applyAlignment="1" applyProtection="1">
      <alignment horizontal="left" vertical="center" wrapText="1"/>
    </xf>
    <xf numFmtId="0" fontId="28" fillId="3" borderId="66" xfId="2" applyFont="1" applyFill="1" applyBorder="1" applyAlignment="1" applyProtection="1">
      <alignment horizontal="left" vertical="center" wrapText="1"/>
    </xf>
    <xf numFmtId="0" fontId="17" fillId="3" borderId="59" xfId="2" applyFont="1" applyFill="1" applyBorder="1" applyAlignment="1" applyProtection="1">
      <alignment horizontal="left" vertical="top" wrapText="1"/>
    </xf>
    <xf numFmtId="0" fontId="17" fillId="3" borderId="58" xfId="2" applyFont="1" applyFill="1" applyBorder="1" applyAlignment="1" applyProtection="1">
      <alignment horizontal="left" vertical="top" wrapText="1"/>
    </xf>
    <xf numFmtId="0" fontId="17" fillId="2" borderId="29" xfId="2" applyFont="1" applyFill="1" applyBorder="1" applyAlignment="1" applyProtection="1">
      <alignment horizontal="center" vertical="top" wrapText="1"/>
    </xf>
    <xf numFmtId="0" fontId="17" fillId="2" borderId="0" xfId="2" applyFont="1" applyFill="1" applyBorder="1" applyAlignment="1" applyProtection="1">
      <alignment horizontal="center" vertical="top" wrapText="1"/>
    </xf>
    <xf numFmtId="49" fontId="17" fillId="2" borderId="9" xfId="2" applyNumberFormat="1" applyFont="1" applyFill="1" applyBorder="1" applyAlignment="1" applyProtection="1">
      <alignment horizontal="center" vertical="center" shrinkToFit="1"/>
    </xf>
    <xf numFmtId="49" fontId="17" fillId="2" borderId="10" xfId="2" applyNumberFormat="1" applyFont="1" applyFill="1" applyBorder="1" applyAlignment="1" applyProtection="1">
      <alignment horizontal="center" vertical="center" shrinkToFit="1"/>
    </xf>
    <xf numFmtId="0" fontId="17" fillId="2" borderId="18" xfId="2" applyFont="1" applyFill="1" applyBorder="1" applyAlignment="1" applyProtection="1">
      <alignment horizontal="left" vertical="top" wrapText="1"/>
    </xf>
    <xf numFmtId="0" fontId="17" fillId="2" borderId="20" xfId="2" applyFont="1" applyFill="1" applyBorder="1" applyAlignment="1" applyProtection="1">
      <alignment horizontal="left" vertical="top" wrapText="1"/>
    </xf>
    <xf numFmtId="0" fontId="17" fillId="3" borderId="18" xfId="2" applyFont="1" applyFill="1" applyBorder="1" applyAlignment="1" applyProtection="1">
      <alignment horizontal="center" vertical="top" wrapText="1"/>
    </xf>
    <xf numFmtId="0" fontId="17" fillId="3" borderId="20" xfId="2" applyFont="1" applyFill="1" applyBorder="1" applyAlignment="1" applyProtection="1">
      <alignment horizontal="center" vertical="top" wrapText="1"/>
    </xf>
    <xf numFmtId="0" fontId="17" fillId="2" borderId="18" xfId="2" applyFont="1" applyFill="1" applyBorder="1" applyAlignment="1" applyProtection="1">
      <alignment horizontal="center" vertical="top" wrapText="1"/>
    </xf>
    <xf numFmtId="0" fontId="17" fillId="2" borderId="20" xfId="2" applyFont="1" applyFill="1" applyBorder="1" applyAlignment="1" applyProtection="1">
      <alignment horizontal="center" vertical="top" wrapText="1"/>
    </xf>
    <xf numFmtId="0" fontId="28" fillId="2" borderId="9" xfId="2" applyFont="1" applyFill="1" applyBorder="1" applyAlignment="1" applyProtection="1">
      <alignment horizontal="left" vertical="center" wrapText="1"/>
    </xf>
    <xf numFmtId="0" fontId="28" fillId="2" borderId="10" xfId="2" applyFont="1" applyFill="1" applyBorder="1" applyAlignment="1" applyProtection="1">
      <alignment horizontal="left" vertical="center" wrapText="1"/>
    </xf>
    <xf numFmtId="0" fontId="28" fillId="2" borderId="16" xfId="2" applyFont="1" applyFill="1" applyBorder="1" applyAlignment="1" applyProtection="1">
      <alignment horizontal="left" vertical="center" wrapText="1"/>
    </xf>
    <xf numFmtId="0" fontId="21" fillId="2" borderId="74" xfId="2" applyFont="1" applyFill="1" applyBorder="1" applyAlignment="1" applyProtection="1">
      <alignment horizontal="left" vertical="top" wrapText="1"/>
    </xf>
    <xf numFmtId="0" fontId="21" fillId="2" borderId="75" xfId="2" applyFont="1" applyFill="1" applyBorder="1" applyAlignment="1" applyProtection="1">
      <alignment horizontal="left" vertical="top" wrapText="1"/>
    </xf>
    <xf numFmtId="0" fontId="21" fillId="2" borderId="76" xfId="2" applyFont="1" applyFill="1" applyBorder="1" applyAlignment="1" applyProtection="1">
      <alignment horizontal="left" vertical="top" wrapText="1"/>
    </xf>
    <xf numFmtId="0" fontId="21" fillId="2" borderId="77" xfId="2" applyFont="1" applyFill="1" applyBorder="1" applyAlignment="1" applyProtection="1">
      <alignment horizontal="left" vertical="top" wrapText="1"/>
    </xf>
    <xf numFmtId="0" fontId="21" fillId="2" borderId="78" xfId="2" applyFont="1" applyFill="1" applyBorder="1" applyAlignment="1" applyProtection="1">
      <alignment horizontal="left" vertical="top" wrapText="1"/>
    </xf>
    <xf numFmtId="0" fontId="21" fillId="2" borderId="79" xfId="2" applyFont="1" applyFill="1" applyBorder="1" applyAlignment="1" applyProtection="1">
      <alignment horizontal="left" vertical="top" wrapText="1"/>
    </xf>
    <xf numFmtId="0" fontId="28" fillId="3" borderId="9" xfId="2" applyFont="1" applyFill="1" applyBorder="1" applyAlignment="1" applyProtection="1">
      <alignment horizontal="left" vertical="center" wrapText="1"/>
    </xf>
    <xf numFmtId="0" fontId="28" fillId="3" borderId="10" xfId="2" applyFont="1" applyFill="1" applyBorder="1" applyAlignment="1" applyProtection="1">
      <alignment horizontal="left" vertical="center" wrapText="1"/>
    </xf>
    <xf numFmtId="0" fontId="28" fillId="3" borderId="16" xfId="2" applyFont="1" applyFill="1" applyBorder="1" applyAlignment="1" applyProtection="1">
      <alignment horizontal="left" vertical="center" wrapText="1"/>
    </xf>
    <xf numFmtId="0" fontId="21" fillId="2" borderId="41" xfId="2" applyFont="1" applyFill="1" applyBorder="1" applyAlignment="1" applyProtection="1">
      <alignment horizontal="center"/>
    </xf>
    <xf numFmtId="0" fontId="21" fillId="2" borderId="42" xfId="2" applyFont="1" applyFill="1" applyBorder="1" applyAlignment="1" applyProtection="1">
      <alignment horizontal="center"/>
    </xf>
    <xf numFmtId="0" fontId="17" fillId="2" borderId="7" xfId="2" applyFont="1" applyFill="1" applyBorder="1" applyAlignment="1" applyProtection="1">
      <alignment vertical="top" wrapText="1"/>
    </xf>
    <xf numFmtId="0" fontId="17" fillId="2" borderId="26" xfId="2" applyFont="1" applyFill="1" applyBorder="1" applyAlignment="1" applyProtection="1">
      <alignment vertical="top" wrapText="1"/>
    </xf>
    <xf numFmtId="0" fontId="17" fillId="2" borderId="11" xfId="2" applyFont="1" applyFill="1" applyBorder="1" applyAlignment="1" applyProtection="1">
      <alignment vertical="top" wrapText="1"/>
    </xf>
    <xf numFmtId="0" fontId="17" fillId="2" borderId="12" xfId="2" applyFont="1" applyFill="1" applyBorder="1" applyAlignment="1" applyProtection="1">
      <alignment vertical="top" wrapText="1"/>
    </xf>
    <xf numFmtId="0" fontId="17" fillId="2" borderId="0" xfId="2" applyFont="1" applyFill="1" applyBorder="1" applyAlignment="1" applyProtection="1">
      <alignment vertical="top" wrapText="1"/>
    </xf>
    <xf numFmtId="0" fontId="17" fillId="2" borderId="29" xfId="2" applyFont="1" applyFill="1" applyBorder="1" applyAlignment="1" applyProtection="1">
      <alignment vertical="top" wrapText="1"/>
    </xf>
    <xf numFmtId="0" fontId="17" fillId="2" borderId="30" xfId="2" applyFont="1" applyFill="1" applyBorder="1" applyAlignment="1" applyProtection="1">
      <alignment vertical="top" wrapText="1"/>
    </xf>
    <xf numFmtId="0" fontId="17" fillId="2" borderId="46" xfId="2" applyFont="1" applyFill="1" applyBorder="1" applyAlignment="1" applyProtection="1">
      <alignment vertical="top" wrapText="1"/>
    </xf>
    <xf numFmtId="0" fontId="17" fillId="2" borderId="47" xfId="2" applyFont="1" applyFill="1" applyBorder="1" applyAlignment="1" applyProtection="1">
      <alignment vertical="top" wrapText="1"/>
    </xf>
    <xf numFmtId="0" fontId="17" fillId="2" borderId="7" xfId="2" applyFont="1" applyFill="1" applyBorder="1" applyAlignment="1" applyProtection="1">
      <alignment horizontal="left" vertical="top"/>
    </xf>
    <xf numFmtId="0" fontId="21" fillId="2" borderId="7" xfId="2" applyFont="1" applyFill="1" applyBorder="1" applyAlignment="1" applyProtection="1">
      <alignment horizontal="center"/>
    </xf>
    <xf numFmtId="0" fontId="21" fillId="2" borderId="31" xfId="2" applyFont="1" applyFill="1" applyBorder="1" applyAlignment="1" applyProtection="1">
      <alignment horizontal="center"/>
    </xf>
    <xf numFmtId="0" fontId="21" fillId="2" borderId="30" xfId="2" applyFont="1" applyFill="1" applyBorder="1" applyAlignment="1" applyProtection="1">
      <alignment horizontal="center"/>
    </xf>
    <xf numFmtId="0" fontId="21" fillId="2" borderId="33" xfId="2" applyFont="1" applyFill="1" applyBorder="1" applyAlignment="1" applyProtection="1">
      <alignment horizontal="center"/>
    </xf>
    <xf numFmtId="0" fontId="21" fillId="2" borderId="31" xfId="2" applyFont="1" applyFill="1" applyBorder="1" applyAlignment="1" applyProtection="1">
      <alignment horizontal="center" vertical="center" wrapText="1"/>
    </xf>
    <xf numFmtId="0" fontId="21" fillId="2" borderId="33" xfId="2" applyFont="1" applyFill="1" applyBorder="1" applyAlignment="1" applyProtection="1">
      <alignment horizontal="center" vertical="center" wrapText="1"/>
    </xf>
    <xf numFmtId="0" fontId="21" fillId="2" borderId="68" xfId="2" applyFont="1" applyFill="1" applyBorder="1" applyAlignment="1" applyProtection="1">
      <alignment horizontal="center" vertical="center"/>
    </xf>
    <xf numFmtId="0" fontId="21" fillId="2" borderId="36" xfId="2"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12" xfId="2" applyFont="1" applyFill="1" applyBorder="1" applyAlignment="1" applyProtection="1">
      <alignment horizontal="center" vertical="center" wrapText="1"/>
    </xf>
    <xf numFmtId="0" fontId="21" fillId="2" borderId="37" xfId="2" applyFont="1" applyFill="1" applyBorder="1" applyAlignment="1" applyProtection="1">
      <alignment horizontal="center" vertical="center" wrapText="1"/>
    </xf>
    <xf numFmtId="0" fontId="21" fillId="2" borderId="44" xfId="2" applyFont="1" applyFill="1" applyBorder="1" applyAlignment="1" applyProtection="1">
      <alignment horizontal="center" vertical="center" wrapText="1"/>
    </xf>
    <xf numFmtId="0" fontId="21" fillId="2" borderId="45" xfId="2" applyFont="1" applyFill="1" applyBorder="1" applyAlignment="1" applyProtection="1">
      <alignment horizontal="center" vertical="center" wrapText="1"/>
    </xf>
    <xf numFmtId="0" fontId="21" fillId="2" borderId="24" xfId="2" applyFont="1" applyFill="1" applyBorder="1" applyAlignment="1" applyProtection="1">
      <alignment horizontal="center" vertical="center" wrapText="1"/>
    </xf>
    <xf numFmtId="0" fontId="21" fillId="2" borderId="28" xfId="2" applyFont="1" applyFill="1" applyBorder="1" applyAlignment="1" applyProtection="1">
      <alignment horizontal="center" vertical="center" wrapText="1"/>
    </xf>
    <xf numFmtId="0" fontId="21" fillId="3" borderId="7" xfId="2" applyFont="1" applyFill="1" applyBorder="1" applyAlignment="1" applyProtection="1">
      <alignment horizontal="center"/>
    </xf>
    <xf numFmtId="0" fontId="21" fillId="3" borderId="31" xfId="2" applyFont="1" applyFill="1" applyBorder="1" applyAlignment="1" applyProtection="1">
      <alignment horizontal="center"/>
    </xf>
    <xf numFmtId="0" fontId="21" fillId="3" borderId="30" xfId="2" applyFont="1" applyFill="1" applyBorder="1" applyAlignment="1" applyProtection="1">
      <alignment horizontal="center"/>
    </xf>
    <xf numFmtId="0" fontId="21" fillId="3" borderId="33" xfId="2" applyFont="1" applyFill="1" applyBorder="1" applyAlignment="1" applyProtection="1">
      <alignment horizontal="center"/>
    </xf>
    <xf numFmtId="0" fontId="21" fillId="3" borderId="31" xfId="2" applyFont="1" applyFill="1" applyBorder="1" applyAlignment="1" applyProtection="1">
      <alignment horizontal="center" vertical="center" wrapText="1"/>
    </xf>
    <xf numFmtId="0" fontId="21" fillId="3" borderId="33" xfId="2" applyFont="1" applyFill="1" applyBorder="1" applyAlignment="1" applyProtection="1">
      <alignment horizontal="center" vertical="center" wrapText="1"/>
    </xf>
    <xf numFmtId="0" fontId="21" fillId="3" borderId="68" xfId="2" applyFont="1" applyFill="1" applyBorder="1" applyAlignment="1" applyProtection="1">
      <alignment horizontal="center" vertical="center"/>
    </xf>
    <xf numFmtId="0" fontId="21" fillId="3" borderId="36" xfId="2" applyFont="1" applyFill="1" applyBorder="1" applyAlignment="1" applyProtection="1">
      <alignment horizontal="center" vertical="center"/>
    </xf>
    <xf numFmtId="0" fontId="8" fillId="2" borderId="26" xfId="2" applyFont="1" applyFill="1" applyBorder="1" applyAlignment="1" applyProtection="1">
      <alignment horizontal="left"/>
    </xf>
    <xf numFmtId="0" fontId="17" fillId="2" borderId="80" xfId="2" applyFont="1" applyFill="1" applyBorder="1" applyAlignment="1" applyProtection="1">
      <alignment horizontal="center" vertical="center" wrapText="1"/>
    </xf>
    <xf numFmtId="0" fontId="17" fillId="2" borderId="81" xfId="2" applyFont="1" applyFill="1" applyBorder="1" applyAlignment="1" applyProtection="1">
      <alignment horizontal="center" vertical="center"/>
    </xf>
    <xf numFmtId="0" fontId="17" fillId="2" borderId="83" xfId="2" applyFont="1" applyFill="1" applyBorder="1" applyAlignment="1" applyProtection="1">
      <alignment horizontal="center" vertical="center"/>
    </xf>
    <xf numFmtId="0" fontId="17" fillId="2" borderId="9" xfId="2" applyFont="1" applyFill="1" applyBorder="1" applyAlignment="1" applyProtection="1">
      <alignment horizontal="left" vertical="top" wrapText="1"/>
    </xf>
    <xf numFmtId="0" fontId="17" fillId="2" borderId="10" xfId="2" applyFont="1" applyFill="1" applyBorder="1" applyAlignment="1" applyProtection="1">
      <alignment horizontal="left" vertical="top" wrapText="1"/>
    </xf>
    <xf numFmtId="0" fontId="17" fillId="2" borderId="16" xfId="2" applyFont="1" applyFill="1" applyBorder="1" applyAlignment="1" applyProtection="1">
      <alignment horizontal="left" vertical="top" wrapText="1"/>
    </xf>
    <xf numFmtId="0" fontId="17" fillId="2" borderId="59" xfId="2" applyFont="1" applyFill="1" applyBorder="1" applyAlignment="1" applyProtection="1">
      <alignment horizontal="center" vertical="center"/>
    </xf>
    <xf numFmtId="0" fontId="17" fillId="2" borderId="35" xfId="2" applyFont="1" applyFill="1" applyBorder="1" applyAlignment="1" applyProtection="1">
      <alignment horizontal="center" vertical="center"/>
    </xf>
    <xf numFmtId="0" fontId="10" fillId="2" borderId="7" xfId="2" applyFont="1" applyFill="1" applyBorder="1" applyAlignment="1" applyProtection="1">
      <alignment horizontal="center" vertical="center"/>
    </xf>
    <xf numFmtId="0" fontId="10" fillId="2" borderId="26" xfId="2" applyFont="1" applyFill="1" applyBorder="1" applyAlignment="1" applyProtection="1">
      <alignment horizontal="center" vertical="center"/>
    </xf>
    <xf numFmtId="0" fontId="10" fillId="2" borderId="11" xfId="2" applyFont="1" applyFill="1" applyBorder="1" applyAlignment="1" applyProtection="1">
      <alignment horizontal="center" vertical="center"/>
    </xf>
    <xf numFmtId="0" fontId="10" fillId="2" borderId="30" xfId="2" applyFont="1" applyFill="1" applyBorder="1" applyAlignment="1" applyProtection="1">
      <alignment horizontal="center" vertical="center"/>
    </xf>
    <xf numFmtId="0" fontId="10" fillId="2" borderId="46" xfId="2" applyFont="1" applyFill="1" applyBorder="1" applyAlignment="1" applyProtection="1">
      <alignment horizontal="center" vertical="center"/>
    </xf>
    <xf numFmtId="0" fontId="10" fillId="2" borderId="47" xfId="2" applyFont="1" applyFill="1" applyBorder="1" applyAlignment="1" applyProtection="1">
      <alignment horizontal="center" vertical="center"/>
    </xf>
    <xf numFmtId="0" fontId="17" fillId="2" borderId="82" xfId="2" applyFont="1" applyFill="1" applyBorder="1" applyAlignment="1" applyProtection="1">
      <alignment horizontal="center" vertical="center"/>
    </xf>
    <xf numFmtId="0" fontId="17" fillId="2" borderId="26" xfId="2" applyFont="1" applyFill="1" applyBorder="1" applyAlignment="1" applyProtection="1">
      <alignment horizontal="left" vertical="top" wrapText="1"/>
    </xf>
    <xf numFmtId="0" fontId="17" fillId="2" borderId="11" xfId="2" applyFont="1" applyFill="1" applyBorder="1" applyAlignment="1" applyProtection="1">
      <alignment horizontal="left" vertical="top" wrapText="1"/>
    </xf>
    <xf numFmtId="0" fontId="17" fillId="2" borderId="12" xfId="2" applyFont="1" applyFill="1" applyBorder="1" applyAlignment="1" applyProtection="1">
      <alignment horizontal="left" vertical="top" wrapText="1"/>
    </xf>
    <xf numFmtId="0" fontId="17" fillId="2" borderId="0" xfId="2" applyFont="1" applyFill="1" applyBorder="1" applyAlignment="1" applyProtection="1">
      <alignment horizontal="left" vertical="top" wrapText="1"/>
    </xf>
    <xf numFmtId="0" fontId="17" fillId="2" borderId="29" xfId="2" applyFont="1" applyFill="1" applyBorder="1" applyAlignment="1" applyProtection="1">
      <alignment horizontal="left" vertical="top" wrapText="1"/>
    </xf>
    <xf numFmtId="0" fontId="17" fillId="2" borderId="30" xfId="2" applyFont="1" applyFill="1" applyBorder="1" applyAlignment="1" applyProtection="1">
      <alignment horizontal="left" vertical="top" wrapText="1"/>
    </xf>
    <xf numFmtId="0" fontId="17" fillId="2" borderId="46" xfId="2" applyFont="1" applyFill="1" applyBorder="1" applyAlignment="1" applyProtection="1">
      <alignment horizontal="left" vertical="top" wrapText="1"/>
    </xf>
    <xf numFmtId="0" fontId="17" fillId="2" borderId="47" xfId="2" applyFont="1" applyFill="1" applyBorder="1" applyAlignment="1" applyProtection="1">
      <alignment horizontal="left" vertical="top" wrapText="1"/>
    </xf>
    <xf numFmtId="0" fontId="17" fillId="2" borderId="68" xfId="2" applyFont="1" applyFill="1" applyBorder="1" applyAlignment="1" applyProtection="1">
      <alignment horizontal="center" vertical="center"/>
    </xf>
    <xf numFmtId="0" fontId="17" fillId="2" borderId="36" xfId="2" applyFont="1" applyFill="1" applyBorder="1" applyAlignment="1" applyProtection="1">
      <alignment horizontal="center" vertical="center"/>
    </xf>
    <xf numFmtId="0" fontId="17" fillId="2" borderId="7" xfId="2" applyFont="1" applyFill="1" applyBorder="1" applyAlignment="1" applyProtection="1">
      <alignment horizontal="left"/>
    </xf>
    <xf numFmtId="0" fontId="17" fillId="2" borderId="31" xfId="2" applyFont="1" applyFill="1" applyBorder="1" applyAlignment="1" applyProtection="1">
      <alignment horizontal="left"/>
    </xf>
    <xf numFmtId="0" fontId="17" fillId="2" borderId="30" xfId="2" applyFont="1" applyFill="1" applyBorder="1" applyAlignment="1" applyProtection="1">
      <alignment horizontal="left"/>
    </xf>
    <xf numFmtId="0" fontId="17" fillId="2" borderId="33" xfId="2" applyFont="1" applyFill="1" applyBorder="1" applyAlignment="1" applyProtection="1">
      <alignment horizontal="left"/>
    </xf>
    <xf numFmtId="0" fontId="10" fillId="2" borderId="18" xfId="2" applyFont="1" applyFill="1" applyBorder="1" applyAlignment="1" applyProtection="1">
      <alignment horizontal="center" vertical="center"/>
    </xf>
    <xf numFmtId="0" fontId="10" fillId="2" borderId="34" xfId="2" applyFont="1" applyFill="1" applyBorder="1" applyAlignment="1" applyProtection="1">
      <alignment horizontal="center" vertical="center"/>
    </xf>
    <xf numFmtId="0" fontId="17" fillId="2" borderId="31"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92" xfId="2" applyFont="1" applyFill="1" applyBorder="1" applyAlignment="1" applyProtection="1">
      <alignment horizontal="center" vertical="center"/>
    </xf>
    <xf numFmtId="0" fontId="17" fillId="2" borderId="93" xfId="2" applyFont="1" applyFill="1" applyBorder="1" applyAlignment="1" applyProtection="1">
      <alignment horizontal="center" vertical="center"/>
    </xf>
    <xf numFmtId="0" fontId="17" fillId="2" borderId="7" xfId="2" applyFont="1" applyFill="1" applyBorder="1" applyAlignment="1" applyProtection="1">
      <alignment horizontal="left" vertical="center" wrapText="1"/>
    </xf>
    <xf numFmtId="0" fontId="17" fillId="2" borderId="31" xfId="2" applyFont="1" applyFill="1" applyBorder="1" applyAlignment="1" applyProtection="1">
      <alignment horizontal="left" vertical="center" wrapText="1"/>
    </xf>
    <xf numFmtId="0" fontId="17" fillId="2" borderId="12" xfId="2" applyFont="1" applyFill="1" applyBorder="1" applyAlignment="1" applyProtection="1">
      <alignment horizontal="left" vertical="center" wrapText="1"/>
    </xf>
    <xf numFmtId="0" fontId="17" fillId="2" borderId="37" xfId="2" applyFont="1" applyFill="1" applyBorder="1" applyAlignment="1" applyProtection="1">
      <alignment horizontal="left" vertical="center" wrapText="1"/>
    </xf>
    <xf numFmtId="0" fontId="17" fillId="2" borderId="30" xfId="2" applyFont="1" applyFill="1" applyBorder="1" applyAlignment="1" applyProtection="1">
      <alignment horizontal="left" vertical="center" wrapText="1"/>
    </xf>
    <xf numFmtId="0" fontId="17" fillId="2" borderId="33" xfId="2" applyFont="1" applyFill="1" applyBorder="1" applyAlignment="1" applyProtection="1">
      <alignment horizontal="left" vertical="center" wrapText="1"/>
    </xf>
    <xf numFmtId="0" fontId="10" fillId="2" borderId="18" xfId="2" applyFont="1" applyFill="1" applyBorder="1" applyAlignment="1" applyProtection="1">
      <alignment horizontal="center" vertical="center" wrapText="1"/>
    </xf>
    <xf numFmtId="0" fontId="10" fillId="2" borderId="20"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38" fontId="17" fillId="2" borderId="68" xfId="2" applyNumberFormat="1" applyFont="1" applyFill="1" applyBorder="1" applyAlignment="1" applyProtection="1">
      <alignment horizontal="center" vertical="center"/>
    </xf>
    <xf numFmtId="38" fontId="17" fillId="2" borderId="70" xfId="2" applyNumberFormat="1" applyFont="1" applyFill="1" applyBorder="1" applyAlignment="1" applyProtection="1">
      <alignment horizontal="center" vertical="center"/>
    </xf>
    <xf numFmtId="38" fontId="17" fillId="2" borderId="36" xfId="2" applyNumberFormat="1" applyFont="1" applyFill="1" applyBorder="1" applyAlignment="1" applyProtection="1">
      <alignment horizontal="center" vertical="center"/>
    </xf>
  </cellXfs>
  <cellStyles count="5">
    <cellStyle name="桁区切り" xfId="1" builtinId="6"/>
    <cellStyle name="桁区切り 2" xfId="3" xr:uid="{00000000-0005-0000-0000-000002000000}"/>
    <cellStyle name="標準" xfId="0" builtinId="0"/>
    <cellStyle name="標準 2" xfId="4" xr:uid="{00000000-0005-0000-0000-000004000000}"/>
    <cellStyle name="標準_１頁"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22"/>
  <sheetViews>
    <sheetView tabSelected="1" view="pageBreakPreview" topLeftCell="C1" zoomScale="58" zoomScaleNormal="98" zoomScaleSheetLayoutView="58" workbookViewId="0">
      <selection activeCell="C30" sqref="C30:G39"/>
    </sheetView>
  </sheetViews>
  <sheetFormatPr defaultColWidth="9" defaultRowHeight="13.2" x14ac:dyDescent="0.2"/>
  <cols>
    <col min="1" max="2" width="1.6640625" style="9" customWidth="1"/>
    <col min="3" max="3" width="21.109375" style="17" customWidth="1"/>
    <col min="4" max="14" width="21.109375" style="9" customWidth="1"/>
    <col min="15" max="15" width="21.33203125" style="9" customWidth="1"/>
    <col min="16" max="16" width="10.33203125" style="9" customWidth="1"/>
    <col min="17" max="17" width="16.6640625" style="11" customWidth="1"/>
    <col min="18" max="18" width="16.6640625" style="9" customWidth="1"/>
    <col min="19" max="20" width="9" style="9"/>
    <col min="21" max="28" width="4" style="9" customWidth="1"/>
    <col min="29" max="16384" width="9" style="9"/>
  </cols>
  <sheetData>
    <row r="1" spans="1:18" ht="45" customHeight="1" x14ac:dyDescent="0.2">
      <c r="C1" s="201" t="s">
        <v>123</v>
      </c>
      <c r="D1" s="201"/>
      <c r="E1" s="201"/>
      <c r="F1" s="201"/>
      <c r="G1" s="201"/>
      <c r="H1" s="201"/>
      <c r="I1" s="201"/>
      <c r="J1" s="201"/>
      <c r="K1" s="201"/>
      <c r="L1" s="121"/>
      <c r="M1" s="53" t="s">
        <v>0</v>
      </c>
      <c r="N1" s="115" t="s">
        <v>136</v>
      </c>
      <c r="O1" s="183" t="s">
        <v>1</v>
      </c>
      <c r="P1" s="184"/>
      <c r="Q1" s="9"/>
    </row>
    <row r="2" spans="1:18" ht="35.25" customHeight="1" thickBot="1" x14ac:dyDescent="0.3">
      <c r="C2" s="31"/>
      <c r="D2" s="32"/>
      <c r="E2" s="32"/>
      <c r="F2" s="32"/>
      <c r="G2" s="32"/>
      <c r="H2" s="32"/>
      <c r="I2" s="32"/>
      <c r="J2" s="32"/>
      <c r="K2" s="32"/>
      <c r="L2" s="122"/>
      <c r="M2" s="143" t="s">
        <v>162</v>
      </c>
      <c r="N2" s="144">
        <v>13</v>
      </c>
      <c r="O2" s="185" t="s">
        <v>163</v>
      </c>
      <c r="P2" s="186"/>
      <c r="Q2" s="9"/>
    </row>
    <row r="3" spans="1:18" ht="39.75" customHeight="1" x14ac:dyDescent="0.3">
      <c r="C3" s="59" t="s">
        <v>88</v>
      </c>
      <c r="D3" s="3"/>
      <c r="E3" s="3"/>
      <c r="F3" s="3"/>
      <c r="G3" s="10"/>
      <c r="H3" s="10"/>
      <c r="I3" s="10"/>
      <c r="J3" s="12"/>
      <c r="K3" s="13"/>
      <c r="L3" s="13"/>
      <c r="M3" s="13"/>
      <c r="N3" s="50"/>
      <c r="O3" s="50"/>
      <c r="P3" s="11"/>
      <c r="Q3" s="9"/>
    </row>
    <row r="4" spans="1:18" ht="33.75" customHeight="1" thickBot="1" x14ac:dyDescent="0.35">
      <c r="A4" s="17"/>
      <c r="B4" s="17"/>
      <c r="C4" s="60" t="s">
        <v>89</v>
      </c>
      <c r="D4" s="14"/>
      <c r="F4" s="187" t="s">
        <v>59</v>
      </c>
      <c r="G4" s="187"/>
      <c r="H4" s="187"/>
      <c r="I4" s="187"/>
      <c r="J4" s="187"/>
      <c r="K4" s="187"/>
      <c r="L4" s="187"/>
      <c r="M4" s="107"/>
    </row>
    <row r="5" spans="1:18" s="15" customFormat="1" ht="21" customHeight="1" thickBot="1" x14ac:dyDescent="0.2">
      <c r="A5" s="188"/>
      <c r="B5" s="188"/>
      <c r="C5" s="189" t="s">
        <v>2</v>
      </c>
      <c r="D5" s="190"/>
      <c r="E5" s="190"/>
      <c r="F5" s="190"/>
      <c r="G5" s="190"/>
      <c r="H5" s="190"/>
      <c r="I5" s="190"/>
      <c r="J5" s="190"/>
      <c r="K5" s="190"/>
      <c r="L5" s="191"/>
      <c r="M5" s="124"/>
      <c r="O5" s="34"/>
    </row>
    <row r="6" spans="1:18" ht="18" customHeight="1" thickBot="1" x14ac:dyDescent="0.25">
      <c r="A6" s="188"/>
      <c r="B6" s="188"/>
      <c r="C6" s="192" t="s">
        <v>3</v>
      </c>
      <c r="D6" s="193"/>
      <c r="E6" s="193"/>
      <c r="F6" s="193"/>
      <c r="G6" s="193"/>
      <c r="H6" s="193"/>
      <c r="I6" s="189" t="s">
        <v>4</v>
      </c>
      <c r="J6" s="190"/>
      <c r="K6" s="194"/>
      <c r="L6" s="47"/>
      <c r="M6" s="123"/>
      <c r="N6" s="34"/>
      <c r="O6" s="34"/>
      <c r="Q6" s="9"/>
    </row>
    <row r="7" spans="1:18" s="15" customFormat="1" ht="41.25" customHeight="1" x14ac:dyDescent="0.15">
      <c r="A7" s="188"/>
      <c r="B7" s="188"/>
      <c r="C7" s="195" t="s">
        <v>5</v>
      </c>
      <c r="D7" s="225" t="s">
        <v>6</v>
      </c>
      <c r="E7" s="197" t="s">
        <v>7</v>
      </c>
      <c r="F7" s="197" t="s">
        <v>8</v>
      </c>
      <c r="G7" s="197" t="s">
        <v>9</v>
      </c>
      <c r="H7" s="199" t="s">
        <v>10</v>
      </c>
      <c r="I7" s="195" t="s">
        <v>11</v>
      </c>
      <c r="J7" s="197" t="s">
        <v>12</v>
      </c>
      <c r="K7" s="219" t="s">
        <v>13</v>
      </c>
      <c r="L7" s="221" t="s">
        <v>14</v>
      </c>
      <c r="M7" s="222"/>
      <c r="N7" s="46"/>
      <c r="O7" s="34"/>
    </row>
    <row r="8" spans="1:18" s="15" customFormat="1" ht="23.25" customHeight="1" x14ac:dyDescent="0.15">
      <c r="A8" s="188"/>
      <c r="B8" s="188"/>
      <c r="C8" s="196"/>
      <c r="D8" s="226"/>
      <c r="E8" s="198"/>
      <c r="F8" s="198"/>
      <c r="G8" s="198"/>
      <c r="H8" s="200"/>
      <c r="I8" s="196"/>
      <c r="J8" s="198"/>
      <c r="K8" s="220"/>
      <c r="L8" s="221"/>
      <c r="M8" s="222"/>
      <c r="N8" s="46"/>
      <c r="O8" s="34"/>
    </row>
    <row r="9" spans="1:18" s="16" customFormat="1" ht="23.25" customHeight="1" x14ac:dyDescent="0.15">
      <c r="A9" s="188"/>
      <c r="B9" s="188"/>
      <c r="C9" s="35" t="s">
        <v>15</v>
      </c>
      <c r="D9" s="36" t="s">
        <v>16</v>
      </c>
      <c r="E9" s="37" t="s">
        <v>17</v>
      </c>
      <c r="F9" s="37" t="s">
        <v>18</v>
      </c>
      <c r="G9" s="37" t="s">
        <v>19</v>
      </c>
      <c r="H9" s="38" t="s">
        <v>20</v>
      </c>
      <c r="I9" s="35" t="s">
        <v>21</v>
      </c>
      <c r="J9" s="37" t="s">
        <v>22</v>
      </c>
      <c r="K9" s="48" t="s">
        <v>23</v>
      </c>
      <c r="L9" s="49" t="s">
        <v>24</v>
      </c>
      <c r="M9" s="124"/>
      <c r="N9" s="46"/>
      <c r="O9" s="34"/>
    </row>
    <row r="10" spans="1:18" ht="23.25" customHeight="1" thickBot="1" x14ac:dyDescent="0.25">
      <c r="A10" s="27"/>
      <c r="B10" s="28"/>
      <c r="C10" s="145">
        <v>0</v>
      </c>
      <c r="D10" s="39">
        <v>0</v>
      </c>
      <c r="E10" s="147">
        <v>0</v>
      </c>
      <c r="F10" s="147">
        <v>0</v>
      </c>
      <c r="G10" s="147">
        <v>0</v>
      </c>
      <c r="H10" s="148">
        <v>0</v>
      </c>
      <c r="I10" s="145">
        <v>0</v>
      </c>
      <c r="J10" s="147">
        <v>0</v>
      </c>
      <c r="K10" s="149">
        <v>0</v>
      </c>
      <c r="L10" s="150">
        <f>SUM(C10:K10)</f>
        <v>0</v>
      </c>
      <c r="M10" s="125"/>
      <c r="N10" s="46"/>
      <c r="O10" s="34"/>
      <c r="Q10" s="9"/>
    </row>
    <row r="11" spans="1:18" ht="54.75" customHeight="1" thickBot="1" x14ac:dyDescent="0.25">
      <c r="C11" s="40"/>
      <c r="D11" s="26"/>
      <c r="E11" s="26"/>
      <c r="F11" s="26"/>
      <c r="G11" s="26"/>
      <c r="H11" s="26"/>
      <c r="I11" s="26"/>
      <c r="J11" s="41" t="s">
        <v>25</v>
      </c>
      <c r="K11" s="41"/>
      <c r="L11" s="26"/>
      <c r="M11" s="26"/>
      <c r="N11" s="26"/>
      <c r="Q11" s="18"/>
    </row>
    <row r="12" spans="1:18" ht="17.25" customHeight="1" thickBot="1" x14ac:dyDescent="0.25">
      <c r="C12" s="223" t="s">
        <v>26</v>
      </c>
      <c r="D12" s="224"/>
      <c r="E12" s="224"/>
      <c r="F12" s="224"/>
      <c r="G12" s="224"/>
      <c r="H12" s="224"/>
      <c r="I12" s="224"/>
      <c r="J12" s="224"/>
      <c r="K12" s="224"/>
      <c r="L12" s="224"/>
      <c r="M12" s="224"/>
      <c r="N12" s="224"/>
      <c r="O12" s="117" t="s">
        <v>56</v>
      </c>
      <c r="P12" s="116"/>
      <c r="Q12" s="9"/>
      <c r="R12" s="18"/>
    </row>
    <row r="13" spans="1:18" ht="24.75" customHeight="1" x14ac:dyDescent="0.2">
      <c r="C13" s="195" t="s">
        <v>27</v>
      </c>
      <c r="D13" s="225" t="s">
        <v>28</v>
      </c>
      <c r="E13" s="225" t="s">
        <v>29</v>
      </c>
      <c r="F13" s="225" t="s">
        <v>30</v>
      </c>
      <c r="G13" s="227" t="s">
        <v>31</v>
      </c>
      <c r="H13" s="227" t="s">
        <v>32</v>
      </c>
      <c r="I13" s="229" t="s">
        <v>33</v>
      </c>
      <c r="J13" s="42" t="s">
        <v>34</v>
      </c>
      <c r="K13" s="42" t="s">
        <v>34</v>
      </c>
      <c r="L13" s="42" t="s">
        <v>34</v>
      </c>
      <c r="M13" s="99" t="s">
        <v>34</v>
      </c>
      <c r="N13" s="89" t="s">
        <v>14</v>
      </c>
      <c r="O13" s="118"/>
      <c r="P13" s="119"/>
    </row>
    <row r="14" spans="1:18" ht="38.25" customHeight="1" x14ac:dyDescent="0.2">
      <c r="C14" s="196"/>
      <c r="D14" s="226"/>
      <c r="E14" s="226"/>
      <c r="F14" s="226"/>
      <c r="G14" s="228"/>
      <c r="H14" s="228"/>
      <c r="I14" s="230"/>
      <c r="J14" s="43" t="s">
        <v>35</v>
      </c>
      <c r="K14" s="43" t="s">
        <v>36</v>
      </c>
      <c r="L14" s="44" t="s">
        <v>125</v>
      </c>
      <c r="M14" s="104" t="s">
        <v>34</v>
      </c>
      <c r="N14" s="90"/>
      <c r="O14" s="118"/>
      <c r="P14" s="119"/>
    </row>
    <row r="15" spans="1:18" ht="24.75" customHeight="1" x14ac:dyDescent="0.2">
      <c r="C15" s="35" t="s">
        <v>37</v>
      </c>
      <c r="D15" s="36" t="s">
        <v>38</v>
      </c>
      <c r="E15" s="36" t="s">
        <v>39</v>
      </c>
      <c r="F15" s="36" t="s">
        <v>40</v>
      </c>
      <c r="G15" s="37" t="s">
        <v>41</v>
      </c>
      <c r="H15" s="37" t="s">
        <v>42</v>
      </c>
      <c r="I15" s="36" t="s">
        <v>43</v>
      </c>
      <c r="J15" s="37" t="s">
        <v>95</v>
      </c>
      <c r="K15" s="37" t="s">
        <v>44</v>
      </c>
      <c r="L15" s="45" t="s">
        <v>92</v>
      </c>
      <c r="M15" s="105" t="s">
        <v>126</v>
      </c>
      <c r="N15" s="120" t="s">
        <v>128</v>
      </c>
      <c r="O15" s="91" t="s">
        <v>127</v>
      </c>
      <c r="P15" s="119"/>
    </row>
    <row r="16" spans="1:18" ht="24.75" customHeight="1" thickBot="1" x14ac:dyDescent="0.25">
      <c r="C16" s="145">
        <v>100000000</v>
      </c>
      <c r="D16" s="146">
        <v>163135000</v>
      </c>
      <c r="E16" s="146">
        <v>88630000</v>
      </c>
      <c r="F16" s="146">
        <v>0</v>
      </c>
      <c r="G16" s="147">
        <v>0</v>
      </c>
      <c r="H16" s="147">
        <v>0</v>
      </c>
      <c r="I16" s="146">
        <v>0</v>
      </c>
      <c r="J16" s="147">
        <v>0</v>
      </c>
      <c r="K16" s="147">
        <v>0</v>
      </c>
      <c r="L16" s="148">
        <v>0</v>
      </c>
      <c r="M16" s="151">
        <v>0</v>
      </c>
      <c r="N16" s="152">
        <f>SUM(C16:M16)</f>
        <v>351765000</v>
      </c>
      <c r="O16" s="152">
        <f>L10+N16</f>
        <v>351765000</v>
      </c>
      <c r="P16" s="119"/>
    </row>
    <row r="17" spans="3:19" ht="45" customHeight="1" thickBot="1" x14ac:dyDescent="0.25">
      <c r="F17" s="19" t="s">
        <v>45</v>
      </c>
      <c r="K17" s="19"/>
    </row>
    <row r="18" spans="3:19" ht="47.25" customHeight="1" thickBot="1" x14ac:dyDescent="0.25">
      <c r="C18" s="231" t="s">
        <v>113</v>
      </c>
      <c r="D18" s="232"/>
      <c r="E18" s="233"/>
      <c r="F18" s="61">
        <f>ROUND($L$10/1000,0)</f>
        <v>0</v>
      </c>
      <c r="G18" s="6"/>
      <c r="H18" s="234" t="s">
        <v>165</v>
      </c>
      <c r="I18" s="235"/>
      <c r="J18" s="235"/>
      <c r="K18" s="235"/>
      <c r="L18" s="235"/>
      <c r="M18" s="235"/>
      <c r="N18" s="235"/>
      <c r="O18" s="235"/>
      <c r="P18" s="236"/>
      <c r="Q18" s="9"/>
      <c r="S18" s="11"/>
    </row>
    <row r="19" spans="3:19" ht="50.25" customHeight="1" thickBot="1" x14ac:dyDescent="0.25">
      <c r="C19" s="240" t="s">
        <v>114</v>
      </c>
      <c r="D19" s="241"/>
      <c r="E19" s="242"/>
      <c r="F19" s="62">
        <f>ROUND(($C$10+SUM($E$10:$K$10)+$C$16+$G$16+$H$16+$J$16+$K$16+$L$16)/1000,0)</f>
        <v>100000</v>
      </c>
      <c r="H19" s="237"/>
      <c r="I19" s="238"/>
      <c r="J19" s="238"/>
      <c r="K19" s="238"/>
      <c r="L19" s="238"/>
      <c r="M19" s="238"/>
      <c r="N19" s="238"/>
      <c r="O19" s="238"/>
      <c r="P19" s="239"/>
      <c r="Q19" s="9"/>
      <c r="R19" s="11"/>
    </row>
    <row r="20" spans="3:19" ht="33" customHeight="1" thickBot="1" x14ac:dyDescent="0.35">
      <c r="C20" s="54"/>
      <c r="D20" s="54"/>
      <c r="E20" s="54"/>
      <c r="F20" s="55"/>
      <c r="H20" s="60" t="s">
        <v>46</v>
      </c>
      <c r="I20" s="98"/>
      <c r="J20" s="98"/>
      <c r="K20" s="98"/>
      <c r="L20" s="98"/>
      <c r="M20" s="98"/>
      <c r="N20" s="98"/>
      <c r="O20" s="98"/>
    </row>
    <row r="21" spans="3:19" ht="32.25" customHeight="1" thickBot="1" x14ac:dyDescent="0.35">
      <c r="C21" s="60" t="s">
        <v>47</v>
      </c>
      <c r="E21" s="21"/>
      <c r="F21" s="22" t="s">
        <v>48</v>
      </c>
      <c r="H21" s="202" t="s">
        <v>164</v>
      </c>
      <c r="I21" s="203"/>
      <c r="J21" s="203"/>
      <c r="K21" s="203"/>
      <c r="L21" s="203"/>
      <c r="M21" s="203"/>
      <c r="N21" s="203"/>
      <c r="O21" s="203"/>
      <c r="P21" s="204"/>
    </row>
    <row r="22" spans="3:19" ht="44.25" customHeight="1" x14ac:dyDescent="0.25">
      <c r="C22" s="211" t="s">
        <v>140</v>
      </c>
      <c r="D22" s="129" t="s">
        <v>129</v>
      </c>
      <c r="E22" s="130" t="s">
        <v>130</v>
      </c>
      <c r="F22" s="131" t="s">
        <v>116</v>
      </c>
      <c r="H22" s="205"/>
      <c r="I22" s="206"/>
      <c r="J22" s="206"/>
      <c r="K22" s="206"/>
      <c r="L22" s="206"/>
      <c r="M22" s="206"/>
      <c r="N22" s="206"/>
      <c r="O22" s="206"/>
      <c r="P22" s="207"/>
      <c r="Q22" s="9"/>
    </row>
    <row r="23" spans="3:19" ht="33" customHeight="1" thickBot="1" x14ac:dyDescent="0.25">
      <c r="C23" s="212"/>
      <c r="D23" s="132">
        <v>524257</v>
      </c>
      <c r="E23" s="133">
        <v>416814</v>
      </c>
      <c r="F23" s="134">
        <f>IF(E23-D23&lt;=0,0,(E23-D23))</f>
        <v>0</v>
      </c>
      <c r="H23" s="205"/>
      <c r="I23" s="206"/>
      <c r="J23" s="206"/>
      <c r="K23" s="206"/>
      <c r="L23" s="206"/>
      <c r="M23" s="206"/>
      <c r="N23" s="206"/>
      <c r="O23" s="206"/>
      <c r="P23" s="207"/>
      <c r="Q23" s="9"/>
    </row>
    <row r="24" spans="3:19" ht="42" customHeight="1" x14ac:dyDescent="0.2">
      <c r="D24" s="128" t="s">
        <v>141</v>
      </c>
      <c r="H24" s="205"/>
      <c r="I24" s="206"/>
      <c r="J24" s="206"/>
      <c r="K24" s="206"/>
      <c r="L24" s="206"/>
      <c r="M24" s="206"/>
      <c r="N24" s="206"/>
      <c r="O24" s="206"/>
      <c r="P24" s="207"/>
    </row>
    <row r="25" spans="3:19" ht="33" customHeight="1" thickBot="1" x14ac:dyDescent="0.35">
      <c r="C25" s="60" t="s">
        <v>90</v>
      </c>
      <c r="D25" s="14"/>
      <c r="F25" s="22" t="s">
        <v>48</v>
      </c>
      <c r="H25" s="205"/>
      <c r="I25" s="206"/>
      <c r="J25" s="206"/>
      <c r="K25" s="206"/>
      <c r="L25" s="206"/>
      <c r="M25" s="206"/>
      <c r="N25" s="206"/>
      <c r="O25" s="206"/>
      <c r="P25" s="207"/>
    </row>
    <row r="26" spans="3:19" ht="48.75" customHeight="1" thickTop="1" thickBot="1" x14ac:dyDescent="0.25">
      <c r="C26" s="213" t="s">
        <v>112</v>
      </c>
      <c r="D26" s="214"/>
      <c r="E26" s="215"/>
      <c r="F26" s="64">
        <f>$F$18+$F$23</f>
        <v>0</v>
      </c>
      <c r="G26" s="6"/>
      <c r="H26" s="205"/>
      <c r="I26" s="206"/>
      <c r="J26" s="206"/>
      <c r="K26" s="206"/>
      <c r="L26" s="206"/>
      <c r="M26" s="206"/>
      <c r="N26" s="206"/>
      <c r="O26" s="206"/>
      <c r="P26" s="207"/>
      <c r="Q26" s="9"/>
      <c r="R26" s="11"/>
    </row>
    <row r="27" spans="3:19" ht="48.75" customHeight="1" thickBot="1" x14ac:dyDescent="0.25">
      <c r="C27" s="216" t="s">
        <v>91</v>
      </c>
      <c r="D27" s="217"/>
      <c r="E27" s="218"/>
      <c r="F27" s="65">
        <f>F19+F23</f>
        <v>100000</v>
      </c>
      <c r="H27" s="208"/>
      <c r="I27" s="209"/>
      <c r="J27" s="209"/>
      <c r="K27" s="209"/>
      <c r="L27" s="209"/>
      <c r="M27" s="209"/>
      <c r="N27" s="209"/>
      <c r="O27" s="209"/>
      <c r="P27" s="210"/>
    </row>
    <row r="28" spans="3:19" ht="45" customHeight="1" thickTop="1" x14ac:dyDescent="0.3">
      <c r="C28" s="59" t="s">
        <v>107</v>
      </c>
      <c r="N28" s="20"/>
      <c r="O28" s="20"/>
    </row>
    <row r="29" spans="3:19" ht="40.5" customHeight="1" thickBot="1" x14ac:dyDescent="0.35">
      <c r="C29" s="60" t="s">
        <v>93</v>
      </c>
      <c r="I29" s="60" t="s">
        <v>94</v>
      </c>
      <c r="N29" s="20"/>
      <c r="O29" s="20"/>
    </row>
    <row r="30" spans="3:19" ht="21.75" customHeight="1" x14ac:dyDescent="0.2">
      <c r="C30" s="245" t="s">
        <v>233</v>
      </c>
      <c r="D30" s="246"/>
      <c r="E30" s="246"/>
      <c r="F30" s="246"/>
      <c r="G30" s="247"/>
      <c r="I30" s="254" t="s">
        <v>166</v>
      </c>
      <c r="J30" s="203"/>
      <c r="K30" s="203"/>
      <c r="L30" s="203"/>
      <c r="M30" s="203"/>
      <c r="N30" s="203"/>
      <c r="O30" s="203"/>
      <c r="P30" s="204"/>
      <c r="Q30" s="9"/>
    </row>
    <row r="31" spans="3:19" ht="21.75" customHeight="1" x14ac:dyDescent="0.2">
      <c r="C31" s="248"/>
      <c r="D31" s="249"/>
      <c r="E31" s="249"/>
      <c r="F31" s="249"/>
      <c r="G31" s="250"/>
      <c r="I31" s="205"/>
      <c r="J31" s="206"/>
      <c r="K31" s="206"/>
      <c r="L31" s="206"/>
      <c r="M31" s="206"/>
      <c r="N31" s="206"/>
      <c r="O31" s="206"/>
      <c r="P31" s="207"/>
      <c r="Q31" s="9"/>
    </row>
    <row r="32" spans="3:19" ht="21.75" customHeight="1" x14ac:dyDescent="0.2">
      <c r="C32" s="248"/>
      <c r="D32" s="249"/>
      <c r="E32" s="249"/>
      <c r="F32" s="249"/>
      <c r="G32" s="250"/>
      <c r="I32" s="205"/>
      <c r="J32" s="206"/>
      <c r="K32" s="206"/>
      <c r="L32" s="206"/>
      <c r="M32" s="206"/>
      <c r="N32" s="206"/>
      <c r="O32" s="206"/>
      <c r="P32" s="207"/>
      <c r="Q32" s="9"/>
    </row>
    <row r="33" spans="3:17" ht="21.75" customHeight="1" x14ac:dyDescent="0.2">
      <c r="C33" s="248"/>
      <c r="D33" s="249"/>
      <c r="E33" s="249"/>
      <c r="F33" s="249"/>
      <c r="G33" s="250"/>
      <c r="I33" s="205"/>
      <c r="J33" s="206"/>
      <c r="K33" s="206"/>
      <c r="L33" s="206"/>
      <c r="M33" s="206"/>
      <c r="N33" s="206"/>
      <c r="O33" s="206"/>
      <c r="P33" s="207"/>
      <c r="Q33" s="9"/>
    </row>
    <row r="34" spans="3:17" ht="21.75" customHeight="1" x14ac:dyDescent="0.2">
      <c r="C34" s="248"/>
      <c r="D34" s="249"/>
      <c r="E34" s="249"/>
      <c r="F34" s="249"/>
      <c r="G34" s="250"/>
      <c r="I34" s="205"/>
      <c r="J34" s="206"/>
      <c r="K34" s="206"/>
      <c r="L34" s="206"/>
      <c r="M34" s="206"/>
      <c r="N34" s="206"/>
      <c r="O34" s="206"/>
      <c r="P34" s="207"/>
      <c r="Q34" s="9"/>
    </row>
    <row r="35" spans="3:17" ht="21.75" customHeight="1" x14ac:dyDescent="0.2">
      <c r="C35" s="248"/>
      <c r="D35" s="249"/>
      <c r="E35" s="249"/>
      <c r="F35" s="249"/>
      <c r="G35" s="250"/>
      <c r="I35" s="205"/>
      <c r="J35" s="206"/>
      <c r="K35" s="206"/>
      <c r="L35" s="206"/>
      <c r="M35" s="206"/>
      <c r="N35" s="206"/>
      <c r="O35" s="206"/>
      <c r="P35" s="207"/>
      <c r="Q35" s="9"/>
    </row>
    <row r="36" spans="3:17" ht="21.75" customHeight="1" x14ac:dyDescent="0.2">
      <c r="C36" s="248"/>
      <c r="D36" s="249"/>
      <c r="E36" s="249"/>
      <c r="F36" s="249"/>
      <c r="G36" s="250"/>
      <c r="I36" s="205"/>
      <c r="J36" s="206"/>
      <c r="K36" s="206"/>
      <c r="L36" s="206"/>
      <c r="M36" s="206"/>
      <c r="N36" s="206"/>
      <c r="O36" s="206"/>
      <c r="P36" s="207"/>
      <c r="Q36" s="9"/>
    </row>
    <row r="37" spans="3:17" ht="21.75" customHeight="1" x14ac:dyDescent="0.2">
      <c r="C37" s="248"/>
      <c r="D37" s="249"/>
      <c r="E37" s="249"/>
      <c r="F37" s="249"/>
      <c r="G37" s="250"/>
      <c r="I37" s="205"/>
      <c r="J37" s="206"/>
      <c r="K37" s="206"/>
      <c r="L37" s="206"/>
      <c r="M37" s="206"/>
      <c r="N37" s="206"/>
      <c r="O37" s="206"/>
      <c r="P37" s="207"/>
      <c r="Q37" s="9"/>
    </row>
    <row r="38" spans="3:17" ht="21.75" customHeight="1" x14ac:dyDescent="0.2">
      <c r="C38" s="248"/>
      <c r="D38" s="249"/>
      <c r="E38" s="249"/>
      <c r="F38" s="249"/>
      <c r="G38" s="250"/>
      <c r="I38" s="205"/>
      <c r="J38" s="206"/>
      <c r="K38" s="206"/>
      <c r="L38" s="206"/>
      <c r="M38" s="206"/>
      <c r="N38" s="206"/>
      <c r="O38" s="206"/>
      <c r="P38" s="207"/>
      <c r="Q38" s="9"/>
    </row>
    <row r="39" spans="3:17" ht="21.75" customHeight="1" thickBot="1" x14ac:dyDescent="0.25">
      <c r="C39" s="251"/>
      <c r="D39" s="252"/>
      <c r="E39" s="252"/>
      <c r="F39" s="252"/>
      <c r="G39" s="253"/>
      <c r="I39" s="208"/>
      <c r="J39" s="209"/>
      <c r="K39" s="209"/>
      <c r="L39" s="209"/>
      <c r="M39" s="209"/>
      <c r="N39" s="209"/>
      <c r="O39" s="209"/>
      <c r="P39" s="210"/>
      <c r="Q39" s="9"/>
    </row>
    <row r="40" spans="3:17" ht="18.75" customHeight="1" x14ac:dyDescent="0.2">
      <c r="N40" s="20"/>
      <c r="O40" s="20"/>
    </row>
    <row r="41" spans="3:17" ht="23.4" x14ac:dyDescent="0.3">
      <c r="C41" s="60" t="s">
        <v>109</v>
      </c>
      <c r="D41" s="23"/>
      <c r="E41" s="21"/>
      <c r="F41" s="21"/>
      <c r="H41" s="21"/>
      <c r="I41" s="21"/>
      <c r="O41" s="20"/>
      <c r="P41" s="11"/>
      <c r="Q41" s="9"/>
    </row>
    <row r="42" spans="3:17" ht="24" thickBot="1" x14ac:dyDescent="0.35">
      <c r="C42" s="60" t="s">
        <v>115</v>
      </c>
      <c r="D42" s="23"/>
      <c r="E42" s="21"/>
      <c r="F42" s="21"/>
      <c r="G42" s="14" t="s">
        <v>108</v>
      </c>
      <c r="H42" s="21"/>
      <c r="I42" s="21"/>
      <c r="O42" s="20"/>
      <c r="P42" s="11"/>
      <c r="Q42" s="9"/>
    </row>
    <row r="43" spans="3:17" ht="19.5" customHeight="1" x14ac:dyDescent="0.25">
      <c r="C43" s="255"/>
      <c r="D43" s="256"/>
      <c r="E43" s="259" t="s">
        <v>49</v>
      </c>
      <c r="F43" s="63" t="s">
        <v>50</v>
      </c>
      <c r="G43" s="63" t="s">
        <v>51</v>
      </c>
      <c r="H43" s="63" t="s">
        <v>52</v>
      </c>
      <c r="I43" s="63" t="s">
        <v>53</v>
      </c>
      <c r="J43" s="63" t="s">
        <v>54</v>
      </c>
      <c r="K43" s="137" t="s">
        <v>55</v>
      </c>
      <c r="L43" s="135" t="s">
        <v>157</v>
      </c>
      <c r="M43" s="261" t="s">
        <v>56</v>
      </c>
      <c r="N43" s="263"/>
      <c r="P43" s="20"/>
    </row>
    <row r="44" spans="3:17" ht="19.5" customHeight="1" thickBot="1" x14ac:dyDescent="0.3">
      <c r="C44" s="257"/>
      <c r="D44" s="258"/>
      <c r="E44" s="260"/>
      <c r="F44" s="66" t="s">
        <v>131</v>
      </c>
      <c r="G44" s="66" t="s">
        <v>142</v>
      </c>
      <c r="H44" s="66" t="s">
        <v>146</v>
      </c>
      <c r="I44" s="66" t="s">
        <v>147</v>
      </c>
      <c r="J44" s="66" t="s">
        <v>148</v>
      </c>
      <c r="K44" s="138" t="s">
        <v>149</v>
      </c>
      <c r="L44" s="136" t="s">
        <v>156</v>
      </c>
      <c r="M44" s="262"/>
      <c r="N44" s="263"/>
      <c r="P44" s="20"/>
    </row>
    <row r="45" spans="3:17" ht="22.5" customHeight="1" x14ac:dyDescent="0.2">
      <c r="C45" s="264" t="s">
        <v>80</v>
      </c>
      <c r="D45" s="265"/>
      <c r="E45" s="67" t="s">
        <v>57</v>
      </c>
      <c r="F45" s="165">
        <f>'別紙 '!H4+'別紙 '!H7+'別紙 '!H10+'別紙 '!H13+'別紙 '!H16+'別紙 '!H19+'別紙 '!H22+'別紙 '!H25+'別紙 '!H28</f>
        <v>0</v>
      </c>
      <c r="G45" s="165">
        <f>'別紙 '!I4+'別紙 '!I7+'別紙 '!I10+'別紙 '!I13+'別紙 '!I16+'別紙 '!I19+'別紙 '!I22+'別紙 '!I25+'別紙 '!I28</f>
        <v>0</v>
      </c>
      <c r="H45" s="165">
        <f>'別紙 '!J4+'別紙 '!J7+'別紙 '!J10+'別紙 '!J13+'別紙 '!J16+'別紙 '!J19+'別紙 '!J22+'別紙 '!J25+'別紙 '!J28</f>
        <v>-400000</v>
      </c>
      <c r="I45" s="165">
        <f>'別紙 '!K4+'別紙 '!K7+'別紙 '!K10+'別紙 '!K13+'別紙 '!K16+'別紙 '!K19+'別紙 '!K22+'別紙 '!K25+'別紙 '!K28</f>
        <v>400000</v>
      </c>
      <c r="J45" s="165">
        <f>'別紙 '!L4+'別紙 '!L7+'別紙 '!L10+'別紙 '!L13+'別紙 '!L16+'別紙 '!L19+'別紙 '!L22+'別紙 '!L25+'別紙 '!L28</f>
        <v>0</v>
      </c>
      <c r="K45" s="166">
        <f>'別紙 '!M4+'別紙 '!M7+'別紙 '!M10+'別紙 '!M13+'別紙 '!M16+'別紙 '!M19+'別紙 '!M22+'別紙 '!M25+'別紙 '!M28</f>
        <v>0</v>
      </c>
      <c r="L45" s="167">
        <f>'別紙 '!N4+'別紙 '!N7+'別紙 '!N10+'別紙 '!N13+'別紙 '!N16+'別紙 '!N19+'別紙 '!N22+'別紙 '!N25+'別紙 '!N28</f>
        <v>0</v>
      </c>
      <c r="M45" s="168">
        <f>'別紙 '!O4+'別紙 '!O7+'別紙 '!O10+'別紙 '!O13+'別紙 '!O16+'別紙 '!O19+'別紙 '!O22+'別紙 '!O25+'別紙 '!O28</f>
        <v>0</v>
      </c>
      <c r="N45" s="126"/>
      <c r="P45" s="20"/>
    </row>
    <row r="46" spans="3:17" ht="22.5" customHeight="1" x14ac:dyDescent="0.2">
      <c r="C46" s="264"/>
      <c r="D46" s="265"/>
      <c r="E46" s="160" t="s">
        <v>57</v>
      </c>
      <c r="F46" s="169" t="str">
        <f>IF(F45=0,"",F45/$E47)</f>
        <v/>
      </c>
      <c r="G46" s="169" t="str">
        <f t="shared" ref="G46:L46" si="0">IF(G45=0,"",G45/$E$47)</f>
        <v/>
      </c>
      <c r="H46" s="170"/>
      <c r="I46" s="169"/>
      <c r="J46" s="169" t="str">
        <f t="shared" si="0"/>
        <v/>
      </c>
      <c r="K46" s="171" t="str">
        <f t="shared" si="0"/>
        <v/>
      </c>
      <c r="L46" s="172" t="str">
        <f t="shared" si="0"/>
        <v/>
      </c>
      <c r="M46" s="173" t="str">
        <f>IF(M45=0,"",M45/E47)</f>
        <v/>
      </c>
      <c r="N46" s="127"/>
      <c r="P46" s="20"/>
    </row>
    <row r="47" spans="3:17" ht="22.5" customHeight="1" thickBot="1" x14ac:dyDescent="0.3">
      <c r="C47" s="243" t="s">
        <v>58</v>
      </c>
      <c r="D47" s="244"/>
      <c r="E47" s="177">
        <f>$F$18</f>
        <v>0</v>
      </c>
      <c r="F47" s="177">
        <f t="shared" ref="F47:J47" si="1">E47-F45</f>
        <v>0</v>
      </c>
      <c r="G47" s="177">
        <f>F47-G45</f>
        <v>0</v>
      </c>
      <c r="H47" s="177">
        <f>G47-H45</f>
        <v>400000</v>
      </c>
      <c r="I47" s="177">
        <f t="shared" si="1"/>
        <v>0</v>
      </c>
      <c r="J47" s="177">
        <f t="shared" si="1"/>
        <v>0</v>
      </c>
      <c r="K47" s="178">
        <f>J47-K45</f>
        <v>0</v>
      </c>
      <c r="L47" s="179">
        <f>K47-L45</f>
        <v>0</v>
      </c>
      <c r="M47" s="180">
        <f>L47</f>
        <v>0</v>
      </c>
      <c r="N47" s="126"/>
      <c r="P47" s="20"/>
    </row>
    <row r="48" spans="3:17" ht="22.5" customHeight="1" x14ac:dyDescent="0.2">
      <c r="C48" s="266" t="s">
        <v>81</v>
      </c>
      <c r="D48" s="267"/>
      <c r="E48" s="67" t="s">
        <v>57</v>
      </c>
      <c r="F48" s="165"/>
      <c r="G48" s="165"/>
      <c r="H48" s="165"/>
      <c r="I48" s="165"/>
      <c r="J48" s="165"/>
      <c r="K48" s="166"/>
      <c r="L48" s="167"/>
      <c r="M48" s="168">
        <f>SUM(F48:L48)</f>
        <v>0</v>
      </c>
      <c r="N48" s="126"/>
      <c r="P48" s="20"/>
    </row>
    <row r="49" spans="3:18" ht="22.5" customHeight="1" x14ac:dyDescent="0.2">
      <c r="C49" s="268"/>
      <c r="D49" s="269"/>
      <c r="E49" s="68" t="s">
        <v>57</v>
      </c>
      <c r="F49" s="169"/>
      <c r="G49" s="169"/>
      <c r="H49" s="170"/>
      <c r="I49" s="169"/>
      <c r="J49" s="169"/>
      <c r="K49" s="171"/>
      <c r="L49" s="172"/>
      <c r="M49" s="173"/>
      <c r="N49" s="127"/>
      <c r="P49" s="20"/>
    </row>
    <row r="50" spans="3:18" ht="22.5" customHeight="1" thickBot="1" x14ac:dyDescent="0.3">
      <c r="C50" s="243" t="s">
        <v>58</v>
      </c>
      <c r="D50" s="244"/>
      <c r="E50" s="177">
        <f>F$23</f>
        <v>0</v>
      </c>
      <c r="F50" s="177">
        <f t="shared" ref="F50" si="2">E50-F48</f>
        <v>0</v>
      </c>
      <c r="G50" s="177">
        <f>F50-G48</f>
        <v>0</v>
      </c>
      <c r="H50" s="177">
        <f>G50-H48</f>
        <v>0</v>
      </c>
      <c r="I50" s="177">
        <f t="shared" ref="I50:J50" si="3">H50-I48</f>
        <v>0</v>
      </c>
      <c r="J50" s="177">
        <f t="shared" si="3"/>
        <v>0</v>
      </c>
      <c r="K50" s="178">
        <f>I50-K48</f>
        <v>0</v>
      </c>
      <c r="L50" s="179">
        <f>K50-L48</f>
        <v>0</v>
      </c>
      <c r="M50" s="180">
        <f>L50</f>
        <v>0</v>
      </c>
      <c r="N50" s="126"/>
      <c r="P50" s="25"/>
    </row>
    <row r="51" spans="3:18" ht="22.5" customHeight="1" x14ac:dyDescent="0.2">
      <c r="C51" s="264" t="s">
        <v>82</v>
      </c>
      <c r="D51" s="265"/>
      <c r="E51" s="67" t="s">
        <v>57</v>
      </c>
      <c r="F51" s="165">
        <f>F45+F48</f>
        <v>0</v>
      </c>
      <c r="G51" s="165">
        <f t="shared" ref="G51:M51" si="4">G45+G48</f>
        <v>0</v>
      </c>
      <c r="H51" s="165">
        <f t="shared" si="4"/>
        <v>-400000</v>
      </c>
      <c r="I51" s="165">
        <f t="shared" si="4"/>
        <v>400000</v>
      </c>
      <c r="J51" s="165">
        <f t="shared" si="4"/>
        <v>0</v>
      </c>
      <c r="K51" s="166">
        <f>K45+K48</f>
        <v>0</v>
      </c>
      <c r="L51" s="167">
        <f>L45+L48</f>
        <v>0</v>
      </c>
      <c r="M51" s="168">
        <f t="shared" si="4"/>
        <v>0</v>
      </c>
      <c r="N51" s="126"/>
      <c r="P51" s="20"/>
    </row>
    <row r="52" spans="3:18" ht="22.5" customHeight="1" x14ac:dyDescent="0.2">
      <c r="C52" s="264"/>
      <c r="D52" s="265"/>
      <c r="E52" s="68" t="s">
        <v>57</v>
      </c>
      <c r="F52" s="169" t="str">
        <f>IF(F51=0,"",F51/$E$53)</f>
        <v/>
      </c>
      <c r="G52" s="169" t="str">
        <f t="shared" ref="G52:L52" si="5">IF(G51=0,"",G51/$E$53)</f>
        <v/>
      </c>
      <c r="H52" s="170"/>
      <c r="I52" s="169"/>
      <c r="J52" s="169" t="str">
        <f t="shared" si="5"/>
        <v/>
      </c>
      <c r="K52" s="171" t="str">
        <f t="shared" si="5"/>
        <v/>
      </c>
      <c r="L52" s="172" t="str">
        <f t="shared" si="5"/>
        <v/>
      </c>
      <c r="M52" s="173" t="str">
        <f>IF(M51=0,"",M51/E53)</f>
        <v/>
      </c>
      <c r="N52" s="127"/>
      <c r="P52" s="20"/>
    </row>
    <row r="53" spans="3:18" ht="22.5" customHeight="1" thickBot="1" x14ac:dyDescent="0.3">
      <c r="C53" s="243" t="s">
        <v>58</v>
      </c>
      <c r="D53" s="244"/>
      <c r="E53" s="177">
        <f>E47+E50</f>
        <v>0</v>
      </c>
      <c r="F53" s="177">
        <f t="shared" ref="F53" si="6">E53-F51</f>
        <v>0</v>
      </c>
      <c r="G53" s="177">
        <f>F53-G51</f>
        <v>0</v>
      </c>
      <c r="H53" s="177">
        <f>G53-H51</f>
        <v>400000</v>
      </c>
      <c r="I53" s="177">
        <f t="shared" ref="I53:J53" si="7">H53-I51</f>
        <v>0</v>
      </c>
      <c r="J53" s="177">
        <f t="shared" si="7"/>
        <v>0</v>
      </c>
      <c r="K53" s="178">
        <f>J53-K51</f>
        <v>0</v>
      </c>
      <c r="L53" s="179">
        <f>K53-L51</f>
        <v>0</v>
      </c>
      <c r="M53" s="180">
        <f>L53</f>
        <v>0</v>
      </c>
      <c r="N53" s="126"/>
      <c r="P53" s="20"/>
    </row>
    <row r="54" spans="3:18" ht="21" customHeight="1" x14ac:dyDescent="0.2">
      <c r="N54" s="17"/>
      <c r="P54" s="20"/>
      <c r="Q54" s="9"/>
      <c r="R54" s="11"/>
    </row>
    <row r="55" spans="3:18" ht="48" customHeight="1" thickBot="1" x14ac:dyDescent="0.35">
      <c r="C55" s="60" t="s">
        <v>110</v>
      </c>
      <c r="D55" s="23"/>
      <c r="E55" s="21"/>
      <c r="F55" s="21"/>
      <c r="G55" s="14" t="s">
        <v>108</v>
      </c>
      <c r="H55" s="21"/>
      <c r="I55" s="21"/>
      <c r="N55" s="17"/>
      <c r="P55" s="20"/>
    </row>
    <row r="56" spans="3:18" ht="19.5" customHeight="1" x14ac:dyDescent="0.25">
      <c r="C56" s="270"/>
      <c r="D56" s="271"/>
      <c r="E56" s="274" t="s">
        <v>49</v>
      </c>
      <c r="F56" s="78" t="s">
        <v>50</v>
      </c>
      <c r="G56" s="78" t="s">
        <v>51</v>
      </c>
      <c r="H56" s="78" t="s">
        <v>52</v>
      </c>
      <c r="I56" s="78" t="s">
        <v>53</v>
      </c>
      <c r="J56" s="78" t="s">
        <v>54</v>
      </c>
      <c r="K56" s="141" t="s">
        <v>55</v>
      </c>
      <c r="L56" s="139" t="s">
        <v>158</v>
      </c>
      <c r="M56" s="276" t="s">
        <v>56</v>
      </c>
      <c r="N56" s="263"/>
      <c r="P56" s="20"/>
    </row>
    <row r="57" spans="3:18" ht="19.5" customHeight="1" thickBot="1" x14ac:dyDescent="0.3">
      <c r="C57" s="272"/>
      <c r="D57" s="273"/>
      <c r="E57" s="275"/>
      <c r="F57" s="79" t="s">
        <v>131</v>
      </c>
      <c r="G57" s="79" t="s">
        <v>142</v>
      </c>
      <c r="H57" s="79" t="s">
        <v>146</v>
      </c>
      <c r="I57" s="79" t="s">
        <v>147</v>
      </c>
      <c r="J57" s="79" t="s">
        <v>148</v>
      </c>
      <c r="K57" s="142" t="s">
        <v>149</v>
      </c>
      <c r="L57" s="140" t="s">
        <v>156</v>
      </c>
      <c r="M57" s="277"/>
      <c r="N57" s="263"/>
      <c r="P57" s="20"/>
    </row>
    <row r="58" spans="3:18" s="69" customFormat="1" ht="22.5" customHeight="1" x14ac:dyDescent="0.25">
      <c r="C58" s="264" t="s">
        <v>80</v>
      </c>
      <c r="D58" s="265"/>
      <c r="E58" s="67" t="s">
        <v>57</v>
      </c>
      <c r="F58" s="165">
        <f>'別紙 '!H4+'別紙 '!H10+'別紙 '!H13+'別紙 '!H16+'別紙 '!H19+'別紙 '!H22+'別紙 '!H25+'別紙 '!H28+'別紙 '!H31+'別紙 '!H34+'別紙 '!H37+'別紙 '!H40+'別紙 '!H43+'別紙 '!H46</f>
        <v>0</v>
      </c>
      <c r="G58" s="165">
        <f>'別紙 '!I4+'別紙 '!I10+'別紙 '!I13+'別紙 '!I16+'別紙 '!I19+'別紙 '!I22+'別紙 '!I25+'別紙 '!I28+'別紙 '!I31+'別紙 '!I34+'別紙 '!I37+'別紙 '!I40+'別紙 '!I43+'別紙 '!I46</f>
        <v>0</v>
      </c>
      <c r="H58" s="165">
        <f>'別紙 '!J4+'別紙 '!J10+'別紙 '!J13+'別紙 '!J16+'別紙 '!J19+'別紙 '!J22+'別紙 '!J25+'別紙 '!J28+'別紙 '!J31+'別紙 '!J34+'別紙 '!J37+'別紙 '!J40+'別紙 '!J43+'別紙 '!J46</f>
        <v>-360000</v>
      </c>
      <c r="I58" s="165">
        <f>'別紙 '!K4+'別紙 '!K10+'別紙 '!K13+'別紙 '!K16+'別紙 '!K19+'別紙 '!K22+'別紙 '!K25+'別紙 '!K28+'別紙 '!K31+'別紙 '!K34+'別紙 '!K37+'別紙 '!K40+'別紙 '!K43+'別紙 '!K46</f>
        <v>410000</v>
      </c>
      <c r="J58" s="165">
        <f>'別紙 '!L4+'別紙 '!L10+'別紙 '!L13+'別紙 '!L16+'別紙 '!L19+'別紙 '!L22+'別紙 '!L25+'別紙 '!L28+'別紙 '!L31+'別紙 '!L34+'別紙 '!L37+'別紙 '!L40+'別紙 '!L43+'別紙 '!L46</f>
        <v>0</v>
      </c>
      <c r="K58" s="166">
        <f>'別紙 '!M4+'別紙 '!M10+'別紙 '!M13+'別紙 '!M16+'別紙 '!M19+'別紙 '!M22+'別紙 '!M25+'別紙 '!M28+'別紙 '!M31+'別紙 '!M34+'別紙 '!M37+'別紙 '!M40+'別紙 '!M43+'別紙 '!M46</f>
        <v>0</v>
      </c>
      <c r="L58" s="167">
        <f>'別紙 '!N4+'別紙 '!N10+'別紙 '!N13+'別紙 '!N16+'別紙 '!N19+'別紙 '!N22+'別紙 '!N25+'別紙 '!N28+'別紙 '!N31+'別紙 '!N34+'別紙 '!N37+'別紙 '!N40+'別紙 '!N43+'別紙 '!N46</f>
        <v>50000</v>
      </c>
      <c r="M58" s="168">
        <f>'別紙 '!O4+'別紙 '!O10+'別紙 '!O13+'別紙 '!O16+'別紙 '!O19+'別紙 '!O22+'別紙 '!O25+'別紙 '!O28+'別紙 '!O31+'別紙 '!O34+'別紙 '!O37+'別紙 '!O40+'別紙 '!O43+'別紙 '!O46</f>
        <v>100000</v>
      </c>
      <c r="N58" s="126"/>
      <c r="P58" s="70"/>
      <c r="Q58" s="71"/>
    </row>
    <row r="59" spans="3:18" s="69" customFormat="1" ht="22.5" customHeight="1" x14ac:dyDescent="0.25">
      <c r="C59" s="264"/>
      <c r="D59" s="265"/>
      <c r="E59" s="68" t="s">
        <v>57</v>
      </c>
      <c r="F59" s="169" t="str">
        <f t="shared" ref="F59:L59" si="8">IF(F58=0,"",F58/$E60)</f>
        <v/>
      </c>
      <c r="G59" s="169" t="str">
        <f t="shared" si="8"/>
        <v/>
      </c>
      <c r="H59" s="170">
        <f t="shared" si="8"/>
        <v>-3.6</v>
      </c>
      <c r="I59" s="169">
        <f t="shared" si="8"/>
        <v>4.0999999999999996</v>
      </c>
      <c r="J59" s="169" t="str">
        <f t="shared" si="8"/>
        <v/>
      </c>
      <c r="K59" s="171" t="str">
        <f t="shared" si="8"/>
        <v/>
      </c>
      <c r="L59" s="172">
        <f t="shared" si="8"/>
        <v>0.5</v>
      </c>
      <c r="M59" s="173">
        <f>IF(M58=0,"",M58/E60)</f>
        <v>1</v>
      </c>
      <c r="N59" s="127"/>
      <c r="P59" s="70"/>
      <c r="Q59" s="71"/>
    </row>
    <row r="60" spans="3:18" s="69" customFormat="1" ht="22.5" customHeight="1" thickBot="1" x14ac:dyDescent="0.3">
      <c r="C60" s="243" t="s">
        <v>58</v>
      </c>
      <c r="D60" s="244"/>
      <c r="E60" s="177">
        <f>$F$19</f>
        <v>100000</v>
      </c>
      <c r="F60" s="177">
        <f t="shared" ref="F60" si="9">E60-F58</f>
        <v>100000</v>
      </c>
      <c r="G60" s="177">
        <f>F60-G58</f>
        <v>100000</v>
      </c>
      <c r="H60" s="177">
        <f>G60-H58</f>
        <v>460000</v>
      </c>
      <c r="I60" s="177">
        <f t="shared" ref="I60:J60" si="10">H60-I58</f>
        <v>50000</v>
      </c>
      <c r="J60" s="177">
        <f t="shared" si="10"/>
        <v>50000</v>
      </c>
      <c r="K60" s="178">
        <f>J60-K58</f>
        <v>50000</v>
      </c>
      <c r="L60" s="179">
        <f>K60-L58</f>
        <v>0</v>
      </c>
      <c r="M60" s="180">
        <f>L60</f>
        <v>0</v>
      </c>
      <c r="N60" s="126"/>
      <c r="P60" s="70"/>
      <c r="Q60" s="71"/>
    </row>
    <row r="61" spans="3:18" s="69" customFormat="1" ht="22.5" customHeight="1" x14ac:dyDescent="0.25">
      <c r="C61" s="266" t="s">
        <v>81</v>
      </c>
      <c r="D61" s="267"/>
      <c r="E61" s="67" t="str">
        <f>E48</f>
        <v>-</v>
      </c>
      <c r="F61" s="165">
        <f t="shared" ref="F61:M61" si="11">F48</f>
        <v>0</v>
      </c>
      <c r="G61" s="165">
        <f t="shared" si="11"/>
        <v>0</v>
      </c>
      <c r="H61" s="165">
        <f t="shared" si="11"/>
        <v>0</v>
      </c>
      <c r="I61" s="165">
        <f t="shared" si="11"/>
        <v>0</v>
      </c>
      <c r="J61" s="165">
        <f>J48</f>
        <v>0</v>
      </c>
      <c r="K61" s="166">
        <f>K48</f>
        <v>0</v>
      </c>
      <c r="L61" s="167">
        <f>L48</f>
        <v>0</v>
      </c>
      <c r="M61" s="168">
        <f t="shared" si="11"/>
        <v>0</v>
      </c>
      <c r="N61" s="126"/>
      <c r="P61" s="70"/>
      <c r="Q61" s="71"/>
    </row>
    <row r="62" spans="3:18" s="69" customFormat="1" ht="22.5" customHeight="1" x14ac:dyDescent="0.25">
      <c r="C62" s="268"/>
      <c r="D62" s="269"/>
      <c r="E62" s="68" t="str">
        <f t="shared" ref="E62:M63" si="12">E49</f>
        <v>-</v>
      </c>
      <c r="F62" s="169"/>
      <c r="G62" s="169"/>
      <c r="H62" s="170"/>
      <c r="I62" s="169"/>
      <c r="J62" s="169"/>
      <c r="K62" s="171"/>
      <c r="L62" s="172"/>
      <c r="M62" s="173"/>
      <c r="N62" s="127"/>
      <c r="P62" s="70"/>
      <c r="Q62" s="71"/>
    </row>
    <row r="63" spans="3:18" s="69" customFormat="1" ht="22.5" customHeight="1" thickBot="1" x14ac:dyDescent="0.3">
      <c r="C63" s="243" t="s">
        <v>58</v>
      </c>
      <c r="D63" s="244"/>
      <c r="E63" s="177">
        <f t="shared" si="12"/>
        <v>0</v>
      </c>
      <c r="F63" s="177">
        <f t="shared" si="12"/>
        <v>0</v>
      </c>
      <c r="G63" s="177">
        <f t="shared" si="12"/>
        <v>0</v>
      </c>
      <c r="H63" s="177">
        <f t="shared" si="12"/>
        <v>0</v>
      </c>
      <c r="I63" s="177">
        <f t="shared" si="12"/>
        <v>0</v>
      </c>
      <c r="J63" s="177">
        <f t="shared" si="12"/>
        <v>0</v>
      </c>
      <c r="K63" s="178">
        <f t="shared" ref="K63" si="13">K50</f>
        <v>0</v>
      </c>
      <c r="L63" s="179">
        <f>L50</f>
        <v>0</v>
      </c>
      <c r="M63" s="180">
        <f t="shared" si="12"/>
        <v>0</v>
      </c>
      <c r="N63" s="126"/>
      <c r="P63" s="4"/>
      <c r="Q63" s="71"/>
    </row>
    <row r="64" spans="3:18" s="69" customFormat="1" ht="22.5" customHeight="1" x14ac:dyDescent="0.25">
      <c r="C64" s="264" t="s">
        <v>82</v>
      </c>
      <c r="D64" s="265"/>
      <c r="E64" s="67" t="s">
        <v>57</v>
      </c>
      <c r="F64" s="165">
        <f>F58+F61</f>
        <v>0</v>
      </c>
      <c r="G64" s="165">
        <f t="shared" ref="G64:M64" si="14">G58+G61</f>
        <v>0</v>
      </c>
      <c r="H64" s="165">
        <f t="shared" si="14"/>
        <v>-360000</v>
      </c>
      <c r="I64" s="165">
        <f t="shared" si="14"/>
        <v>410000</v>
      </c>
      <c r="J64" s="165">
        <f t="shared" si="14"/>
        <v>0</v>
      </c>
      <c r="K64" s="166">
        <f>K58+K61</f>
        <v>0</v>
      </c>
      <c r="L64" s="167">
        <f t="shared" si="14"/>
        <v>50000</v>
      </c>
      <c r="M64" s="168">
        <f t="shared" si="14"/>
        <v>100000</v>
      </c>
      <c r="N64" s="126"/>
      <c r="P64" s="70"/>
      <c r="Q64" s="71"/>
    </row>
    <row r="65" spans="3:17" s="69" customFormat="1" ht="22.5" customHeight="1" x14ac:dyDescent="0.25">
      <c r="C65" s="264"/>
      <c r="D65" s="265"/>
      <c r="E65" s="68" t="s">
        <v>57</v>
      </c>
      <c r="F65" s="169" t="str">
        <f t="shared" ref="F65" si="15">IF(F64=0,"",F64/$E66)</f>
        <v/>
      </c>
      <c r="G65" s="169" t="str">
        <f t="shared" ref="G65" si="16">IF(G64=0,"",G64/$E66)</f>
        <v/>
      </c>
      <c r="H65" s="170">
        <f t="shared" ref="H65" si="17">IF(H64=0,"",H64/$E66)</f>
        <v>-3.6</v>
      </c>
      <c r="I65" s="169">
        <f t="shared" ref="I65" si="18">IF(I64=0,"",I64/$E66)</f>
        <v>4.0999999999999996</v>
      </c>
      <c r="J65" s="169" t="str">
        <f t="shared" ref="J65" si="19">IF(J64=0,"",J64/$E66)</f>
        <v/>
      </c>
      <c r="K65" s="171" t="str">
        <f t="shared" ref="K65" si="20">IF(K64=0,"",K64/$E66)</f>
        <v/>
      </c>
      <c r="L65" s="172">
        <f t="shared" ref="L65" si="21">IF(L64=0,"",L64/$E66)</f>
        <v>0.5</v>
      </c>
      <c r="M65" s="173">
        <f>IF(M64=0,"",M64/E66)</f>
        <v>1</v>
      </c>
      <c r="N65" s="127"/>
      <c r="P65" s="70"/>
      <c r="Q65" s="71"/>
    </row>
    <row r="66" spans="3:17" s="69" customFormat="1" ht="22.5" customHeight="1" thickBot="1" x14ac:dyDescent="0.3">
      <c r="C66" s="243" t="s">
        <v>58</v>
      </c>
      <c r="D66" s="244"/>
      <c r="E66" s="177">
        <f>E60+E63</f>
        <v>100000</v>
      </c>
      <c r="F66" s="177">
        <f t="shared" ref="F66" si="22">E66-F64</f>
        <v>100000</v>
      </c>
      <c r="G66" s="177">
        <f>F66-G64</f>
        <v>100000</v>
      </c>
      <c r="H66" s="177">
        <f>G66-H64</f>
        <v>460000</v>
      </c>
      <c r="I66" s="177">
        <f t="shared" ref="I66:J66" si="23">H66-I64</f>
        <v>50000</v>
      </c>
      <c r="J66" s="177">
        <f t="shared" si="23"/>
        <v>50000</v>
      </c>
      <c r="K66" s="178">
        <f>J66-K64</f>
        <v>50000</v>
      </c>
      <c r="L66" s="179">
        <f>K66-L64</f>
        <v>0</v>
      </c>
      <c r="M66" s="180">
        <f>L66</f>
        <v>0</v>
      </c>
      <c r="N66" s="126"/>
      <c r="P66" s="70"/>
      <c r="Q66" s="71"/>
    </row>
    <row r="67" spans="3:17" ht="26.25" customHeight="1" x14ac:dyDescent="0.2">
      <c r="G67" s="278"/>
      <c r="H67" s="278"/>
      <c r="I67" s="278"/>
      <c r="J67" s="278"/>
      <c r="K67" s="278"/>
      <c r="L67" s="278"/>
      <c r="M67" s="108"/>
      <c r="O67" s="20"/>
    </row>
    <row r="68" spans="3:17" ht="37.5" customHeight="1" x14ac:dyDescent="0.3">
      <c r="C68" s="59" t="s">
        <v>106</v>
      </c>
      <c r="D68" s="23"/>
      <c r="E68" s="21"/>
      <c r="F68" s="21"/>
      <c r="G68" s="24"/>
      <c r="H68" s="21"/>
      <c r="I68" s="21"/>
      <c r="L68" s="22"/>
      <c r="M68" s="22"/>
      <c r="N68" s="20"/>
      <c r="O68" s="20"/>
      <c r="Q68" s="9"/>
    </row>
    <row r="69" spans="3:17" ht="33" customHeight="1" thickBot="1" x14ac:dyDescent="0.35">
      <c r="C69" s="60" t="s">
        <v>137</v>
      </c>
      <c r="D69" s="20"/>
      <c r="E69" s="20"/>
      <c r="F69" s="20"/>
      <c r="G69" s="20"/>
      <c r="J69" s="29"/>
      <c r="K69" s="17"/>
      <c r="L69" s="30"/>
      <c r="M69" s="30"/>
      <c r="N69" s="20"/>
      <c r="O69" s="20"/>
      <c r="Q69" s="9"/>
    </row>
    <row r="70" spans="3:17" ht="14.25" customHeight="1" x14ac:dyDescent="0.2">
      <c r="C70" s="202" t="s">
        <v>167</v>
      </c>
      <c r="D70" s="203"/>
      <c r="E70" s="203"/>
      <c r="F70" s="203"/>
      <c r="G70" s="203"/>
      <c r="H70" s="203"/>
      <c r="I70" s="203"/>
      <c r="J70" s="203"/>
      <c r="K70" s="203"/>
      <c r="L70" s="203"/>
      <c r="M70" s="203"/>
      <c r="N70" s="203"/>
      <c r="O70" s="203"/>
      <c r="P70" s="204"/>
      <c r="Q70" s="9"/>
    </row>
    <row r="71" spans="3:17" ht="13.5" customHeight="1" x14ac:dyDescent="0.2">
      <c r="C71" s="205"/>
      <c r="D71" s="206"/>
      <c r="E71" s="206"/>
      <c r="F71" s="206"/>
      <c r="G71" s="206"/>
      <c r="H71" s="206"/>
      <c r="I71" s="206"/>
      <c r="J71" s="206"/>
      <c r="K71" s="206"/>
      <c r="L71" s="206"/>
      <c r="M71" s="206"/>
      <c r="N71" s="206"/>
      <c r="O71" s="206"/>
      <c r="P71" s="207"/>
      <c r="Q71" s="9"/>
    </row>
    <row r="72" spans="3:17" ht="13.5" customHeight="1" x14ac:dyDescent="0.2">
      <c r="C72" s="205"/>
      <c r="D72" s="206"/>
      <c r="E72" s="206"/>
      <c r="F72" s="206"/>
      <c r="G72" s="206"/>
      <c r="H72" s="206"/>
      <c r="I72" s="206"/>
      <c r="J72" s="206"/>
      <c r="K72" s="206"/>
      <c r="L72" s="206"/>
      <c r="M72" s="206"/>
      <c r="N72" s="206"/>
      <c r="O72" s="206"/>
      <c r="P72" s="207"/>
      <c r="Q72" s="9"/>
    </row>
    <row r="73" spans="3:17" ht="13.5" customHeight="1" x14ac:dyDescent="0.2">
      <c r="C73" s="205"/>
      <c r="D73" s="206"/>
      <c r="E73" s="206"/>
      <c r="F73" s="206"/>
      <c r="G73" s="206"/>
      <c r="H73" s="206"/>
      <c r="I73" s="206"/>
      <c r="J73" s="206"/>
      <c r="K73" s="206"/>
      <c r="L73" s="206"/>
      <c r="M73" s="206"/>
      <c r="N73" s="206"/>
      <c r="O73" s="206"/>
      <c r="P73" s="207"/>
      <c r="Q73" s="9"/>
    </row>
    <row r="74" spans="3:17" ht="13.5" customHeight="1" x14ac:dyDescent="0.2">
      <c r="C74" s="205"/>
      <c r="D74" s="206"/>
      <c r="E74" s="206"/>
      <c r="F74" s="206"/>
      <c r="G74" s="206"/>
      <c r="H74" s="206"/>
      <c r="I74" s="206"/>
      <c r="J74" s="206"/>
      <c r="K74" s="206"/>
      <c r="L74" s="206"/>
      <c r="M74" s="206"/>
      <c r="N74" s="206"/>
      <c r="O74" s="206"/>
      <c r="P74" s="207"/>
      <c r="Q74" s="9"/>
    </row>
    <row r="75" spans="3:17" ht="13.5" customHeight="1" x14ac:dyDescent="0.2">
      <c r="C75" s="205"/>
      <c r="D75" s="206"/>
      <c r="E75" s="206"/>
      <c r="F75" s="206"/>
      <c r="G75" s="206"/>
      <c r="H75" s="206"/>
      <c r="I75" s="206"/>
      <c r="J75" s="206"/>
      <c r="K75" s="206"/>
      <c r="L75" s="206"/>
      <c r="M75" s="206"/>
      <c r="N75" s="206"/>
      <c r="O75" s="206"/>
      <c r="P75" s="207"/>
      <c r="Q75" s="9"/>
    </row>
    <row r="76" spans="3:17" ht="13.5" customHeight="1" x14ac:dyDescent="0.2">
      <c r="C76" s="205"/>
      <c r="D76" s="206"/>
      <c r="E76" s="206"/>
      <c r="F76" s="206"/>
      <c r="G76" s="206"/>
      <c r="H76" s="206"/>
      <c r="I76" s="206"/>
      <c r="J76" s="206"/>
      <c r="K76" s="206"/>
      <c r="L76" s="206"/>
      <c r="M76" s="206"/>
      <c r="N76" s="206"/>
      <c r="O76" s="206"/>
      <c r="P76" s="207"/>
      <c r="Q76" s="9"/>
    </row>
    <row r="77" spans="3:17" ht="13.5" customHeight="1" x14ac:dyDescent="0.2">
      <c r="C77" s="205"/>
      <c r="D77" s="206"/>
      <c r="E77" s="206"/>
      <c r="F77" s="206"/>
      <c r="G77" s="206"/>
      <c r="H77" s="206"/>
      <c r="I77" s="206"/>
      <c r="J77" s="206"/>
      <c r="K77" s="206"/>
      <c r="L77" s="206"/>
      <c r="M77" s="206"/>
      <c r="N77" s="206"/>
      <c r="O77" s="206"/>
      <c r="P77" s="207"/>
      <c r="Q77" s="9"/>
    </row>
    <row r="78" spans="3:17" ht="13.5" customHeight="1" x14ac:dyDescent="0.2">
      <c r="C78" s="205"/>
      <c r="D78" s="206"/>
      <c r="E78" s="206"/>
      <c r="F78" s="206"/>
      <c r="G78" s="206"/>
      <c r="H78" s="206"/>
      <c r="I78" s="206"/>
      <c r="J78" s="206"/>
      <c r="K78" s="206"/>
      <c r="L78" s="206"/>
      <c r="M78" s="206"/>
      <c r="N78" s="206"/>
      <c r="O78" s="206"/>
      <c r="P78" s="207"/>
      <c r="Q78" s="9"/>
    </row>
    <row r="79" spans="3:17" ht="13.5" customHeight="1" x14ac:dyDescent="0.2">
      <c r="C79" s="205"/>
      <c r="D79" s="206"/>
      <c r="E79" s="206"/>
      <c r="F79" s="206"/>
      <c r="G79" s="206"/>
      <c r="H79" s="206"/>
      <c r="I79" s="206"/>
      <c r="J79" s="206"/>
      <c r="K79" s="206"/>
      <c r="L79" s="206"/>
      <c r="M79" s="206"/>
      <c r="N79" s="206"/>
      <c r="O79" s="206"/>
      <c r="P79" s="207"/>
      <c r="Q79" s="9"/>
    </row>
    <row r="80" spans="3:17" ht="14.25" customHeight="1" x14ac:dyDescent="0.2">
      <c r="C80" s="205"/>
      <c r="D80" s="206"/>
      <c r="E80" s="206"/>
      <c r="F80" s="206"/>
      <c r="G80" s="206"/>
      <c r="H80" s="206"/>
      <c r="I80" s="206"/>
      <c r="J80" s="206"/>
      <c r="K80" s="206"/>
      <c r="L80" s="206"/>
      <c r="M80" s="206"/>
      <c r="N80" s="206"/>
      <c r="O80" s="206"/>
      <c r="P80" s="207"/>
      <c r="Q80" s="9"/>
    </row>
    <row r="81" spans="3:17" ht="19.5" customHeight="1" thickBot="1" x14ac:dyDescent="0.25">
      <c r="C81" s="208"/>
      <c r="D81" s="209"/>
      <c r="E81" s="209"/>
      <c r="F81" s="209"/>
      <c r="G81" s="209"/>
      <c r="H81" s="209"/>
      <c r="I81" s="209"/>
      <c r="J81" s="209"/>
      <c r="K81" s="209"/>
      <c r="L81" s="209"/>
      <c r="M81" s="209"/>
      <c r="N81" s="209"/>
      <c r="O81" s="209"/>
      <c r="P81" s="210"/>
      <c r="Q81" s="9"/>
    </row>
    <row r="82" spans="3:17" ht="9" customHeight="1" x14ac:dyDescent="0.25">
      <c r="C82" s="4"/>
      <c r="D82" s="23"/>
      <c r="E82" s="21"/>
      <c r="F82" s="21"/>
      <c r="G82" s="24"/>
      <c r="H82" s="21"/>
      <c r="I82" s="21"/>
      <c r="L82" s="22"/>
      <c r="M82" s="22"/>
      <c r="N82" s="20"/>
      <c r="O82" s="20"/>
      <c r="Q82" s="9"/>
    </row>
    <row r="83" spans="3:17" ht="24" thickBot="1" x14ac:dyDescent="0.35">
      <c r="C83" s="60" t="s">
        <v>105</v>
      </c>
      <c r="D83" s="23"/>
      <c r="E83" s="21"/>
      <c r="F83" s="21"/>
      <c r="H83" s="21"/>
      <c r="I83" s="106"/>
      <c r="L83" s="22"/>
      <c r="M83" s="22"/>
      <c r="Q83" s="9"/>
    </row>
    <row r="84" spans="3:17" s="26" customFormat="1" ht="25.5" customHeight="1" x14ac:dyDescent="0.2">
      <c r="C84" s="111"/>
      <c r="D84" s="112"/>
      <c r="E84" s="51" t="s">
        <v>83</v>
      </c>
      <c r="F84" s="51" t="s">
        <v>150</v>
      </c>
      <c r="G84" s="51" t="s">
        <v>151</v>
      </c>
      <c r="H84" s="51" t="s">
        <v>152</v>
      </c>
      <c r="I84" s="51" t="s">
        <v>153</v>
      </c>
      <c r="J84" s="51" t="s">
        <v>154</v>
      </c>
      <c r="K84" s="99" t="s">
        <v>155</v>
      </c>
      <c r="L84" s="285" t="s">
        <v>156</v>
      </c>
      <c r="M84" s="287" t="s">
        <v>138</v>
      </c>
      <c r="N84" s="288"/>
      <c r="O84" s="288"/>
      <c r="P84" s="289"/>
    </row>
    <row r="85" spans="3:17" s="26" customFormat="1" ht="25.5" customHeight="1" thickBot="1" x14ac:dyDescent="0.25">
      <c r="C85" s="113"/>
      <c r="D85" s="114"/>
      <c r="E85" s="52" t="s">
        <v>132</v>
      </c>
      <c r="F85" s="52" t="s">
        <v>131</v>
      </c>
      <c r="G85" s="52" t="s">
        <v>143</v>
      </c>
      <c r="H85" s="52" t="s">
        <v>146</v>
      </c>
      <c r="I85" s="52" t="s">
        <v>147</v>
      </c>
      <c r="J85" s="52" t="s">
        <v>148</v>
      </c>
      <c r="K85" s="72" t="s">
        <v>159</v>
      </c>
      <c r="L85" s="286"/>
      <c r="M85" s="290"/>
      <c r="N85" s="291"/>
      <c r="O85" s="291"/>
      <c r="P85" s="292"/>
    </row>
    <row r="86" spans="3:17" s="73" customFormat="1" ht="60" customHeight="1" thickBot="1" x14ac:dyDescent="0.25">
      <c r="C86" s="109" t="s">
        <v>96</v>
      </c>
      <c r="D86" s="110"/>
      <c r="E86" s="181" t="s">
        <v>168</v>
      </c>
      <c r="F86" s="181" t="s">
        <v>161</v>
      </c>
      <c r="G86" s="181" t="s">
        <v>161</v>
      </c>
      <c r="H86" s="181" t="s">
        <v>161</v>
      </c>
      <c r="I86" s="181" t="s">
        <v>161</v>
      </c>
      <c r="J86" s="181" t="s">
        <v>161</v>
      </c>
      <c r="K86" s="182" t="s">
        <v>161</v>
      </c>
      <c r="L86" s="182" t="s">
        <v>161</v>
      </c>
      <c r="M86" s="282"/>
      <c r="N86" s="283"/>
      <c r="O86" s="283"/>
      <c r="P86" s="284"/>
    </row>
    <row r="87" spans="3:17" s="73" customFormat="1" ht="60" customHeight="1" x14ac:dyDescent="0.2">
      <c r="C87" s="279" t="s">
        <v>133</v>
      </c>
      <c r="D87" s="100" t="s">
        <v>97</v>
      </c>
      <c r="E87" s="100" t="s">
        <v>169</v>
      </c>
      <c r="F87" s="100" t="s">
        <v>170</v>
      </c>
      <c r="G87" s="100" t="s">
        <v>171</v>
      </c>
      <c r="H87" s="100" t="s">
        <v>172</v>
      </c>
      <c r="I87" s="100" t="s">
        <v>173</v>
      </c>
      <c r="J87" s="100" t="s">
        <v>174</v>
      </c>
      <c r="K87" s="75" t="s">
        <v>175</v>
      </c>
      <c r="L87" s="75" t="s">
        <v>161</v>
      </c>
      <c r="M87" s="202" t="s">
        <v>192</v>
      </c>
      <c r="N87" s="294"/>
      <c r="O87" s="294"/>
      <c r="P87" s="295"/>
    </row>
    <row r="88" spans="3:17" s="73" customFormat="1" ht="60" customHeight="1" x14ac:dyDescent="0.2">
      <c r="C88" s="280"/>
      <c r="D88" s="101" t="s">
        <v>98</v>
      </c>
      <c r="E88" s="101" t="s">
        <v>176</v>
      </c>
      <c r="F88" s="101" t="s">
        <v>177</v>
      </c>
      <c r="G88" s="101" t="s">
        <v>178</v>
      </c>
      <c r="H88" s="101" t="s">
        <v>179</v>
      </c>
      <c r="I88" s="101" t="s">
        <v>180</v>
      </c>
      <c r="J88" s="101" t="s">
        <v>181</v>
      </c>
      <c r="K88" s="76" t="s">
        <v>182</v>
      </c>
      <c r="L88" s="76" t="s">
        <v>161</v>
      </c>
      <c r="M88" s="296"/>
      <c r="N88" s="297"/>
      <c r="O88" s="297"/>
      <c r="P88" s="298"/>
    </row>
    <row r="89" spans="3:17" s="73" customFormat="1" ht="60" customHeight="1" x14ac:dyDescent="0.2">
      <c r="C89" s="280"/>
      <c r="D89" s="101" t="s">
        <v>99</v>
      </c>
      <c r="E89" s="101" t="s">
        <v>183</v>
      </c>
      <c r="F89" s="101" t="s">
        <v>184</v>
      </c>
      <c r="G89" s="101" t="s">
        <v>185</v>
      </c>
      <c r="H89" s="101" t="s">
        <v>186</v>
      </c>
      <c r="I89" s="101" t="s">
        <v>187</v>
      </c>
      <c r="J89" s="101" t="s">
        <v>188</v>
      </c>
      <c r="K89" s="76" t="s">
        <v>189</v>
      </c>
      <c r="L89" s="76" t="s">
        <v>161</v>
      </c>
      <c r="M89" s="296"/>
      <c r="N89" s="297"/>
      <c r="O89" s="297"/>
      <c r="P89" s="298"/>
    </row>
    <row r="90" spans="3:17" s="73" customFormat="1" ht="60" customHeight="1" thickBot="1" x14ac:dyDescent="0.25">
      <c r="C90" s="293"/>
      <c r="D90" s="102" t="s">
        <v>100</v>
      </c>
      <c r="E90" s="102" t="s">
        <v>190</v>
      </c>
      <c r="F90" s="102" t="s">
        <v>190</v>
      </c>
      <c r="G90" s="102" t="s">
        <v>190</v>
      </c>
      <c r="H90" s="102" t="s">
        <v>190</v>
      </c>
      <c r="I90" s="102" t="s">
        <v>190</v>
      </c>
      <c r="J90" s="102" t="s">
        <v>190</v>
      </c>
      <c r="K90" s="77" t="s">
        <v>190</v>
      </c>
      <c r="L90" s="77" t="s">
        <v>161</v>
      </c>
      <c r="M90" s="299"/>
      <c r="N90" s="300"/>
      <c r="O90" s="300"/>
      <c r="P90" s="301"/>
    </row>
    <row r="91" spans="3:17" s="73" customFormat="1" ht="60" customHeight="1" x14ac:dyDescent="0.2">
      <c r="C91" s="279" t="s">
        <v>134</v>
      </c>
      <c r="D91" s="100" t="s">
        <v>97</v>
      </c>
      <c r="E91" s="100" t="s">
        <v>193</v>
      </c>
      <c r="F91" s="100" t="s">
        <v>194</v>
      </c>
      <c r="G91" s="100" t="s">
        <v>195</v>
      </c>
      <c r="H91" s="100" t="s">
        <v>196</v>
      </c>
      <c r="I91" s="100" t="s">
        <v>197</v>
      </c>
      <c r="J91" s="100" t="s">
        <v>198</v>
      </c>
      <c r="K91" s="75" t="s">
        <v>199</v>
      </c>
      <c r="L91" s="75" t="s">
        <v>161</v>
      </c>
      <c r="M91" s="202" t="s">
        <v>192</v>
      </c>
      <c r="N91" s="294"/>
      <c r="O91" s="294"/>
      <c r="P91" s="295"/>
    </row>
    <row r="92" spans="3:17" s="73" customFormat="1" ht="60" customHeight="1" x14ac:dyDescent="0.2">
      <c r="C92" s="280"/>
      <c r="D92" s="101" t="s">
        <v>98</v>
      </c>
      <c r="E92" s="101" t="s">
        <v>200</v>
      </c>
      <c r="F92" s="101" t="s">
        <v>201</v>
      </c>
      <c r="G92" s="101" t="s">
        <v>202</v>
      </c>
      <c r="H92" s="101" t="s">
        <v>203</v>
      </c>
      <c r="I92" s="101" t="s">
        <v>204</v>
      </c>
      <c r="J92" s="101" t="s">
        <v>205</v>
      </c>
      <c r="K92" s="76" t="s">
        <v>206</v>
      </c>
      <c r="L92" s="76" t="s">
        <v>161</v>
      </c>
      <c r="M92" s="296"/>
      <c r="N92" s="297"/>
      <c r="O92" s="297"/>
      <c r="P92" s="298"/>
    </row>
    <row r="93" spans="3:17" s="73" customFormat="1" ht="60" customHeight="1" x14ac:dyDescent="0.2">
      <c r="C93" s="280"/>
      <c r="D93" s="101" t="s">
        <v>99</v>
      </c>
      <c r="E93" s="101" t="s">
        <v>207</v>
      </c>
      <c r="F93" s="101" t="s">
        <v>208</v>
      </c>
      <c r="G93" s="101" t="s">
        <v>209</v>
      </c>
      <c r="H93" s="101" t="s">
        <v>210</v>
      </c>
      <c r="I93" s="101" t="s">
        <v>211</v>
      </c>
      <c r="J93" s="101" t="s">
        <v>212</v>
      </c>
      <c r="K93" s="76" t="s">
        <v>213</v>
      </c>
      <c r="L93" s="76" t="s">
        <v>161</v>
      </c>
      <c r="M93" s="296"/>
      <c r="N93" s="297"/>
      <c r="O93" s="297"/>
      <c r="P93" s="298"/>
    </row>
    <row r="94" spans="3:17" s="73" customFormat="1" ht="60" customHeight="1" thickBot="1" x14ac:dyDescent="0.25">
      <c r="C94" s="281"/>
      <c r="D94" s="103" t="s">
        <v>100</v>
      </c>
      <c r="E94" s="103" t="s">
        <v>190</v>
      </c>
      <c r="F94" s="103" t="s">
        <v>190</v>
      </c>
      <c r="G94" s="103" t="s">
        <v>190</v>
      </c>
      <c r="H94" s="103" t="s">
        <v>190</v>
      </c>
      <c r="I94" s="103" t="s">
        <v>190</v>
      </c>
      <c r="J94" s="103" t="s">
        <v>190</v>
      </c>
      <c r="K94" s="77" t="s">
        <v>190</v>
      </c>
      <c r="L94" s="77" t="s">
        <v>161</v>
      </c>
      <c r="M94" s="299"/>
      <c r="N94" s="300"/>
      <c r="O94" s="300"/>
      <c r="P94" s="301"/>
    </row>
    <row r="95" spans="3:17" s="26" customFormat="1" ht="25.5" customHeight="1" x14ac:dyDescent="0.2">
      <c r="C95" s="111"/>
      <c r="D95" s="112"/>
      <c r="E95" s="51" t="s">
        <v>83</v>
      </c>
      <c r="F95" s="51" t="s">
        <v>150</v>
      </c>
      <c r="G95" s="51" t="s">
        <v>151</v>
      </c>
      <c r="H95" s="51" t="s">
        <v>152</v>
      </c>
      <c r="I95" s="51" t="s">
        <v>153</v>
      </c>
      <c r="J95" s="51" t="s">
        <v>154</v>
      </c>
      <c r="K95" s="99" t="s">
        <v>155</v>
      </c>
      <c r="L95" s="285" t="s">
        <v>156</v>
      </c>
      <c r="M95" s="287" t="s">
        <v>138</v>
      </c>
      <c r="N95" s="288"/>
      <c r="O95" s="288"/>
      <c r="P95" s="289"/>
    </row>
    <row r="96" spans="3:17" s="26" customFormat="1" ht="25.5" customHeight="1" thickBot="1" x14ac:dyDescent="0.25">
      <c r="C96" s="113"/>
      <c r="D96" s="114"/>
      <c r="E96" s="52" t="s">
        <v>132</v>
      </c>
      <c r="F96" s="52" t="s">
        <v>131</v>
      </c>
      <c r="G96" s="52" t="s">
        <v>143</v>
      </c>
      <c r="H96" s="52" t="s">
        <v>146</v>
      </c>
      <c r="I96" s="52" t="s">
        <v>147</v>
      </c>
      <c r="J96" s="52" t="s">
        <v>148</v>
      </c>
      <c r="K96" s="72" t="s">
        <v>159</v>
      </c>
      <c r="L96" s="286"/>
      <c r="M96" s="290"/>
      <c r="N96" s="291"/>
      <c r="O96" s="291"/>
      <c r="P96" s="292"/>
    </row>
    <row r="97" spans="3:17" s="73" customFormat="1" ht="65.25" customHeight="1" x14ac:dyDescent="0.2">
      <c r="C97" s="279" t="s">
        <v>135</v>
      </c>
      <c r="D97" s="100" t="s">
        <v>97</v>
      </c>
      <c r="E97" s="100" t="s">
        <v>193</v>
      </c>
      <c r="F97" s="100" t="s">
        <v>214</v>
      </c>
      <c r="G97" s="100" t="s">
        <v>215</v>
      </c>
      <c r="H97" s="100" t="s">
        <v>216</v>
      </c>
      <c r="I97" s="100" t="s">
        <v>217</v>
      </c>
      <c r="J97" s="100" t="s">
        <v>198</v>
      </c>
      <c r="K97" s="75" t="s">
        <v>218</v>
      </c>
      <c r="L97" s="75" t="s">
        <v>161</v>
      </c>
      <c r="M97" s="245" t="s">
        <v>192</v>
      </c>
      <c r="N97" s="246"/>
      <c r="O97" s="246"/>
      <c r="P97" s="247"/>
    </row>
    <row r="98" spans="3:17" s="73" customFormat="1" ht="65.25" customHeight="1" x14ac:dyDescent="0.2">
      <c r="C98" s="280"/>
      <c r="D98" s="101" t="s">
        <v>98</v>
      </c>
      <c r="E98" s="101" t="s">
        <v>219</v>
      </c>
      <c r="F98" s="101" t="s">
        <v>220</v>
      </c>
      <c r="G98" s="101" t="s">
        <v>221</v>
      </c>
      <c r="H98" s="101" t="s">
        <v>222</v>
      </c>
      <c r="I98" s="101" t="s">
        <v>223</v>
      </c>
      <c r="J98" s="101" t="s">
        <v>224</v>
      </c>
      <c r="K98" s="76" t="s">
        <v>225</v>
      </c>
      <c r="L98" s="76" t="s">
        <v>161</v>
      </c>
      <c r="M98" s="248"/>
      <c r="N98" s="249"/>
      <c r="O98" s="249"/>
      <c r="P98" s="250"/>
    </row>
    <row r="99" spans="3:17" s="73" customFormat="1" ht="65.25" customHeight="1" x14ac:dyDescent="0.2">
      <c r="C99" s="280"/>
      <c r="D99" s="101" t="s">
        <v>99</v>
      </c>
      <c r="E99" s="101" t="s">
        <v>226</v>
      </c>
      <c r="F99" s="101" t="s">
        <v>226</v>
      </c>
      <c r="G99" s="101" t="s">
        <v>226</v>
      </c>
      <c r="H99" s="101" t="s">
        <v>226</v>
      </c>
      <c r="I99" s="101" t="s">
        <v>226</v>
      </c>
      <c r="J99" s="101" t="s">
        <v>226</v>
      </c>
      <c r="K99" s="76" t="s">
        <v>226</v>
      </c>
      <c r="L99" s="76" t="s">
        <v>161</v>
      </c>
      <c r="M99" s="248"/>
      <c r="N99" s="249"/>
      <c r="O99" s="249"/>
      <c r="P99" s="250"/>
    </row>
    <row r="100" spans="3:17" s="73" customFormat="1" ht="65.25" customHeight="1" thickBot="1" x14ac:dyDescent="0.25">
      <c r="C100" s="281"/>
      <c r="D100" s="103" t="s">
        <v>100</v>
      </c>
      <c r="E100" s="102" t="s">
        <v>190</v>
      </c>
      <c r="F100" s="102" t="s">
        <v>190</v>
      </c>
      <c r="G100" s="102" t="s">
        <v>190</v>
      </c>
      <c r="H100" s="102" t="s">
        <v>190</v>
      </c>
      <c r="I100" s="102" t="s">
        <v>190</v>
      </c>
      <c r="J100" s="102" t="s">
        <v>190</v>
      </c>
      <c r="K100" s="77" t="s">
        <v>190</v>
      </c>
      <c r="L100" s="77" t="s">
        <v>161</v>
      </c>
      <c r="M100" s="251"/>
      <c r="N100" s="252"/>
      <c r="O100" s="252"/>
      <c r="P100" s="253"/>
    </row>
    <row r="101" spans="3:17" s="73" customFormat="1" ht="65.25" customHeight="1" thickBot="1" x14ac:dyDescent="0.25">
      <c r="C101" s="109" t="s">
        <v>101</v>
      </c>
      <c r="D101" s="110"/>
      <c r="E101" s="74" t="s">
        <v>227</v>
      </c>
      <c r="F101" s="74" t="s">
        <v>227</v>
      </c>
      <c r="G101" s="74" t="s">
        <v>227</v>
      </c>
      <c r="H101" s="74" t="s">
        <v>227</v>
      </c>
      <c r="I101" s="74" t="s">
        <v>227</v>
      </c>
      <c r="J101" s="74" t="s">
        <v>227</v>
      </c>
      <c r="K101" s="33" t="s">
        <v>227</v>
      </c>
      <c r="L101" s="33" t="s">
        <v>161</v>
      </c>
      <c r="M101" s="282" t="s">
        <v>192</v>
      </c>
      <c r="N101" s="283"/>
      <c r="O101" s="283"/>
      <c r="P101" s="284"/>
    </row>
    <row r="102" spans="3:17" s="73" customFormat="1" ht="65.25" customHeight="1" thickBot="1" x14ac:dyDescent="0.25">
      <c r="C102" s="109" t="s">
        <v>102</v>
      </c>
      <c r="D102" s="110"/>
      <c r="E102" s="74" t="s">
        <v>228</v>
      </c>
      <c r="F102" s="74" t="s">
        <v>161</v>
      </c>
      <c r="G102" s="74" t="s">
        <v>161</v>
      </c>
      <c r="H102" s="74" t="s">
        <v>161</v>
      </c>
      <c r="I102" s="74" t="s">
        <v>161</v>
      </c>
      <c r="J102" s="74" t="s">
        <v>161</v>
      </c>
      <c r="K102" s="33" t="s">
        <v>161</v>
      </c>
      <c r="L102" s="33" t="s">
        <v>161</v>
      </c>
      <c r="M102" s="282"/>
      <c r="N102" s="283"/>
      <c r="O102" s="283"/>
      <c r="P102" s="284"/>
    </row>
    <row r="103" spans="3:17" s="73" customFormat="1" ht="65.25" customHeight="1" thickBot="1" x14ac:dyDescent="0.25">
      <c r="C103" s="109" t="s">
        <v>103</v>
      </c>
      <c r="D103" s="110"/>
      <c r="E103" s="74" t="s">
        <v>229</v>
      </c>
      <c r="F103" s="74" t="s">
        <v>161</v>
      </c>
      <c r="G103" s="74" t="s">
        <v>161</v>
      </c>
      <c r="H103" s="74" t="s">
        <v>161</v>
      </c>
      <c r="I103" s="74" t="s">
        <v>161</v>
      </c>
      <c r="J103" s="74" t="s">
        <v>161</v>
      </c>
      <c r="K103" s="33" t="s">
        <v>161</v>
      </c>
      <c r="L103" s="33" t="s">
        <v>161</v>
      </c>
      <c r="M103" s="282"/>
      <c r="N103" s="283"/>
      <c r="O103" s="283"/>
      <c r="P103" s="284"/>
    </row>
    <row r="104" spans="3:17" s="73" customFormat="1" ht="65.25" customHeight="1" thickBot="1" x14ac:dyDescent="0.25">
      <c r="C104" s="109" t="s">
        <v>104</v>
      </c>
      <c r="D104" s="110"/>
      <c r="E104" s="74" t="s">
        <v>230</v>
      </c>
      <c r="F104" s="74" t="s">
        <v>161</v>
      </c>
      <c r="G104" s="74" t="s">
        <v>161</v>
      </c>
      <c r="H104" s="74" t="s">
        <v>161</v>
      </c>
      <c r="I104" s="74" t="s">
        <v>161</v>
      </c>
      <c r="J104" s="74" t="s">
        <v>161</v>
      </c>
      <c r="K104" s="33" t="s">
        <v>161</v>
      </c>
      <c r="L104" s="33" t="s">
        <v>161</v>
      </c>
      <c r="M104" s="282"/>
      <c r="N104" s="283"/>
      <c r="O104" s="283"/>
      <c r="P104" s="284"/>
    </row>
    <row r="105" spans="3:17" s="73" customFormat="1" ht="65.25" customHeight="1" thickBot="1" x14ac:dyDescent="0.25">
      <c r="C105" s="109" t="s">
        <v>111</v>
      </c>
      <c r="D105" s="110"/>
      <c r="E105" s="74" t="s">
        <v>227</v>
      </c>
      <c r="F105" s="74" t="s">
        <v>227</v>
      </c>
      <c r="G105" s="74" t="s">
        <v>227</v>
      </c>
      <c r="H105" s="74" t="s">
        <v>227</v>
      </c>
      <c r="I105" s="74" t="s">
        <v>227</v>
      </c>
      <c r="J105" s="74" t="s">
        <v>227</v>
      </c>
      <c r="K105" s="33" t="s">
        <v>227</v>
      </c>
      <c r="L105" s="33" t="s">
        <v>161</v>
      </c>
      <c r="M105" s="282" t="s">
        <v>191</v>
      </c>
      <c r="N105" s="283"/>
      <c r="O105" s="283"/>
      <c r="P105" s="284"/>
    </row>
    <row r="106" spans="3:17" ht="16.2" x14ac:dyDescent="0.2">
      <c r="I106" s="41"/>
      <c r="P106" s="11"/>
      <c r="Q106" s="9"/>
    </row>
    <row r="107" spans="3:17" ht="16.2" x14ac:dyDescent="0.2">
      <c r="I107" s="41"/>
      <c r="P107" s="11"/>
      <c r="Q107" s="9"/>
    </row>
    <row r="108" spans="3:17" ht="16.2" x14ac:dyDescent="0.2">
      <c r="I108" s="41"/>
      <c r="P108" s="11"/>
      <c r="Q108" s="9"/>
    </row>
    <row r="109" spans="3:17" s="92" customFormat="1" ht="23.4" x14ac:dyDescent="0.3">
      <c r="C109" s="93"/>
      <c r="D109" s="95"/>
      <c r="E109" s="95"/>
      <c r="F109" s="95"/>
      <c r="G109" s="95"/>
      <c r="H109" s="95"/>
      <c r="I109" s="96"/>
      <c r="J109" s="95"/>
      <c r="K109" s="95"/>
      <c r="L109" s="95"/>
      <c r="M109" s="95"/>
      <c r="N109" s="95"/>
      <c r="P109" s="94"/>
    </row>
    <row r="110" spans="3:17" s="92" customFormat="1" ht="23.4" x14ac:dyDescent="0.3">
      <c r="C110" s="93"/>
      <c r="D110" s="92" t="s">
        <v>84</v>
      </c>
      <c r="P110" s="94"/>
    </row>
    <row r="111" spans="3:17" s="92" customFormat="1" ht="23.4" x14ac:dyDescent="0.3">
      <c r="C111" s="93"/>
      <c r="P111" s="94"/>
    </row>
    <row r="112" spans="3:17" s="92" customFormat="1" ht="23.4" x14ac:dyDescent="0.3">
      <c r="C112" s="93"/>
      <c r="E112" s="92" t="s">
        <v>231</v>
      </c>
      <c r="P112" s="94"/>
    </row>
    <row r="113" spans="3:17" s="92" customFormat="1" ht="23.4" x14ac:dyDescent="0.3">
      <c r="C113" s="93"/>
      <c r="G113" s="92" t="s">
        <v>160</v>
      </c>
      <c r="P113" s="94"/>
    </row>
    <row r="114" spans="3:17" s="92" customFormat="1" ht="23.4" x14ac:dyDescent="0.3">
      <c r="C114" s="93"/>
      <c r="P114" s="94"/>
    </row>
    <row r="115" spans="3:17" s="92" customFormat="1" ht="23.4" x14ac:dyDescent="0.3">
      <c r="C115" s="93"/>
      <c r="P115" s="94"/>
    </row>
    <row r="116" spans="3:17" s="92" customFormat="1" ht="23.4" x14ac:dyDescent="0.3">
      <c r="C116" s="93"/>
      <c r="I116" s="92" t="s">
        <v>85</v>
      </c>
      <c r="J116" s="92" t="s">
        <v>163</v>
      </c>
      <c r="P116" s="94"/>
    </row>
    <row r="117" spans="3:17" s="92" customFormat="1" ht="23.4" x14ac:dyDescent="0.3">
      <c r="C117" s="93"/>
      <c r="Q117" s="94"/>
    </row>
    <row r="118" spans="3:17" s="92" customFormat="1" ht="23.4" x14ac:dyDescent="0.3">
      <c r="C118" s="93"/>
      <c r="I118" s="92" t="s">
        <v>86</v>
      </c>
      <c r="J118" s="92" t="s">
        <v>232</v>
      </c>
      <c r="L118" s="97"/>
      <c r="M118" s="97" t="s">
        <v>87</v>
      </c>
      <c r="Q118" s="94"/>
    </row>
    <row r="119" spans="3:17" ht="21" x14ac:dyDescent="0.25">
      <c r="C119" s="80"/>
      <c r="D119" s="81"/>
      <c r="E119" s="81"/>
      <c r="F119" s="81"/>
      <c r="G119" s="81"/>
      <c r="H119" s="81"/>
      <c r="I119" s="81"/>
      <c r="J119" s="81"/>
      <c r="K119" s="81"/>
    </row>
    <row r="120" spans="3:17" ht="21" x14ac:dyDescent="0.25">
      <c r="C120" s="80"/>
      <c r="D120" s="81"/>
      <c r="E120" s="81"/>
      <c r="F120" s="81"/>
      <c r="G120" s="81"/>
      <c r="H120" s="81"/>
      <c r="I120" s="81"/>
      <c r="J120" s="81"/>
      <c r="K120" s="81"/>
    </row>
    <row r="121" spans="3:17" ht="21" x14ac:dyDescent="0.25">
      <c r="C121" s="80"/>
      <c r="D121" s="81"/>
      <c r="E121" s="81"/>
      <c r="F121" s="81"/>
      <c r="G121" s="81"/>
      <c r="H121" s="81"/>
      <c r="I121" s="81"/>
      <c r="J121" s="81"/>
      <c r="K121" s="81"/>
    </row>
    <row r="122" spans="3:17" ht="21" x14ac:dyDescent="0.25">
      <c r="C122" s="80"/>
      <c r="D122" s="81"/>
      <c r="E122" s="81"/>
      <c r="F122" s="81"/>
      <c r="G122" s="81"/>
      <c r="H122" s="81"/>
      <c r="I122" s="81"/>
      <c r="J122" s="81"/>
      <c r="K122" s="81"/>
    </row>
  </sheetData>
  <mergeCells count="75">
    <mergeCell ref="M103:P103"/>
    <mergeCell ref="M104:P104"/>
    <mergeCell ref="M105:P105"/>
    <mergeCell ref="L95:L96"/>
    <mergeCell ref="M95:P96"/>
    <mergeCell ref="C97:C100"/>
    <mergeCell ref="M97:P100"/>
    <mergeCell ref="M101:P101"/>
    <mergeCell ref="M102:P102"/>
    <mergeCell ref="L84:L85"/>
    <mergeCell ref="M84:P85"/>
    <mergeCell ref="M86:P86"/>
    <mergeCell ref="C87:C90"/>
    <mergeCell ref="M87:P90"/>
    <mergeCell ref="C91:C94"/>
    <mergeCell ref="M91:P94"/>
    <mergeCell ref="C70:P81"/>
    <mergeCell ref="C56:D57"/>
    <mergeCell ref="E56:E57"/>
    <mergeCell ref="M56:M57"/>
    <mergeCell ref="N56:N57"/>
    <mergeCell ref="C58:D59"/>
    <mergeCell ref="C60:D60"/>
    <mergeCell ref="C61:D62"/>
    <mergeCell ref="C63:D63"/>
    <mergeCell ref="C64:D65"/>
    <mergeCell ref="C66:D66"/>
    <mergeCell ref="G67:L67"/>
    <mergeCell ref="C53:D53"/>
    <mergeCell ref="C30:G39"/>
    <mergeCell ref="I30:P39"/>
    <mergeCell ref="C43:D44"/>
    <mergeCell ref="E43:E44"/>
    <mergeCell ref="M43:M44"/>
    <mergeCell ref="N43:N44"/>
    <mergeCell ref="C45:D46"/>
    <mergeCell ref="C47:D47"/>
    <mergeCell ref="C48:D49"/>
    <mergeCell ref="C50:D50"/>
    <mergeCell ref="C51:D52"/>
    <mergeCell ref="H13:H14"/>
    <mergeCell ref="I13:I14"/>
    <mergeCell ref="C18:E18"/>
    <mergeCell ref="H18:P19"/>
    <mergeCell ref="C19:E19"/>
    <mergeCell ref="H21:P27"/>
    <mergeCell ref="C22:C23"/>
    <mergeCell ref="C26:E26"/>
    <mergeCell ref="C27:E27"/>
    <mergeCell ref="J7:J8"/>
    <mergeCell ref="K7:K8"/>
    <mergeCell ref="L7:L8"/>
    <mergeCell ref="M7:M8"/>
    <mergeCell ref="C12:N12"/>
    <mergeCell ref="C13:C14"/>
    <mergeCell ref="D13:D14"/>
    <mergeCell ref="E13:E14"/>
    <mergeCell ref="F13:F14"/>
    <mergeCell ref="G13:G14"/>
    <mergeCell ref="D7:D8"/>
    <mergeCell ref="E7:E8"/>
    <mergeCell ref="O1:P1"/>
    <mergeCell ref="O2:P2"/>
    <mergeCell ref="F4:L4"/>
    <mergeCell ref="A5:A9"/>
    <mergeCell ref="B5:B9"/>
    <mergeCell ref="C5:L5"/>
    <mergeCell ref="C6:H6"/>
    <mergeCell ref="I6:K6"/>
    <mergeCell ref="C7:C8"/>
    <mergeCell ref="F7:F8"/>
    <mergeCell ref="G7:G8"/>
    <mergeCell ref="H7:H8"/>
    <mergeCell ref="I7:I8"/>
    <mergeCell ref="C1:K1"/>
  </mergeCells>
  <phoneticPr fontId="5"/>
  <dataValidations count="2">
    <dataValidation type="whole" operator="greaterThanOrEqual" allowBlank="1" showInputMessage="1" showErrorMessage="1" sqref="L10:M10" xr:uid="{00000000-0002-0000-0000-000000000000}">
      <formula1>0</formula1>
    </dataValidation>
    <dataValidation imeMode="off" allowBlank="1" showInputMessage="1" showErrorMessage="1" sqref="C16:M16 C10:K10" xr:uid="{00000000-0002-0000-0000-000001000000}"/>
  </dataValidations>
  <pageMargins left="0.70866141732283472" right="0.70866141732283472" top="1.1417322834645669" bottom="0.74803149606299213" header="0.31496062992125984" footer="0.31496062992125984"/>
  <pageSetup paperSize="9" scale="46" orientation="landscape" r:id="rId1"/>
  <headerFooter>
    <oddFooter>&amp;C&amp;16&amp;P／&amp;N</oddFooter>
  </headerFooter>
  <rowBreaks count="3" manualBreakCount="3">
    <brk id="27" min="2" max="15" man="1"/>
    <brk id="67" min="2" max="15" man="1"/>
    <brk id="94" min="2"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AG48"/>
  <sheetViews>
    <sheetView view="pageBreakPreview" topLeftCell="C1" zoomScale="60" zoomScaleNormal="56" workbookViewId="0">
      <pane xSplit="3" ySplit="3" topLeftCell="F35" activePane="bottomRight" state="frozen"/>
      <selection activeCell="O122" sqref="O122"/>
      <selection pane="topRight" activeCell="O122" sqref="O122"/>
      <selection pane="bottomLeft" activeCell="O122" sqref="O122"/>
      <selection pane="bottomRight" activeCell="L31" sqref="L31"/>
    </sheetView>
  </sheetViews>
  <sheetFormatPr defaultColWidth="9" defaultRowHeight="13.2" x14ac:dyDescent="0.2"/>
  <cols>
    <col min="1" max="2" width="0" style="1" hidden="1" customWidth="1"/>
    <col min="3" max="3" width="21.6640625" style="87" customWidth="1"/>
    <col min="4" max="4" width="30.88671875" style="88" customWidth="1"/>
    <col min="5" max="6" width="13.88671875" style="5" customWidth="1"/>
    <col min="7" max="16" width="21.33203125" style="1" customWidth="1"/>
    <col min="17" max="17" width="16.6640625" style="1" customWidth="1"/>
    <col min="18" max="21" width="12.109375" style="1" customWidth="1"/>
    <col min="22" max="22" width="16.6640625" style="2" customWidth="1"/>
    <col min="23" max="23" width="16.6640625" style="1" customWidth="1"/>
    <col min="24" max="25" width="9" style="1"/>
    <col min="26" max="33" width="4" style="1" hidden="1" customWidth="1"/>
    <col min="34" max="16384" width="9" style="1"/>
  </cols>
  <sheetData>
    <row r="1" spans="3:22" ht="26.4" thickBot="1" x14ac:dyDescent="0.35">
      <c r="C1" s="85" t="s">
        <v>117</v>
      </c>
      <c r="D1" s="86"/>
      <c r="E1" s="82"/>
      <c r="F1" s="82"/>
      <c r="G1" s="7"/>
      <c r="H1" s="7"/>
      <c r="I1" s="8"/>
      <c r="J1" s="7"/>
      <c r="K1" s="7"/>
      <c r="L1" s="5"/>
      <c r="O1" s="83" t="s">
        <v>122</v>
      </c>
      <c r="P1" s="83"/>
      <c r="U1" s="2"/>
      <c r="V1" s="1"/>
    </row>
    <row r="2" spans="3:22" ht="22.5" customHeight="1" x14ac:dyDescent="0.2">
      <c r="C2" s="304"/>
      <c r="D2" s="305"/>
      <c r="E2" s="308" t="s">
        <v>74</v>
      </c>
      <c r="F2" s="310" t="s">
        <v>118</v>
      </c>
      <c r="G2" s="310" t="s">
        <v>49</v>
      </c>
      <c r="H2" s="51" t="s">
        <v>150</v>
      </c>
      <c r="I2" s="51" t="s">
        <v>151</v>
      </c>
      <c r="J2" s="51" t="s">
        <v>152</v>
      </c>
      <c r="K2" s="51" t="s">
        <v>153</v>
      </c>
      <c r="L2" s="51" t="s">
        <v>154</v>
      </c>
      <c r="M2" s="51" t="s">
        <v>155</v>
      </c>
      <c r="N2" s="162" t="s">
        <v>144</v>
      </c>
      <c r="O2" s="312" t="s">
        <v>56</v>
      </c>
      <c r="P2" s="302" t="s">
        <v>124</v>
      </c>
      <c r="U2" s="2"/>
      <c r="V2" s="1"/>
    </row>
    <row r="3" spans="3:22" ht="22.5" customHeight="1" thickBot="1" x14ac:dyDescent="0.25">
      <c r="C3" s="306"/>
      <c r="D3" s="307"/>
      <c r="E3" s="309"/>
      <c r="F3" s="311"/>
      <c r="G3" s="311"/>
      <c r="H3" s="56" t="s">
        <v>131</v>
      </c>
      <c r="I3" s="56" t="s">
        <v>142</v>
      </c>
      <c r="J3" s="56" t="s">
        <v>146</v>
      </c>
      <c r="K3" s="56" t="s">
        <v>147</v>
      </c>
      <c r="L3" s="56" t="s">
        <v>148</v>
      </c>
      <c r="M3" s="56" t="s">
        <v>149</v>
      </c>
      <c r="N3" s="163" t="s">
        <v>145</v>
      </c>
      <c r="O3" s="313"/>
      <c r="P3" s="303"/>
      <c r="U3" s="2"/>
      <c r="V3" s="1"/>
    </row>
    <row r="4" spans="3:22" ht="21.75" customHeight="1" x14ac:dyDescent="0.2">
      <c r="C4" s="314" t="s">
        <v>60</v>
      </c>
      <c r="D4" s="315"/>
      <c r="E4" s="320" t="s">
        <v>76</v>
      </c>
      <c r="F4" s="57" t="s">
        <v>119</v>
      </c>
      <c r="G4" s="57" t="s">
        <v>79</v>
      </c>
      <c r="H4" s="153">
        <f>G6/6</f>
        <v>0</v>
      </c>
      <c r="I4" s="153">
        <f>H6/5</f>
        <v>0</v>
      </c>
      <c r="J4" s="153">
        <f>I6/4</f>
        <v>0</v>
      </c>
      <c r="K4" s="153">
        <f>J6/3</f>
        <v>0</v>
      </c>
      <c r="L4" s="153">
        <f>K6/2</f>
        <v>0</v>
      </c>
      <c r="M4" s="157">
        <f>L6</f>
        <v>0</v>
      </c>
      <c r="N4" s="157">
        <f>M6</f>
        <v>0</v>
      </c>
      <c r="O4" s="158">
        <f>SUM(H4:N4)</f>
        <v>0</v>
      </c>
      <c r="P4" s="323"/>
      <c r="U4" s="2"/>
      <c r="V4" s="1"/>
    </row>
    <row r="5" spans="3:22" ht="21.75" customHeight="1" x14ac:dyDescent="0.2">
      <c r="C5" s="316"/>
      <c r="D5" s="317"/>
      <c r="E5" s="321"/>
      <c r="F5" s="58" t="s">
        <v>120</v>
      </c>
      <c r="G5" s="58" t="s">
        <v>78</v>
      </c>
      <c r="H5" s="161" t="str">
        <f>IF(G6=0,"",H4/$G6)</f>
        <v/>
      </c>
      <c r="I5" s="161" t="str">
        <f t="shared" ref="I5:N5" si="0">IF(H6=0,"",I4/$G6)</f>
        <v/>
      </c>
      <c r="J5" s="161" t="str">
        <f t="shared" si="0"/>
        <v/>
      </c>
      <c r="K5" s="161" t="str">
        <f t="shared" si="0"/>
        <v/>
      </c>
      <c r="L5" s="161" t="str">
        <f t="shared" si="0"/>
        <v/>
      </c>
      <c r="M5" s="161" t="str">
        <f t="shared" si="0"/>
        <v/>
      </c>
      <c r="N5" s="161" t="str">
        <f t="shared" si="0"/>
        <v/>
      </c>
      <c r="O5" s="164" t="str">
        <f>IF(G6=0,"",G6/O4)</f>
        <v/>
      </c>
      <c r="P5" s="324"/>
      <c r="U5" s="2"/>
      <c r="V5" s="1"/>
    </row>
    <row r="6" spans="3:22" ht="21.75" customHeight="1" thickBot="1" x14ac:dyDescent="0.25">
      <c r="C6" s="318"/>
      <c r="D6" s="319"/>
      <c r="E6" s="322"/>
      <c r="F6" s="84" t="s">
        <v>121</v>
      </c>
      <c r="G6" s="154">
        <f>ROUND('赤字解消 '!$C$10/1000,0)</f>
        <v>0</v>
      </c>
      <c r="H6" s="155">
        <f>G6-H4</f>
        <v>0</v>
      </c>
      <c r="I6" s="155">
        <f t="shared" ref="I6:M6" si="1">H6-I4</f>
        <v>0</v>
      </c>
      <c r="J6" s="155">
        <f t="shared" si="1"/>
        <v>0</v>
      </c>
      <c r="K6" s="155">
        <f t="shared" si="1"/>
        <v>0</v>
      </c>
      <c r="L6" s="155">
        <f t="shared" si="1"/>
        <v>0</v>
      </c>
      <c r="M6" s="156">
        <f t="shared" si="1"/>
        <v>0</v>
      </c>
      <c r="N6" s="156">
        <f>M6-N4</f>
        <v>0</v>
      </c>
      <c r="O6" s="159">
        <f>N6</f>
        <v>0</v>
      </c>
      <c r="P6" s="325"/>
      <c r="U6" s="2"/>
      <c r="V6" s="1"/>
    </row>
    <row r="7" spans="3:22" ht="21.75" customHeight="1" x14ac:dyDescent="0.2">
      <c r="C7" s="314" t="s">
        <v>61</v>
      </c>
      <c r="D7" s="315"/>
      <c r="E7" s="320" t="s">
        <v>75</v>
      </c>
      <c r="F7" s="57" t="s">
        <v>119</v>
      </c>
      <c r="G7" s="57" t="s">
        <v>79</v>
      </c>
      <c r="H7" s="153">
        <f>G9/6</f>
        <v>0</v>
      </c>
      <c r="I7" s="153">
        <f>H9/5</f>
        <v>0</v>
      </c>
      <c r="J7" s="153">
        <f>I9/4</f>
        <v>0</v>
      </c>
      <c r="K7" s="153">
        <v>0</v>
      </c>
      <c r="L7" s="153">
        <f>K9/2</f>
        <v>0</v>
      </c>
      <c r="M7" s="157">
        <f>L9</f>
        <v>0</v>
      </c>
      <c r="N7" s="157">
        <f>M9</f>
        <v>0</v>
      </c>
      <c r="O7" s="158">
        <f>SUM(H7:N7)</f>
        <v>0</v>
      </c>
      <c r="P7" s="323"/>
      <c r="U7" s="2"/>
      <c r="V7" s="1"/>
    </row>
    <row r="8" spans="3:22" ht="21.75" customHeight="1" x14ac:dyDescent="0.2">
      <c r="C8" s="316"/>
      <c r="D8" s="317"/>
      <c r="E8" s="321"/>
      <c r="F8" s="58" t="s">
        <v>120</v>
      </c>
      <c r="G8" s="58" t="s">
        <v>78</v>
      </c>
      <c r="H8" s="161" t="str">
        <f>IF(G9=0,"",H7/$G9)</f>
        <v/>
      </c>
      <c r="I8" s="161" t="str">
        <f t="shared" ref="I8:N8" si="2">IF(H9=0,"",I7/$G9)</f>
        <v/>
      </c>
      <c r="J8" s="161" t="str">
        <f t="shared" si="2"/>
        <v/>
      </c>
      <c r="K8" s="161" t="str">
        <f t="shared" si="2"/>
        <v/>
      </c>
      <c r="L8" s="161" t="str">
        <f t="shared" si="2"/>
        <v/>
      </c>
      <c r="M8" s="161" t="str">
        <f t="shared" si="2"/>
        <v/>
      </c>
      <c r="N8" s="161" t="str">
        <f t="shared" si="2"/>
        <v/>
      </c>
      <c r="O8" s="164" t="str">
        <f>IF(G9=0,"",G9/O7)</f>
        <v/>
      </c>
      <c r="P8" s="324"/>
      <c r="U8" s="2"/>
      <c r="V8" s="1"/>
    </row>
    <row r="9" spans="3:22" ht="21.75" customHeight="1" thickBot="1" x14ac:dyDescent="0.25">
      <c r="C9" s="318" t="s">
        <v>58</v>
      </c>
      <c r="D9" s="319"/>
      <c r="E9" s="322"/>
      <c r="F9" s="84" t="s">
        <v>121</v>
      </c>
      <c r="G9" s="154">
        <f>ROUND('赤字解消 '!$D$10/1000,0)</f>
        <v>0</v>
      </c>
      <c r="H9" s="155">
        <f>G9-H7</f>
        <v>0</v>
      </c>
      <c r="I9" s="155">
        <f t="shared" ref="I9:N9" si="3">H9-I7</f>
        <v>0</v>
      </c>
      <c r="J9" s="155">
        <f t="shared" si="3"/>
        <v>0</v>
      </c>
      <c r="K9" s="155">
        <f t="shared" si="3"/>
        <v>0</v>
      </c>
      <c r="L9" s="155">
        <f t="shared" si="3"/>
        <v>0</v>
      </c>
      <c r="M9" s="156">
        <f t="shared" si="3"/>
        <v>0</v>
      </c>
      <c r="N9" s="156">
        <f t="shared" si="3"/>
        <v>0</v>
      </c>
      <c r="O9" s="159">
        <f>N9</f>
        <v>0</v>
      </c>
      <c r="P9" s="325"/>
      <c r="U9" s="2"/>
      <c r="V9" s="1"/>
    </row>
    <row r="10" spans="3:22" ht="21.75" customHeight="1" x14ac:dyDescent="0.2">
      <c r="C10" s="314" t="s">
        <v>62</v>
      </c>
      <c r="D10" s="315"/>
      <c r="E10" s="320" t="s">
        <v>76</v>
      </c>
      <c r="F10" s="57" t="s">
        <v>119</v>
      </c>
      <c r="G10" s="57" t="s">
        <v>79</v>
      </c>
      <c r="H10" s="153">
        <f>G12/6</f>
        <v>0</v>
      </c>
      <c r="I10" s="153">
        <f>H12/5</f>
        <v>0</v>
      </c>
      <c r="J10" s="153">
        <f>I12/4</f>
        <v>0</v>
      </c>
      <c r="K10" s="153">
        <f>J12/3</f>
        <v>0</v>
      </c>
      <c r="L10" s="153">
        <f>K12/2</f>
        <v>0</v>
      </c>
      <c r="M10" s="157">
        <f>L12</f>
        <v>0</v>
      </c>
      <c r="N10" s="157">
        <f>M12</f>
        <v>0</v>
      </c>
      <c r="O10" s="158">
        <f>SUM(H10:N10)</f>
        <v>0</v>
      </c>
      <c r="P10" s="323"/>
      <c r="U10" s="2"/>
      <c r="V10" s="1"/>
    </row>
    <row r="11" spans="3:22" ht="21.75" customHeight="1" x14ac:dyDescent="0.2">
      <c r="C11" s="316"/>
      <c r="D11" s="317"/>
      <c r="E11" s="321"/>
      <c r="F11" s="58" t="s">
        <v>120</v>
      </c>
      <c r="G11" s="58" t="s">
        <v>78</v>
      </c>
      <c r="H11" s="161" t="str">
        <f>IF(G12=0,"",H10/$G12)</f>
        <v/>
      </c>
      <c r="I11" s="161" t="str">
        <f t="shared" ref="I11:N11" si="4">IF(H12=0,"",I10/$G12)</f>
        <v/>
      </c>
      <c r="J11" s="161" t="str">
        <f t="shared" si="4"/>
        <v/>
      </c>
      <c r="K11" s="161" t="str">
        <f t="shared" si="4"/>
        <v/>
      </c>
      <c r="L11" s="161" t="str">
        <f t="shared" si="4"/>
        <v/>
      </c>
      <c r="M11" s="161" t="str">
        <f t="shared" si="4"/>
        <v/>
      </c>
      <c r="N11" s="161" t="str">
        <f t="shared" si="4"/>
        <v/>
      </c>
      <c r="O11" s="164" t="str">
        <f>IF(G12=0,"",G12/O10)</f>
        <v/>
      </c>
      <c r="P11" s="324"/>
      <c r="U11" s="2"/>
      <c r="V11" s="1"/>
    </row>
    <row r="12" spans="3:22" ht="21.75" customHeight="1" thickBot="1" x14ac:dyDescent="0.25">
      <c r="C12" s="318" t="s">
        <v>58</v>
      </c>
      <c r="D12" s="319"/>
      <c r="E12" s="322"/>
      <c r="F12" s="84" t="s">
        <v>121</v>
      </c>
      <c r="G12" s="154">
        <f>ROUND('赤字解消 '!$E$10/1000,0)</f>
        <v>0</v>
      </c>
      <c r="H12" s="155">
        <f>G12-H10</f>
        <v>0</v>
      </c>
      <c r="I12" s="155">
        <f t="shared" ref="I12:N12" si="5">H12-I10</f>
        <v>0</v>
      </c>
      <c r="J12" s="155">
        <f t="shared" si="5"/>
        <v>0</v>
      </c>
      <c r="K12" s="155">
        <f t="shared" si="5"/>
        <v>0</v>
      </c>
      <c r="L12" s="155">
        <f t="shared" si="5"/>
        <v>0</v>
      </c>
      <c r="M12" s="156">
        <f t="shared" si="5"/>
        <v>0</v>
      </c>
      <c r="N12" s="156">
        <f t="shared" si="5"/>
        <v>0</v>
      </c>
      <c r="O12" s="159">
        <f>N12</f>
        <v>0</v>
      </c>
      <c r="P12" s="325"/>
      <c r="U12" s="2"/>
      <c r="V12" s="1"/>
    </row>
    <row r="13" spans="3:22" ht="21.75" customHeight="1" x14ac:dyDescent="0.2">
      <c r="C13" s="314" t="s">
        <v>63</v>
      </c>
      <c r="D13" s="315"/>
      <c r="E13" s="320" t="s">
        <v>76</v>
      </c>
      <c r="F13" s="57" t="s">
        <v>119</v>
      </c>
      <c r="G13" s="57" t="s">
        <v>79</v>
      </c>
      <c r="H13" s="153">
        <f>G15/6</f>
        <v>0</v>
      </c>
      <c r="I13" s="153">
        <f>H15/5</f>
        <v>0</v>
      </c>
      <c r="J13" s="153">
        <f>I15/4</f>
        <v>0</v>
      </c>
      <c r="K13" s="153">
        <f>J15/3</f>
        <v>0</v>
      </c>
      <c r="L13" s="153">
        <f>K15/2</f>
        <v>0</v>
      </c>
      <c r="M13" s="157">
        <f>L15</f>
        <v>0</v>
      </c>
      <c r="N13" s="157">
        <f>M15</f>
        <v>0</v>
      </c>
      <c r="O13" s="175"/>
      <c r="P13" s="323"/>
      <c r="U13" s="2"/>
      <c r="V13" s="1"/>
    </row>
    <row r="14" spans="3:22" ht="21.75" customHeight="1" x14ac:dyDescent="0.2">
      <c r="C14" s="316"/>
      <c r="D14" s="317"/>
      <c r="E14" s="321"/>
      <c r="F14" s="58" t="s">
        <v>120</v>
      </c>
      <c r="G14" s="58" t="s">
        <v>78</v>
      </c>
      <c r="H14" s="161" t="str">
        <f>IF(G15=0,"",H13/$G15)</f>
        <v/>
      </c>
      <c r="I14" s="161" t="str">
        <f t="shared" ref="I14:N14" si="6">IF(H15=0,"",I13/$G15)</f>
        <v/>
      </c>
      <c r="J14" s="161" t="str">
        <f t="shared" si="6"/>
        <v/>
      </c>
      <c r="K14" s="161" t="str">
        <f t="shared" si="6"/>
        <v/>
      </c>
      <c r="L14" s="161" t="str">
        <f t="shared" si="6"/>
        <v/>
      </c>
      <c r="M14" s="161" t="str">
        <f t="shared" si="6"/>
        <v/>
      </c>
      <c r="N14" s="161" t="str">
        <f t="shared" si="6"/>
        <v/>
      </c>
      <c r="O14" s="164"/>
      <c r="P14" s="324"/>
      <c r="U14" s="2"/>
      <c r="V14" s="1"/>
    </row>
    <row r="15" spans="3:22" ht="21.75" customHeight="1" thickBot="1" x14ac:dyDescent="0.25">
      <c r="C15" s="318" t="s">
        <v>58</v>
      </c>
      <c r="D15" s="319"/>
      <c r="E15" s="322"/>
      <c r="F15" s="84" t="s">
        <v>121</v>
      </c>
      <c r="G15" s="154">
        <f>ROUND('赤字解消 '!$F$10/1000,0)</f>
        <v>0</v>
      </c>
      <c r="H15" s="155">
        <f>G15-H13</f>
        <v>0</v>
      </c>
      <c r="I15" s="155">
        <f t="shared" ref="I15:N15" si="7">H15-I13</f>
        <v>0</v>
      </c>
      <c r="J15" s="155">
        <f t="shared" si="7"/>
        <v>0</v>
      </c>
      <c r="K15" s="155">
        <f t="shared" si="7"/>
        <v>0</v>
      </c>
      <c r="L15" s="155">
        <f t="shared" si="7"/>
        <v>0</v>
      </c>
      <c r="M15" s="156">
        <f t="shared" si="7"/>
        <v>0</v>
      </c>
      <c r="N15" s="156">
        <f t="shared" si="7"/>
        <v>0</v>
      </c>
      <c r="O15" s="176">
        <f>N15</f>
        <v>0</v>
      </c>
      <c r="P15" s="325"/>
      <c r="U15" s="2"/>
      <c r="V15" s="1"/>
    </row>
    <row r="16" spans="3:22" ht="21.75" customHeight="1" x14ac:dyDescent="0.2">
      <c r="C16" s="314" t="s">
        <v>64</v>
      </c>
      <c r="D16" s="315"/>
      <c r="E16" s="320" t="s">
        <v>76</v>
      </c>
      <c r="F16" s="57" t="s">
        <v>119</v>
      </c>
      <c r="G16" s="57" t="s">
        <v>79</v>
      </c>
      <c r="H16" s="153">
        <f>G18/6</f>
        <v>0</v>
      </c>
      <c r="I16" s="153">
        <f>H18/5</f>
        <v>0</v>
      </c>
      <c r="J16" s="153">
        <f>I18/4</f>
        <v>0</v>
      </c>
      <c r="K16" s="153">
        <f>J18/3</f>
        <v>0</v>
      </c>
      <c r="L16" s="153">
        <f>K18/2</f>
        <v>0</v>
      </c>
      <c r="M16" s="157">
        <f>L18</f>
        <v>0</v>
      </c>
      <c r="N16" s="157">
        <f>M18</f>
        <v>0</v>
      </c>
      <c r="O16" s="175">
        <f>SUM(H16:M16)</f>
        <v>0</v>
      </c>
      <c r="P16" s="323"/>
      <c r="U16" s="2"/>
      <c r="V16" s="1"/>
    </row>
    <row r="17" spans="3:22" ht="21.75" customHeight="1" x14ac:dyDescent="0.2">
      <c r="C17" s="316"/>
      <c r="D17" s="317"/>
      <c r="E17" s="321"/>
      <c r="F17" s="58" t="s">
        <v>120</v>
      </c>
      <c r="G17" s="58" t="s">
        <v>78</v>
      </c>
      <c r="H17" s="161" t="str">
        <f>IF(G18=0,"",H16/$G18)</f>
        <v/>
      </c>
      <c r="I17" s="161" t="str">
        <f t="shared" ref="I17:N17" si="8">IF(H18=0,"",I16/$G18)</f>
        <v/>
      </c>
      <c r="J17" s="161" t="str">
        <f t="shared" si="8"/>
        <v/>
      </c>
      <c r="K17" s="161" t="str">
        <f t="shared" si="8"/>
        <v/>
      </c>
      <c r="L17" s="161" t="str">
        <f t="shared" si="8"/>
        <v/>
      </c>
      <c r="M17" s="161" t="str">
        <f t="shared" si="8"/>
        <v/>
      </c>
      <c r="N17" s="161" t="str">
        <f t="shared" si="8"/>
        <v/>
      </c>
      <c r="O17" s="164" t="str">
        <f>IF(G18=0,"",G18/O16)</f>
        <v/>
      </c>
      <c r="P17" s="324"/>
      <c r="U17" s="2"/>
      <c r="V17" s="1"/>
    </row>
    <row r="18" spans="3:22" ht="21.75" customHeight="1" thickBot="1" x14ac:dyDescent="0.25">
      <c r="C18" s="318" t="s">
        <v>58</v>
      </c>
      <c r="D18" s="319"/>
      <c r="E18" s="322"/>
      <c r="F18" s="84" t="s">
        <v>121</v>
      </c>
      <c r="G18" s="154">
        <f>ROUND('赤字解消 '!$G$10/1000,0)</f>
        <v>0</v>
      </c>
      <c r="H18" s="155">
        <f>G18-H16</f>
        <v>0</v>
      </c>
      <c r="I18" s="155">
        <f t="shared" ref="I18:N18" si="9">H18-I16</f>
        <v>0</v>
      </c>
      <c r="J18" s="155">
        <f t="shared" si="9"/>
        <v>0</v>
      </c>
      <c r="K18" s="155">
        <f t="shared" si="9"/>
        <v>0</v>
      </c>
      <c r="L18" s="155">
        <f t="shared" si="9"/>
        <v>0</v>
      </c>
      <c r="M18" s="156">
        <f t="shared" si="9"/>
        <v>0</v>
      </c>
      <c r="N18" s="156">
        <f t="shared" si="9"/>
        <v>0</v>
      </c>
      <c r="O18" s="176">
        <f>N18</f>
        <v>0</v>
      </c>
      <c r="P18" s="325"/>
      <c r="U18" s="2"/>
      <c r="V18" s="1"/>
    </row>
    <row r="19" spans="3:22" ht="21.75" customHeight="1" x14ac:dyDescent="0.2">
      <c r="C19" s="314" t="s">
        <v>65</v>
      </c>
      <c r="D19" s="315"/>
      <c r="E19" s="320" t="s">
        <v>76</v>
      </c>
      <c r="F19" s="57" t="s">
        <v>119</v>
      </c>
      <c r="G19" s="57" t="s">
        <v>79</v>
      </c>
      <c r="H19" s="153">
        <f>G21/6</f>
        <v>0</v>
      </c>
      <c r="I19" s="153">
        <f>H21/5</f>
        <v>0</v>
      </c>
      <c r="J19" s="153">
        <f>I21/4</f>
        <v>0</v>
      </c>
      <c r="K19" s="153">
        <f>J21/3</f>
        <v>0</v>
      </c>
      <c r="L19" s="153">
        <f>K21/2</f>
        <v>0</v>
      </c>
      <c r="M19" s="157">
        <f>L21</f>
        <v>0</v>
      </c>
      <c r="N19" s="157">
        <f>M21</f>
        <v>0</v>
      </c>
      <c r="O19" s="175">
        <f>SUM(H19:M19)</f>
        <v>0</v>
      </c>
      <c r="P19" s="323"/>
      <c r="U19" s="2"/>
      <c r="V19" s="1"/>
    </row>
    <row r="20" spans="3:22" ht="21.75" customHeight="1" x14ac:dyDescent="0.2">
      <c r="C20" s="316"/>
      <c r="D20" s="317"/>
      <c r="E20" s="321"/>
      <c r="F20" s="58" t="s">
        <v>120</v>
      </c>
      <c r="G20" s="58" t="s">
        <v>78</v>
      </c>
      <c r="H20" s="161" t="str">
        <f>IF(G21=0,"",H19/$G21)</f>
        <v/>
      </c>
      <c r="I20" s="161" t="str">
        <f t="shared" ref="I20:N20" si="10">IF(H21=0,"",I19/$G21)</f>
        <v/>
      </c>
      <c r="J20" s="161" t="str">
        <f t="shared" si="10"/>
        <v/>
      </c>
      <c r="K20" s="161" t="str">
        <f t="shared" si="10"/>
        <v/>
      </c>
      <c r="L20" s="161" t="str">
        <f t="shared" si="10"/>
        <v/>
      </c>
      <c r="M20" s="161" t="str">
        <f t="shared" si="10"/>
        <v/>
      </c>
      <c r="N20" s="161" t="str">
        <f t="shared" si="10"/>
        <v/>
      </c>
      <c r="O20" s="164" t="str">
        <f>IF(G21=0,"",G21/O19)</f>
        <v/>
      </c>
      <c r="P20" s="324"/>
      <c r="U20" s="2"/>
      <c r="V20" s="1"/>
    </row>
    <row r="21" spans="3:22" ht="21.75" customHeight="1" thickBot="1" x14ac:dyDescent="0.25">
      <c r="C21" s="318" t="s">
        <v>58</v>
      </c>
      <c r="D21" s="319"/>
      <c r="E21" s="322"/>
      <c r="F21" s="84" t="s">
        <v>121</v>
      </c>
      <c r="G21" s="154">
        <f>ROUND('赤字解消 '!$H$10/1000,0)</f>
        <v>0</v>
      </c>
      <c r="H21" s="155">
        <f>G21-H19</f>
        <v>0</v>
      </c>
      <c r="I21" s="155">
        <f t="shared" ref="I21:N21" si="11">H21-I19</f>
        <v>0</v>
      </c>
      <c r="J21" s="155">
        <f t="shared" si="11"/>
        <v>0</v>
      </c>
      <c r="K21" s="155">
        <f t="shared" si="11"/>
        <v>0</v>
      </c>
      <c r="L21" s="155">
        <f t="shared" si="11"/>
        <v>0</v>
      </c>
      <c r="M21" s="156">
        <f t="shared" si="11"/>
        <v>0</v>
      </c>
      <c r="N21" s="156">
        <f t="shared" si="11"/>
        <v>0</v>
      </c>
      <c r="O21" s="176">
        <f>M21</f>
        <v>0</v>
      </c>
      <c r="P21" s="325"/>
      <c r="U21" s="2"/>
      <c r="V21" s="1"/>
    </row>
    <row r="22" spans="3:22" ht="21.75" customHeight="1" x14ac:dyDescent="0.2">
      <c r="C22" s="314" t="s">
        <v>66</v>
      </c>
      <c r="D22" s="315"/>
      <c r="E22" s="320" t="s">
        <v>76</v>
      </c>
      <c r="F22" s="57" t="s">
        <v>119</v>
      </c>
      <c r="G22" s="57" t="s">
        <v>79</v>
      </c>
      <c r="H22" s="153">
        <f>G24/6</f>
        <v>0</v>
      </c>
      <c r="I22" s="153">
        <f>H24/5</f>
        <v>0</v>
      </c>
      <c r="J22" s="153">
        <v>-400000</v>
      </c>
      <c r="K22" s="153">
        <v>400000</v>
      </c>
      <c r="L22" s="153">
        <f>K24/2</f>
        <v>0</v>
      </c>
      <c r="M22" s="157">
        <f>L24</f>
        <v>0</v>
      </c>
      <c r="N22" s="157">
        <f>M24</f>
        <v>0</v>
      </c>
      <c r="O22" s="175">
        <f>SUM(H22:N22)</f>
        <v>0</v>
      </c>
      <c r="P22" s="323"/>
      <c r="U22" s="2"/>
      <c r="V22" s="1"/>
    </row>
    <row r="23" spans="3:22" ht="21.75" customHeight="1" x14ac:dyDescent="0.2">
      <c r="C23" s="316"/>
      <c r="D23" s="317"/>
      <c r="E23" s="321"/>
      <c r="F23" s="58" t="s">
        <v>120</v>
      </c>
      <c r="G23" s="58" t="s">
        <v>78</v>
      </c>
      <c r="H23" s="161" t="str">
        <f>IF(G24=0,"",H22/$G24)</f>
        <v/>
      </c>
      <c r="I23" s="161" t="str">
        <f t="shared" ref="I23:N23" si="12">IF(H24=0,"",I22/$G24)</f>
        <v/>
      </c>
      <c r="J23" s="161" t="str">
        <f t="shared" si="12"/>
        <v/>
      </c>
      <c r="K23" s="161"/>
      <c r="L23" s="161" t="str">
        <f t="shared" si="12"/>
        <v/>
      </c>
      <c r="M23" s="161" t="str">
        <f t="shared" si="12"/>
        <v/>
      </c>
      <c r="N23" s="161" t="str">
        <f t="shared" si="12"/>
        <v/>
      </c>
      <c r="O23" s="164" t="str">
        <f>IF(G24=0,"",G24/O22)</f>
        <v/>
      </c>
      <c r="P23" s="324"/>
      <c r="U23" s="2"/>
      <c r="V23" s="1"/>
    </row>
    <row r="24" spans="3:22" ht="21.75" customHeight="1" thickBot="1" x14ac:dyDescent="0.25">
      <c r="C24" s="318" t="s">
        <v>58</v>
      </c>
      <c r="D24" s="319"/>
      <c r="E24" s="322"/>
      <c r="F24" s="84" t="s">
        <v>121</v>
      </c>
      <c r="G24" s="154">
        <f>ROUND('赤字解消 '!$I$10/1000,0)</f>
        <v>0</v>
      </c>
      <c r="H24" s="155">
        <f>G24-H22</f>
        <v>0</v>
      </c>
      <c r="I24" s="155">
        <f t="shared" ref="I24:N24" si="13">H24-I22</f>
        <v>0</v>
      </c>
      <c r="J24" s="155">
        <f t="shared" si="13"/>
        <v>400000</v>
      </c>
      <c r="K24" s="155">
        <f t="shared" si="13"/>
        <v>0</v>
      </c>
      <c r="L24" s="155">
        <f t="shared" si="13"/>
        <v>0</v>
      </c>
      <c r="M24" s="156">
        <f t="shared" si="13"/>
        <v>0</v>
      </c>
      <c r="N24" s="156">
        <f t="shared" si="13"/>
        <v>0</v>
      </c>
      <c r="O24" s="176">
        <f>N24</f>
        <v>0</v>
      </c>
      <c r="P24" s="325"/>
      <c r="U24" s="2"/>
      <c r="V24" s="1"/>
    </row>
    <row r="25" spans="3:22" ht="21.75" customHeight="1" x14ac:dyDescent="0.2">
      <c r="C25" s="314" t="s">
        <v>67</v>
      </c>
      <c r="D25" s="315"/>
      <c r="E25" s="320" t="s">
        <v>76</v>
      </c>
      <c r="F25" s="57" t="s">
        <v>119</v>
      </c>
      <c r="G25" s="57" t="s">
        <v>79</v>
      </c>
      <c r="H25" s="153">
        <f>G27/6</f>
        <v>0</v>
      </c>
      <c r="I25" s="153">
        <f>H27/5</f>
        <v>0</v>
      </c>
      <c r="J25" s="153">
        <f>I27/4</f>
        <v>0</v>
      </c>
      <c r="K25" s="153">
        <f>J27/3</f>
        <v>0</v>
      </c>
      <c r="L25" s="153">
        <f>K27/2</f>
        <v>0</v>
      </c>
      <c r="M25" s="157">
        <f>L27</f>
        <v>0</v>
      </c>
      <c r="N25" s="157">
        <f>M27</f>
        <v>0</v>
      </c>
      <c r="O25" s="175">
        <f>SUM(H25:N25)</f>
        <v>0</v>
      </c>
      <c r="P25" s="323"/>
      <c r="U25" s="2"/>
      <c r="V25" s="1"/>
    </row>
    <row r="26" spans="3:22" ht="21.75" customHeight="1" x14ac:dyDescent="0.2">
      <c r="C26" s="316"/>
      <c r="D26" s="317"/>
      <c r="E26" s="321"/>
      <c r="F26" s="58" t="s">
        <v>120</v>
      </c>
      <c r="G26" s="58" t="s">
        <v>78</v>
      </c>
      <c r="H26" s="161" t="str">
        <f>IF(G27=0,"",H25/$G27)</f>
        <v/>
      </c>
      <c r="I26" s="161" t="str">
        <f t="shared" ref="I26:N26" si="14">IF(H27=0,"",I25/$G27)</f>
        <v/>
      </c>
      <c r="J26" s="161" t="str">
        <f t="shared" si="14"/>
        <v/>
      </c>
      <c r="K26" s="161" t="str">
        <f t="shared" si="14"/>
        <v/>
      </c>
      <c r="L26" s="161" t="str">
        <f t="shared" si="14"/>
        <v/>
      </c>
      <c r="M26" s="161" t="str">
        <f t="shared" si="14"/>
        <v/>
      </c>
      <c r="N26" s="161" t="str">
        <f t="shared" si="14"/>
        <v/>
      </c>
      <c r="O26" s="164" t="str">
        <f>IF(G27=0,"",G27/O25)</f>
        <v/>
      </c>
      <c r="P26" s="324"/>
      <c r="U26" s="2"/>
      <c r="V26" s="1"/>
    </row>
    <row r="27" spans="3:22" ht="21.75" customHeight="1" thickBot="1" x14ac:dyDescent="0.25">
      <c r="C27" s="318" t="s">
        <v>58</v>
      </c>
      <c r="D27" s="319"/>
      <c r="E27" s="322"/>
      <c r="F27" s="84" t="s">
        <v>121</v>
      </c>
      <c r="G27" s="154">
        <f>ROUND('赤字解消 '!$J$10/1000,0)</f>
        <v>0</v>
      </c>
      <c r="H27" s="155">
        <f>G27-H25</f>
        <v>0</v>
      </c>
      <c r="I27" s="155">
        <f t="shared" ref="I27:N27" si="15">H27-I25</f>
        <v>0</v>
      </c>
      <c r="J27" s="155">
        <f t="shared" si="15"/>
        <v>0</v>
      </c>
      <c r="K27" s="155">
        <f t="shared" si="15"/>
        <v>0</v>
      </c>
      <c r="L27" s="155">
        <f t="shared" si="15"/>
        <v>0</v>
      </c>
      <c r="M27" s="156">
        <f t="shared" si="15"/>
        <v>0</v>
      </c>
      <c r="N27" s="156">
        <f t="shared" si="15"/>
        <v>0</v>
      </c>
      <c r="O27" s="176">
        <f>N27</f>
        <v>0</v>
      </c>
      <c r="P27" s="325"/>
      <c r="U27" s="2"/>
      <c r="V27" s="1"/>
    </row>
    <row r="28" spans="3:22" ht="21.75" customHeight="1" x14ac:dyDescent="0.2">
      <c r="C28" s="314" t="s">
        <v>68</v>
      </c>
      <c r="D28" s="315"/>
      <c r="E28" s="320" t="s">
        <v>76</v>
      </c>
      <c r="F28" s="57" t="s">
        <v>119</v>
      </c>
      <c r="G28" s="57" t="s">
        <v>79</v>
      </c>
      <c r="H28" s="153">
        <f>G30/6</f>
        <v>0</v>
      </c>
      <c r="I28" s="153">
        <f>H30/5</f>
        <v>0</v>
      </c>
      <c r="J28" s="153">
        <f>I30/4</f>
        <v>0</v>
      </c>
      <c r="K28" s="153">
        <f>J30/3</f>
        <v>0</v>
      </c>
      <c r="L28" s="153">
        <f>K30/2</f>
        <v>0</v>
      </c>
      <c r="M28" s="157">
        <f>L30</f>
        <v>0</v>
      </c>
      <c r="N28" s="157">
        <f>M30</f>
        <v>0</v>
      </c>
      <c r="O28" s="175">
        <f>SUM(H28:N28)</f>
        <v>0</v>
      </c>
      <c r="P28" s="323"/>
      <c r="U28" s="2"/>
      <c r="V28" s="1"/>
    </row>
    <row r="29" spans="3:22" ht="21.75" customHeight="1" x14ac:dyDescent="0.2">
      <c r="C29" s="316"/>
      <c r="D29" s="317"/>
      <c r="E29" s="321"/>
      <c r="F29" s="58" t="s">
        <v>120</v>
      </c>
      <c r="G29" s="58" t="s">
        <v>78</v>
      </c>
      <c r="H29" s="161" t="str">
        <f>IF(G30=0,"",H28/$G30)</f>
        <v/>
      </c>
      <c r="I29" s="161" t="str">
        <f t="shared" ref="I29:N29" si="16">IF(H30=0,"",I28/$G30)</f>
        <v/>
      </c>
      <c r="J29" s="161" t="str">
        <f t="shared" si="16"/>
        <v/>
      </c>
      <c r="K29" s="161" t="str">
        <f t="shared" si="16"/>
        <v/>
      </c>
      <c r="L29" s="161" t="str">
        <f t="shared" si="16"/>
        <v/>
      </c>
      <c r="M29" s="161" t="str">
        <f t="shared" si="16"/>
        <v/>
      </c>
      <c r="N29" s="161" t="str">
        <f t="shared" si="16"/>
        <v/>
      </c>
      <c r="O29" s="164" t="str">
        <f>IF(G30=0,"",G30/O28)</f>
        <v/>
      </c>
      <c r="P29" s="324"/>
      <c r="U29" s="2"/>
      <c r="V29" s="1"/>
    </row>
    <row r="30" spans="3:22" ht="21.75" customHeight="1" thickBot="1" x14ac:dyDescent="0.25">
      <c r="C30" s="318" t="s">
        <v>58</v>
      </c>
      <c r="D30" s="319"/>
      <c r="E30" s="322"/>
      <c r="F30" s="84" t="s">
        <v>121</v>
      </c>
      <c r="G30" s="154">
        <f>ROUND('赤字解消 '!$K$10/1000,0)</f>
        <v>0</v>
      </c>
      <c r="H30" s="155">
        <f>G30-H28</f>
        <v>0</v>
      </c>
      <c r="I30" s="155">
        <f t="shared" ref="I30:N30" si="17">H30-I28</f>
        <v>0</v>
      </c>
      <c r="J30" s="155">
        <f t="shared" si="17"/>
        <v>0</v>
      </c>
      <c r="K30" s="155">
        <f t="shared" si="17"/>
        <v>0</v>
      </c>
      <c r="L30" s="155">
        <f t="shared" si="17"/>
        <v>0</v>
      </c>
      <c r="M30" s="156">
        <f t="shared" si="17"/>
        <v>0</v>
      </c>
      <c r="N30" s="156">
        <f t="shared" si="17"/>
        <v>0</v>
      </c>
      <c r="O30" s="176">
        <f>N30</f>
        <v>0</v>
      </c>
      <c r="P30" s="325"/>
      <c r="U30" s="2"/>
      <c r="V30" s="1"/>
    </row>
    <row r="31" spans="3:22" ht="21.75" customHeight="1" x14ac:dyDescent="0.2">
      <c r="C31" s="314" t="s">
        <v>69</v>
      </c>
      <c r="D31" s="315"/>
      <c r="E31" s="320" t="s">
        <v>77</v>
      </c>
      <c r="F31" s="57" t="s">
        <v>119</v>
      </c>
      <c r="G31" s="57" t="s">
        <v>79</v>
      </c>
      <c r="H31" s="153">
        <v>0</v>
      </c>
      <c r="I31" s="153">
        <v>0</v>
      </c>
      <c r="J31" s="153">
        <v>40000</v>
      </c>
      <c r="K31" s="153">
        <v>10000</v>
      </c>
      <c r="L31" s="153">
        <v>0</v>
      </c>
      <c r="M31" s="157">
        <v>0</v>
      </c>
      <c r="N31" s="174">
        <f>M33</f>
        <v>50000</v>
      </c>
      <c r="O31" s="175">
        <f>SUM(H31:N31)</f>
        <v>100000</v>
      </c>
      <c r="P31" s="323"/>
      <c r="U31" s="2"/>
      <c r="V31" s="1"/>
    </row>
    <row r="32" spans="3:22" ht="21.75" customHeight="1" x14ac:dyDescent="0.2">
      <c r="C32" s="316"/>
      <c r="D32" s="317"/>
      <c r="E32" s="321"/>
      <c r="F32" s="58" t="s">
        <v>120</v>
      </c>
      <c r="G32" s="58" t="s">
        <v>78</v>
      </c>
      <c r="H32" s="161">
        <f>IF(G33=0,"",H31/$G33)</f>
        <v>0</v>
      </c>
      <c r="I32" s="161">
        <f t="shared" ref="I32:N32" si="18">IF(H33=0,"",I31/$G33)</f>
        <v>0</v>
      </c>
      <c r="J32" s="161">
        <f t="shared" si="18"/>
        <v>0.4</v>
      </c>
      <c r="K32" s="161">
        <f t="shared" si="18"/>
        <v>0.1</v>
      </c>
      <c r="L32" s="161">
        <f t="shared" si="18"/>
        <v>0</v>
      </c>
      <c r="M32" s="161">
        <f t="shared" si="18"/>
        <v>0</v>
      </c>
      <c r="N32" s="161">
        <f t="shared" si="18"/>
        <v>0.5</v>
      </c>
      <c r="O32" s="164">
        <f>IF(G33=0,"",G33/O31)</f>
        <v>1</v>
      </c>
      <c r="P32" s="324"/>
      <c r="U32" s="2"/>
      <c r="V32" s="1"/>
    </row>
    <row r="33" spans="3:22" ht="21.75" customHeight="1" thickBot="1" x14ac:dyDescent="0.25">
      <c r="C33" s="318" t="s">
        <v>58</v>
      </c>
      <c r="D33" s="319"/>
      <c r="E33" s="322"/>
      <c r="F33" s="84" t="s">
        <v>121</v>
      </c>
      <c r="G33" s="154">
        <f>ROUND('赤字解消 '!$C$16/1000,0)</f>
        <v>100000</v>
      </c>
      <c r="H33" s="155">
        <f>G33-H31</f>
        <v>100000</v>
      </c>
      <c r="I33" s="155">
        <f t="shared" ref="I33:N33" si="19">H33-I31</f>
        <v>100000</v>
      </c>
      <c r="J33" s="155">
        <f t="shared" si="19"/>
        <v>60000</v>
      </c>
      <c r="K33" s="155">
        <f t="shared" si="19"/>
        <v>50000</v>
      </c>
      <c r="L33" s="155">
        <f t="shared" si="19"/>
        <v>50000</v>
      </c>
      <c r="M33" s="156">
        <f t="shared" si="19"/>
        <v>50000</v>
      </c>
      <c r="N33" s="156">
        <f t="shared" si="19"/>
        <v>0</v>
      </c>
      <c r="O33" s="176">
        <f>N33</f>
        <v>0</v>
      </c>
      <c r="P33" s="325"/>
      <c r="U33" s="2"/>
      <c r="V33" s="1"/>
    </row>
    <row r="34" spans="3:22" ht="21.75" customHeight="1" x14ac:dyDescent="0.2">
      <c r="C34" s="314" t="s">
        <v>70</v>
      </c>
      <c r="D34" s="315"/>
      <c r="E34" s="320" t="s">
        <v>77</v>
      </c>
      <c r="F34" s="57" t="s">
        <v>119</v>
      </c>
      <c r="G34" s="57" t="s">
        <v>79</v>
      </c>
      <c r="H34" s="153">
        <f>G36/6</f>
        <v>0</v>
      </c>
      <c r="I34" s="153">
        <f>H36/5</f>
        <v>0</v>
      </c>
      <c r="J34" s="153">
        <f>I36/4</f>
        <v>0</v>
      </c>
      <c r="K34" s="153">
        <f>J36/3</f>
        <v>0</v>
      </c>
      <c r="L34" s="153">
        <f>K36/2</f>
        <v>0</v>
      </c>
      <c r="M34" s="157">
        <f>L36</f>
        <v>0</v>
      </c>
      <c r="N34" s="157">
        <f>M36</f>
        <v>0</v>
      </c>
      <c r="O34" s="175">
        <f>SUM(H34:N34)</f>
        <v>0</v>
      </c>
      <c r="P34" s="323"/>
      <c r="U34" s="2"/>
      <c r="V34" s="1"/>
    </row>
    <row r="35" spans="3:22" ht="21.75" customHeight="1" x14ac:dyDescent="0.2">
      <c r="C35" s="316"/>
      <c r="D35" s="317"/>
      <c r="E35" s="321"/>
      <c r="F35" s="58" t="s">
        <v>120</v>
      </c>
      <c r="G35" s="58" t="s">
        <v>78</v>
      </c>
      <c r="H35" s="161" t="str">
        <f>IF(G36=0,"",H34/$G36)</f>
        <v/>
      </c>
      <c r="I35" s="161" t="str">
        <f t="shared" ref="I35:N35" si="20">IF(H36=0,"",I34/$G36)</f>
        <v/>
      </c>
      <c r="J35" s="161" t="str">
        <f t="shared" si="20"/>
        <v/>
      </c>
      <c r="K35" s="161" t="str">
        <f t="shared" si="20"/>
        <v/>
      </c>
      <c r="L35" s="161" t="str">
        <f t="shared" si="20"/>
        <v/>
      </c>
      <c r="M35" s="161" t="str">
        <f t="shared" si="20"/>
        <v/>
      </c>
      <c r="N35" s="161" t="str">
        <f t="shared" si="20"/>
        <v/>
      </c>
      <c r="O35" s="164" t="str">
        <f>IF(G36=0,"",G36/O34)</f>
        <v/>
      </c>
      <c r="P35" s="324"/>
      <c r="U35" s="2"/>
      <c r="V35" s="1"/>
    </row>
    <row r="36" spans="3:22" ht="21.75" customHeight="1" thickBot="1" x14ac:dyDescent="0.25">
      <c r="C36" s="318" t="s">
        <v>58</v>
      </c>
      <c r="D36" s="319"/>
      <c r="E36" s="322"/>
      <c r="F36" s="84" t="s">
        <v>121</v>
      </c>
      <c r="G36" s="154">
        <f>ROUND('赤字解消 '!$G$16/1000,0)</f>
        <v>0</v>
      </c>
      <c r="H36" s="155">
        <f>G36-H34</f>
        <v>0</v>
      </c>
      <c r="I36" s="155">
        <f t="shared" ref="I36:N36" si="21">H36-I34</f>
        <v>0</v>
      </c>
      <c r="J36" s="155">
        <f t="shared" si="21"/>
        <v>0</v>
      </c>
      <c r="K36" s="155">
        <f t="shared" si="21"/>
        <v>0</v>
      </c>
      <c r="L36" s="155">
        <f t="shared" si="21"/>
        <v>0</v>
      </c>
      <c r="M36" s="156">
        <f t="shared" si="21"/>
        <v>0</v>
      </c>
      <c r="N36" s="156">
        <f t="shared" si="21"/>
        <v>0</v>
      </c>
      <c r="O36" s="176">
        <f>N36</f>
        <v>0</v>
      </c>
      <c r="P36" s="325"/>
      <c r="U36" s="2"/>
      <c r="V36" s="1"/>
    </row>
    <row r="37" spans="3:22" ht="21.75" customHeight="1" x14ac:dyDescent="0.2">
      <c r="C37" s="314" t="s">
        <v>71</v>
      </c>
      <c r="D37" s="315"/>
      <c r="E37" s="320" t="s">
        <v>77</v>
      </c>
      <c r="F37" s="57" t="s">
        <v>119</v>
      </c>
      <c r="G37" s="57" t="s">
        <v>79</v>
      </c>
      <c r="H37" s="153">
        <f>G39/6</f>
        <v>0</v>
      </c>
      <c r="I37" s="153">
        <f>H39/5</f>
        <v>0</v>
      </c>
      <c r="J37" s="153">
        <f>I39/4</f>
        <v>0</v>
      </c>
      <c r="K37" s="153">
        <f>J39/3</f>
        <v>0</v>
      </c>
      <c r="L37" s="153">
        <f>K39/2</f>
        <v>0</v>
      </c>
      <c r="M37" s="157">
        <f>L39</f>
        <v>0</v>
      </c>
      <c r="N37" s="157">
        <f>M39</f>
        <v>0</v>
      </c>
      <c r="O37" s="175">
        <f>SUM(H37:N37)</f>
        <v>0</v>
      </c>
      <c r="P37" s="323"/>
      <c r="U37" s="2"/>
      <c r="V37" s="1"/>
    </row>
    <row r="38" spans="3:22" ht="21.75" customHeight="1" x14ac:dyDescent="0.2">
      <c r="C38" s="316"/>
      <c r="D38" s="317"/>
      <c r="E38" s="321"/>
      <c r="F38" s="58" t="s">
        <v>120</v>
      </c>
      <c r="G38" s="58" t="s">
        <v>78</v>
      </c>
      <c r="H38" s="161" t="str">
        <f>IF(G39=0,"",H37/$G39)</f>
        <v/>
      </c>
      <c r="I38" s="161" t="str">
        <f t="shared" ref="I38:N38" si="22">IF(H39=0,"",I37/$G39)</f>
        <v/>
      </c>
      <c r="J38" s="161" t="str">
        <f t="shared" si="22"/>
        <v/>
      </c>
      <c r="K38" s="161" t="str">
        <f t="shared" si="22"/>
        <v/>
      </c>
      <c r="L38" s="161" t="str">
        <f t="shared" si="22"/>
        <v/>
      </c>
      <c r="M38" s="161" t="str">
        <f t="shared" si="22"/>
        <v/>
      </c>
      <c r="N38" s="161" t="str">
        <f t="shared" si="22"/>
        <v/>
      </c>
      <c r="O38" s="164" t="str">
        <f>IF(G39=0,"",G39/O37)</f>
        <v/>
      </c>
      <c r="P38" s="324"/>
      <c r="U38" s="2"/>
      <c r="V38" s="1"/>
    </row>
    <row r="39" spans="3:22" ht="21.75" customHeight="1" thickBot="1" x14ac:dyDescent="0.25">
      <c r="C39" s="318" t="s">
        <v>58</v>
      </c>
      <c r="D39" s="319"/>
      <c r="E39" s="322"/>
      <c r="F39" s="84" t="s">
        <v>121</v>
      </c>
      <c r="G39" s="154">
        <f>ROUND('赤字解消 '!$H$16/1000,0)</f>
        <v>0</v>
      </c>
      <c r="H39" s="155">
        <f>G39-H37</f>
        <v>0</v>
      </c>
      <c r="I39" s="155">
        <f t="shared" ref="I39:N39" si="23">H39-I37</f>
        <v>0</v>
      </c>
      <c r="J39" s="155">
        <f t="shared" si="23"/>
        <v>0</v>
      </c>
      <c r="K39" s="155">
        <f t="shared" si="23"/>
        <v>0</v>
      </c>
      <c r="L39" s="155">
        <f t="shared" si="23"/>
        <v>0</v>
      </c>
      <c r="M39" s="156">
        <f t="shared" si="23"/>
        <v>0</v>
      </c>
      <c r="N39" s="156">
        <f t="shared" si="23"/>
        <v>0</v>
      </c>
      <c r="O39" s="176">
        <f>N39</f>
        <v>0</v>
      </c>
      <c r="P39" s="325"/>
      <c r="U39" s="2"/>
      <c r="V39" s="1"/>
    </row>
    <row r="40" spans="3:22" ht="21.75" customHeight="1" x14ac:dyDescent="0.2">
      <c r="C40" s="314" t="s">
        <v>72</v>
      </c>
      <c r="D40" s="315"/>
      <c r="E40" s="320" t="s">
        <v>77</v>
      </c>
      <c r="F40" s="57" t="s">
        <v>119</v>
      </c>
      <c r="G40" s="57" t="s">
        <v>79</v>
      </c>
      <c r="H40" s="153">
        <f>G42/6</f>
        <v>0</v>
      </c>
      <c r="I40" s="153">
        <f>H42/5</f>
        <v>0</v>
      </c>
      <c r="J40" s="153">
        <v>0</v>
      </c>
      <c r="K40" s="153">
        <f>J42/3</f>
        <v>0</v>
      </c>
      <c r="L40" s="153">
        <f>K42/2</f>
        <v>0</v>
      </c>
      <c r="M40" s="157">
        <f>L42</f>
        <v>0</v>
      </c>
      <c r="N40" s="157">
        <f>M42</f>
        <v>0</v>
      </c>
      <c r="O40" s="175">
        <f>SUM(H40:N40)</f>
        <v>0</v>
      </c>
      <c r="P40" s="323"/>
      <c r="U40" s="2"/>
      <c r="V40" s="1"/>
    </row>
    <row r="41" spans="3:22" ht="21.75" customHeight="1" x14ac:dyDescent="0.2">
      <c r="C41" s="316"/>
      <c r="D41" s="317"/>
      <c r="E41" s="321"/>
      <c r="F41" s="58" t="s">
        <v>120</v>
      </c>
      <c r="G41" s="58" t="s">
        <v>78</v>
      </c>
      <c r="H41" s="161" t="str">
        <f>IF(G42=0,"",H40/$G42)</f>
        <v/>
      </c>
      <c r="I41" s="161" t="str">
        <f t="shared" ref="I41:N41" si="24">IF(H42=0,"",I40/$G42)</f>
        <v/>
      </c>
      <c r="J41" s="161" t="str">
        <f t="shared" si="24"/>
        <v/>
      </c>
      <c r="K41" s="161" t="str">
        <f t="shared" si="24"/>
        <v/>
      </c>
      <c r="L41" s="161" t="str">
        <f t="shared" si="24"/>
        <v/>
      </c>
      <c r="M41" s="161" t="str">
        <f t="shared" si="24"/>
        <v/>
      </c>
      <c r="N41" s="161" t="str">
        <f t="shared" si="24"/>
        <v/>
      </c>
      <c r="O41" s="164" t="str">
        <f>IF(G42=0,"",G42/O40)</f>
        <v/>
      </c>
      <c r="P41" s="324"/>
      <c r="U41" s="2"/>
      <c r="V41" s="1"/>
    </row>
    <row r="42" spans="3:22" ht="21.75" customHeight="1" thickBot="1" x14ac:dyDescent="0.25">
      <c r="C42" s="318" t="s">
        <v>58</v>
      </c>
      <c r="D42" s="319"/>
      <c r="E42" s="322"/>
      <c r="F42" s="84" t="s">
        <v>121</v>
      </c>
      <c r="G42" s="154">
        <f>ROUND('赤字解消 '!$J$16/1000,0)</f>
        <v>0</v>
      </c>
      <c r="H42" s="155">
        <f>G42-H40</f>
        <v>0</v>
      </c>
      <c r="I42" s="155">
        <f t="shared" ref="I42:N42" si="25">H42-I40</f>
        <v>0</v>
      </c>
      <c r="J42" s="155">
        <f t="shared" si="25"/>
        <v>0</v>
      </c>
      <c r="K42" s="155">
        <f t="shared" si="25"/>
        <v>0</v>
      </c>
      <c r="L42" s="155">
        <f t="shared" si="25"/>
        <v>0</v>
      </c>
      <c r="M42" s="156">
        <f t="shared" si="25"/>
        <v>0</v>
      </c>
      <c r="N42" s="156">
        <f t="shared" si="25"/>
        <v>0</v>
      </c>
      <c r="O42" s="176">
        <f>N42</f>
        <v>0</v>
      </c>
      <c r="P42" s="325"/>
      <c r="U42" s="2"/>
      <c r="V42" s="1"/>
    </row>
    <row r="43" spans="3:22" ht="21.75" customHeight="1" x14ac:dyDescent="0.2">
      <c r="C43" s="314" t="s">
        <v>73</v>
      </c>
      <c r="D43" s="315"/>
      <c r="E43" s="320" t="s">
        <v>77</v>
      </c>
      <c r="F43" s="57" t="s">
        <v>119</v>
      </c>
      <c r="G43" s="57" t="s">
        <v>79</v>
      </c>
      <c r="H43" s="153">
        <f>G45/6</f>
        <v>0</v>
      </c>
      <c r="I43" s="153">
        <f>H45/5</f>
        <v>0</v>
      </c>
      <c r="J43" s="153">
        <f>I45/4</f>
        <v>0</v>
      </c>
      <c r="K43" s="153">
        <f>J45/3</f>
        <v>0</v>
      </c>
      <c r="L43" s="153">
        <f>K45/2</f>
        <v>0</v>
      </c>
      <c r="M43" s="157">
        <f>L45</f>
        <v>0</v>
      </c>
      <c r="N43" s="157">
        <f>M45</f>
        <v>0</v>
      </c>
      <c r="O43" s="175">
        <f>SUM(H43:N43)</f>
        <v>0</v>
      </c>
      <c r="P43" s="323"/>
      <c r="U43" s="2"/>
      <c r="V43" s="1"/>
    </row>
    <row r="44" spans="3:22" ht="21.75" customHeight="1" x14ac:dyDescent="0.2">
      <c r="C44" s="316"/>
      <c r="D44" s="317"/>
      <c r="E44" s="321"/>
      <c r="F44" s="58" t="s">
        <v>120</v>
      </c>
      <c r="G44" s="58" t="s">
        <v>78</v>
      </c>
      <c r="H44" s="161" t="str">
        <f>IF(G45=0,"",H43/$G45)</f>
        <v/>
      </c>
      <c r="I44" s="161" t="str">
        <f t="shared" ref="I44:N44" si="26">IF(H45=0,"",I43/$G45)</f>
        <v/>
      </c>
      <c r="J44" s="161" t="str">
        <f t="shared" si="26"/>
        <v/>
      </c>
      <c r="K44" s="161" t="str">
        <f t="shared" si="26"/>
        <v/>
      </c>
      <c r="L44" s="161" t="str">
        <f t="shared" si="26"/>
        <v/>
      </c>
      <c r="M44" s="161" t="str">
        <f t="shared" si="26"/>
        <v/>
      </c>
      <c r="N44" s="161" t="str">
        <f t="shared" si="26"/>
        <v/>
      </c>
      <c r="O44" s="164" t="str">
        <f>IF(G45=0,"",G45/O43)</f>
        <v/>
      </c>
      <c r="P44" s="324"/>
      <c r="U44" s="2"/>
      <c r="V44" s="1"/>
    </row>
    <row r="45" spans="3:22" ht="21.75" customHeight="1" thickBot="1" x14ac:dyDescent="0.25">
      <c r="C45" s="318" t="s">
        <v>58</v>
      </c>
      <c r="D45" s="319"/>
      <c r="E45" s="322"/>
      <c r="F45" s="84" t="s">
        <v>121</v>
      </c>
      <c r="G45" s="154">
        <f>ROUND('赤字解消 '!$K$16/1000,0)</f>
        <v>0</v>
      </c>
      <c r="H45" s="155">
        <f>G45-H43</f>
        <v>0</v>
      </c>
      <c r="I45" s="155">
        <f t="shared" ref="I45:N45" si="27">H45-I43</f>
        <v>0</v>
      </c>
      <c r="J45" s="155">
        <f t="shared" si="27"/>
        <v>0</v>
      </c>
      <c r="K45" s="155">
        <f t="shared" si="27"/>
        <v>0</v>
      </c>
      <c r="L45" s="155">
        <f t="shared" si="27"/>
        <v>0</v>
      </c>
      <c r="M45" s="156">
        <f t="shared" si="27"/>
        <v>0</v>
      </c>
      <c r="N45" s="156">
        <f t="shared" si="27"/>
        <v>0</v>
      </c>
      <c r="O45" s="176">
        <f>N45</f>
        <v>0</v>
      </c>
      <c r="P45" s="325"/>
      <c r="U45" s="2"/>
      <c r="V45" s="1"/>
    </row>
    <row r="46" spans="3:22" ht="21.75" customHeight="1" x14ac:dyDescent="0.2">
      <c r="C46" s="314" t="s">
        <v>139</v>
      </c>
      <c r="D46" s="315"/>
      <c r="E46" s="320" t="s">
        <v>77</v>
      </c>
      <c r="F46" s="57" t="s">
        <v>119</v>
      </c>
      <c r="G46" s="57" t="s">
        <v>79</v>
      </c>
      <c r="H46" s="153">
        <f>G48/6</f>
        <v>0</v>
      </c>
      <c r="I46" s="153">
        <f>H48/5</f>
        <v>0</v>
      </c>
      <c r="J46" s="153">
        <f>I48/4</f>
        <v>0</v>
      </c>
      <c r="K46" s="153">
        <f>J48/3</f>
        <v>0</v>
      </c>
      <c r="L46" s="153">
        <f>K48/2</f>
        <v>0</v>
      </c>
      <c r="M46" s="157">
        <f>L48</f>
        <v>0</v>
      </c>
      <c r="N46" s="157">
        <f>M48</f>
        <v>0</v>
      </c>
      <c r="O46" s="175">
        <f>SUM(H46:N46)</f>
        <v>0</v>
      </c>
      <c r="P46" s="323"/>
      <c r="U46" s="2"/>
      <c r="V46" s="1"/>
    </row>
    <row r="47" spans="3:22" ht="21.75" customHeight="1" x14ac:dyDescent="0.2">
      <c r="C47" s="316"/>
      <c r="D47" s="317"/>
      <c r="E47" s="321"/>
      <c r="F47" s="58" t="s">
        <v>120</v>
      </c>
      <c r="G47" s="58" t="s">
        <v>78</v>
      </c>
      <c r="H47" s="161" t="str">
        <f>IF(G48=0,"",H46/$G48)</f>
        <v/>
      </c>
      <c r="I47" s="161" t="str">
        <f t="shared" ref="I47:N47" si="28">IF(H48=0,"",I46/$G48)</f>
        <v/>
      </c>
      <c r="J47" s="161" t="str">
        <f t="shared" si="28"/>
        <v/>
      </c>
      <c r="K47" s="161" t="str">
        <f t="shared" si="28"/>
        <v/>
      </c>
      <c r="L47" s="161" t="str">
        <f t="shared" si="28"/>
        <v/>
      </c>
      <c r="M47" s="161" t="str">
        <f t="shared" si="28"/>
        <v/>
      </c>
      <c r="N47" s="161" t="str">
        <f t="shared" si="28"/>
        <v/>
      </c>
      <c r="O47" s="164" t="str">
        <f>IF(G48=0,"",G48/O46)</f>
        <v/>
      </c>
      <c r="P47" s="324"/>
      <c r="U47" s="2"/>
      <c r="V47" s="1"/>
    </row>
    <row r="48" spans="3:22" ht="21.75" customHeight="1" thickBot="1" x14ac:dyDescent="0.25">
      <c r="C48" s="318" t="s">
        <v>58</v>
      </c>
      <c r="D48" s="319"/>
      <c r="E48" s="322"/>
      <c r="F48" s="84" t="s">
        <v>121</v>
      </c>
      <c r="G48" s="154">
        <f>ROUND('赤字解消 '!$L$16/1000,0)</f>
        <v>0</v>
      </c>
      <c r="H48" s="155">
        <f>G48-H46</f>
        <v>0</v>
      </c>
      <c r="I48" s="155">
        <f t="shared" ref="I48:N48" si="29">H48-I46</f>
        <v>0</v>
      </c>
      <c r="J48" s="155">
        <f t="shared" si="29"/>
        <v>0</v>
      </c>
      <c r="K48" s="155">
        <f t="shared" si="29"/>
        <v>0</v>
      </c>
      <c r="L48" s="155">
        <f t="shared" si="29"/>
        <v>0</v>
      </c>
      <c r="M48" s="156">
        <f t="shared" si="29"/>
        <v>0</v>
      </c>
      <c r="N48" s="156">
        <f t="shared" si="29"/>
        <v>0</v>
      </c>
      <c r="O48" s="176">
        <f>N48</f>
        <v>0</v>
      </c>
      <c r="P48" s="325"/>
      <c r="U48" s="2"/>
      <c r="V48" s="1"/>
    </row>
  </sheetData>
  <mergeCells count="51">
    <mergeCell ref="C46:D48"/>
    <mergeCell ref="E46:E48"/>
    <mergeCell ref="P46:P48"/>
    <mergeCell ref="C40:D42"/>
    <mergeCell ref="E40:E42"/>
    <mergeCell ref="P40:P42"/>
    <mergeCell ref="C43:D45"/>
    <mergeCell ref="E43:E45"/>
    <mergeCell ref="P43:P45"/>
    <mergeCell ref="C34:D36"/>
    <mergeCell ref="E34:E36"/>
    <mergeCell ref="P34:P36"/>
    <mergeCell ref="C37:D39"/>
    <mergeCell ref="E37:E39"/>
    <mergeCell ref="P37:P39"/>
    <mergeCell ref="C28:D30"/>
    <mergeCell ref="E28:E30"/>
    <mergeCell ref="P28:P30"/>
    <mergeCell ref="C31:D33"/>
    <mergeCell ref="E31:E33"/>
    <mergeCell ref="P31:P33"/>
    <mergeCell ref="C22:D24"/>
    <mergeCell ref="E22:E24"/>
    <mergeCell ref="P22:P24"/>
    <mergeCell ref="C25:D27"/>
    <mergeCell ref="E25:E27"/>
    <mergeCell ref="P25:P27"/>
    <mergeCell ref="C16:D18"/>
    <mergeCell ref="E16:E18"/>
    <mergeCell ref="P16:P18"/>
    <mergeCell ref="C19:D21"/>
    <mergeCell ref="E19:E21"/>
    <mergeCell ref="P19:P21"/>
    <mergeCell ref="C10:D12"/>
    <mergeCell ref="E10:E12"/>
    <mergeCell ref="P10:P12"/>
    <mergeCell ref="C13:D15"/>
    <mergeCell ref="E13:E15"/>
    <mergeCell ref="P13:P15"/>
    <mergeCell ref="C4:D6"/>
    <mergeCell ref="E4:E6"/>
    <mergeCell ref="P4:P6"/>
    <mergeCell ref="C7:D9"/>
    <mergeCell ref="E7:E9"/>
    <mergeCell ref="P7:P9"/>
    <mergeCell ref="P2:P3"/>
    <mergeCell ref="C2:D3"/>
    <mergeCell ref="E2:E3"/>
    <mergeCell ref="F2:F3"/>
    <mergeCell ref="G2:G3"/>
    <mergeCell ref="O2:O3"/>
  </mergeCells>
  <phoneticPr fontId="2"/>
  <pageMargins left="0.9055118110236221" right="0.9055118110236221" top="1.1417322834645669" bottom="0.74803149606299213" header="0.31496062992125984" footer="0.31496062992125984"/>
  <pageSetup paperSize="9" scale="46" orientation="landscape" r:id="rId1"/>
  <headerFooter>
    <oddFooter xml:space="preserve">&amp;C&amp;14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赤字解消 </vt:lpstr>
      <vt:lpstr>別紙 </vt:lpstr>
      <vt:lpstr>'赤字解消 '!Print_Area</vt:lpstr>
      <vt:lpstr>'別紙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籠島　隆</cp:lastModifiedBy>
  <dcterms:modified xsi:type="dcterms:W3CDTF">2025-02-20T07:16:34Z</dcterms:modified>
</cp:coreProperties>
</file>