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BA81F2D6-7ECC-401B-B6CE-F9A2AD94B1BA}"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8" l="1"/>
  <c r="H31" i="8"/>
  <c r="H7" i="8"/>
  <c r="G27" i="8" l="1"/>
  <c r="H25" i="8" s="1"/>
  <c r="G48" i="8" l="1"/>
  <c r="H46" i="8" s="1"/>
  <c r="G45" i="8"/>
  <c r="H43" i="8" s="1"/>
  <c r="G39" i="8"/>
  <c r="H37" i="8" s="1"/>
  <c r="G36" i="8"/>
  <c r="H34" i="8" s="1"/>
  <c r="G30" i="8"/>
  <c r="H28" i="8" s="1"/>
  <c r="G24" i="8"/>
  <c r="H22" i="8" s="1"/>
  <c r="G21" i="8"/>
  <c r="H19" i="8" s="1"/>
  <c r="G18" i="8"/>
  <c r="H16" i="8" s="1"/>
  <c r="G15" i="8"/>
  <c r="H13" i="8" s="1"/>
  <c r="G6" i="8"/>
  <c r="H4" i="8" s="1"/>
  <c r="G12" i="8"/>
  <c r="H10" i="8" s="1"/>
  <c r="F19" i="7"/>
  <c r="L61" i="7" l="1"/>
  <c r="K61" i="7"/>
  <c r="J61" i="7"/>
  <c r="F23" i="7" l="1"/>
  <c r="E50" i="7" s="1"/>
  <c r="E53" i="7" s="1"/>
  <c r="E62" i="7" l="1"/>
  <c r="E61" i="7"/>
  <c r="N16" i="7"/>
  <c r="L10" i="7"/>
  <c r="F18" i="7" s="1"/>
  <c r="H14" i="8" l="1"/>
  <c r="H42" i="8"/>
  <c r="I40" i="8" s="1"/>
  <c r="F27" i="7"/>
  <c r="O16" i="7"/>
  <c r="H11" i="8"/>
  <c r="O11" i="8"/>
  <c r="H23" i="8"/>
  <c r="H6" i="8"/>
  <c r="I4" i="8" s="1"/>
  <c r="H5" i="8"/>
  <c r="O35" i="8"/>
  <c r="H35" i="8"/>
  <c r="H38" i="8"/>
  <c r="O38" i="8"/>
  <c r="O47" i="8"/>
  <c r="H47" i="8"/>
  <c r="H44" i="8"/>
  <c r="O44" i="8"/>
  <c r="H20" i="8"/>
  <c r="O20" i="8"/>
  <c r="H9" i="8"/>
  <c r="I7" i="8" s="1"/>
  <c r="H8" i="8"/>
  <c r="O17" i="8"/>
  <c r="H17" i="8"/>
  <c r="H29" i="8"/>
  <c r="H41" i="8"/>
  <c r="H45" i="8" l="1"/>
  <c r="H30" i="8"/>
  <c r="I28" i="8" s="1"/>
  <c r="H18" i="8"/>
  <c r="H33" i="8"/>
  <c r="I31" i="8" s="1"/>
  <c r="H39" i="8"/>
  <c r="O29" i="8"/>
  <c r="F26" i="7"/>
  <c r="F45" i="7"/>
  <c r="F46" i="7" s="1"/>
  <c r="H36" i="8"/>
  <c r="I34" i="8" s="1"/>
  <c r="I42" i="8"/>
  <c r="I41" i="8"/>
  <c r="H15" i="8"/>
  <c r="I13" i="8" s="1"/>
  <c r="O23" i="8"/>
  <c r="H26" i="8"/>
  <c r="F50"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I27" i="8"/>
  <c r="J25" i="8" s="1"/>
  <c r="I26" i="8"/>
  <c r="I48" i="8"/>
  <c r="J46" i="8" s="1"/>
  <c r="I47" i="8"/>
  <c r="I21" i="8"/>
  <c r="J19" i="8" s="1"/>
  <c r="I20" i="8"/>
  <c r="F61" i="7"/>
  <c r="F64" i="7" s="1"/>
  <c r="F65" i="7" s="1"/>
  <c r="M48" i="7"/>
  <c r="G61" i="7"/>
  <c r="J42" i="8"/>
  <c r="K40" i="8" s="1"/>
  <c r="J41" i="8"/>
  <c r="J45" i="8" l="1"/>
  <c r="K43" i="8" s="1"/>
  <c r="J29" i="8"/>
  <c r="J44" i="8"/>
  <c r="J37" i="8"/>
  <c r="J39" i="8" s="1"/>
  <c r="K37" i="8" s="1"/>
  <c r="J38" i="8"/>
  <c r="I33" i="8"/>
  <c r="J31" i="8" s="1"/>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1" i="8" l="1"/>
  <c r="M33" i="8" s="1"/>
  <c r="N31" i="8" s="1"/>
  <c r="I66" i="7"/>
  <c r="J46" i="7"/>
  <c r="J51" i="7"/>
  <c r="J52" i="7" s="1"/>
  <c r="J47" i="7"/>
  <c r="M16" i="8"/>
  <c r="M17" i="8"/>
  <c r="I53" i="7"/>
  <c r="J59" i="7"/>
  <c r="J64" i="7"/>
  <c r="J65" i="7" s="1"/>
  <c r="J60" i="7"/>
  <c r="M63" i="7"/>
  <c r="M32" i="8" l="1"/>
  <c r="O31" i="8"/>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<sst xmlns="http://schemas.openxmlformats.org/spreadsheetml/2006/main" count="490" uniqueCount="233">
  <si>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</si>
  <si>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</si>
  <si>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</si>
  <si>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</si>
  <si>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</si>
  <si>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</si>
  <si>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</si>
  <si>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</si>
  <si>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</si>
  <si>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</si>
  <si>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</si>
  <si>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</si>
  <si>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</si>
  <si>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</si>
  <si>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</si>
  <si>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</si>
  <si>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</si>
  <si>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</si>
  <si>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</si>
  <si>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</si>
  <si>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</si>
  <si>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</si>
  <si>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</si>
  <si>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</si>
  <si>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</si>
  <si>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</si>
  <si>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</si>
  <si>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</si>
  <si>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</si>
  <si>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</si>
  <si>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</si>
  <si>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</si>
  <si>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</si>
  <si>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</si>
  <si>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</si>
  <si>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</si>
  <si>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</si>
  <si>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</si>
  <si>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</si>
  <si>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</si>
  <si>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</si>
  <si>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</si>
  <si>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</si>
  <si>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</si>
  <si>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</si>
  <si>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</si>
  <si>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</si>
  <si>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</si>
  <si>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</si>
  <si>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</si>
  <si>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</si>
  <si>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</si>
  <si>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</si>
  <si>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</si>
  <si>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</si>
  <si>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</si>
  <si>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</si>
  <si>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</si>
  <si>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</si>
  <si>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</si>
  <si>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</si>
  <si>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</si>
  <si>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</si>
  <si>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</si>
  <si>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</si>
  <si>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</si>
  <si>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</si>
  <si>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</si>
  <si>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</si>
  <si>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</si>
  <si>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</si>
  <si>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</si>
  <si>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</si>
  <si>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</si>
  <si>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</si>
  <si>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</si>
  <si>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</si>
  <si>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</si>
  <si>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</si>
  <si>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</si>
  <si>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</si>
  <si>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</si>
  <si>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</si>
  <si>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</si>
  <si>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</si>
  <si>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</si>
  <si>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</si>
  <si>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</si>
  <si>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</si>
  <si>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</si>
  <si>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</si>
  <si>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</si>
  <si>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</si>
  <si>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</si>
  <si>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</si>
  <si>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</si>
  <si>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</si>
  <si>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</si>
  <si>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</si>
  <si>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</si>
  <si>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</si>
  <si>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</si>
  <si>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</si>
  <si>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</si>
  <si>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</si>
  <si>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</si>
  <si>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</si>
  <si>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</si>
  <si>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</si>
  <si>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</si>
  <si>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</si>
  <si>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</si>
  <si>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</si>
  <si>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</si>
  <si>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</si>
  <si>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</si>
  <si>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</si>
  <si>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</si>
  <si>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</si>
  <si>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</si>
  <si>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</si>
  <si>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</si>
  <si>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</si>
  <si>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</si>
  <si>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</si>
  <si>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</si>
  <si>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</si>
  <si>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</si>
  <si>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</si>
  <si>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</si>
  <si>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</si>
  <si>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</si>
  <si>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</si>
  <si>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</si>
  <si>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</si>
  <si>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</si>
  <si>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</si>
  <si>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</si>
  <si>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</si>
  <si>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</si>
  <si>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</si>
  <si>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</si>
  <si>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</si>
  <si>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</si>
  <si>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</si>
  <si>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</si>
  <si>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</si>
  <si>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</si>
  <si>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</si>
  <si>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</si>
  <si>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</si>
  <si>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</si>
  <si>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</si>
  <si>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</si>
  <si>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</si>
  <si>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</si>
  <si>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</si>
  <si>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</si>
  <si>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大阪府</t>
    <rPh sb="0" eb="3">
      <t>オオサカフ</t>
    </rPh>
    <phoneticPr fontId="2"/>
  </si>
  <si>
    <t>枚方市</t>
    <rPh sb="0" eb="3">
      <t>ヒラカタシ</t>
    </rPh>
    <phoneticPr fontId="5"/>
  </si>
  <si>
    <t>枚方市では、平成22年度から26年度において、被保険者数（年度末）は106,737人から102,025人、被保険者世帯数（同）は61,080世帯から60,839世帯に減少している。この間、65歳以上の被保険者の割合は34.2％から42.2％となり、一人当たりの療養諸費（全被保険者）は315,060円から359,875円に上昇。特に26年度の療養諸費は前年度に比べて4.95％と大きく上昇した。療養諸費費用額の総額は335億5500万円から374億8900万円に39億3400万円増加した。
　この間、保険料については急激な上昇を緩和するため一般会計から当初と決算時に基準外繰入を行いつつ毎年改訂し、被保険者１人当たり81,741円から86,129円となった。しかし、被保険者数の減少と被保険者の所得の低下が推計値を上回ったこと、また被保険者の高齢化や医療の高度化が影響して療養給付費が想定以上に増嵩したことなどの要因で、歳出超過が生じ、累積赤字が増加した。
　保険料収納率は平成22年度87.66から25年度88.98までは、1.32ポイント上昇したが、26年度は88.50と0.48ポイント低下し、また、予定収納率を90％としていることから、保険給付費に見合う保険料収入を確保することができなかった。
　平成26年度決算においては、累積赤字の解消を図るために「広域化準備財政安定分」として、一般会計から保険料軽減分とは別に5億円の基準外繰入を行い単年度収支は黒字となったが、本来の目的である累積赤字の解消には及ばなかった。
　平成27年度、平成28年度も決算状況を見極めながら計画的に「広域化準備財政安定分」の繰入れを行い、平成29年度において累積赤字解消を達成した。</t>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</si>
  <si>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</si>
  <si>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料</t>
    <rPh sb="0" eb="1">
      <t>リョウ</t>
    </rPh>
    <phoneticPr fontId="5"/>
  </si>
  <si>
    <t>統一</t>
  </si>
  <si>
    <t>8.27％（54）</t>
  </si>
  <si>
    <t>7.98％（53）</t>
  </si>
  <si>
    <t>8.07％（52）</t>
  </si>
  <si>
    <t>8.42％（51）</t>
  </si>
  <si>
    <t>8.63％（49.5）</t>
  </si>
  <si>
    <t>９.22％（48.2）</t>
    <phoneticPr fontId="5"/>
  </si>
  <si>
    <t>20,350円（26）</t>
  </si>
  <si>
    <t>20,660円（27）</t>
  </si>
  <si>
    <t>22,120円（28）</t>
  </si>
  <si>
    <t>24,540円（29）</t>
  </si>
  <si>
    <t>28,090円（30.3）</t>
  </si>
  <si>
    <t>32,060円（31.1）</t>
    <phoneticPr fontId="5"/>
  </si>
  <si>
    <t>25,400円（20）</t>
  </si>
  <si>
    <t>24,870円（20）</t>
  </si>
  <si>
    <t>25,770円（20）</t>
  </si>
  <si>
    <t>27,390円（20）</t>
  </si>
  <si>
    <t>28,800円（20.2）</t>
  </si>
  <si>
    <t>32,290円（20.7）</t>
    <phoneticPr fontId="5"/>
  </si>
  <si>
    <t>54万円</t>
    <rPh sb="2" eb="4">
      <t>マンエン</t>
    </rPh>
    <phoneticPr fontId="5"/>
  </si>
  <si>
    <t>統一</t>
    <rPh sb="0" eb="2">
      <t>トウイツ</t>
    </rPh>
    <phoneticPr fontId="5"/>
  </si>
  <si>
    <t>3.03％（54）</t>
  </si>
  <si>
    <t>3.03％（53）</t>
  </si>
  <si>
    <t>2.95％（52）</t>
  </si>
  <si>
    <t>2.88％（51）</t>
  </si>
  <si>
    <t>2.75％（49.5）</t>
  </si>
  <si>
    <t>2.99％（48.4）</t>
    <phoneticPr fontId="5"/>
  </si>
  <si>
    <t>7,300円（26）</t>
  </si>
  <si>
    <t>7,870円（27）</t>
  </si>
  <si>
    <t>8,090円（28）</t>
  </si>
  <si>
    <t>8,330円（29）</t>
  </si>
  <si>
    <t>8,780円（30.3）</t>
  </si>
  <si>
    <t>10,160円（31.0）</t>
    <phoneticPr fontId="5"/>
  </si>
  <si>
    <t>9,110円（20）</t>
  </si>
  <si>
    <t>9,480円（20）</t>
  </si>
  <si>
    <t>9,420円（20）</t>
  </si>
  <si>
    <t>9,290円（20）</t>
  </si>
  <si>
    <t>9,010円（20.2）</t>
  </si>
  <si>
    <t>10,220円（20.6）</t>
    <phoneticPr fontId="5"/>
  </si>
  <si>
    <t>19万円</t>
    <rPh sb="2" eb="4">
      <t>マンエン</t>
    </rPh>
    <phoneticPr fontId="5"/>
  </si>
  <si>
    <t>統一</t>
    <rPh sb="0" eb="2">
      <t>トウイツ</t>
    </rPh>
    <phoneticPr fontId="5"/>
  </si>
  <si>
    <t>2.78％（50）</t>
  </si>
  <si>
    <t>2.08％（49）</t>
  </si>
  <si>
    <t>2.65％（49）</t>
  </si>
  <si>
    <t>2.71％（48）</t>
  </si>
  <si>
    <t>2.48％（46）</t>
  </si>
  <si>
    <t>2.48％（45）</t>
  </si>
  <si>
    <t>2.58％（44.9）</t>
    <phoneticPr fontId="5"/>
  </si>
  <si>
    <t>15,430円（50）</t>
  </si>
  <si>
    <t>13,120円（51）</t>
  </si>
  <si>
    <t>16,570円（51）</t>
  </si>
  <si>
    <t>17,450円（52）</t>
  </si>
  <si>
    <t>17,450円（54）</t>
  </si>
  <si>
    <t>17,790円（55）</t>
  </si>
  <si>
    <t>19,180円（55.1）</t>
    <phoneticPr fontId="5"/>
  </si>
  <si>
    <t>－</t>
  </si>
  <si>
    <t>16万円</t>
    <rPh sb="2" eb="4">
      <t>マンエン</t>
    </rPh>
    <phoneticPr fontId="5"/>
  </si>
  <si>
    <t>据え置き</t>
  </si>
  <si>
    <t>統一基準減免
実施
医療費に係る
減免を廃止</t>
    <rPh sb="0" eb="2">
      <t>トウイツ</t>
    </rPh>
    <rPh sb="2" eb="4">
      <t>キジュン</t>
    </rPh>
    <rPh sb="4" eb="6">
      <t>ゲンメン</t>
    </rPh>
    <rPh sb="7" eb="9">
      <t>ジッシ</t>
    </rPh>
    <rPh sb="10" eb="13">
      <t>イリョウヒ</t>
    </rPh>
    <rPh sb="14" eb="15">
      <t>カカ</t>
    </rPh>
    <rPh sb="20" eb="22">
      <t>ハイシ</t>
    </rPh>
    <phoneticPr fontId="5"/>
  </si>
  <si>
    <t>統一基準減免
実施
児童扶養減免は
据え置き</t>
    <rPh sb="10" eb="12">
      <t>ジドウ</t>
    </rPh>
    <rPh sb="12" eb="14">
      <t>フヨウ</t>
    </rPh>
    <rPh sb="14" eb="16">
      <t>ゲンメン</t>
    </rPh>
    <rPh sb="18" eb="19">
      <t>ス</t>
    </rPh>
    <rPh sb="20" eb="21">
      <t>オ</t>
    </rPh>
    <phoneticPr fontId="5"/>
  </si>
  <si>
    <t>統一基準減免
実施
児童扶養減免は
縮小</t>
    <rPh sb="10" eb="12">
      <t>ジドウ</t>
    </rPh>
    <rPh sb="12" eb="14">
      <t>フヨウ</t>
    </rPh>
    <rPh sb="14" eb="16">
      <t>ゲンメン</t>
    </rPh>
    <rPh sb="18" eb="20">
      <t>シュクショウ</t>
    </rPh>
    <phoneticPr fontId="5"/>
  </si>
  <si>
    <t>仮算定無し</t>
    <rPh sb="3" eb="4">
      <t>ナ</t>
    </rPh>
    <phoneticPr fontId="5"/>
  </si>
  <si>
    <t>６月</t>
    <rPh sb="1" eb="2">
      <t>ガツ</t>
    </rPh>
    <phoneticPr fontId="5"/>
  </si>
  <si>
    <t>１０ヵ月</t>
    <rPh sb="3" eb="4">
      <t>ゲツ</t>
    </rPh>
    <phoneticPr fontId="5"/>
  </si>
  <si>
    <t>据え置き</t>
    <rPh sb="0" eb="1">
      <t>ス</t>
    </rPh>
    <rPh sb="2" eb="3">
      <t>オ</t>
    </rPh>
    <phoneticPr fontId="5"/>
  </si>
  <si>
    <t>保険者名　　枚方市</t>
    <rPh sb="0" eb="3">
      <t>ホケンシャ</t>
    </rPh>
    <rPh sb="3" eb="4">
      <t>メイ</t>
    </rPh>
    <rPh sb="6" eb="9">
      <t>ヒラカタシ</t>
    </rPh>
    <phoneticPr fontId="2"/>
  </si>
  <si>
    <t>代表者名　　枚方市長　伏見　隆　</t>
    <rPh sb="0" eb="3">
      <t>ダイヒョウシャ</t>
    </rPh>
    <rPh sb="3" eb="4">
      <t>メイ</t>
    </rPh>
    <rPh sb="6" eb="9">
      <t>ヒラカタシ</t>
    </rPh>
    <rPh sb="9" eb="10">
      <t>チョウ</t>
    </rPh>
    <rPh sb="11" eb="13">
      <t>フシミ</t>
    </rPh>
    <rPh sb="14" eb="15">
      <t>タカシ</t>
    </rPh>
    <phoneticPr fontId="2"/>
  </si>
  <si>
    <t>　　　　　　　　　　　赤字解消・激変緩和措置計画（枚方市）</t>
    <rPh sb="11" eb="13">
      <t>アカジ</t>
    </rPh>
    <rPh sb="13" eb="15">
      <t>カイショウ</t>
    </rPh>
    <rPh sb="16" eb="18">
      <t>ゲキヘン</t>
    </rPh>
    <rPh sb="18" eb="20">
      <t>カンワ</t>
    </rPh>
    <rPh sb="20" eb="22">
      <t>ソチ</t>
    </rPh>
    <rPh sb="22" eb="24">
      <t>ケイカク</t>
    </rPh>
    <rPh sb="25" eb="27">
      <t>ヒラカタ</t>
    </rPh>
    <rPh sb="27" eb="28">
      <t>シ</t>
    </rPh>
    <phoneticPr fontId="4"/>
  </si>
  <si>
    <t>激変緩和は設定された6年間を有効に活用することとし、以下の項目について計画的に激変緩和を行い、府統一基準の実現を目指す。
賦課割合については、所得割と均等割において、市町村標準保険料率算定上の賦課割合との乖離を段階的に縮小していく。
賦課限度額は令和2年度以降、原則として、府が事業費納付金を算定する基準（統一）または政令に定める額とする。
保険料の減免については、大阪府国民健康保険運営方針の統一基準より実施し、市独自の児童扶養減免については令和5年度で廃止した。
保険料の端数処理については、令和6年度に統一基準に合わせることとする。
一部負担金の減免基準については、平成31年4月1日に規則を改正し、府統一基準とした。</t>
    <phoneticPr fontId="5"/>
  </si>
  <si>
    <t>　　令和　６年　８月　27日</t>
    <rPh sb="2" eb="4">
      <t>レイワ</t>
    </rPh>
    <rPh sb="6" eb="7">
      <t>ネン</t>
    </rPh>
    <rPh sb="9" eb="10">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</si>
</sst>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24">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17" fillId="2" borderId="48" xfId="2" applyFont="1" applyFill="1" applyBorder="1" applyAlignment="1" applyProtection="1">
      <alignment horizontal="center" vertical="center" wrapText="1"/>
    </xf>
    <xf numFmtId="0" fontId="17" fillId="2" borderId="15" xfId="2" applyFont="1" applyFill="1" applyBorder="1" applyAlignment="1" applyProtection="1">
      <alignment horizontal="center" vertical="center" wrapText="1"/>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17" fillId="2" borderId="7" xfId="2" applyFont="1" applyFill="1" applyBorder="1" applyAlignment="1" applyProtection="1">
      <alignment horizontal="left" vertical="top"/>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7" xfId="2" applyFont="1" applyFill="1" applyBorder="1" applyAlignment="1" applyProtection="1">
      <alignment horizontal="center" vertical="top" wrapText="1"/>
    </xf>
    <xf numFmtId="0" fontId="17" fillId="2" borderId="26" xfId="2" applyFont="1" applyFill="1" applyBorder="1" applyAlignment="1" applyProtection="1">
      <alignment horizontal="center" vertical="top" wrapText="1"/>
    </xf>
    <xf numFmtId="0" fontId="17" fillId="2" borderId="11" xfId="2" applyFont="1" applyFill="1" applyBorder="1" applyAlignment="1" applyProtection="1">
      <alignment horizontal="center" vertical="top" wrapText="1"/>
    </xf>
    <xf numFmtId="0" fontId="17" fillId="2" borderId="12" xfId="2" applyFont="1" applyFill="1" applyBorder="1" applyAlignment="1" applyProtection="1">
      <alignment horizontal="center" vertical="top" wrapText="1"/>
    </xf>
    <xf numFmtId="0" fontId="17" fillId="2" borderId="30" xfId="2" applyFont="1" applyFill="1" applyBorder="1" applyAlignment="1" applyProtection="1">
      <alignment horizontal="center" vertical="top" wrapText="1"/>
    </xf>
    <xf numFmtId="0" fontId="17" fillId="2" borderId="46" xfId="2" applyFont="1" applyFill="1" applyBorder="1" applyAlignment="1" applyProtection="1">
      <alignment horizontal="center" vertical="top" wrapText="1"/>
    </xf>
    <xf numFmtId="0" fontId="17" fillId="2" borderId="47" xfId="2" applyFont="1" applyFill="1" applyBorder="1" applyAlignment="1" applyProtection="1">
      <alignment horizontal="center" vertical="top" wrapText="1"/>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2" xfId="2" applyFont="1" applyFill="1" applyBorder="1" applyAlignment="1" applyProtection="1">
      <alignment horizontal="center" vertical="center"/>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zoomScale="60" zoomScaleNormal="98" workbookViewId="0">
      <selection activeCell="C1" sqref="C1:K1"/>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01" t="s">
        <v>230</v>
      </c>
      <c r="D1" s="201"/>
      <c r="E1" s="201"/>
      <c r="F1" s="201"/>
      <c r="G1" s="201"/>
      <c r="H1" s="201"/>
      <c r="I1" s="201"/>
      <c r="J1" s="201"/>
      <c r="K1" s="201"/>
      <c r="L1" s="121"/>
      <c r="M1" s="53" t="s">
        <v>0</v>
      </c>
      <c r="N1" s="115" t="s">
        <v>133</v>
      </c>
      <c r="O1" s="183" t="s">
        <v>1</v>
      </c>
      <c r="P1" s="184"/>
      <c r="Q1" s="9"/>
    </row>
    <row r="2" spans="1:18" ht="35.25" customHeight="1" thickBot="1" x14ac:dyDescent="0.3">
      <c r="C2" s="31"/>
      <c r="D2" s="32"/>
      <c r="E2" s="32"/>
      <c r="F2" s="32"/>
      <c r="G2" s="32"/>
      <c r="H2" s="32"/>
      <c r="I2" s="32"/>
      <c r="J2" s="32"/>
      <c r="K2" s="32"/>
      <c r="L2" s="122"/>
      <c r="M2" s="143" t="s">
        <v>158</v>
      </c>
      <c r="N2" s="144">
        <v>11</v>
      </c>
      <c r="O2" s="185" t="s">
        <v>159</v>
      </c>
      <c r="P2" s="186"/>
      <c r="Q2" s="9"/>
    </row>
    <row r="3" spans="1:18" ht="39.75" customHeight="1" x14ac:dyDescent="0.3">
      <c r="C3" s="59" t="s">
        <v>86</v>
      </c>
      <c r="D3" s="3"/>
      <c r="E3" s="3"/>
      <c r="F3" s="3"/>
      <c r="G3" s="10"/>
      <c r="H3" s="10"/>
      <c r="I3" s="10"/>
      <c r="J3" s="12"/>
      <c r="K3" s="13"/>
      <c r="L3" s="13"/>
      <c r="M3" s="13"/>
      <c r="N3" s="50"/>
      <c r="O3" s="50"/>
      <c r="P3" s="11"/>
      <c r="Q3" s="9"/>
    </row>
    <row r="4" spans="1:18" ht="33.75" customHeight="1" thickBot="1" x14ac:dyDescent="0.35">
      <c r="A4" s="17"/>
      <c r="B4" s="17"/>
      <c r="C4" s="60" t="s">
        <v>87</v>
      </c>
      <c r="D4" s="14"/>
      <c r="F4" s="187" t="s">
        <v>59</v>
      </c>
      <c r="G4" s="187"/>
      <c r="H4" s="187"/>
      <c r="I4" s="187"/>
      <c r="J4" s="187"/>
      <c r="K4" s="187"/>
      <c r="L4" s="187"/>
      <c r="M4" s="107"/>
    </row>
    <row r="5" spans="1:18" s="15" customFormat="1" ht="21" customHeight="1" thickBot="1" x14ac:dyDescent="0.2">
      <c r="A5" s="188"/>
      <c r="B5" s="188"/>
      <c r="C5" s="189" t="s">
        <v>2</v>
      </c>
      <c r="D5" s="190"/>
      <c r="E5" s="190"/>
      <c r="F5" s="190"/>
      <c r="G5" s="190"/>
      <c r="H5" s="190"/>
      <c r="I5" s="190"/>
      <c r="J5" s="190"/>
      <c r="K5" s="190"/>
      <c r="L5" s="191"/>
      <c r="M5" s="124"/>
      <c r="O5" s="34"/>
    </row>
    <row r="6" spans="1:18" ht="18" customHeight="1" thickBot="1" x14ac:dyDescent="0.25">
      <c r="A6" s="188"/>
      <c r="B6" s="188"/>
      <c r="C6" s="192" t="s">
        <v>3</v>
      </c>
      <c r="D6" s="193"/>
      <c r="E6" s="193"/>
      <c r="F6" s="193"/>
      <c r="G6" s="193"/>
      <c r="H6" s="193"/>
      <c r="I6" s="189" t="s">
        <v>4</v>
      </c>
      <c r="J6" s="190"/>
      <c r="K6" s="194"/>
      <c r="L6" s="47"/>
      <c r="M6" s="123"/>
      <c r="N6" s="34"/>
      <c r="O6" s="34"/>
      <c r="Q6" s="9"/>
    </row>
    <row r="7" spans="1:18" s="15" customFormat="1" ht="41.25" customHeight="1" x14ac:dyDescent="0.15">
      <c r="A7" s="188"/>
      <c r="B7" s="188"/>
      <c r="C7" s="195" t="s">
        <v>5</v>
      </c>
      <c r="D7" s="225" t="s">
        <v>6</v>
      </c>
      <c r="E7" s="197" t="s">
        <v>7</v>
      </c>
      <c r="F7" s="197" t="s">
        <v>8</v>
      </c>
      <c r="G7" s="197" t="s">
        <v>9</v>
      </c>
      <c r="H7" s="199" t="s">
        <v>10</v>
      </c>
      <c r="I7" s="195" t="s">
        <v>11</v>
      </c>
      <c r="J7" s="197" t="s">
        <v>12</v>
      </c>
      <c r="K7" s="219" t="s">
        <v>13</v>
      </c>
      <c r="L7" s="221" t="s">
        <v>14</v>
      </c>
      <c r="M7" s="222"/>
      <c r="N7" s="46"/>
      <c r="O7" s="34"/>
    </row>
    <row r="8" spans="1:18" s="15" customFormat="1" ht="23.25" customHeight="1" x14ac:dyDescent="0.15">
      <c r="A8" s="188"/>
      <c r="B8" s="188"/>
      <c r="C8" s="196"/>
      <c r="D8" s="226"/>
      <c r="E8" s="198"/>
      <c r="F8" s="198"/>
      <c r="G8" s="198"/>
      <c r="H8" s="200"/>
      <c r="I8" s="196"/>
      <c r="J8" s="198"/>
      <c r="K8" s="220"/>
      <c r="L8" s="221"/>
      <c r="M8" s="222"/>
      <c r="N8" s="46"/>
      <c r="O8" s="34"/>
    </row>
    <row r="9" spans="1:18" s="16" customFormat="1" ht="23.25" customHeight="1" x14ac:dyDescent="0.15">
      <c r="A9" s="188"/>
      <c r="B9" s="188"/>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50000000</v>
      </c>
      <c r="E10" s="147">
        <v>0</v>
      </c>
      <c r="F10" s="147">
        <v>0</v>
      </c>
      <c r="G10" s="147">
        <v>0</v>
      </c>
      <c r="H10" s="148">
        <v>0</v>
      </c>
      <c r="I10" s="145">
        <v>0</v>
      </c>
      <c r="J10" s="147"/>
      <c r="K10" s="149">
        <v>0</v>
      </c>
      <c r="L10" s="150">
        <f>SUM(C10:K10)</f>
        <v>50000000</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23" t="s">
        <v>26</v>
      </c>
      <c r="D12" s="224"/>
      <c r="E12" s="224"/>
      <c r="F12" s="224"/>
      <c r="G12" s="224"/>
      <c r="H12" s="224"/>
      <c r="I12" s="224"/>
      <c r="J12" s="224"/>
      <c r="K12" s="224"/>
      <c r="L12" s="224"/>
      <c r="M12" s="224"/>
      <c r="N12" s="224"/>
      <c r="O12" s="117" t="s">
        <v>56</v>
      </c>
      <c r="P12" s="116"/>
      <c r="Q12" s="9"/>
      <c r="R12" s="18"/>
    </row>
    <row r="13" spans="1:18" ht="24.75" customHeight="1" x14ac:dyDescent="0.2">
      <c r="C13" s="195" t="s">
        <v>27</v>
      </c>
      <c r="D13" s="225" t="s">
        <v>28</v>
      </c>
      <c r="E13" s="225" t="s">
        <v>29</v>
      </c>
      <c r="F13" s="225" t="s">
        <v>30</v>
      </c>
      <c r="G13" s="227" t="s">
        <v>31</v>
      </c>
      <c r="H13" s="227" t="s">
        <v>32</v>
      </c>
      <c r="I13" s="229" t="s">
        <v>33</v>
      </c>
      <c r="J13" s="42" t="s">
        <v>34</v>
      </c>
      <c r="K13" s="42" t="s">
        <v>34</v>
      </c>
      <c r="L13" s="42" t="s">
        <v>34</v>
      </c>
      <c r="M13" s="99" t="s">
        <v>34</v>
      </c>
      <c r="N13" s="89" t="s">
        <v>14</v>
      </c>
      <c r="O13" s="118"/>
      <c r="P13" s="119"/>
    </row>
    <row r="14" spans="1:18" ht="38.25" customHeight="1" x14ac:dyDescent="0.2">
      <c r="C14" s="196"/>
      <c r="D14" s="226"/>
      <c r="E14" s="226"/>
      <c r="F14" s="226"/>
      <c r="G14" s="228"/>
      <c r="H14" s="228"/>
      <c r="I14" s="230"/>
      <c r="J14" s="43" t="s">
        <v>35</v>
      </c>
      <c r="K14" s="43" t="s">
        <v>36</v>
      </c>
      <c r="L14" s="44" t="s">
        <v>122</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93</v>
      </c>
      <c r="K15" s="37" t="s">
        <v>44</v>
      </c>
      <c r="L15" s="45" t="s">
        <v>90</v>
      </c>
      <c r="M15" s="105" t="s">
        <v>123</v>
      </c>
      <c r="N15" s="120" t="s">
        <v>125</v>
      </c>
      <c r="O15" s="91" t="s">
        <v>124</v>
      </c>
      <c r="P15" s="119"/>
    </row>
    <row r="16" spans="1:18" ht="24.75" customHeight="1" thickBot="1" x14ac:dyDescent="0.25">
      <c r="C16" s="145">
        <v>92620912</v>
      </c>
      <c r="D16" s="146">
        <v>104176594</v>
      </c>
      <c r="E16" s="146">
        <v>0</v>
      </c>
      <c r="F16" s="146">
        <v>0</v>
      </c>
      <c r="G16" s="147">
        <v>0</v>
      </c>
      <c r="H16" s="147">
        <v>0</v>
      </c>
      <c r="I16" s="146">
        <v>0</v>
      </c>
      <c r="J16" s="147">
        <v>3202494</v>
      </c>
      <c r="K16" s="147">
        <v>0</v>
      </c>
      <c r="L16" s="148">
        <v>0</v>
      </c>
      <c r="M16" s="151">
        <v>0</v>
      </c>
      <c r="N16" s="152">
        <f>SUM(C16:M16)</f>
        <v>200000000</v>
      </c>
      <c r="O16" s="152">
        <f>L10+N16</f>
        <v>250000000</v>
      </c>
      <c r="P16" s="119"/>
    </row>
    <row r="17" spans="3:19" ht="45" customHeight="1" thickBot="1" x14ac:dyDescent="0.25">
      <c r="F17" s="19" t="s">
        <v>45</v>
      </c>
      <c r="K17" s="19"/>
    </row>
    <row r="18" spans="3:19" ht="47.25" customHeight="1" thickBot="1" x14ac:dyDescent="0.25">
      <c r="C18" s="231" t="s">
        <v>111</v>
      </c>
      <c r="D18" s="232"/>
      <c r="E18" s="233"/>
      <c r="F18" s="61">
        <f>ROUND($L$10/1000,0)</f>
        <v>50000</v>
      </c>
      <c r="G18" s="6"/>
      <c r="H18" s="234" t="s">
        <v>161</v>
      </c>
      <c r="I18" s="235"/>
      <c r="J18" s="235"/>
      <c r="K18" s="235"/>
      <c r="L18" s="235"/>
      <c r="M18" s="235"/>
      <c r="N18" s="235"/>
      <c r="O18" s="235"/>
      <c r="P18" s="236"/>
      <c r="Q18" s="9"/>
      <c r="S18" s="11"/>
    </row>
    <row r="19" spans="3:19" ht="50.25" customHeight="1" thickBot="1" x14ac:dyDescent="0.25">
      <c r="C19" s="240" t="s">
        <v>112</v>
      </c>
      <c r="D19" s="241"/>
      <c r="E19" s="242"/>
      <c r="F19" s="62">
        <f>ROUND(($C$10+SUM($E$10:$K$10)+$C$16+$G$16+$H$16+$J$16+$K$16+$L$16)/1000,0)</f>
        <v>95823</v>
      </c>
      <c r="H19" s="237"/>
      <c r="I19" s="238"/>
      <c r="J19" s="238"/>
      <c r="K19" s="238"/>
      <c r="L19" s="238"/>
      <c r="M19" s="238"/>
      <c r="N19" s="238"/>
      <c r="O19" s="238"/>
      <c r="P19" s="239"/>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202" t="s">
        <v>160</v>
      </c>
      <c r="I21" s="203"/>
      <c r="J21" s="203"/>
      <c r="K21" s="203"/>
      <c r="L21" s="203"/>
      <c r="M21" s="203"/>
      <c r="N21" s="203"/>
      <c r="O21" s="203"/>
      <c r="P21" s="204"/>
    </row>
    <row r="22" spans="3:19" ht="44.25" customHeight="1" x14ac:dyDescent="0.25">
      <c r="C22" s="211" t="s">
        <v>137</v>
      </c>
      <c r="D22" s="129" t="s">
        <v>126</v>
      </c>
      <c r="E22" s="130" t="s">
        <v>127</v>
      </c>
      <c r="F22" s="131" t="s">
        <v>114</v>
      </c>
      <c r="H22" s="205"/>
      <c r="I22" s="206"/>
      <c r="J22" s="206"/>
      <c r="K22" s="206"/>
      <c r="L22" s="206"/>
      <c r="M22" s="206"/>
      <c r="N22" s="206"/>
      <c r="O22" s="206"/>
      <c r="P22" s="207"/>
      <c r="Q22" s="9"/>
    </row>
    <row r="23" spans="3:19" ht="33" customHeight="1" thickBot="1" x14ac:dyDescent="0.25">
      <c r="C23" s="212"/>
      <c r="D23" s="132">
        <v>1033951</v>
      </c>
      <c r="E23" s="133">
        <v>277585</v>
      </c>
      <c r="F23" s="134">
        <f>IF(E23-D23&lt;=0,0,(E23-D23))</f>
        <v>0</v>
      </c>
      <c r="H23" s="205"/>
      <c r="I23" s="206"/>
      <c r="J23" s="206"/>
      <c r="K23" s="206"/>
      <c r="L23" s="206"/>
      <c r="M23" s="206"/>
      <c r="N23" s="206"/>
      <c r="O23" s="206"/>
      <c r="P23" s="207"/>
      <c r="Q23" s="9"/>
    </row>
    <row r="24" spans="3:19" ht="42" customHeight="1" x14ac:dyDescent="0.2">
      <c r="D24" s="128" t="s">
        <v>138</v>
      </c>
      <c r="H24" s="205"/>
      <c r="I24" s="206"/>
      <c r="J24" s="206"/>
      <c r="K24" s="206"/>
      <c r="L24" s="206"/>
      <c r="M24" s="206"/>
      <c r="N24" s="206"/>
      <c r="O24" s="206"/>
      <c r="P24" s="207"/>
    </row>
    <row r="25" spans="3:19" ht="33" customHeight="1" thickBot="1" x14ac:dyDescent="0.35">
      <c r="C25" s="60" t="s">
        <v>88</v>
      </c>
      <c r="D25" s="14"/>
      <c r="F25" s="22" t="s">
        <v>48</v>
      </c>
      <c r="H25" s="205"/>
      <c r="I25" s="206"/>
      <c r="J25" s="206"/>
      <c r="K25" s="206"/>
      <c r="L25" s="206"/>
      <c r="M25" s="206"/>
      <c r="N25" s="206"/>
      <c r="O25" s="206"/>
      <c r="P25" s="207"/>
    </row>
    <row r="26" spans="3:19" ht="48.75" customHeight="1" thickTop="1" thickBot="1" x14ac:dyDescent="0.25">
      <c r="C26" s="213" t="s">
        <v>110</v>
      </c>
      <c r="D26" s="214"/>
      <c r="E26" s="215"/>
      <c r="F26" s="64">
        <f>$F$18+$F$23</f>
        <v>50000</v>
      </c>
      <c r="G26" s="6"/>
      <c r="H26" s="205"/>
      <c r="I26" s="206"/>
      <c r="J26" s="206"/>
      <c r="K26" s="206"/>
      <c r="L26" s="206"/>
      <c r="M26" s="206"/>
      <c r="N26" s="206"/>
      <c r="O26" s="206"/>
      <c r="P26" s="207"/>
      <c r="Q26" s="9"/>
      <c r="R26" s="11"/>
    </row>
    <row r="27" spans="3:19" ht="48.75" customHeight="1" thickBot="1" x14ac:dyDescent="0.25">
      <c r="C27" s="216" t="s">
        <v>89</v>
      </c>
      <c r="D27" s="217"/>
      <c r="E27" s="218"/>
      <c r="F27" s="65">
        <f>F19+F23</f>
        <v>95823</v>
      </c>
      <c r="H27" s="208"/>
      <c r="I27" s="209"/>
      <c r="J27" s="209"/>
      <c r="K27" s="209"/>
      <c r="L27" s="209"/>
      <c r="M27" s="209"/>
      <c r="N27" s="209"/>
      <c r="O27" s="209"/>
      <c r="P27" s="210"/>
    </row>
    <row r="28" spans="3:19" ht="45" customHeight="1" thickTop="1" x14ac:dyDescent="0.3">
      <c r="C28" s="59" t="s">
        <v>105</v>
      </c>
      <c r="N28" s="20"/>
      <c r="O28" s="20"/>
    </row>
    <row r="29" spans="3:19" ht="40.5" customHeight="1" thickBot="1" x14ac:dyDescent="0.35">
      <c r="C29" s="60" t="s">
        <v>91</v>
      </c>
      <c r="I29" s="60" t="s">
        <v>92</v>
      </c>
      <c r="N29" s="20"/>
      <c r="O29" s="20"/>
    </row>
    <row r="30" spans="3:19" ht="21.75" customHeight="1" x14ac:dyDescent="0.2">
      <c r="C30" s="245"/>
      <c r="D30" s="203"/>
      <c r="E30" s="203"/>
      <c r="F30" s="203"/>
      <c r="G30" s="204"/>
      <c r="I30" s="245"/>
      <c r="J30" s="203"/>
      <c r="K30" s="203"/>
      <c r="L30" s="203"/>
      <c r="M30" s="203"/>
      <c r="N30" s="203"/>
      <c r="O30" s="203"/>
      <c r="P30" s="204"/>
      <c r="Q30" s="9"/>
    </row>
    <row r="31" spans="3:19" ht="21.75" customHeight="1" x14ac:dyDescent="0.2">
      <c r="C31" s="205"/>
      <c r="D31" s="206"/>
      <c r="E31" s="206"/>
      <c r="F31" s="206"/>
      <c r="G31" s="207"/>
      <c r="I31" s="205"/>
      <c r="J31" s="206"/>
      <c r="K31" s="206"/>
      <c r="L31" s="206"/>
      <c r="M31" s="206"/>
      <c r="N31" s="206"/>
      <c r="O31" s="206"/>
      <c r="P31" s="207"/>
      <c r="Q31" s="9"/>
    </row>
    <row r="32" spans="3:19" ht="21.75" customHeight="1" x14ac:dyDescent="0.2">
      <c r="C32" s="205"/>
      <c r="D32" s="206"/>
      <c r="E32" s="206"/>
      <c r="F32" s="206"/>
      <c r="G32" s="207"/>
      <c r="I32" s="205"/>
      <c r="J32" s="206"/>
      <c r="K32" s="206"/>
      <c r="L32" s="206"/>
      <c r="M32" s="206"/>
      <c r="N32" s="206"/>
      <c r="O32" s="206"/>
      <c r="P32" s="207"/>
      <c r="Q32" s="9"/>
    </row>
    <row r="33" spans="3:17" ht="21.75" customHeight="1" x14ac:dyDescent="0.2">
      <c r="C33" s="205"/>
      <c r="D33" s="206"/>
      <c r="E33" s="206"/>
      <c r="F33" s="206"/>
      <c r="G33" s="207"/>
      <c r="I33" s="205"/>
      <c r="J33" s="206"/>
      <c r="K33" s="206"/>
      <c r="L33" s="206"/>
      <c r="M33" s="206"/>
      <c r="N33" s="206"/>
      <c r="O33" s="206"/>
      <c r="P33" s="207"/>
      <c r="Q33" s="9"/>
    </row>
    <row r="34" spans="3:17" ht="21.75" customHeight="1" x14ac:dyDescent="0.2">
      <c r="C34" s="205"/>
      <c r="D34" s="206"/>
      <c r="E34" s="206"/>
      <c r="F34" s="206"/>
      <c r="G34" s="207"/>
      <c r="I34" s="205"/>
      <c r="J34" s="206"/>
      <c r="K34" s="206"/>
      <c r="L34" s="206"/>
      <c r="M34" s="206"/>
      <c r="N34" s="206"/>
      <c r="O34" s="206"/>
      <c r="P34" s="207"/>
      <c r="Q34" s="9"/>
    </row>
    <row r="35" spans="3:17" ht="21.75" customHeight="1" x14ac:dyDescent="0.2">
      <c r="C35" s="205"/>
      <c r="D35" s="206"/>
      <c r="E35" s="206"/>
      <c r="F35" s="206"/>
      <c r="G35" s="207"/>
      <c r="I35" s="205"/>
      <c r="J35" s="206"/>
      <c r="K35" s="206"/>
      <c r="L35" s="206"/>
      <c r="M35" s="206"/>
      <c r="N35" s="206"/>
      <c r="O35" s="206"/>
      <c r="P35" s="207"/>
      <c r="Q35" s="9"/>
    </row>
    <row r="36" spans="3:17" ht="21.75" customHeight="1" x14ac:dyDescent="0.2">
      <c r="C36" s="205"/>
      <c r="D36" s="206"/>
      <c r="E36" s="206"/>
      <c r="F36" s="206"/>
      <c r="G36" s="207"/>
      <c r="I36" s="205"/>
      <c r="J36" s="206"/>
      <c r="K36" s="206"/>
      <c r="L36" s="206"/>
      <c r="M36" s="206"/>
      <c r="N36" s="206"/>
      <c r="O36" s="206"/>
      <c r="P36" s="207"/>
      <c r="Q36" s="9"/>
    </row>
    <row r="37" spans="3:17" ht="21.75" customHeight="1" x14ac:dyDescent="0.2">
      <c r="C37" s="205"/>
      <c r="D37" s="206"/>
      <c r="E37" s="206"/>
      <c r="F37" s="206"/>
      <c r="G37" s="207"/>
      <c r="I37" s="205"/>
      <c r="J37" s="206"/>
      <c r="K37" s="206"/>
      <c r="L37" s="206"/>
      <c r="M37" s="206"/>
      <c r="N37" s="206"/>
      <c r="O37" s="206"/>
      <c r="P37" s="207"/>
      <c r="Q37" s="9"/>
    </row>
    <row r="38" spans="3:17" ht="21.75" customHeight="1" x14ac:dyDescent="0.2">
      <c r="C38" s="205"/>
      <c r="D38" s="206"/>
      <c r="E38" s="206"/>
      <c r="F38" s="206"/>
      <c r="G38" s="207"/>
      <c r="I38" s="205"/>
      <c r="J38" s="206"/>
      <c r="K38" s="206"/>
      <c r="L38" s="206"/>
      <c r="M38" s="206"/>
      <c r="N38" s="206"/>
      <c r="O38" s="206"/>
      <c r="P38" s="207"/>
      <c r="Q38" s="9"/>
    </row>
    <row r="39" spans="3:17" ht="21.75" customHeight="1" thickBot="1" x14ac:dyDescent="0.25">
      <c r="C39" s="208"/>
      <c r="D39" s="209"/>
      <c r="E39" s="209"/>
      <c r="F39" s="209"/>
      <c r="G39" s="210"/>
      <c r="I39" s="208"/>
      <c r="J39" s="209"/>
      <c r="K39" s="209"/>
      <c r="L39" s="209"/>
      <c r="M39" s="209"/>
      <c r="N39" s="209"/>
      <c r="O39" s="209"/>
      <c r="P39" s="210"/>
      <c r="Q39" s="9"/>
    </row>
    <row r="40" spans="3:17" ht="18.75" customHeight="1" x14ac:dyDescent="0.2">
      <c r="N40" s="20"/>
      <c r="O40" s="20"/>
    </row>
    <row r="41" spans="3:17" ht="23.4" x14ac:dyDescent="0.3">
      <c r="C41" s="60" t="s">
        <v>107</v>
      </c>
      <c r="D41" s="23"/>
      <c r="E41" s="21"/>
      <c r="F41" s="21"/>
      <c r="H41" s="21"/>
      <c r="I41" s="21"/>
      <c r="O41" s="20"/>
      <c r="P41" s="11"/>
      <c r="Q41" s="9"/>
    </row>
    <row r="42" spans="3:17" ht="24" thickBot="1" x14ac:dyDescent="0.35">
      <c r="C42" s="60" t="s">
        <v>113</v>
      </c>
      <c r="D42" s="23"/>
      <c r="E42" s="21"/>
      <c r="F42" s="21"/>
      <c r="G42" s="14" t="s">
        <v>106</v>
      </c>
      <c r="H42" s="21"/>
      <c r="I42" s="21"/>
      <c r="O42" s="20"/>
      <c r="P42" s="11"/>
      <c r="Q42" s="9"/>
    </row>
    <row r="43" spans="3:17" ht="19.5" customHeight="1" x14ac:dyDescent="0.25">
      <c r="C43" s="246"/>
      <c r="D43" s="247"/>
      <c r="E43" s="250" t="s">
        <v>49</v>
      </c>
      <c r="F43" s="63" t="s">
        <v>50</v>
      </c>
      <c r="G43" s="63" t="s">
        <v>51</v>
      </c>
      <c r="H43" s="63" t="s">
        <v>52</v>
      </c>
      <c r="I43" s="63" t="s">
        <v>53</v>
      </c>
      <c r="J43" s="63" t="s">
        <v>54</v>
      </c>
      <c r="K43" s="137" t="s">
        <v>55</v>
      </c>
      <c r="L43" s="135" t="s">
        <v>154</v>
      </c>
      <c r="M43" s="252" t="s">
        <v>56</v>
      </c>
      <c r="N43" s="254"/>
      <c r="P43" s="20"/>
    </row>
    <row r="44" spans="3:17" ht="19.5" customHeight="1" thickBot="1" x14ac:dyDescent="0.3">
      <c r="C44" s="248"/>
      <c r="D44" s="249"/>
      <c r="E44" s="251"/>
      <c r="F44" s="66" t="s">
        <v>128</v>
      </c>
      <c r="G44" s="66" t="s">
        <v>139</v>
      </c>
      <c r="H44" s="66" t="s">
        <v>143</v>
      </c>
      <c r="I44" s="66" t="s">
        <v>144</v>
      </c>
      <c r="J44" s="66" t="s">
        <v>145</v>
      </c>
      <c r="K44" s="138" t="s">
        <v>146</v>
      </c>
      <c r="L44" s="136" t="s">
        <v>153</v>
      </c>
      <c r="M44" s="253"/>
      <c r="N44" s="254"/>
      <c r="P44" s="20"/>
    </row>
    <row r="45" spans="3:17" ht="22.5" customHeight="1" x14ac:dyDescent="0.2">
      <c r="C45" s="255" t="s">
        <v>80</v>
      </c>
      <c r="D45" s="256"/>
      <c r="E45" s="67" t="s">
        <v>57</v>
      </c>
      <c r="F45" s="165">
        <f>'別紙 '!H4+'別紙 '!H7+'別紙 '!H10+'別紙 '!H13+'別紙 '!H16+'別紙 '!H19+'別紙 '!H22+'別紙 '!H25+'別紙 '!H28</f>
        <v>0</v>
      </c>
      <c r="G45" s="165">
        <f>'別紙 '!I4+'別紙 '!I7+'別紙 '!I10+'別紙 '!I13+'別紙 '!I16+'別紙 '!I19+'別紙 '!I22+'別紙 '!I25+'別紙 '!I28</f>
        <v>0</v>
      </c>
      <c r="H45" s="165">
        <f>'別紙 '!J4+'別紙 '!J7+'別紙 '!J10+'別紙 '!J13+'別紙 '!J16+'別紙 '!J19+'別紙 '!J22+'別紙 '!J25+'別紙 '!J28</f>
        <v>0</v>
      </c>
      <c r="I45" s="165">
        <f>'別紙 '!K4+'別紙 '!K7+'別紙 '!K10+'別紙 '!K13+'別紙 '!K16+'別紙 '!K19+'別紙 '!K22+'別紙 '!K25+'別紙 '!K28</f>
        <v>0</v>
      </c>
      <c r="J45" s="165">
        <f>'別紙 '!L4+'別紙 '!L7+'別紙 '!L10+'別紙 '!L13+'別紙 '!L16+'別紙 '!L19+'別紙 '!L22+'別紙 '!L25+'別紙 '!L28</f>
        <v>0</v>
      </c>
      <c r="K45" s="166">
        <f>'別紙 '!M4+'別紙 '!M7+'別紙 '!M10+'別紙 '!M13+'別紙 '!M16+'別紙 '!M19+'別紙 '!M22+'別紙 '!M25+'別紙 '!M28</f>
        <v>0</v>
      </c>
      <c r="L45" s="167">
        <f>'別紙 '!N4+'別紙 '!N7+'別紙 '!N10+'別紙 '!N13+'別紙 '!N16+'別紙 '!N19+'別紙 '!N22+'別紙 '!N25+'別紙 '!N28</f>
        <v>0</v>
      </c>
      <c r="M45" s="168">
        <f>'別紙 '!O4+'別紙 '!O7+'別紙 '!O10+'別紙 '!O13+'別紙 '!O16+'別紙 '!O19+'別紙 '!O22+'別紙 '!O25+'別紙 '!O28</f>
        <v>0</v>
      </c>
      <c r="N45" s="126"/>
      <c r="P45" s="20"/>
    </row>
    <row r="46" spans="3:17" ht="22.5" customHeight="1" x14ac:dyDescent="0.2">
      <c r="C46" s="255"/>
      <c r="D46" s="256"/>
      <c r="E46" s="160" t="s">
        <v>57</v>
      </c>
      <c r="F46" s="169" t="str">
        <f>IF(F45=0,"",F45/$E47)</f>
        <v/>
      </c>
      <c r="G46" s="169" t="str">
        <f t="shared" ref="G46:L46" si="0">IF(G45=0,"",G45/$E$47)</f>
        <v/>
      </c>
      <c r="H46" s="170" t="str">
        <f t="shared" si="0"/>
        <v/>
      </c>
      <c r="I46" s="169" t="str">
        <f t="shared" si="0"/>
        <v/>
      </c>
      <c r="J46" s="169" t="str">
        <f t="shared" si="0"/>
        <v/>
      </c>
      <c r="K46" s="171" t="str">
        <f t="shared" si="0"/>
        <v/>
      </c>
      <c r="L46" s="172" t="str">
        <f t="shared" si="0"/>
        <v/>
      </c>
      <c r="M46" s="173" t="str">
        <f>IF(M45=0,"",M45/E47)</f>
        <v/>
      </c>
      <c r="N46" s="127"/>
      <c r="P46" s="20"/>
    </row>
    <row r="47" spans="3:17" ht="22.5" customHeight="1" thickBot="1" x14ac:dyDescent="0.3">
      <c r="C47" s="243" t="s">
        <v>58</v>
      </c>
      <c r="D47" s="244"/>
      <c r="E47" s="177">
        <v>0</v>
      </c>
      <c r="F47" s="177">
        <f t="shared" ref="F47:J47" si="1">E47-F45</f>
        <v>0</v>
      </c>
      <c r="G47" s="177">
        <f>F47-G45</f>
        <v>0</v>
      </c>
      <c r="H47" s="177">
        <f>G47-H45</f>
        <v>0</v>
      </c>
      <c r="I47" s="177">
        <f t="shared" si="1"/>
        <v>0</v>
      </c>
      <c r="J47" s="177">
        <f t="shared" si="1"/>
        <v>0</v>
      </c>
      <c r="K47" s="178">
        <f>J47-K45</f>
        <v>0</v>
      </c>
      <c r="L47" s="179">
        <f>K47-L45</f>
        <v>0</v>
      </c>
      <c r="M47" s="180">
        <f>L47</f>
        <v>0</v>
      </c>
      <c r="N47" s="126"/>
      <c r="P47" s="20"/>
    </row>
    <row r="48" spans="3:17" ht="22.5" customHeight="1" x14ac:dyDescent="0.2">
      <c r="C48" s="257" t="s">
        <v>81</v>
      </c>
      <c r="D48" s="258"/>
      <c r="E48" s="67" t="s">
        <v>57</v>
      </c>
      <c r="F48" s="165"/>
      <c r="G48" s="165"/>
      <c r="H48" s="165"/>
      <c r="I48" s="165"/>
      <c r="J48" s="165"/>
      <c r="K48" s="166"/>
      <c r="L48" s="167"/>
      <c r="M48" s="168">
        <f>SUM(F48:L48)</f>
        <v>0</v>
      </c>
      <c r="N48" s="126"/>
      <c r="P48" s="20"/>
    </row>
    <row r="49" spans="3:18" ht="22.5" customHeight="1" x14ac:dyDescent="0.2">
      <c r="C49" s="259"/>
      <c r="D49" s="260"/>
      <c r="E49" s="68" t="s">
        <v>57</v>
      </c>
      <c r="F49" s="169"/>
      <c r="G49" s="169"/>
      <c r="H49" s="170"/>
      <c r="I49" s="169"/>
      <c r="J49" s="169"/>
      <c r="K49" s="171"/>
      <c r="L49" s="172"/>
      <c r="M49" s="173"/>
      <c r="N49" s="127"/>
      <c r="P49" s="20"/>
    </row>
    <row r="50" spans="3:18" ht="22.5" customHeight="1" thickBot="1" x14ac:dyDescent="0.3">
      <c r="C50" s="243" t="s">
        <v>58</v>
      </c>
      <c r="D50" s="244"/>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x14ac:dyDescent="0.2">
      <c r="C51" s="255" t="s">
        <v>82</v>
      </c>
      <c r="D51" s="256"/>
      <c r="E51" s="67" t="s">
        <v>57</v>
      </c>
      <c r="F51" s="165">
        <f>F45+F48</f>
        <v>0</v>
      </c>
      <c r="G51" s="165">
        <f t="shared" ref="G51:M51" si="4">G45+G48</f>
        <v>0</v>
      </c>
      <c r="H51" s="165">
        <f t="shared" si="4"/>
        <v>0</v>
      </c>
      <c r="I51" s="165">
        <f t="shared" si="4"/>
        <v>0</v>
      </c>
      <c r="J51" s="165">
        <f t="shared" si="4"/>
        <v>0</v>
      </c>
      <c r="K51" s="166">
        <f>K45+K48</f>
        <v>0</v>
      </c>
      <c r="L51" s="167">
        <f>L45+L48</f>
        <v>0</v>
      </c>
      <c r="M51" s="168">
        <f t="shared" si="4"/>
        <v>0</v>
      </c>
      <c r="N51" s="126"/>
      <c r="P51" s="20"/>
    </row>
    <row r="52" spans="3:18" ht="22.5" customHeight="1" x14ac:dyDescent="0.2">
      <c r="C52" s="255"/>
      <c r="D52" s="256"/>
      <c r="E52" s="68" t="s">
        <v>57</v>
      </c>
      <c r="F52" s="169" t="str">
        <f>IF(F51=0,"",F51/$E$53)</f>
        <v/>
      </c>
      <c r="G52" s="169" t="str">
        <f t="shared" ref="G52:L52" si="5">IF(G51=0,"",G51/$E$53)</f>
        <v/>
      </c>
      <c r="H52" s="170" t="str">
        <f t="shared" si="5"/>
        <v/>
      </c>
      <c r="I52" s="169" t="str">
        <f t="shared" si="5"/>
        <v/>
      </c>
      <c r="J52" s="169" t="str">
        <f t="shared" si="5"/>
        <v/>
      </c>
      <c r="K52" s="171" t="str">
        <f t="shared" si="5"/>
        <v/>
      </c>
      <c r="L52" s="172" t="str">
        <f t="shared" si="5"/>
        <v/>
      </c>
      <c r="M52" s="173" t="str">
        <f>IF(M51=0,"",M51/E53)</f>
        <v/>
      </c>
      <c r="N52" s="127"/>
      <c r="P52" s="20"/>
    </row>
    <row r="53" spans="3:18" ht="22.5" customHeight="1" thickBot="1" x14ac:dyDescent="0.3">
      <c r="C53" s="243" t="s">
        <v>58</v>
      </c>
      <c r="D53" s="244"/>
      <c r="E53" s="177">
        <f>E47+E50</f>
        <v>0</v>
      </c>
      <c r="F53" s="177">
        <f t="shared" ref="F53" si="6">E53-F51</f>
        <v>0</v>
      </c>
      <c r="G53" s="177">
        <f>F53-G51</f>
        <v>0</v>
      </c>
      <c r="H53" s="177">
        <f>G53-H51</f>
        <v>0</v>
      </c>
      <c r="I53" s="177">
        <f t="shared" ref="I53:J53" si="7">H53-I51</f>
        <v>0</v>
      </c>
      <c r="J53" s="177">
        <f t="shared" si="7"/>
        <v>0</v>
      </c>
      <c r="K53" s="178">
        <f>J53-K51</f>
        <v>0</v>
      </c>
      <c r="L53" s="179">
        <f>K53-L51</f>
        <v>0</v>
      </c>
      <c r="M53" s="180">
        <f>L53</f>
        <v>0</v>
      </c>
      <c r="N53" s="126"/>
      <c r="P53" s="20"/>
    </row>
    <row r="54" spans="3:18" ht="21" customHeight="1" x14ac:dyDescent="0.2">
      <c r="N54" s="17"/>
      <c r="P54" s="20"/>
      <c r="Q54" s="9"/>
      <c r="R54" s="11"/>
    </row>
    <row r="55" spans="3:18" ht="48" customHeight="1" thickBot="1" x14ac:dyDescent="0.35">
      <c r="C55" s="60" t="s">
        <v>108</v>
      </c>
      <c r="D55" s="23"/>
      <c r="E55" s="21"/>
      <c r="F55" s="21"/>
      <c r="G55" s="14" t="s">
        <v>106</v>
      </c>
      <c r="H55" s="21"/>
      <c r="I55" s="21"/>
      <c r="N55" s="17"/>
      <c r="P55" s="20"/>
    </row>
    <row r="56" spans="3:18" ht="19.5" customHeight="1" x14ac:dyDescent="0.25">
      <c r="C56" s="261"/>
      <c r="D56" s="262"/>
      <c r="E56" s="265" t="s">
        <v>49</v>
      </c>
      <c r="F56" s="78" t="s">
        <v>50</v>
      </c>
      <c r="G56" s="78" t="s">
        <v>51</v>
      </c>
      <c r="H56" s="78" t="s">
        <v>52</v>
      </c>
      <c r="I56" s="78" t="s">
        <v>53</v>
      </c>
      <c r="J56" s="78" t="s">
        <v>54</v>
      </c>
      <c r="K56" s="141" t="s">
        <v>55</v>
      </c>
      <c r="L56" s="139" t="s">
        <v>155</v>
      </c>
      <c r="M56" s="267" t="s">
        <v>56</v>
      </c>
      <c r="N56" s="254"/>
      <c r="P56" s="20"/>
    </row>
    <row r="57" spans="3:18" ht="19.5" customHeight="1" thickBot="1" x14ac:dyDescent="0.3">
      <c r="C57" s="263"/>
      <c r="D57" s="264"/>
      <c r="E57" s="266"/>
      <c r="F57" s="79" t="s">
        <v>128</v>
      </c>
      <c r="G57" s="79" t="s">
        <v>139</v>
      </c>
      <c r="H57" s="79" t="s">
        <v>143</v>
      </c>
      <c r="I57" s="79" t="s">
        <v>144</v>
      </c>
      <c r="J57" s="79" t="s">
        <v>145</v>
      </c>
      <c r="K57" s="142" t="s">
        <v>146</v>
      </c>
      <c r="L57" s="140" t="s">
        <v>153</v>
      </c>
      <c r="M57" s="268"/>
      <c r="N57" s="254"/>
      <c r="P57" s="20"/>
    </row>
    <row r="58" spans="3:18" s="69" customFormat="1" ht="22.5" customHeight="1" x14ac:dyDescent="0.25">
      <c r="C58" s="255" t="s">
        <v>80</v>
      </c>
      <c r="D58" s="256"/>
      <c r="E58" s="67" t="s">
        <v>57</v>
      </c>
      <c r="F58" s="165">
        <f>'別紙 '!H4+'別紙 '!H10+'別紙 '!H13+'別紙 '!H16+'別紙 '!H19+'別紙 '!H22+'別紙 '!H25+'別紙 '!H28+'別紙 '!H31+'別紙 '!H34+'別紙 '!H37+'別紙 '!H40+'別紙 '!H43+'別紙 '!H46</f>
        <v>0</v>
      </c>
      <c r="G58" s="165">
        <f>'別紙 '!I4+'別紙 '!I10+'別紙 '!I13+'別紙 '!I16+'別紙 '!I19+'別紙 '!I22+'別紙 '!I25+'別紙 '!I28+'別紙 '!I31+'別紙 '!I34+'別紙 '!I37+'別紙 '!I40+'別紙 '!I43+'別紙 '!I46</f>
        <v>0</v>
      </c>
      <c r="H58" s="165">
        <f>'別紙 '!J4+'別紙 '!J10+'別紙 '!J13+'別紙 '!J16+'別紙 '!J19+'別紙 '!J22+'別紙 '!J25+'別紙 '!J28+'別紙 '!J31+'別紙 '!J34+'別紙 '!J37+'別紙 '!J40+'別紙 '!J43+'別紙 '!J46</f>
        <v>0</v>
      </c>
      <c r="I58" s="165">
        <f>'別紙 '!K4+'別紙 '!K10+'別紙 '!K13+'別紙 '!K16+'別紙 '!K19+'別紙 '!K22+'別紙 '!K25+'別紙 '!K28+'別紙 '!K31+'別紙 '!K34+'別紙 '!K37+'別紙 '!K40+'別紙 '!K43+'別紙 '!K46</f>
        <v>0</v>
      </c>
      <c r="J58" s="165">
        <f>'別紙 '!L4+'別紙 '!L10+'別紙 '!L13+'別紙 '!L16+'別紙 '!L19+'別紙 '!L22+'別紙 '!L25+'別紙 '!L28+'別紙 '!L31+'別紙 '!L34+'別紙 '!L37+'別紙 '!L40+'別紙 '!L43+'別紙 '!L46</f>
        <v>0</v>
      </c>
      <c r="K58" s="166">
        <f>'別紙 '!M4+'別紙 '!M10+'別紙 '!M13+'別紙 '!M16+'別紙 '!M19+'別紙 '!M22+'別紙 '!M25+'別紙 '!M28+'別紙 '!M31+'別紙 '!M34+'別紙 '!M37+'別紙 '!M40+'別紙 '!M43+'別紙 '!M46</f>
        <v>0</v>
      </c>
      <c r="L58" s="167">
        <f>'別紙 '!N4+'別紙 '!N10+'別紙 '!N13+'別紙 '!N16+'別紙 '!N19+'別紙 '!N22+'別紙 '!N25+'別紙 '!N28+'別紙 '!N31+'別紙 '!N34+'別紙 '!N37+'別紙 '!N40+'別紙 '!N43+'別紙 '!N46</f>
        <v>0</v>
      </c>
      <c r="M58" s="168">
        <f>'別紙 '!O4+'別紙 '!O10+'別紙 '!O13+'別紙 '!O16+'別紙 '!O19+'別紙 '!O22+'別紙 '!O25+'別紙 '!O28+'別紙 '!O31+'別紙 '!O34+'別紙 '!O37+'別紙 '!O40+'別紙 '!O43+'別紙 '!O46</f>
        <v>0</v>
      </c>
      <c r="N58" s="126"/>
      <c r="P58" s="70"/>
      <c r="Q58" s="71"/>
    </row>
    <row r="59" spans="3:18" s="69" customFormat="1" ht="22.5" customHeight="1" x14ac:dyDescent="0.25">
      <c r="C59" s="255"/>
      <c r="D59" s="256"/>
      <c r="E59" s="68" t="s">
        <v>57</v>
      </c>
      <c r="F59" s="169" t="str">
        <f t="shared" ref="F59:L59" si="8">IF(F58=0,"",F58/$E60)</f>
        <v/>
      </c>
      <c r="G59" s="169" t="str">
        <f t="shared" si="8"/>
        <v/>
      </c>
      <c r="H59" s="170" t="str">
        <f t="shared" si="8"/>
        <v/>
      </c>
      <c r="I59" s="169" t="str">
        <f t="shared" si="8"/>
        <v/>
      </c>
      <c r="J59" s="169" t="str">
        <f t="shared" si="8"/>
        <v/>
      </c>
      <c r="K59" s="171" t="str">
        <f t="shared" si="8"/>
        <v/>
      </c>
      <c r="L59" s="172" t="str">
        <f t="shared" si="8"/>
        <v/>
      </c>
      <c r="M59" s="173" t="str">
        <f>IF(M58=0,"",M58/E60)</f>
        <v/>
      </c>
      <c r="N59" s="127"/>
      <c r="P59" s="70"/>
      <c r="Q59" s="71"/>
    </row>
    <row r="60" spans="3:18" s="69" customFormat="1" ht="22.5" customHeight="1" thickBot="1" x14ac:dyDescent="0.3">
      <c r="C60" s="243" t="s">
        <v>58</v>
      </c>
      <c r="D60" s="244"/>
      <c r="E60" s="177">
        <v>0</v>
      </c>
      <c r="F60" s="177">
        <f t="shared" ref="F60" si="9">E60-F58</f>
        <v>0</v>
      </c>
      <c r="G60" s="177">
        <f>F60-G58</f>
        <v>0</v>
      </c>
      <c r="H60" s="177">
        <f>G60-H58</f>
        <v>0</v>
      </c>
      <c r="I60" s="177">
        <f t="shared" ref="I60:J60" si="10">H60-I58</f>
        <v>0</v>
      </c>
      <c r="J60" s="177">
        <f t="shared" si="10"/>
        <v>0</v>
      </c>
      <c r="K60" s="178">
        <f>J60-K58</f>
        <v>0</v>
      </c>
      <c r="L60" s="179">
        <f>K60-L58</f>
        <v>0</v>
      </c>
      <c r="M60" s="180">
        <f>L60</f>
        <v>0</v>
      </c>
      <c r="N60" s="126"/>
      <c r="P60" s="70"/>
      <c r="Q60" s="71"/>
    </row>
    <row r="61" spans="3:18" s="69" customFormat="1" ht="22.5" customHeight="1" x14ac:dyDescent="0.25">
      <c r="C61" s="257" t="s">
        <v>81</v>
      </c>
      <c r="D61" s="258"/>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x14ac:dyDescent="0.25">
      <c r="C62" s="259"/>
      <c r="D62" s="260"/>
      <c r="E62" s="68" t="str">
        <f t="shared" ref="E62:M63" si="12">E49</f>
        <v>-</v>
      </c>
      <c r="F62" s="169"/>
      <c r="G62" s="169"/>
      <c r="H62" s="170"/>
      <c r="I62" s="169"/>
      <c r="J62" s="169"/>
      <c r="K62" s="171"/>
      <c r="L62" s="172"/>
      <c r="M62" s="173"/>
      <c r="N62" s="127"/>
      <c r="P62" s="70"/>
      <c r="Q62" s="71"/>
    </row>
    <row r="63" spans="3:18" s="69" customFormat="1" ht="22.5" customHeight="1" thickBot="1" x14ac:dyDescent="0.3">
      <c r="C63" s="243" t="s">
        <v>58</v>
      </c>
      <c r="D63" s="244"/>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x14ac:dyDescent="0.25">
      <c r="C64" s="255" t="s">
        <v>82</v>
      </c>
      <c r="D64" s="256"/>
      <c r="E64" s="67" t="s">
        <v>57</v>
      </c>
      <c r="F64" s="165">
        <f>F58+F61</f>
        <v>0</v>
      </c>
      <c r="G64" s="165">
        <f t="shared" ref="G64:M64" si="14">G58+G61</f>
        <v>0</v>
      </c>
      <c r="H64" s="165">
        <f t="shared" si="14"/>
        <v>0</v>
      </c>
      <c r="I64" s="165">
        <f t="shared" si="14"/>
        <v>0</v>
      </c>
      <c r="J64" s="165">
        <f t="shared" si="14"/>
        <v>0</v>
      </c>
      <c r="K64" s="166">
        <f>K58+K61</f>
        <v>0</v>
      </c>
      <c r="L64" s="167">
        <f t="shared" si="14"/>
        <v>0</v>
      </c>
      <c r="M64" s="168">
        <f t="shared" si="14"/>
        <v>0</v>
      </c>
      <c r="N64" s="126"/>
      <c r="P64" s="70"/>
      <c r="Q64" s="71"/>
    </row>
    <row r="65" spans="3:17" s="69" customFormat="1" ht="22.5" customHeight="1" x14ac:dyDescent="0.25">
      <c r="C65" s="255"/>
      <c r="D65" s="256"/>
      <c r="E65" s="68" t="s">
        <v>57</v>
      </c>
      <c r="F65" s="169" t="str">
        <f t="shared" ref="F65" si="15">IF(F64=0,"",F64/$E66)</f>
        <v/>
      </c>
      <c r="G65" s="169" t="str">
        <f t="shared" ref="G65" si="16">IF(G64=0,"",G64/$E66)</f>
        <v/>
      </c>
      <c r="H65" s="170" t="str">
        <f t="shared" ref="H65" si="17">IF(H64=0,"",H64/$E66)</f>
        <v/>
      </c>
      <c r="I65" s="169" t="str">
        <f t="shared" ref="I65" si="18">IF(I64=0,"",I64/$E66)</f>
        <v/>
      </c>
      <c r="J65" s="169" t="str">
        <f t="shared" ref="J65" si="19">IF(J64=0,"",J64/$E66)</f>
        <v/>
      </c>
      <c r="K65" s="171" t="str">
        <f t="shared" ref="K65" si="20">IF(K64=0,"",K64/$E66)</f>
        <v/>
      </c>
      <c r="L65" s="172" t="str">
        <f t="shared" ref="L65" si="21">IF(L64=0,"",L64/$E66)</f>
        <v/>
      </c>
      <c r="M65" s="173" t="str">
        <f>IF(M64=0,"",M64/E66)</f>
        <v/>
      </c>
      <c r="N65" s="127"/>
      <c r="P65" s="70"/>
      <c r="Q65" s="71"/>
    </row>
    <row r="66" spans="3:17" s="69" customFormat="1" ht="22.5" customHeight="1" thickBot="1" x14ac:dyDescent="0.3">
      <c r="C66" s="243" t="s">
        <v>58</v>
      </c>
      <c r="D66" s="244"/>
      <c r="E66" s="177">
        <f>E60+E63</f>
        <v>0</v>
      </c>
      <c r="F66" s="177">
        <f t="shared" ref="F66" si="22">E66-F64</f>
        <v>0</v>
      </c>
      <c r="G66" s="177">
        <f>F66-G64</f>
        <v>0</v>
      </c>
      <c r="H66" s="177">
        <f>G66-H64</f>
        <v>0</v>
      </c>
      <c r="I66" s="177">
        <f t="shared" ref="I66:J66" si="23">H66-I64</f>
        <v>0</v>
      </c>
      <c r="J66" s="177">
        <f t="shared" si="23"/>
        <v>0</v>
      </c>
      <c r="K66" s="178">
        <f>J66-K64</f>
        <v>0</v>
      </c>
      <c r="L66" s="179">
        <f>K66-L64</f>
        <v>0</v>
      </c>
      <c r="M66" s="180">
        <f>L66</f>
        <v>0</v>
      </c>
      <c r="N66" s="126"/>
      <c r="P66" s="70"/>
      <c r="Q66" s="71"/>
    </row>
    <row r="67" spans="3:17" ht="26.25" customHeight="1" x14ac:dyDescent="0.2">
      <c r="G67" s="269"/>
      <c r="H67" s="269"/>
      <c r="I67" s="269"/>
      <c r="J67" s="269"/>
      <c r="K67" s="269"/>
      <c r="L67" s="269"/>
      <c r="M67" s="108"/>
      <c r="O67" s="20"/>
    </row>
    <row r="68" spans="3:17" ht="37.5" customHeight="1" x14ac:dyDescent="0.3">
      <c r="C68" s="59" t="s">
        <v>104</v>
      </c>
      <c r="D68" s="23"/>
      <c r="E68" s="21"/>
      <c r="F68" s="21"/>
      <c r="G68" s="24"/>
      <c r="H68" s="21"/>
      <c r="I68" s="21"/>
      <c r="L68" s="22"/>
      <c r="M68" s="22"/>
      <c r="N68" s="20"/>
      <c r="O68" s="20"/>
      <c r="Q68" s="9"/>
    </row>
    <row r="69" spans="3:17" ht="33" customHeight="1" thickBot="1" x14ac:dyDescent="0.35">
      <c r="C69" s="60" t="s">
        <v>134</v>
      </c>
      <c r="D69" s="20"/>
      <c r="E69" s="20"/>
      <c r="F69" s="20"/>
      <c r="G69" s="20"/>
      <c r="J69" s="29"/>
      <c r="K69" s="17"/>
      <c r="L69" s="30"/>
      <c r="M69" s="30"/>
      <c r="N69" s="20"/>
      <c r="O69" s="20"/>
      <c r="Q69" s="9"/>
    </row>
    <row r="70" spans="3:17" ht="14.25" customHeight="1" x14ac:dyDescent="0.2">
      <c r="C70" s="202" t="s">
        <v>231</v>
      </c>
      <c r="D70" s="203"/>
      <c r="E70" s="203"/>
      <c r="F70" s="203"/>
      <c r="G70" s="203"/>
      <c r="H70" s="203"/>
      <c r="I70" s="203"/>
      <c r="J70" s="203"/>
      <c r="K70" s="203"/>
      <c r="L70" s="203"/>
      <c r="M70" s="203"/>
      <c r="N70" s="203"/>
      <c r="O70" s="203"/>
      <c r="P70" s="204"/>
      <c r="Q70" s="9"/>
    </row>
    <row r="71" spans="3:17" ht="13.5" customHeight="1" x14ac:dyDescent="0.2">
      <c r="C71" s="205"/>
      <c r="D71" s="206"/>
      <c r="E71" s="206"/>
      <c r="F71" s="206"/>
      <c r="G71" s="206"/>
      <c r="H71" s="206"/>
      <c r="I71" s="206"/>
      <c r="J71" s="206"/>
      <c r="K71" s="206"/>
      <c r="L71" s="206"/>
      <c r="M71" s="206"/>
      <c r="N71" s="206"/>
      <c r="O71" s="206"/>
      <c r="P71" s="207"/>
      <c r="Q71" s="9"/>
    </row>
    <row r="72" spans="3:17" ht="13.5" customHeight="1" x14ac:dyDescent="0.2">
      <c r="C72" s="205"/>
      <c r="D72" s="206"/>
      <c r="E72" s="206"/>
      <c r="F72" s="206"/>
      <c r="G72" s="206"/>
      <c r="H72" s="206"/>
      <c r="I72" s="206"/>
      <c r="J72" s="206"/>
      <c r="K72" s="206"/>
      <c r="L72" s="206"/>
      <c r="M72" s="206"/>
      <c r="N72" s="206"/>
      <c r="O72" s="206"/>
      <c r="P72" s="207"/>
      <c r="Q72" s="9"/>
    </row>
    <row r="73" spans="3:17" ht="13.5" customHeight="1" x14ac:dyDescent="0.2">
      <c r="C73" s="205"/>
      <c r="D73" s="206"/>
      <c r="E73" s="206"/>
      <c r="F73" s="206"/>
      <c r="G73" s="206"/>
      <c r="H73" s="206"/>
      <c r="I73" s="206"/>
      <c r="J73" s="206"/>
      <c r="K73" s="206"/>
      <c r="L73" s="206"/>
      <c r="M73" s="206"/>
      <c r="N73" s="206"/>
      <c r="O73" s="206"/>
      <c r="P73" s="207"/>
      <c r="Q73" s="9"/>
    </row>
    <row r="74" spans="3:17" ht="13.5" customHeight="1" x14ac:dyDescent="0.2">
      <c r="C74" s="205"/>
      <c r="D74" s="206"/>
      <c r="E74" s="206"/>
      <c r="F74" s="206"/>
      <c r="G74" s="206"/>
      <c r="H74" s="206"/>
      <c r="I74" s="206"/>
      <c r="J74" s="206"/>
      <c r="K74" s="206"/>
      <c r="L74" s="206"/>
      <c r="M74" s="206"/>
      <c r="N74" s="206"/>
      <c r="O74" s="206"/>
      <c r="P74" s="207"/>
      <c r="Q74" s="9"/>
    </row>
    <row r="75" spans="3:17" ht="13.5" customHeight="1" x14ac:dyDescent="0.2">
      <c r="C75" s="205"/>
      <c r="D75" s="206"/>
      <c r="E75" s="206"/>
      <c r="F75" s="206"/>
      <c r="G75" s="206"/>
      <c r="H75" s="206"/>
      <c r="I75" s="206"/>
      <c r="J75" s="206"/>
      <c r="K75" s="206"/>
      <c r="L75" s="206"/>
      <c r="M75" s="206"/>
      <c r="N75" s="206"/>
      <c r="O75" s="206"/>
      <c r="P75" s="207"/>
      <c r="Q75" s="9"/>
    </row>
    <row r="76" spans="3:17" ht="13.5" customHeight="1" x14ac:dyDescent="0.2">
      <c r="C76" s="205"/>
      <c r="D76" s="206"/>
      <c r="E76" s="206"/>
      <c r="F76" s="206"/>
      <c r="G76" s="206"/>
      <c r="H76" s="206"/>
      <c r="I76" s="206"/>
      <c r="J76" s="206"/>
      <c r="K76" s="206"/>
      <c r="L76" s="206"/>
      <c r="M76" s="206"/>
      <c r="N76" s="206"/>
      <c r="O76" s="206"/>
      <c r="P76" s="207"/>
      <c r="Q76" s="9"/>
    </row>
    <row r="77" spans="3:17" ht="13.5" customHeight="1" x14ac:dyDescent="0.2">
      <c r="C77" s="205"/>
      <c r="D77" s="206"/>
      <c r="E77" s="206"/>
      <c r="F77" s="206"/>
      <c r="G77" s="206"/>
      <c r="H77" s="206"/>
      <c r="I77" s="206"/>
      <c r="J77" s="206"/>
      <c r="K77" s="206"/>
      <c r="L77" s="206"/>
      <c r="M77" s="206"/>
      <c r="N77" s="206"/>
      <c r="O77" s="206"/>
      <c r="P77" s="207"/>
      <c r="Q77" s="9"/>
    </row>
    <row r="78" spans="3:17" ht="13.5" customHeight="1" x14ac:dyDescent="0.2">
      <c r="C78" s="205"/>
      <c r="D78" s="206"/>
      <c r="E78" s="206"/>
      <c r="F78" s="206"/>
      <c r="G78" s="206"/>
      <c r="H78" s="206"/>
      <c r="I78" s="206"/>
      <c r="J78" s="206"/>
      <c r="K78" s="206"/>
      <c r="L78" s="206"/>
      <c r="M78" s="206"/>
      <c r="N78" s="206"/>
      <c r="O78" s="206"/>
      <c r="P78" s="207"/>
      <c r="Q78" s="9"/>
    </row>
    <row r="79" spans="3:17" ht="13.5" customHeight="1" x14ac:dyDescent="0.2">
      <c r="C79" s="205"/>
      <c r="D79" s="206"/>
      <c r="E79" s="206"/>
      <c r="F79" s="206"/>
      <c r="G79" s="206"/>
      <c r="H79" s="206"/>
      <c r="I79" s="206"/>
      <c r="J79" s="206"/>
      <c r="K79" s="206"/>
      <c r="L79" s="206"/>
      <c r="M79" s="206"/>
      <c r="N79" s="206"/>
      <c r="O79" s="206"/>
      <c r="P79" s="207"/>
      <c r="Q79" s="9"/>
    </row>
    <row r="80" spans="3:17" ht="14.25" customHeight="1" x14ac:dyDescent="0.2">
      <c r="C80" s="205"/>
      <c r="D80" s="206"/>
      <c r="E80" s="206"/>
      <c r="F80" s="206"/>
      <c r="G80" s="206"/>
      <c r="H80" s="206"/>
      <c r="I80" s="206"/>
      <c r="J80" s="206"/>
      <c r="K80" s="206"/>
      <c r="L80" s="206"/>
      <c r="M80" s="206"/>
      <c r="N80" s="206"/>
      <c r="O80" s="206"/>
      <c r="P80" s="207"/>
      <c r="Q80" s="9"/>
    </row>
    <row r="81" spans="3:17" ht="19.5" customHeight="1" thickBot="1" x14ac:dyDescent="0.25">
      <c r="C81" s="208"/>
      <c r="D81" s="209"/>
      <c r="E81" s="209"/>
      <c r="F81" s="209"/>
      <c r="G81" s="209"/>
      <c r="H81" s="209"/>
      <c r="I81" s="209"/>
      <c r="J81" s="209"/>
      <c r="K81" s="209"/>
      <c r="L81" s="209"/>
      <c r="M81" s="209"/>
      <c r="N81" s="209"/>
      <c r="O81" s="209"/>
      <c r="P81" s="210"/>
      <c r="Q81" s="9"/>
    </row>
    <row r="82" spans="3:17" ht="9" customHeight="1" x14ac:dyDescent="0.25">
      <c r="C82" s="4"/>
      <c r="D82" s="23"/>
      <c r="E82" s="21"/>
      <c r="F82" s="21"/>
      <c r="G82" s="24"/>
      <c r="H82" s="21"/>
      <c r="I82" s="21"/>
      <c r="L82" s="22"/>
      <c r="M82" s="22"/>
      <c r="N82" s="20"/>
      <c r="O82" s="20"/>
      <c r="Q82" s="9"/>
    </row>
    <row r="83" spans="3:17" ht="24" thickBot="1" x14ac:dyDescent="0.35">
      <c r="C83" s="60" t="s">
        <v>103</v>
      </c>
      <c r="D83" s="23"/>
      <c r="E83" s="21"/>
      <c r="F83" s="21"/>
      <c r="H83" s="21"/>
      <c r="I83" s="106"/>
      <c r="L83" s="22"/>
      <c r="M83" s="22"/>
      <c r="Q83" s="9"/>
    </row>
    <row r="84" spans="3:17" s="26" customFormat="1" ht="25.5" customHeight="1" x14ac:dyDescent="0.2">
      <c r="C84" s="111"/>
      <c r="D84" s="112"/>
      <c r="E84" s="51" t="s">
        <v>83</v>
      </c>
      <c r="F84" s="51" t="s">
        <v>147</v>
      </c>
      <c r="G84" s="51" t="s">
        <v>148</v>
      </c>
      <c r="H84" s="51" t="s">
        <v>149</v>
      </c>
      <c r="I84" s="51" t="s">
        <v>150</v>
      </c>
      <c r="J84" s="51" t="s">
        <v>151</v>
      </c>
      <c r="K84" s="99" t="s">
        <v>152</v>
      </c>
      <c r="L84" s="283" t="s">
        <v>153</v>
      </c>
      <c r="M84" s="285" t="s">
        <v>135</v>
      </c>
      <c r="N84" s="286"/>
      <c r="O84" s="286"/>
      <c r="P84" s="287"/>
    </row>
    <row r="85" spans="3:17" s="26" customFormat="1" ht="25.5" customHeight="1" thickBot="1" x14ac:dyDescent="0.25">
      <c r="C85" s="113"/>
      <c r="D85" s="114"/>
      <c r="E85" s="52" t="s">
        <v>129</v>
      </c>
      <c r="F85" s="52" t="s">
        <v>128</v>
      </c>
      <c r="G85" s="52" t="s">
        <v>140</v>
      </c>
      <c r="H85" s="52" t="s">
        <v>143</v>
      </c>
      <c r="I85" s="52" t="s">
        <v>144</v>
      </c>
      <c r="J85" s="52" t="s">
        <v>145</v>
      </c>
      <c r="K85" s="72" t="s">
        <v>156</v>
      </c>
      <c r="L85" s="284"/>
      <c r="M85" s="288"/>
      <c r="N85" s="289"/>
      <c r="O85" s="289"/>
      <c r="P85" s="290"/>
    </row>
    <row r="86" spans="3:17" s="73" customFormat="1" ht="60" customHeight="1" thickBot="1" x14ac:dyDescent="0.25">
      <c r="C86" s="109" t="s">
        <v>94</v>
      </c>
      <c r="D86" s="110"/>
      <c r="E86" s="74" t="s">
        <v>162</v>
      </c>
      <c r="F86" s="74" t="s">
        <v>163</v>
      </c>
      <c r="G86" s="74" t="s">
        <v>163</v>
      </c>
      <c r="H86" s="74" t="s">
        <v>163</v>
      </c>
      <c r="I86" s="74" t="s">
        <v>163</v>
      </c>
      <c r="J86" s="74" t="s">
        <v>163</v>
      </c>
      <c r="K86" s="33" t="s">
        <v>163</v>
      </c>
      <c r="L86" s="33" t="s">
        <v>203</v>
      </c>
      <c r="M86" s="280"/>
      <c r="N86" s="281"/>
      <c r="O86" s="281"/>
      <c r="P86" s="282"/>
    </row>
    <row r="87" spans="3:17" s="73" customFormat="1" ht="60" customHeight="1" x14ac:dyDescent="0.2">
      <c r="C87" s="270" t="s">
        <v>130</v>
      </c>
      <c r="D87" s="100" t="s">
        <v>95</v>
      </c>
      <c r="E87" s="100" t="s">
        <v>164</v>
      </c>
      <c r="F87" s="100" t="s">
        <v>165</v>
      </c>
      <c r="G87" s="100" t="s">
        <v>166</v>
      </c>
      <c r="H87" s="100" t="s">
        <v>167</v>
      </c>
      <c r="I87" s="100" t="s">
        <v>167</v>
      </c>
      <c r="J87" s="100" t="s">
        <v>168</v>
      </c>
      <c r="K87" s="75" t="s">
        <v>169</v>
      </c>
      <c r="L87" s="75" t="s">
        <v>183</v>
      </c>
      <c r="M87" s="202"/>
      <c r="N87" s="292"/>
      <c r="O87" s="292"/>
      <c r="P87" s="293"/>
    </row>
    <row r="88" spans="3:17" s="73" customFormat="1" ht="60" customHeight="1" x14ac:dyDescent="0.2">
      <c r="C88" s="271"/>
      <c r="D88" s="101" t="s">
        <v>96</v>
      </c>
      <c r="E88" s="101" t="s">
        <v>170</v>
      </c>
      <c r="F88" s="101" t="s">
        <v>171</v>
      </c>
      <c r="G88" s="101" t="s">
        <v>172</v>
      </c>
      <c r="H88" s="101" t="s">
        <v>173</v>
      </c>
      <c r="I88" s="101" t="s">
        <v>173</v>
      </c>
      <c r="J88" s="101" t="s">
        <v>174</v>
      </c>
      <c r="K88" s="76" t="s">
        <v>175</v>
      </c>
      <c r="L88" s="76" t="s">
        <v>183</v>
      </c>
      <c r="M88" s="294"/>
      <c r="N88" s="295"/>
      <c r="O88" s="295"/>
      <c r="P88" s="296"/>
    </row>
    <row r="89" spans="3:17" s="73" customFormat="1" ht="60" customHeight="1" x14ac:dyDescent="0.2">
      <c r="C89" s="271"/>
      <c r="D89" s="101" t="s">
        <v>97</v>
      </c>
      <c r="E89" s="101" t="s">
        <v>176</v>
      </c>
      <c r="F89" s="101" t="s">
        <v>177</v>
      </c>
      <c r="G89" s="101" t="s">
        <v>178</v>
      </c>
      <c r="H89" s="101" t="s">
        <v>179</v>
      </c>
      <c r="I89" s="101" t="s">
        <v>179</v>
      </c>
      <c r="J89" s="101" t="s">
        <v>180</v>
      </c>
      <c r="K89" s="76" t="s">
        <v>181</v>
      </c>
      <c r="L89" s="76" t="s">
        <v>183</v>
      </c>
      <c r="M89" s="294"/>
      <c r="N89" s="295"/>
      <c r="O89" s="295"/>
      <c r="P89" s="296"/>
    </row>
    <row r="90" spans="3:17" s="73" customFormat="1" ht="60" customHeight="1" thickBot="1" x14ac:dyDescent="0.25">
      <c r="C90" s="291"/>
      <c r="D90" s="102" t="s">
        <v>98</v>
      </c>
      <c r="E90" s="102" t="s">
        <v>182</v>
      </c>
      <c r="F90" s="102" t="s">
        <v>183</v>
      </c>
      <c r="G90" s="102" t="s">
        <v>183</v>
      </c>
      <c r="H90" s="102" t="s">
        <v>183</v>
      </c>
      <c r="I90" s="102" t="s">
        <v>183</v>
      </c>
      <c r="J90" s="102" t="s">
        <v>183</v>
      </c>
      <c r="K90" s="77" t="s">
        <v>183</v>
      </c>
      <c r="L90" s="77" t="s">
        <v>183</v>
      </c>
      <c r="M90" s="297"/>
      <c r="N90" s="298"/>
      <c r="O90" s="298"/>
      <c r="P90" s="299"/>
    </row>
    <row r="91" spans="3:17" s="73" customFormat="1" ht="60" customHeight="1" x14ac:dyDescent="0.2">
      <c r="C91" s="270" t="s">
        <v>131</v>
      </c>
      <c r="D91" s="100" t="s">
        <v>95</v>
      </c>
      <c r="E91" s="100" t="s">
        <v>184</v>
      </c>
      <c r="F91" s="100" t="s">
        <v>185</v>
      </c>
      <c r="G91" s="100" t="s">
        <v>186</v>
      </c>
      <c r="H91" s="100" t="s">
        <v>187</v>
      </c>
      <c r="I91" s="100" t="s">
        <v>187</v>
      </c>
      <c r="J91" s="100" t="s">
        <v>188</v>
      </c>
      <c r="K91" s="75" t="s">
        <v>189</v>
      </c>
      <c r="L91" s="75" t="s">
        <v>183</v>
      </c>
      <c r="M91" s="202"/>
      <c r="N91" s="292"/>
      <c r="O91" s="292"/>
      <c r="P91" s="293"/>
    </row>
    <row r="92" spans="3:17" s="73" customFormat="1" ht="60" customHeight="1" x14ac:dyDescent="0.2">
      <c r="C92" s="271"/>
      <c r="D92" s="101" t="s">
        <v>96</v>
      </c>
      <c r="E92" s="101" t="s">
        <v>190</v>
      </c>
      <c r="F92" s="101" t="s">
        <v>191</v>
      </c>
      <c r="G92" s="101" t="s">
        <v>192</v>
      </c>
      <c r="H92" s="101" t="s">
        <v>193</v>
      </c>
      <c r="I92" s="101" t="s">
        <v>193</v>
      </c>
      <c r="J92" s="101" t="s">
        <v>194</v>
      </c>
      <c r="K92" s="76" t="s">
        <v>195</v>
      </c>
      <c r="L92" s="76" t="s">
        <v>183</v>
      </c>
      <c r="M92" s="294"/>
      <c r="N92" s="295"/>
      <c r="O92" s="295"/>
      <c r="P92" s="296"/>
    </row>
    <row r="93" spans="3:17" s="73" customFormat="1" ht="60" customHeight="1" x14ac:dyDescent="0.2">
      <c r="C93" s="271"/>
      <c r="D93" s="101" t="s">
        <v>97</v>
      </c>
      <c r="E93" s="101" t="s">
        <v>196</v>
      </c>
      <c r="F93" s="101" t="s">
        <v>197</v>
      </c>
      <c r="G93" s="101" t="s">
        <v>198</v>
      </c>
      <c r="H93" s="101" t="s">
        <v>199</v>
      </c>
      <c r="I93" s="101" t="s">
        <v>199</v>
      </c>
      <c r="J93" s="101" t="s">
        <v>200</v>
      </c>
      <c r="K93" s="76" t="s">
        <v>201</v>
      </c>
      <c r="L93" s="76" t="s">
        <v>183</v>
      </c>
      <c r="M93" s="294"/>
      <c r="N93" s="295"/>
      <c r="O93" s="295"/>
      <c r="P93" s="296"/>
    </row>
    <row r="94" spans="3:17" s="73" customFormat="1" ht="60" customHeight="1" thickBot="1" x14ac:dyDescent="0.25">
      <c r="C94" s="272"/>
      <c r="D94" s="103" t="s">
        <v>98</v>
      </c>
      <c r="E94" s="103" t="s">
        <v>202</v>
      </c>
      <c r="F94" s="103" t="s">
        <v>183</v>
      </c>
      <c r="G94" s="103" t="s">
        <v>183</v>
      </c>
      <c r="H94" s="103" t="s">
        <v>183</v>
      </c>
      <c r="I94" s="103" t="s">
        <v>183</v>
      </c>
      <c r="J94" s="103" t="s">
        <v>183</v>
      </c>
      <c r="K94" s="77" t="s">
        <v>183</v>
      </c>
      <c r="L94" s="77" t="s">
        <v>183</v>
      </c>
      <c r="M94" s="297"/>
      <c r="N94" s="298"/>
      <c r="O94" s="298"/>
      <c r="P94" s="299"/>
    </row>
    <row r="95" spans="3:17" s="26" customFormat="1" ht="25.5" customHeight="1" x14ac:dyDescent="0.2">
      <c r="C95" s="111"/>
      <c r="D95" s="112"/>
      <c r="E95" s="51" t="s">
        <v>83</v>
      </c>
      <c r="F95" s="51" t="s">
        <v>147</v>
      </c>
      <c r="G95" s="51" t="s">
        <v>148</v>
      </c>
      <c r="H95" s="51" t="s">
        <v>149</v>
      </c>
      <c r="I95" s="51" t="s">
        <v>150</v>
      </c>
      <c r="J95" s="51" t="s">
        <v>151</v>
      </c>
      <c r="K95" s="99" t="s">
        <v>152</v>
      </c>
      <c r="L95" s="283" t="s">
        <v>153</v>
      </c>
      <c r="M95" s="285" t="s">
        <v>135</v>
      </c>
      <c r="N95" s="286"/>
      <c r="O95" s="286"/>
      <c r="P95" s="287"/>
    </row>
    <row r="96" spans="3:17" s="26" customFormat="1" ht="25.5" customHeight="1" thickBot="1" x14ac:dyDescent="0.25">
      <c r="C96" s="113"/>
      <c r="D96" s="114"/>
      <c r="E96" s="52" t="s">
        <v>129</v>
      </c>
      <c r="F96" s="52" t="s">
        <v>128</v>
      </c>
      <c r="G96" s="52" t="s">
        <v>140</v>
      </c>
      <c r="H96" s="52" t="s">
        <v>143</v>
      </c>
      <c r="I96" s="52" t="s">
        <v>144</v>
      </c>
      <c r="J96" s="52" t="s">
        <v>145</v>
      </c>
      <c r="K96" s="72" t="s">
        <v>156</v>
      </c>
      <c r="L96" s="284"/>
      <c r="M96" s="288"/>
      <c r="N96" s="289"/>
      <c r="O96" s="289"/>
      <c r="P96" s="290"/>
    </row>
    <row r="97" spans="3:17" s="73" customFormat="1" ht="65.25" customHeight="1" x14ac:dyDescent="0.2">
      <c r="C97" s="270" t="s">
        <v>132</v>
      </c>
      <c r="D97" s="100" t="s">
        <v>95</v>
      </c>
      <c r="E97" s="100" t="s">
        <v>204</v>
      </c>
      <c r="F97" s="100" t="s">
        <v>205</v>
      </c>
      <c r="G97" s="100" t="s">
        <v>206</v>
      </c>
      <c r="H97" s="100" t="s">
        <v>207</v>
      </c>
      <c r="I97" s="100" t="s">
        <v>208</v>
      </c>
      <c r="J97" s="100" t="s">
        <v>209</v>
      </c>
      <c r="K97" s="75" t="s">
        <v>210</v>
      </c>
      <c r="L97" s="75" t="s">
        <v>183</v>
      </c>
      <c r="M97" s="273"/>
      <c r="N97" s="274"/>
      <c r="O97" s="274"/>
      <c r="P97" s="275"/>
    </row>
    <row r="98" spans="3:17" s="73" customFormat="1" ht="65.25" customHeight="1" x14ac:dyDescent="0.2">
      <c r="C98" s="271"/>
      <c r="D98" s="101" t="s">
        <v>96</v>
      </c>
      <c r="E98" s="101" t="s">
        <v>211</v>
      </c>
      <c r="F98" s="101" t="s">
        <v>212</v>
      </c>
      <c r="G98" s="101" t="s">
        <v>213</v>
      </c>
      <c r="H98" s="101" t="s">
        <v>214</v>
      </c>
      <c r="I98" s="101" t="s">
        <v>215</v>
      </c>
      <c r="J98" s="101" t="s">
        <v>216</v>
      </c>
      <c r="K98" s="76" t="s">
        <v>217</v>
      </c>
      <c r="L98" s="76" t="s">
        <v>183</v>
      </c>
      <c r="M98" s="276"/>
      <c r="N98" s="222"/>
      <c r="O98" s="222"/>
      <c r="P98" s="221"/>
    </row>
    <row r="99" spans="3:17" s="73" customFormat="1" ht="65.25" customHeight="1" x14ac:dyDescent="0.2">
      <c r="C99" s="271"/>
      <c r="D99" s="101" t="s">
        <v>97</v>
      </c>
      <c r="E99" s="101" t="s">
        <v>218</v>
      </c>
      <c r="F99" s="101" t="s">
        <v>218</v>
      </c>
      <c r="G99" s="101" t="s">
        <v>218</v>
      </c>
      <c r="H99" s="101" t="s">
        <v>218</v>
      </c>
      <c r="I99" s="101" t="s">
        <v>218</v>
      </c>
      <c r="J99" s="101" t="s">
        <v>218</v>
      </c>
      <c r="K99" s="101" t="s">
        <v>218</v>
      </c>
      <c r="L99" s="76" t="s">
        <v>183</v>
      </c>
      <c r="M99" s="276"/>
      <c r="N99" s="222"/>
      <c r="O99" s="222"/>
      <c r="P99" s="221"/>
    </row>
    <row r="100" spans="3:17" s="73" customFormat="1" ht="65.25" customHeight="1" thickBot="1" x14ac:dyDescent="0.25">
      <c r="C100" s="272"/>
      <c r="D100" s="103" t="s">
        <v>98</v>
      </c>
      <c r="E100" s="102" t="s">
        <v>219</v>
      </c>
      <c r="F100" s="102" t="s">
        <v>183</v>
      </c>
      <c r="G100" s="102" t="s">
        <v>183</v>
      </c>
      <c r="H100" s="102" t="s">
        <v>183</v>
      </c>
      <c r="I100" s="102" t="s">
        <v>183</v>
      </c>
      <c r="J100" s="102" t="s">
        <v>183</v>
      </c>
      <c r="K100" s="77" t="s">
        <v>183</v>
      </c>
      <c r="L100" s="77" t="s">
        <v>183</v>
      </c>
      <c r="M100" s="277"/>
      <c r="N100" s="278"/>
      <c r="O100" s="278"/>
      <c r="P100" s="279"/>
    </row>
    <row r="101" spans="3:17" s="73" customFormat="1" ht="65.25" customHeight="1" thickBot="1" x14ac:dyDescent="0.25">
      <c r="C101" s="109" t="s">
        <v>99</v>
      </c>
      <c r="D101" s="110"/>
      <c r="E101" s="74" t="s">
        <v>220</v>
      </c>
      <c r="F101" s="181" t="s">
        <v>221</v>
      </c>
      <c r="G101" s="181" t="s">
        <v>222</v>
      </c>
      <c r="H101" s="181" t="s">
        <v>222</v>
      </c>
      <c r="I101" s="181" t="s">
        <v>222</v>
      </c>
      <c r="J101" s="181" t="s">
        <v>223</v>
      </c>
      <c r="K101" s="182" t="s">
        <v>223</v>
      </c>
      <c r="L101" s="33" t="s">
        <v>183</v>
      </c>
      <c r="M101" s="280"/>
      <c r="N101" s="281"/>
      <c r="O101" s="281"/>
      <c r="P101" s="282"/>
    </row>
    <row r="102" spans="3:17" s="73" customFormat="1" ht="65.25" customHeight="1" thickBot="1" x14ac:dyDescent="0.25">
      <c r="C102" s="109" t="s">
        <v>100</v>
      </c>
      <c r="D102" s="110"/>
      <c r="E102" s="74" t="s">
        <v>224</v>
      </c>
      <c r="F102" s="74" t="s">
        <v>163</v>
      </c>
      <c r="G102" s="74" t="s">
        <v>183</v>
      </c>
      <c r="H102" s="74" t="s">
        <v>183</v>
      </c>
      <c r="I102" s="74" t="s">
        <v>183</v>
      </c>
      <c r="J102" s="74" t="s">
        <v>183</v>
      </c>
      <c r="K102" s="33" t="s">
        <v>183</v>
      </c>
      <c r="L102" s="33" t="s">
        <v>183</v>
      </c>
      <c r="M102" s="280"/>
      <c r="N102" s="281"/>
      <c r="O102" s="281"/>
      <c r="P102" s="282"/>
    </row>
    <row r="103" spans="3:17" s="73" customFormat="1" ht="65.25" customHeight="1" thickBot="1" x14ac:dyDescent="0.25">
      <c r="C103" s="109" t="s">
        <v>101</v>
      </c>
      <c r="D103" s="110"/>
      <c r="E103" s="74" t="s">
        <v>225</v>
      </c>
      <c r="F103" s="74" t="s">
        <v>163</v>
      </c>
      <c r="G103" s="74" t="s">
        <v>183</v>
      </c>
      <c r="H103" s="74" t="s">
        <v>183</v>
      </c>
      <c r="I103" s="74" t="s">
        <v>183</v>
      </c>
      <c r="J103" s="74" t="s">
        <v>183</v>
      </c>
      <c r="K103" s="33" t="s">
        <v>183</v>
      </c>
      <c r="L103" s="33" t="s">
        <v>183</v>
      </c>
      <c r="M103" s="280"/>
      <c r="N103" s="281"/>
      <c r="O103" s="281"/>
      <c r="P103" s="282"/>
    </row>
    <row r="104" spans="3:17" s="73" customFormat="1" ht="65.25" customHeight="1" thickBot="1" x14ac:dyDescent="0.25">
      <c r="C104" s="109" t="s">
        <v>102</v>
      </c>
      <c r="D104" s="110"/>
      <c r="E104" s="74" t="s">
        <v>226</v>
      </c>
      <c r="F104" s="74" t="s">
        <v>163</v>
      </c>
      <c r="G104" s="74" t="s">
        <v>183</v>
      </c>
      <c r="H104" s="74" t="s">
        <v>183</v>
      </c>
      <c r="I104" s="74" t="s">
        <v>183</v>
      </c>
      <c r="J104" s="74" t="s">
        <v>183</v>
      </c>
      <c r="K104" s="33" t="s">
        <v>183</v>
      </c>
      <c r="L104" s="33" t="s">
        <v>183</v>
      </c>
      <c r="M104" s="280"/>
      <c r="N104" s="281"/>
      <c r="O104" s="281"/>
      <c r="P104" s="282"/>
    </row>
    <row r="105" spans="3:17" s="73" customFormat="1" ht="65.25" customHeight="1" thickBot="1" x14ac:dyDescent="0.25">
      <c r="C105" s="109" t="s">
        <v>109</v>
      </c>
      <c r="D105" s="110"/>
      <c r="E105" s="74" t="s">
        <v>227</v>
      </c>
      <c r="F105" s="74" t="s">
        <v>220</v>
      </c>
      <c r="G105" s="74" t="s">
        <v>183</v>
      </c>
      <c r="H105" s="74" t="s">
        <v>183</v>
      </c>
      <c r="I105" s="74" t="s">
        <v>183</v>
      </c>
      <c r="J105" s="74" t="s">
        <v>183</v>
      </c>
      <c r="K105" s="33" t="s">
        <v>183</v>
      </c>
      <c r="L105" s="33" t="s">
        <v>183</v>
      </c>
      <c r="M105" s="280"/>
      <c r="N105" s="281"/>
      <c r="O105" s="281"/>
      <c r="P105" s="282"/>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232</v>
      </c>
      <c r="P112" s="94"/>
    </row>
    <row r="113" spans="3:17" s="92" customFormat="1" ht="23.4" x14ac:dyDescent="0.3">
      <c r="C113" s="93"/>
      <c r="G113" s="92" t="s">
        <v>157</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228</v>
      </c>
      <c r="P116" s="94"/>
    </row>
    <row r="117" spans="3:17" s="92" customFormat="1" ht="23.4" x14ac:dyDescent="0.3">
      <c r="C117" s="93"/>
      <c r="Q117" s="94"/>
    </row>
    <row r="118" spans="3:17" s="92" customFormat="1" ht="23.4" x14ac:dyDescent="0.3">
      <c r="C118" s="93"/>
      <c r="I118" s="92" t="s">
        <v>229</v>
      </c>
      <c r="L118" s="97"/>
      <c r="M118" s="97" t="s">
        <v>85</v>
      </c>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M103:P103"/>
    <mergeCell ref="M104:P104"/>
    <mergeCell ref="M105:P105"/>
    <mergeCell ref="L95:L96"/>
    <mergeCell ref="M95:P96"/>
    <mergeCell ref="C97:C100"/>
    <mergeCell ref="M97:P100"/>
    <mergeCell ref="M101:P101"/>
    <mergeCell ref="M102:P102"/>
    <mergeCell ref="L84:L85"/>
    <mergeCell ref="M84:P85"/>
    <mergeCell ref="M86:P86"/>
    <mergeCell ref="C87:C90"/>
    <mergeCell ref="M87:P90"/>
    <mergeCell ref="C91:C94"/>
    <mergeCell ref="M91:P94"/>
    <mergeCell ref="C70:P81"/>
    <mergeCell ref="C56:D57"/>
    <mergeCell ref="E56:E57"/>
    <mergeCell ref="M56:M57"/>
    <mergeCell ref="N56:N57"/>
    <mergeCell ref="C58:D59"/>
    <mergeCell ref="C60:D60"/>
    <mergeCell ref="C61:D62"/>
    <mergeCell ref="C63:D63"/>
    <mergeCell ref="C64:D65"/>
    <mergeCell ref="C66:D66"/>
    <mergeCell ref="G67:L67"/>
    <mergeCell ref="C53:D53"/>
    <mergeCell ref="C30:G39"/>
    <mergeCell ref="I30:P39"/>
    <mergeCell ref="C43:D44"/>
    <mergeCell ref="E43:E44"/>
    <mergeCell ref="M43:M44"/>
    <mergeCell ref="N43:N44"/>
    <mergeCell ref="C45:D46"/>
    <mergeCell ref="C47:D47"/>
    <mergeCell ref="C48:D49"/>
    <mergeCell ref="C50:D50"/>
    <mergeCell ref="C51:D52"/>
    <mergeCell ref="H13:H14"/>
    <mergeCell ref="I13:I14"/>
    <mergeCell ref="C18:E18"/>
    <mergeCell ref="H18:P19"/>
    <mergeCell ref="C19:E19"/>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O1:P1"/>
    <mergeCell ref="O2:P2"/>
    <mergeCell ref="F4:L4"/>
    <mergeCell ref="A5:A9"/>
    <mergeCell ref="B5:B9"/>
    <mergeCell ref="C5:L5"/>
    <mergeCell ref="C6:H6"/>
    <mergeCell ref="I6:K6"/>
    <mergeCell ref="C7:C8"/>
    <mergeCell ref="F7:F8"/>
    <mergeCell ref="G7:G8"/>
    <mergeCell ref="H7:H8"/>
    <mergeCell ref="I7:I8"/>
    <mergeCell ref="C1:K1"/>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4" activePane="bottomRight" state="frozen"/>
      <selection activeCell="O122" sqref="O122"/>
      <selection pane="topRight" activeCell="O122" sqref="O122"/>
      <selection pane="bottomLeft" activeCell="O122" sqref="O122"/>
      <selection pane="bottomRight" activeCell="H7" sqref="H7"/>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115</v>
      </c>
      <c r="D1" s="86"/>
      <c r="E1" s="82"/>
      <c r="F1" s="82"/>
      <c r="G1" s="7"/>
      <c r="H1" s="7"/>
      <c r="I1" s="8"/>
      <c r="J1" s="7"/>
      <c r="K1" s="7"/>
      <c r="L1" s="5"/>
      <c r="O1" s="83" t="s">
        <v>120</v>
      </c>
      <c r="P1" s="83"/>
      <c r="U1" s="2"/>
      <c r="V1" s="1"/>
    </row>
    <row r="2" spans="3:22" ht="22.5" customHeight="1" x14ac:dyDescent="0.2">
      <c r="C2" s="302"/>
      <c r="D2" s="303"/>
      <c r="E2" s="306" t="s">
        <v>74</v>
      </c>
      <c r="F2" s="308" t="s">
        <v>116</v>
      </c>
      <c r="G2" s="308" t="s">
        <v>49</v>
      </c>
      <c r="H2" s="51" t="s">
        <v>147</v>
      </c>
      <c r="I2" s="51" t="s">
        <v>148</v>
      </c>
      <c r="J2" s="51" t="s">
        <v>149</v>
      </c>
      <c r="K2" s="51" t="s">
        <v>150</v>
      </c>
      <c r="L2" s="51" t="s">
        <v>151</v>
      </c>
      <c r="M2" s="51" t="s">
        <v>152</v>
      </c>
      <c r="N2" s="162" t="s">
        <v>141</v>
      </c>
      <c r="O2" s="310" t="s">
        <v>56</v>
      </c>
      <c r="P2" s="300" t="s">
        <v>121</v>
      </c>
      <c r="U2" s="2"/>
      <c r="V2" s="1"/>
    </row>
    <row r="3" spans="3:22" ht="22.5" customHeight="1" thickBot="1" x14ac:dyDescent="0.25">
      <c r="C3" s="304"/>
      <c r="D3" s="305"/>
      <c r="E3" s="307"/>
      <c r="F3" s="309"/>
      <c r="G3" s="309"/>
      <c r="H3" s="56" t="s">
        <v>128</v>
      </c>
      <c r="I3" s="56" t="s">
        <v>139</v>
      </c>
      <c r="J3" s="56" t="s">
        <v>143</v>
      </c>
      <c r="K3" s="56" t="s">
        <v>144</v>
      </c>
      <c r="L3" s="56" t="s">
        <v>145</v>
      </c>
      <c r="M3" s="56" t="s">
        <v>146</v>
      </c>
      <c r="N3" s="163" t="s">
        <v>142</v>
      </c>
      <c r="O3" s="311"/>
      <c r="P3" s="301"/>
      <c r="U3" s="2"/>
      <c r="V3" s="1"/>
    </row>
    <row r="4" spans="3:22" ht="21.75" customHeight="1" x14ac:dyDescent="0.2">
      <c r="C4" s="312" t="s">
        <v>60</v>
      </c>
      <c r="D4" s="313"/>
      <c r="E4" s="318" t="s">
        <v>76</v>
      </c>
      <c r="F4" s="57" t="s">
        <v>117</v>
      </c>
      <c r="G4" s="57" t="s">
        <v>79</v>
      </c>
      <c r="H4" s="153">
        <f>G6/6</f>
        <v>0</v>
      </c>
      <c r="I4" s="153">
        <f>H6/5</f>
        <v>0</v>
      </c>
      <c r="J4" s="153">
        <f>I6/4</f>
        <v>0</v>
      </c>
      <c r="K4" s="153">
        <f>J6/3</f>
        <v>0</v>
      </c>
      <c r="L4" s="153">
        <f>K6/2</f>
        <v>0</v>
      </c>
      <c r="M4" s="157">
        <f>L6</f>
        <v>0</v>
      </c>
      <c r="N4" s="157">
        <f>M6</f>
        <v>0</v>
      </c>
      <c r="O4" s="158">
        <f>SUM(H4:N4)</f>
        <v>0</v>
      </c>
      <c r="P4" s="321"/>
      <c r="U4" s="2"/>
      <c r="V4" s="1"/>
    </row>
    <row r="5" spans="3:22" ht="21.75" customHeight="1" x14ac:dyDescent="0.2">
      <c r="C5" s="314"/>
      <c r="D5" s="315"/>
      <c r="E5" s="319"/>
      <c r="F5" s="58" t="s">
        <v>118</v>
      </c>
      <c r="G5" s="58" t="s">
        <v>78</v>
      </c>
      <c r="H5" s="161" t="str">
        <f>IF(G6=0,"",H4/$G6)</f>
        <v/>
      </c>
      <c r="I5" s="161" t="str">
        <f t="shared" ref="I5:N5" si="0">IF(H6=0,"",I4/$G6)</f>
        <v/>
      </c>
      <c r="J5" s="161" t="str">
        <f t="shared" si="0"/>
        <v/>
      </c>
      <c r="K5" s="161" t="str">
        <f t="shared" si="0"/>
        <v/>
      </c>
      <c r="L5" s="161" t="str">
        <f t="shared" si="0"/>
        <v/>
      </c>
      <c r="M5" s="161" t="str">
        <f t="shared" si="0"/>
        <v/>
      </c>
      <c r="N5" s="161" t="str">
        <f t="shared" si="0"/>
        <v/>
      </c>
      <c r="O5" s="164" t="str">
        <f>IF(G6=0,"",G6/O4)</f>
        <v/>
      </c>
      <c r="P5" s="322"/>
      <c r="U5" s="2"/>
      <c r="V5" s="1"/>
    </row>
    <row r="6" spans="3:22" ht="21.75" customHeight="1" thickBot="1" x14ac:dyDescent="0.25">
      <c r="C6" s="316"/>
      <c r="D6" s="317"/>
      <c r="E6" s="320"/>
      <c r="F6" s="84" t="s">
        <v>119</v>
      </c>
      <c r="G6" s="154">
        <f>ROUND('赤字解消 '!$C$10/1000,0)</f>
        <v>0</v>
      </c>
      <c r="H6" s="155">
        <f>G6-H4</f>
        <v>0</v>
      </c>
      <c r="I6" s="155">
        <f t="shared" ref="I6:M6" si="1">H6-I4</f>
        <v>0</v>
      </c>
      <c r="J6" s="155">
        <f t="shared" si="1"/>
        <v>0</v>
      </c>
      <c r="K6" s="155">
        <f t="shared" si="1"/>
        <v>0</v>
      </c>
      <c r="L6" s="155">
        <f t="shared" si="1"/>
        <v>0</v>
      </c>
      <c r="M6" s="156">
        <f t="shared" si="1"/>
        <v>0</v>
      </c>
      <c r="N6" s="156">
        <f>M6-N4</f>
        <v>0</v>
      </c>
      <c r="O6" s="159">
        <f>N6</f>
        <v>0</v>
      </c>
      <c r="P6" s="323"/>
      <c r="U6" s="2"/>
      <c r="V6" s="1"/>
    </row>
    <row r="7" spans="3:22" ht="21.75" customHeight="1" x14ac:dyDescent="0.2">
      <c r="C7" s="312" t="s">
        <v>61</v>
      </c>
      <c r="D7" s="313"/>
      <c r="E7" s="318" t="s">
        <v>75</v>
      </c>
      <c r="F7" s="57" t="s">
        <v>117</v>
      </c>
      <c r="G7" s="57" t="s">
        <v>79</v>
      </c>
      <c r="H7" s="153">
        <f>G9/6</f>
        <v>0</v>
      </c>
      <c r="I7" s="153">
        <f>H9/5</f>
        <v>0</v>
      </c>
      <c r="J7" s="153">
        <f>I9/4</f>
        <v>0</v>
      </c>
      <c r="K7" s="153">
        <v>0</v>
      </c>
      <c r="L7" s="153">
        <f>K9/2</f>
        <v>0</v>
      </c>
      <c r="M7" s="157">
        <f>L9</f>
        <v>0</v>
      </c>
      <c r="N7" s="157">
        <f>M9</f>
        <v>0</v>
      </c>
      <c r="O7" s="158">
        <f>SUM(H7:N7)</f>
        <v>0</v>
      </c>
      <c r="P7" s="321"/>
      <c r="U7" s="2"/>
      <c r="V7" s="1"/>
    </row>
    <row r="8" spans="3:22" ht="21.75" customHeight="1" x14ac:dyDescent="0.2">
      <c r="C8" s="314"/>
      <c r="D8" s="315"/>
      <c r="E8" s="319"/>
      <c r="F8" s="58" t="s">
        <v>118</v>
      </c>
      <c r="G8" s="58" t="s">
        <v>78</v>
      </c>
      <c r="H8" s="161" t="str">
        <f>IF(G9=0,"",H7/$G9)</f>
        <v/>
      </c>
      <c r="I8" s="161" t="str">
        <f t="shared" ref="I8:N8" si="2">IF(H9=0,"",I7/$G9)</f>
        <v/>
      </c>
      <c r="J8" s="161" t="str">
        <f t="shared" si="2"/>
        <v/>
      </c>
      <c r="K8" s="161" t="str">
        <f t="shared" si="2"/>
        <v/>
      </c>
      <c r="L8" s="161" t="str">
        <f t="shared" si="2"/>
        <v/>
      </c>
      <c r="M8" s="161" t="str">
        <f t="shared" si="2"/>
        <v/>
      </c>
      <c r="N8" s="161" t="str">
        <f t="shared" si="2"/>
        <v/>
      </c>
      <c r="O8" s="164" t="str">
        <f>IF(G9=0,"",G9/O7)</f>
        <v/>
      </c>
      <c r="P8" s="322"/>
      <c r="U8" s="2"/>
      <c r="V8" s="1"/>
    </row>
    <row r="9" spans="3:22" ht="21.75" customHeight="1" thickBot="1" x14ac:dyDescent="0.25">
      <c r="C9" s="316" t="s">
        <v>58</v>
      </c>
      <c r="D9" s="317"/>
      <c r="E9" s="320"/>
      <c r="F9" s="84" t="s">
        <v>119</v>
      </c>
      <c r="G9" s="154">
        <v>0</v>
      </c>
      <c r="H9" s="155">
        <f>G9-H7</f>
        <v>0</v>
      </c>
      <c r="I9" s="155">
        <f t="shared" ref="I9:N9" si="3">H9-I7</f>
        <v>0</v>
      </c>
      <c r="J9" s="155">
        <f t="shared" si="3"/>
        <v>0</v>
      </c>
      <c r="K9" s="155">
        <f t="shared" si="3"/>
        <v>0</v>
      </c>
      <c r="L9" s="155">
        <f t="shared" si="3"/>
        <v>0</v>
      </c>
      <c r="M9" s="156">
        <f t="shared" si="3"/>
        <v>0</v>
      </c>
      <c r="N9" s="156">
        <f t="shared" si="3"/>
        <v>0</v>
      </c>
      <c r="O9" s="159">
        <f>N9</f>
        <v>0</v>
      </c>
      <c r="P9" s="323"/>
      <c r="U9" s="2"/>
      <c r="V9" s="1"/>
    </row>
    <row r="10" spans="3:22" ht="21.75" customHeight="1" x14ac:dyDescent="0.2">
      <c r="C10" s="312" t="s">
        <v>62</v>
      </c>
      <c r="D10" s="313"/>
      <c r="E10" s="318" t="s">
        <v>76</v>
      </c>
      <c r="F10" s="57" t="s">
        <v>117</v>
      </c>
      <c r="G10" s="57" t="s">
        <v>79</v>
      </c>
      <c r="H10" s="153">
        <f>G12/6</f>
        <v>0</v>
      </c>
      <c r="I10" s="153">
        <f>H12/5</f>
        <v>0</v>
      </c>
      <c r="J10" s="153">
        <f>I12/4</f>
        <v>0</v>
      </c>
      <c r="K10" s="153">
        <f>J12/3</f>
        <v>0</v>
      </c>
      <c r="L10" s="153">
        <f>K12/2</f>
        <v>0</v>
      </c>
      <c r="M10" s="157">
        <f>L12</f>
        <v>0</v>
      </c>
      <c r="N10" s="157">
        <f>M12</f>
        <v>0</v>
      </c>
      <c r="O10" s="158">
        <f>SUM(H10:N10)</f>
        <v>0</v>
      </c>
      <c r="P10" s="321"/>
      <c r="U10" s="2"/>
      <c r="V10" s="1"/>
    </row>
    <row r="11" spans="3:22" ht="21.75" customHeight="1" x14ac:dyDescent="0.2">
      <c r="C11" s="314"/>
      <c r="D11" s="315"/>
      <c r="E11" s="319"/>
      <c r="F11" s="58" t="s">
        <v>118</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322"/>
      <c r="U11" s="2"/>
      <c r="V11" s="1"/>
    </row>
    <row r="12" spans="3:22" ht="21.75" customHeight="1" thickBot="1" x14ac:dyDescent="0.25">
      <c r="C12" s="316" t="s">
        <v>58</v>
      </c>
      <c r="D12" s="317"/>
      <c r="E12" s="320"/>
      <c r="F12" s="84" t="s">
        <v>119</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23"/>
      <c r="U12" s="2"/>
      <c r="V12" s="1"/>
    </row>
    <row r="13" spans="3:22" ht="21.75" customHeight="1" x14ac:dyDescent="0.2">
      <c r="C13" s="312" t="s">
        <v>63</v>
      </c>
      <c r="D13" s="313"/>
      <c r="E13" s="318" t="s">
        <v>76</v>
      </c>
      <c r="F13" s="57" t="s">
        <v>117</v>
      </c>
      <c r="G13" s="57" t="s">
        <v>79</v>
      </c>
      <c r="H13" s="153">
        <f>G15/6</f>
        <v>0</v>
      </c>
      <c r="I13" s="153">
        <f>H15/5</f>
        <v>0</v>
      </c>
      <c r="J13" s="153">
        <f>I15/4</f>
        <v>0</v>
      </c>
      <c r="K13" s="153">
        <f>J15/3</f>
        <v>0</v>
      </c>
      <c r="L13" s="153">
        <f>K15/2</f>
        <v>0</v>
      </c>
      <c r="M13" s="157">
        <f>L15</f>
        <v>0</v>
      </c>
      <c r="N13" s="157">
        <f>M15</f>
        <v>0</v>
      </c>
      <c r="O13" s="175"/>
      <c r="P13" s="321"/>
      <c r="U13" s="2"/>
      <c r="V13" s="1"/>
    </row>
    <row r="14" spans="3:22" ht="21.75" customHeight="1" x14ac:dyDescent="0.2">
      <c r="C14" s="314"/>
      <c r="D14" s="315"/>
      <c r="E14" s="319"/>
      <c r="F14" s="58" t="s">
        <v>118</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322"/>
      <c r="U14" s="2"/>
      <c r="V14" s="1"/>
    </row>
    <row r="15" spans="3:22" ht="21.75" customHeight="1" thickBot="1" x14ac:dyDescent="0.25">
      <c r="C15" s="316" t="s">
        <v>58</v>
      </c>
      <c r="D15" s="317"/>
      <c r="E15" s="320"/>
      <c r="F15" s="84" t="s">
        <v>119</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23"/>
      <c r="U15" s="2"/>
      <c r="V15" s="1"/>
    </row>
    <row r="16" spans="3:22" ht="21.75" customHeight="1" x14ac:dyDescent="0.2">
      <c r="C16" s="312" t="s">
        <v>64</v>
      </c>
      <c r="D16" s="313"/>
      <c r="E16" s="318" t="s">
        <v>76</v>
      </c>
      <c r="F16" s="57" t="s">
        <v>117</v>
      </c>
      <c r="G16" s="57" t="s">
        <v>79</v>
      </c>
      <c r="H16" s="153">
        <f>G18/6</f>
        <v>0</v>
      </c>
      <c r="I16" s="153">
        <f>H18/5</f>
        <v>0</v>
      </c>
      <c r="J16" s="153">
        <f>I18/4</f>
        <v>0</v>
      </c>
      <c r="K16" s="153">
        <f>J18/3</f>
        <v>0</v>
      </c>
      <c r="L16" s="153">
        <f>K18/2</f>
        <v>0</v>
      </c>
      <c r="M16" s="157">
        <f>L18</f>
        <v>0</v>
      </c>
      <c r="N16" s="157">
        <f>M18</f>
        <v>0</v>
      </c>
      <c r="O16" s="175">
        <f>SUM(H16:M16)</f>
        <v>0</v>
      </c>
      <c r="P16" s="321"/>
      <c r="U16" s="2"/>
      <c r="V16" s="1"/>
    </row>
    <row r="17" spans="3:22" ht="21.75" customHeight="1" x14ac:dyDescent="0.2">
      <c r="C17" s="314"/>
      <c r="D17" s="315"/>
      <c r="E17" s="319"/>
      <c r="F17" s="58" t="s">
        <v>118</v>
      </c>
      <c r="G17" s="58" t="s">
        <v>78</v>
      </c>
      <c r="H17" s="161" t="str">
        <f>IF(G18=0,"",H16/$G18)</f>
        <v/>
      </c>
      <c r="I17" s="161" t="str">
        <f t="shared" ref="I17:N17" si="8">IF(H18=0,"",I16/$G18)</f>
        <v/>
      </c>
      <c r="J17" s="161" t="str">
        <f t="shared" si="8"/>
        <v/>
      </c>
      <c r="K17" s="161" t="str">
        <f t="shared" si="8"/>
        <v/>
      </c>
      <c r="L17" s="161" t="str">
        <f t="shared" si="8"/>
        <v/>
      </c>
      <c r="M17" s="161" t="str">
        <f t="shared" si="8"/>
        <v/>
      </c>
      <c r="N17" s="161" t="str">
        <f t="shared" si="8"/>
        <v/>
      </c>
      <c r="O17" s="164" t="str">
        <f>IF(G18=0,"",G18/O16)</f>
        <v/>
      </c>
      <c r="P17" s="322"/>
      <c r="U17" s="2"/>
      <c r="V17" s="1"/>
    </row>
    <row r="18" spans="3:22" ht="21.75" customHeight="1" thickBot="1" x14ac:dyDescent="0.25">
      <c r="C18" s="316" t="s">
        <v>58</v>
      </c>
      <c r="D18" s="317"/>
      <c r="E18" s="320"/>
      <c r="F18" s="84" t="s">
        <v>119</v>
      </c>
      <c r="G18" s="154">
        <f>ROUND('赤字解消 '!$G$10/1000,0)</f>
        <v>0</v>
      </c>
      <c r="H18" s="155">
        <f>G18-H16</f>
        <v>0</v>
      </c>
      <c r="I18" s="155">
        <f t="shared" ref="I18:N18" si="9">H18-I16</f>
        <v>0</v>
      </c>
      <c r="J18" s="155">
        <f t="shared" si="9"/>
        <v>0</v>
      </c>
      <c r="K18" s="155">
        <f t="shared" si="9"/>
        <v>0</v>
      </c>
      <c r="L18" s="155">
        <f t="shared" si="9"/>
        <v>0</v>
      </c>
      <c r="M18" s="156">
        <f t="shared" si="9"/>
        <v>0</v>
      </c>
      <c r="N18" s="156">
        <f t="shared" si="9"/>
        <v>0</v>
      </c>
      <c r="O18" s="176">
        <f>N18</f>
        <v>0</v>
      </c>
      <c r="P18" s="323"/>
      <c r="U18" s="2"/>
      <c r="V18" s="1"/>
    </row>
    <row r="19" spans="3:22" ht="21.75" customHeight="1" x14ac:dyDescent="0.2">
      <c r="C19" s="312" t="s">
        <v>65</v>
      </c>
      <c r="D19" s="313"/>
      <c r="E19" s="318" t="s">
        <v>76</v>
      </c>
      <c r="F19" s="57" t="s">
        <v>117</v>
      </c>
      <c r="G19" s="57" t="s">
        <v>79</v>
      </c>
      <c r="H19" s="153">
        <f>G21/6</f>
        <v>0</v>
      </c>
      <c r="I19" s="153">
        <f>H21/5</f>
        <v>0</v>
      </c>
      <c r="J19" s="153">
        <f>I21/4</f>
        <v>0</v>
      </c>
      <c r="K19" s="153">
        <f>J21/3</f>
        <v>0</v>
      </c>
      <c r="L19" s="153">
        <f>K21/2</f>
        <v>0</v>
      </c>
      <c r="M19" s="157">
        <f>L21</f>
        <v>0</v>
      </c>
      <c r="N19" s="157">
        <f>M21</f>
        <v>0</v>
      </c>
      <c r="O19" s="175">
        <f>SUM(H19:M19)</f>
        <v>0</v>
      </c>
      <c r="P19" s="321"/>
      <c r="U19" s="2"/>
      <c r="V19" s="1"/>
    </row>
    <row r="20" spans="3:22" ht="21.75" customHeight="1" x14ac:dyDescent="0.2">
      <c r="C20" s="314"/>
      <c r="D20" s="315"/>
      <c r="E20" s="319"/>
      <c r="F20" s="58" t="s">
        <v>118</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322"/>
      <c r="U20" s="2"/>
      <c r="V20" s="1"/>
    </row>
    <row r="21" spans="3:22" ht="21.75" customHeight="1" thickBot="1" x14ac:dyDescent="0.25">
      <c r="C21" s="316" t="s">
        <v>58</v>
      </c>
      <c r="D21" s="317"/>
      <c r="E21" s="320"/>
      <c r="F21" s="84" t="s">
        <v>119</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23"/>
      <c r="U21" s="2"/>
      <c r="V21" s="1"/>
    </row>
    <row r="22" spans="3:22" ht="21.75" customHeight="1" x14ac:dyDescent="0.2">
      <c r="C22" s="312" t="s">
        <v>66</v>
      </c>
      <c r="D22" s="313"/>
      <c r="E22" s="318" t="s">
        <v>76</v>
      </c>
      <c r="F22" s="57" t="s">
        <v>117</v>
      </c>
      <c r="G22" s="57" t="s">
        <v>79</v>
      </c>
      <c r="H22" s="153">
        <f>G24/6</f>
        <v>0</v>
      </c>
      <c r="I22" s="153">
        <f>H24/5</f>
        <v>0</v>
      </c>
      <c r="J22" s="153">
        <f>I24/4</f>
        <v>0</v>
      </c>
      <c r="K22" s="153">
        <f>J24/3</f>
        <v>0</v>
      </c>
      <c r="L22" s="153">
        <f>K24/2</f>
        <v>0</v>
      </c>
      <c r="M22" s="157">
        <f>L24</f>
        <v>0</v>
      </c>
      <c r="N22" s="157">
        <f>M24</f>
        <v>0</v>
      </c>
      <c r="O22" s="175">
        <f>SUM(H22:N22)</f>
        <v>0</v>
      </c>
      <c r="P22" s="321"/>
      <c r="U22" s="2"/>
      <c r="V22" s="1"/>
    </row>
    <row r="23" spans="3:22" ht="21.75" customHeight="1" x14ac:dyDescent="0.2">
      <c r="C23" s="314"/>
      <c r="D23" s="315"/>
      <c r="E23" s="319"/>
      <c r="F23" s="58" t="s">
        <v>118</v>
      </c>
      <c r="G23" s="58" t="s">
        <v>78</v>
      </c>
      <c r="H23" s="161" t="str">
        <f>IF(G24=0,"",H22/$G24)</f>
        <v/>
      </c>
      <c r="I23" s="161" t="str">
        <f t="shared" ref="I23:N23" si="12">IF(H24=0,"",I22/$G24)</f>
        <v/>
      </c>
      <c r="J23" s="161" t="str">
        <f t="shared" si="12"/>
        <v/>
      </c>
      <c r="K23" s="161" t="str">
        <f t="shared" si="12"/>
        <v/>
      </c>
      <c r="L23" s="161" t="str">
        <f t="shared" si="12"/>
        <v/>
      </c>
      <c r="M23" s="161" t="str">
        <f t="shared" si="12"/>
        <v/>
      </c>
      <c r="N23" s="161" t="str">
        <f t="shared" si="12"/>
        <v/>
      </c>
      <c r="O23" s="164" t="str">
        <f>IF(G24=0,"",G24/O22)</f>
        <v/>
      </c>
      <c r="P23" s="322"/>
      <c r="U23" s="2"/>
      <c r="V23" s="1"/>
    </row>
    <row r="24" spans="3:22" ht="21.75" customHeight="1" thickBot="1" x14ac:dyDescent="0.25">
      <c r="C24" s="316" t="s">
        <v>58</v>
      </c>
      <c r="D24" s="317"/>
      <c r="E24" s="320"/>
      <c r="F24" s="84" t="s">
        <v>119</v>
      </c>
      <c r="G24" s="154">
        <f>ROUND('赤字解消 '!$I$10/1000,0)</f>
        <v>0</v>
      </c>
      <c r="H24" s="155">
        <f>G24-H22</f>
        <v>0</v>
      </c>
      <c r="I24" s="155">
        <f t="shared" ref="I24:N24" si="13">H24-I22</f>
        <v>0</v>
      </c>
      <c r="J24" s="155">
        <f t="shared" si="13"/>
        <v>0</v>
      </c>
      <c r="K24" s="155">
        <f t="shared" si="13"/>
        <v>0</v>
      </c>
      <c r="L24" s="155">
        <f t="shared" si="13"/>
        <v>0</v>
      </c>
      <c r="M24" s="156">
        <f t="shared" si="13"/>
        <v>0</v>
      </c>
      <c r="N24" s="156">
        <f t="shared" si="13"/>
        <v>0</v>
      </c>
      <c r="O24" s="176">
        <f>N24</f>
        <v>0</v>
      </c>
      <c r="P24" s="323"/>
      <c r="U24" s="2"/>
      <c r="V24" s="1"/>
    </row>
    <row r="25" spans="3:22" ht="21.75" customHeight="1" x14ac:dyDescent="0.2">
      <c r="C25" s="312" t="s">
        <v>67</v>
      </c>
      <c r="D25" s="313"/>
      <c r="E25" s="318" t="s">
        <v>76</v>
      </c>
      <c r="F25" s="57" t="s">
        <v>117</v>
      </c>
      <c r="G25" s="57" t="s">
        <v>79</v>
      </c>
      <c r="H25" s="153">
        <f>G27/6</f>
        <v>0</v>
      </c>
      <c r="I25" s="153">
        <f>H27/5</f>
        <v>0</v>
      </c>
      <c r="J25" s="153">
        <f>I27/4</f>
        <v>0</v>
      </c>
      <c r="K25" s="153">
        <f>J27/3</f>
        <v>0</v>
      </c>
      <c r="L25" s="153">
        <f>K27/2</f>
        <v>0</v>
      </c>
      <c r="M25" s="157">
        <f>L27</f>
        <v>0</v>
      </c>
      <c r="N25" s="157">
        <f>M27</f>
        <v>0</v>
      </c>
      <c r="O25" s="175">
        <f>SUM(H25:N25)</f>
        <v>0</v>
      </c>
      <c r="P25" s="321"/>
      <c r="U25" s="2"/>
      <c r="V25" s="1"/>
    </row>
    <row r="26" spans="3:22" ht="21.75" customHeight="1" x14ac:dyDescent="0.2">
      <c r="C26" s="314"/>
      <c r="D26" s="315"/>
      <c r="E26" s="319"/>
      <c r="F26" s="58" t="s">
        <v>118</v>
      </c>
      <c r="G26" s="58" t="s">
        <v>78</v>
      </c>
      <c r="H26" s="161" t="str">
        <f>IF(G27=0,"",H25/$G27)</f>
        <v/>
      </c>
      <c r="I26" s="161" t="str">
        <f t="shared" ref="I26:N26" si="14">IF(H27=0,"",I25/$G27)</f>
        <v/>
      </c>
      <c r="J26" s="161" t="str">
        <f t="shared" si="14"/>
        <v/>
      </c>
      <c r="K26" s="161" t="str">
        <f t="shared" si="14"/>
        <v/>
      </c>
      <c r="L26" s="161" t="str">
        <f t="shared" si="14"/>
        <v/>
      </c>
      <c r="M26" s="161" t="str">
        <f t="shared" si="14"/>
        <v/>
      </c>
      <c r="N26" s="161" t="str">
        <f t="shared" si="14"/>
        <v/>
      </c>
      <c r="O26" s="164" t="str">
        <f>IF(G27=0,"",G27/O25)</f>
        <v/>
      </c>
      <c r="P26" s="322"/>
      <c r="U26" s="2"/>
      <c r="V26" s="1"/>
    </row>
    <row r="27" spans="3:22" ht="21.75" customHeight="1" thickBot="1" x14ac:dyDescent="0.25">
      <c r="C27" s="316" t="s">
        <v>58</v>
      </c>
      <c r="D27" s="317"/>
      <c r="E27" s="320"/>
      <c r="F27" s="84" t="s">
        <v>119</v>
      </c>
      <c r="G27" s="154">
        <f>ROUND('赤字解消 '!$J$10/1000,0)</f>
        <v>0</v>
      </c>
      <c r="H27" s="155">
        <f>G27-H25</f>
        <v>0</v>
      </c>
      <c r="I27" s="155">
        <f t="shared" ref="I27:N27" si="15">H27-I25</f>
        <v>0</v>
      </c>
      <c r="J27" s="155">
        <f t="shared" si="15"/>
        <v>0</v>
      </c>
      <c r="K27" s="155">
        <f t="shared" si="15"/>
        <v>0</v>
      </c>
      <c r="L27" s="155">
        <f t="shared" si="15"/>
        <v>0</v>
      </c>
      <c r="M27" s="156">
        <f t="shared" si="15"/>
        <v>0</v>
      </c>
      <c r="N27" s="156">
        <f t="shared" si="15"/>
        <v>0</v>
      </c>
      <c r="O27" s="176">
        <f>N27</f>
        <v>0</v>
      </c>
      <c r="P27" s="323"/>
      <c r="U27" s="2"/>
      <c r="V27" s="1"/>
    </row>
    <row r="28" spans="3:22" ht="21.75" customHeight="1" x14ac:dyDescent="0.2">
      <c r="C28" s="312" t="s">
        <v>68</v>
      </c>
      <c r="D28" s="313"/>
      <c r="E28" s="318" t="s">
        <v>76</v>
      </c>
      <c r="F28" s="57" t="s">
        <v>117</v>
      </c>
      <c r="G28" s="57" t="s">
        <v>79</v>
      </c>
      <c r="H28" s="153">
        <f>G30/6</f>
        <v>0</v>
      </c>
      <c r="I28" s="153">
        <f>H30/5</f>
        <v>0</v>
      </c>
      <c r="J28" s="153">
        <f>I30/4</f>
        <v>0</v>
      </c>
      <c r="K28" s="153">
        <f>J30/3</f>
        <v>0</v>
      </c>
      <c r="L28" s="153">
        <f>K30/2</f>
        <v>0</v>
      </c>
      <c r="M28" s="157">
        <f>L30</f>
        <v>0</v>
      </c>
      <c r="N28" s="157">
        <f>M30</f>
        <v>0</v>
      </c>
      <c r="O28" s="175">
        <f>SUM(H28:N28)</f>
        <v>0</v>
      </c>
      <c r="P28" s="321"/>
      <c r="U28" s="2"/>
      <c r="V28" s="1"/>
    </row>
    <row r="29" spans="3:22" ht="21.75" customHeight="1" x14ac:dyDescent="0.2">
      <c r="C29" s="314"/>
      <c r="D29" s="315"/>
      <c r="E29" s="319"/>
      <c r="F29" s="58" t="s">
        <v>118</v>
      </c>
      <c r="G29" s="58" t="s">
        <v>78</v>
      </c>
      <c r="H29" s="161" t="str">
        <f>IF(G30=0,"",H28/$G30)</f>
        <v/>
      </c>
      <c r="I29" s="161" t="str">
        <f t="shared" ref="I29:N29" si="16">IF(H30=0,"",I28/$G30)</f>
        <v/>
      </c>
      <c r="J29" s="161" t="str">
        <f t="shared" si="16"/>
        <v/>
      </c>
      <c r="K29" s="161" t="str">
        <f t="shared" si="16"/>
        <v/>
      </c>
      <c r="L29" s="161" t="str">
        <f t="shared" si="16"/>
        <v/>
      </c>
      <c r="M29" s="161" t="str">
        <f t="shared" si="16"/>
        <v/>
      </c>
      <c r="N29" s="161" t="str">
        <f t="shared" si="16"/>
        <v/>
      </c>
      <c r="O29" s="164" t="str">
        <f>IF(G30=0,"",G30/O28)</f>
        <v/>
      </c>
      <c r="P29" s="322"/>
      <c r="U29" s="2"/>
      <c r="V29" s="1"/>
    </row>
    <row r="30" spans="3:22" ht="21.75" customHeight="1" thickBot="1" x14ac:dyDescent="0.25">
      <c r="C30" s="316" t="s">
        <v>58</v>
      </c>
      <c r="D30" s="317"/>
      <c r="E30" s="320"/>
      <c r="F30" s="84" t="s">
        <v>119</v>
      </c>
      <c r="G30" s="154">
        <f>ROUND('赤字解消 '!$K$10/1000,0)</f>
        <v>0</v>
      </c>
      <c r="H30" s="155">
        <f>G30-H28</f>
        <v>0</v>
      </c>
      <c r="I30" s="155">
        <f t="shared" ref="I30:N30" si="17">H30-I28</f>
        <v>0</v>
      </c>
      <c r="J30" s="155">
        <f t="shared" si="17"/>
        <v>0</v>
      </c>
      <c r="K30" s="155">
        <f t="shared" si="17"/>
        <v>0</v>
      </c>
      <c r="L30" s="155">
        <f t="shared" si="17"/>
        <v>0</v>
      </c>
      <c r="M30" s="156">
        <f t="shared" si="17"/>
        <v>0</v>
      </c>
      <c r="N30" s="156">
        <f t="shared" si="17"/>
        <v>0</v>
      </c>
      <c r="O30" s="176">
        <f>N30</f>
        <v>0</v>
      </c>
      <c r="P30" s="323"/>
      <c r="U30" s="2"/>
      <c r="V30" s="1"/>
    </row>
    <row r="31" spans="3:22" ht="21.75" customHeight="1" x14ac:dyDescent="0.2">
      <c r="C31" s="312" t="s">
        <v>69</v>
      </c>
      <c r="D31" s="313"/>
      <c r="E31" s="318" t="s">
        <v>77</v>
      </c>
      <c r="F31" s="57" t="s">
        <v>117</v>
      </c>
      <c r="G31" s="57" t="s">
        <v>79</v>
      </c>
      <c r="H31" s="153">
        <f>G33/6</f>
        <v>0</v>
      </c>
      <c r="I31" s="153">
        <f>H33/5</f>
        <v>0</v>
      </c>
      <c r="J31" s="153">
        <f>I33/4</f>
        <v>0</v>
      </c>
      <c r="K31" s="153">
        <f>J33/3</f>
        <v>0</v>
      </c>
      <c r="L31" s="153">
        <f>K33/2</f>
        <v>0</v>
      </c>
      <c r="M31" s="157">
        <f>L33</f>
        <v>0</v>
      </c>
      <c r="N31" s="174">
        <f>M33</f>
        <v>0</v>
      </c>
      <c r="O31" s="175">
        <f>SUM(H31:N31)</f>
        <v>0</v>
      </c>
      <c r="P31" s="321"/>
      <c r="U31" s="2"/>
      <c r="V31" s="1"/>
    </row>
    <row r="32" spans="3:22" ht="21.75" customHeight="1" x14ac:dyDescent="0.2">
      <c r="C32" s="314"/>
      <c r="D32" s="315"/>
      <c r="E32" s="319"/>
      <c r="F32" s="58" t="s">
        <v>118</v>
      </c>
      <c r="G32" s="58" t="s">
        <v>78</v>
      </c>
      <c r="H32" s="161" t="str">
        <f>IF(G33=0,"",H31/$G33)</f>
        <v/>
      </c>
      <c r="I32" s="161" t="str">
        <f t="shared" ref="I32:N32" si="18">IF(H33=0,"",I31/$G33)</f>
        <v/>
      </c>
      <c r="J32" s="161" t="str">
        <f t="shared" si="18"/>
        <v/>
      </c>
      <c r="K32" s="161" t="str">
        <f t="shared" si="18"/>
        <v/>
      </c>
      <c r="L32" s="161" t="str">
        <f t="shared" si="18"/>
        <v/>
      </c>
      <c r="M32" s="161" t="str">
        <f t="shared" si="18"/>
        <v/>
      </c>
      <c r="N32" s="161" t="str">
        <f t="shared" si="18"/>
        <v/>
      </c>
      <c r="O32" s="164" t="str">
        <f>IF(G33=0,"",G33/O31)</f>
        <v/>
      </c>
      <c r="P32" s="322"/>
      <c r="U32" s="2"/>
      <c r="V32" s="1"/>
    </row>
    <row r="33" spans="3:22" ht="21.75" customHeight="1" thickBot="1" x14ac:dyDescent="0.25">
      <c r="C33" s="316" t="s">
        <v>58</v>
      </c>
      <c r="D33" s="317"/>
      <c r="E33" s="320"/>
      <c r="F33" s="84" t="s">
        <v>119</v>
      </c>
      <c r="G33" s="154">
        <v>0</v>
      </c>
      <c r="H33" s="155">
        <f>G33-H31</f>
        <v>0</v>
      </c>
      <c r="I33" s="155">
        <f t="shared" ref="I33:N33" si="19">H33-I31</f>
        <v>0</v>
      </c>
      <c r="J33" s="155">
        <f t="shared" si="19"/>
        <v>0</v>
      </c>
      <c r="K33" s="155">
        <f t="shared" si="19"/>
        <v>0</v>
      </c>
      <c r="L33" s="155">
        <f t="shared" si="19"/>
        <v>0</v>
      </c>
      <c r="M33" s="156">
        <f t="shared" si="19"/>
        <v>0</v>
      </c>
      <c r="N33" s="156">
        <f t="shared" si="19"/>
        <v>0</v>
      </c>
      <c r="O33" s="176">
        <f>N33</f>
        <v>0</v>
      </c>
      <c r="P33" s="323"/>
      <c r="U33" s="2"/>
      <c r="V33" s="1"/>
    </row>
    <row r="34" spans="3:22" ht="21.75" customHeight="1" x14ac:dyDescent="0.2">
      <c r="C34" s="312" t="s">
        <v>70</v>
      </c>
      <c r="D34" s="313"/>
      <c r="E34" s="318" t="s">
        <v>77</v>
      </c>
      <c r="F34" s="57" t="s">
        <v>117</v>
      </c>
      <c r="G34" s="57" t="s">
        <v>79</v>
      </c>
      <c r="H34" s="153">
        <f>G36/6</f>
        <v>0</v>
      </c>
      <c r="I34" s="153">
        <f>H36/5</f>
        <v>0</v>
      </c>
      <c r="J34" s="153">
        <f>I36/4</f>
        <v>0</v>
      </c>
      <c r="K34" s="153">
        <f>J36/3</f>
        <v>0</v>
      </c>
      <c r="L34" s="153">
        <f>K36/2</f>
        <v>0</v>
      </c>
      <c r="M34" s="157">
        <f>L36</f>
        <v>0</v>
      </c>
      <c r="N34" s="157">
        <f>M36</f>
        <v>0</v>
      </c>
      <c r="O34" s="175">
        <f>SUM(H34:N34)</f>
        <v>0</v>
      </c>
      <c r="P34" s="321"/>
      <c r="U34" s="2"/>
      <c r="V34" s="1"/>
    </row>
    <row r="35" spans="3:22" ht="21.75" customHeight="1" x14ac:dyDescent="0.2">
      <c r="C35" s="314"/>
      <c r="D35" s="315"/>
      <c r="E35" s="319"/>
      <c r="F35" s="58" t="s">
        <v>118</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322"/>
      <c r="U35" s="2"/>
      <c r="V35" s="1"/>
    </row>
    <row r="36" spans="3:22" ht="21.75" customHeight="1" thickBot="1" x14ac:dyDescent="0.25">
      <c r="C36" s="316" t="s">
        <v>58</v>
      </c>
      <c r="D36" s="317"/>
      <c r="E36" s="320"/>
      <c r="F36" s="84" t="s">
        <v>119</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23"/>
      <c r="U36" s="2"/>
      <c r="V36" s="1"/>
    </row>
    <row r="37" spans="3:22" ht="21.75" customHeight="1" x14ac:dyDescent="0.2">
      <c r="C37" s="312" t="s">
        <v>71</v>
      </c>
      <c r="D37" s="313"/>
      <c r="E37" s="318" t="s">
        <v>77</v>
      </c>
      <c r="F37" s="57" t="s">
        <v>117</v>
      </c>
      <c r="G37" s="57" t="s">
        <v>79</v>
      </c>
      <c r="H37" s="153">
        <f>G39/6</f>
        <v>0</v>
      </c>
      <c r="I37" s="153">
        <f>H39/5</f>
        <v>0</v>
      </c>
      <c r="J37" s="153">
        <f>I39/4</f>
        <v>0</v>
      </c>
      <c r="K37" s="153">
        <f>J39/3</f>
        <v>0</v>
      </c>
      <c r="L37" s="153">
        <f>K39/2</f>
        <v>0</v>
      </c>
      <c r="M37" s="157">
        <f>L39</f>
        <v>0</v>
      </c>
      <c r="N37" s="157">
        <f>M39</f>
        <v>0</v>
      </c>
      <c r="O37" s="175">
        <f>SUM(H37:N37)</f>
        <v>0</v>
      </c>
      <c r="P37" s="321"/>
      <c r="U37" s="2"/>
      <c r="V37" s="1"/>
    </row>
    <row r="38" spans="3:22" ht="21.75" customHeight="1" x14ac:dyDescent="0.2">
      <c r="C38" s="314"/>
      <c r="D38" s="315"/>
      <c r="E38" s="319"/>
      <c r="F38" s="58" t="s">
        <v>118</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322"/>
      <c r="U38" s="2"/>
      <c r="V38" s="1"/>
    </row>
    <row r="39" spans="3:22" ht="21.75" customHeight="1" thickBot="1" x14ac:dyDescent="0.25">
      <c r="C39" s="316" t="s">
        <v>58</v>
      </c>
      <c r="D39" s="317"/>
      <c r="E39" s="320"/>
      <c r="F39" s="84" t="s">
        <v>119</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23"/>
      <c r="U39" s="2"/>
      <c r="V39" s="1"/>
    </row>
    <row r="40" spans="3:22" ht="21.75" customHeight="1" x14ac:dyDescent="0.2">
      <c r="C40" s="312" t="s">
        <v>72</v>
      </c>
      <c r="D40" s="313"/>
      <c r="E40" s="318" t="s">
        <v>77</v>
      </c>
      <c r="F40" s="57" t="s">
        <v>117</v>
      </c>
      <c r="G40" s="57" t="s">
        <v>79</v>
      </c>
      <c r="H40" s="153">
        <f>G42/6</f>
        <v>0</v>
      </c>
      <c r="I40" s="153">
        <f>H42/5</f>
        <v>0</v>
      </c>
      <c r="J40" s="153">
        <v>0</v>
      </c>
      <c r="K40" s="153">
        <f>J42/3</f>
        <v>0</v>
      </c>
      <c r="L40" s="153">
        <f>K42/2</f>
        <v>0</v>
      </c>
      <c r="M40" s="157">
        <f>L42</f>
        <v>0</v>
      </c>
      <c r="N40" s="157">
        <f>M42</f>
        <v>0</v>
      </c>
      <c r="O40" s="175">
        <f>SUM(H40:N40)</f>
        <v>0</v>
      </c>
      <c r="P40" s="321"/>
      <c r="U40" s="2"/>
      <c r="V40" s="1"/>
    </row>
    <row r="41" spans="3:22" ht="21.75" customHeight="1" x14ac:dyDescent="0.2">
      <c r="C41" s="314"/>
      <c r="D41" s="315"/>
      <c r="E41" s="319"/>
      <c r="F41" s="58" t="s">
        <v>118</v>
      </c>
      <c r="G41" s="58" t="s">
        <v>78</v>
      </c>
      <c r="H41" s="161" t="str">
        <f>IF(G42=0,"",H40/$G42)</f>
        <v/>
      </c>
      <c r="I41" s="161" t="str">
        <f t="shared" ref="I41:N41" si="24">IF(H42=0,"",I40/$G42)</f>
        <v/>
      </c>
      <c r="J41" s="161" t="str">
        <f t="shared" si="24"/>
        <v/>
      </c>
      <c r="K41" s="161" t="str">
        <f t="shared" si="24"/>
        <v/>
      </c>
      <c r="L41" s="161" t="str">
        <f t="shared" si="24"/>
        <v/>
      </c>
      <c r="M41" s="161" t="str">
        <f t="shared" si="24"/>
        <v/>
      </c>
      <c r="N41" s="161" t="str">
        <f t="shared" si="24"/>
        <v/>
      </c>
      <c r="O41" s="164" t="str">
        <f>IF(G42=0,"",G42/O40)</f>
        <v/>
      </c>
      <c r="P41" s="322"/>
      <c r="U41" s="2"/>
      <c r="V41" s="1"/>
    </row>
    <row r="42" spans="3:22" ht="21.75" customHeight="1" thickBot="1" x14ac:dyDescent="0.25">
      <c r="C42" s="316" t="s">
        <v>58</v>
      </c>
      <c r="D42" s="317"/>
      <c r="E42" s="320"/>
      <c r="F42" s="84" t="s">
        <v>119</v>
      </c>
      <c r="G42" s="154">
        <v>0</v>
      </c>
      <c r="H42" s="155">
        <f>G42-H40</f>
        <v>0</v>
      </c>
      <c r="I42" s="155">
        <f t="shared" ref="I42:N42" si="25">H42-I40</f>
        <v>0</v>
      </c>
      <c r="J42" s="155">
        <f t="shared" si="25"/>
        <v>0</v>
      </c>
      <c r="K42" s="155">
        <f t="shared" si="25"/>
        <v>0</v>
      </c>
      <c r="L42" s="155">
        <f t="shared" si="25"/>
        <v>0</v>
      </c>
      <c r="M42" s="156">
        <f t="shared" si="25"/>
        <v>0</v>
      </c>
      <c r="N42" s="156">
        <f t="shared" si="25"/>
        <v>0</v>
      </c>
      <c r="O42" s="176">
        <f>N42</f>
        <v>0</v>
      </c>
      <c r="P42" s="323"/>
      <c r="U42" s="2"/>
      <c r="V42" s="1"/>
    </row>
    <row r="43" spans="3:22" ht="21.75" customHeight="1" x14ac:dyDescent="0.2">
      <c r="C43" s="312" t="s">
        <v>73</v>
      </c>
      <c r="D43" s="313"/>
      <c r="E43" s="318" t="s">
        <v>77</v>
      </c>
      <c r="F43" s="57" t="s">
        <v>117</v>
      </c>
      <c r="G43" s="57" t="s">
        <v>79</v>
      </c>
      <c r="H43" s="153">
        <f>G45/6</f>
        <v>0</v>
      </c>
      <c r="I43" s="153">
        <f>H45/5</f>
        <v>0</v>
      </c>
      <c r="J43" s="153">
        <f>I45/4</f>
        <v>0</v>
      </c>
      <c r="K43" s="153">
        <f>J45/3</f>
        <v>0</v>
      </c>
      <c r="L43" s="153">
        <f>K45/2</f>
        <v>0</v>
      </c>
      <c r="M43" s="157">
        <f>L45</f>
        <v>0</v>
      </c>
      <c r="N43" s="157">
        <f>M45</f>
        <v>0</v>
      </c>
      <c r="O43" s="175">
        <f>SUM(H43:N43)</f>
        <v>0</v>
      </c>
      <c r="P43" s="321"/>
      <c r="U43" s="2"/>
      <c r="V43" s="1"/>
    </row>
    <row r="44" spans="3:22" ht="21.75" customHeight="1" x14ac:dyDescent="0.2">
      <c r="C44" s="314"/>
      <c r="D44" s="315"/>
      <c r="E44" s="319"/>
      <c r="F44" s="58" t="s">
        <v>118</v>
      </c>
      <c r="G44" s="58" t="s">
        <v>78</v>
      </c>
      <c r="H44" s="161" t="str">
        <f>IF(G45=0,"",H43/$G45)</f>
        <v/>
      </c>
      <c r="I44" s="161" t="str">
        <f t="shared" ref="I44:N44" si="26">IF(H45=0,"",I43/$G45)</f>
        <v/>
      </c>
      <c r="J44" s="161" t="str">
        <f t="shared" si="26"/>
        <v/>
      </c>
      <c r="K44" s="161" t="str">
        <f t="shared" si="26"/>
        <v/>
      </c>
      <c r="L44" s="161" t="str">
        <f t="shared" si="26"/>
        <v/>
      </c>
      <c r="M44" s="161" t="str">
        <f t="shared" si="26"/>
        <v/>
      </c>
      <c r="N44" s="161" t="str">
        <f t="shared" si="26"/>
        <v/>
      </c>
      <c r="O44" s="164" t="str">
        <f>IF(G45=0,"",G45/O43)</f>
        <v/>
      </c>
      <c r="P44" s="322"/>
      <c r="U44" s="2"/>
      <c r="V44" s="1"/>
    </row>
    <row r="45" spans="3:22" ht="21.75" customHeight="1" thickBot="1" x14ac:dyDescent="0.25">
      <c r="C45" s="316" t="s">
        <v>58</v>
      </c>
      <c r="D45" s="317"/>
      <c r="E45" s="320"/>
      <c r="F45" s="84" t="s">
        <v>119</v>
      </c>
      <c r="G45" s="154">
        <f>ROUND('赤字解消 '!$K$16/1000,0)</f>
        <v>0</v>
      </c>
      <c r="H45" s="155">
        <f>G45-H43</f>
        <v>0</v>
      </c>
      <c r="I45" s="155">
        <f t="shared" ref="I45:N45" si="27">H45-I43</f>
        <v>0</v>
      </c>
      <c r="J45" s="155">
        <f t="shared" si="27"/>
        <v>0</v>
      </c>
      <c r="K45" s="155">
        <f t="shared" si="27"/>
        <v>0</v>
      </c>
      <c r="L45" s="155">
        <f t="shared" si="27"/>
        <v>0</v>
      </c>
      <c r="M45" s="156">
        <f t="shared" si="27"/>
        <v>0</v>
      </c>
      <c r="N45" s="156">
        <f t="shared" si="27"/>
        <v>0</v>
      </c>
      <c r="O45" s="176">
        <f>N45</f>
        <v>0</v>
      </c>
      <c r="P45" s="323"/>
      <c r="U45" s="2"/>
      <c r="V45" s="1"/>
    </row>
    <row r="46" spans="3:22" ht="21.75" customHeight="1" x14ac:dyDescent="0.2">
      <c r="C46" s="312" t="s">
        <v>136</v>
      </c>
      <c r="D46" s="313"/>
      <c r="E46" s="318" t="s">
        <v>77</v>
      </c>
      <c r="F46" s="57" t="s">
        <v>117</v>
      </c>
      <c r="G46" s="57" t="s">
        <v>79</v>
      </c>
      <c r="H46" s="153">
        <f>G48/6</f>
        <v>0</v>
      </c>
      <c r="I46" s="153">
        <f>H48/5</f>
        <v>0</v>
      </c>
      <c r="J46" s="153">
        <f>I48/4</f>
        <v>0</v>
      </c>
      <c r="K46" s="153">
        <f>J48/3</f>
        <v>0</v>
      </c>
      <c r="L46" s="153">
        <f>K48/2</f>
        <v>0</v>
      </c>
      <c r="M46" s="157">
        <f>L48</f>
        <v>0</v>
      </c>
      <c r="N46" s="157">
        <f>M48</f>
        <v>0</v>
      </c>
      <c r="O46" s="175">
        <f>SUM(H46:N46)</f>
        <v>0</v>
      </c>
      <c r="P46" s="321"/>
      <c r="U46" s="2"/>
      <c r="V46" s="1"/>
    </row>
    <row r="47" spans="3:22" ht="21.75" customHeight="1" x14ac:dyDescent="0.2">
      <c r="C47" s="314"/>
      <c r="D47" s="315"/>
      <c r="E47" s="319"/>
      <c r="F47" s="58" t="s">
        <v>118</v>
      </c>
      <c r="G47" s="58" t="s">
        <v>78</v>
      </c>
      <c r="H47" s="161" t="str">
        <f>IF(G48=0,"",H46/$G48)</f>
        <v/>
      </c>
      <c r="I47" s="161" t="str">
        <f t="shared" ref="I47:N47" si="28">IF(H48=0,"",I46/$G48)</f>
        <v/>
      </c>
      <c r="J47" s="161" t="str">
        <f t="shared" si="28"/>
        <v/>
      </c>
      <c r="K47" s="161" t="str">
        <f t="shared" si="28"/>
        <v/>
      </c>
      <c r="L47" s="161" t="str">
        <f t="shared" si="28"/>
        <v/>
      </c>
      <c r="M47" s="161" t="str">
        <f t="shared" si="28"/>
        <v/>
      </c>
      <c r="N47" s="161" t="str">
        <f t="shared" si="28"/>
        <v/>
      </c>
      <c r="O47" s="164" t="str">
        <f>IF(G48=0,"",G48/O46)</f>
        <v/>
      </c>
      <c r="P47" s="322"/>
      <c r="U47" s="2"/>
      <c r="V47" s="1"/>
    </row>
    <row r="48" spans="3:22" ht="21.75" customHeight="1" thickBot="1" x14ac:dyDescent="0.25">
      <c r="C48" s="316" t="s">
        <v>58</v>
      </c>
      <c r="D48" s="317"/>
      <c r="E48" s="320"/>
      <c r="F48" s="84" t="s">
        <v>119</v>
      </c>
      <c r="G48" s="154">
        <f>ROUND('赤字解消 '!$L$16/1000,0)</f>
        <v>0</v>
      </c>
      <c r="H48" s="155">
        <f>G48-H46</f>
        <v>0</v>
      </c>
      <c r="I48" s="155">
        <f t="shared" ref="I48:N48" si="29">H48-I46</f>
        <v>0</v>
      </c>
      <c r="J48" s="155">
        <f t="shared" si="29"/>
        <v>0</v>
      </c>
      <c r="K48" s="155">
        <f t="shared" si="29"/>
        <v>0</v>
      </c>
      <c r="L48" s="155">
        <f t="shared" si="29"/>
        <v>0</v>
      </c>
      <c r="M48" s="156">
        <f t="shared" si="29"/>
        <v>0</v>
      </c>
      <c r="N48" s="156">
        <f t="shared" si="29"/>
        <v>0</v>
      </c>
      <c r="O48" s="176">
        <f>N48</f>
        <v>0</v>
      </c>
      <c r="P48" s="323"/>
      <c r="U48" s="2"/>
      <c r="V48" s="1"/>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C4:D6"/>
    <mergeCell ref="E4:E6"/>
    <mergeCell ref="P4:P6"/>
    <mergeCell ref="C7:D9"/>
    <mergeCell ref="E7:E9"/>
    <mergeCell ref="P7:P9"/>
    <mergeCell ref="P2:P3"/>
    <mergeCell ref="C2:D3"/>
    <mergeCell ref="E2:E3"/>
    <mergeCell ref="F2:F3"/>
    <mergeCell ref="G2:G3"/>
    <mergeCell ref="O2:O3"/>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dcterms:modified xsi:type="dcterms:W3CDTF">2025-02-20T07:16:29Z</dcterms:modified>
</cp:coreProperties>
</file>