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580" windowHeight="8535"/>
  </bookViews>
  <sheets>
    <sheet name=" (施設利用状況)" sheetId="3" r:id="rId1"/>
    <sheet name="運動施設年間稼働率" sheetId="4" r:id="rId2"/>
  </sheets>
  <definedNames>
    <definedName name="_xlnm.Print_Area" localSheetId="0">' (施設利用状況)'!$A$1:$I$64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48" i="4" l="1"/>
  <c r="BL48" i="4"/>
  <c r="BN48" i="4" s="1"/>
  <c r="BJ48" i="4"/>
  <c r="BK48" i="4" s="1"/>
  <c r="BI48" i="4"/>
  <c r="BG48" i="4"/>
  <c r="BF48" i="4"/>
  <c r="BE48" i="4"/>
  <c r="BD48" i="4"/>
  <c r="BA48" i="4"/>
  <c r="AW48" i="4"/>
  <c r="AX48" i="4" s="1"/>
  <c r="AV48" i="4"/>
  <c r="AU48" i="4"/>
  <c r="AR48" i="4"/>
  <c r="AN48" i="4"/>
  <c r="AM48" i="4"/>
  <c r="AO48" i="4" s="1"/>
  <c r="AL48" i="4"/>
  <c r="AI48" i="4"/>
  <c r="AE48" i="4"/>
  <c r="AF48" i="4" s="1"/>
  <c r="AD48" i="4"/>
  <c r="AC48" i="4"/>
  <c r="Z48" i="4"/>
  <c r="W48" i="4"/>
  <c r="V48" i="4"/>
  <c r="U48" i="4"/>
  <c r="T48" i="4"/>
  <c r="Q48" i="4"/>
  <c r="M48" i="4"/>
  <c r="N48" i="4" s="1"/>
  <c r="L48" i="4"/>
  <c r="K48" i="4"/>
  <c r="H48" i="4"/>
  <c r="BM47" i="4"/>
  <c r="BN47" i="4" s="1"/>
  <c r="BL47" i="4"/>
  <c r="BJ47" i="4"/>
  <c r="BI47" i="4"/>
  <c r="BK47" i="4" s="1"/>
  <c r="BF47" i="4"/>
  <c r="BG47" i="4" s="1"/>
  <c r="BE47" i="4"/>
  <c r="BD47" i="4"/>
  <c r="BA47" i="4"/>
  <c r="AW47" i="4"/>
  <c r="AV47" i="4"/>
  <c r="AX47" i="4" s="1"/>
  <c r="AU47" i="4"/>
  <c r="AR47" i="4"/>
  <c r="AN47" i="4"/>
  <c r="AO47" i="4" s="1"/>
  <c r="AM47" i="4"/>
  <c r="AL47" i="4"/>
  <c r="AI47" i="4"/>
  <c r="AF47" i="4"/>
  <c r="AE47" i="4"/>
  <c r="AD47" i="4"/>
  <c r="AC47" i="4"/>
  <c r="Z47" i="4"/>
  <c r="V47" i="4"/>
  <c r="W47" i="4" s="1"/>
  <c r="U47" i="4"/>
  <c r="T47" i="4"/>
  <c r="Q47" i="4"/>
  <c r="M47" i="4"/>
  <c r="L47" i="4"/>
  <c r="N47" i="4" s="1"/>
  <c r="K47" i="4"/>
  <c r="H47" i="4"/>
  <c r="BM46" i="4"/>
  <c r="BL46" i="4"/>
  <c r="BN46" i="4" s="1"/>
  <c r="BJ46" i="4"/>
  <c r="BK46" i="4" s="1"/>
  <c r="BI46" i="4"/>
  <c r="BG46" i="4"/>
  <c r="BF46" i="4"/>
  <c r="BE46" i="4"/>
  <c r="BD46" i="4"/>
  <c r="BA46" i="4"/>
  <c r="AW46" i="4"/>
  <c r="AX46" i="4" s="1"/>
  <c r="AV46" i="4"/>
  <c r="AU46" i="4"/>
  <c r="AR46" i="4"/>
  <c r="AN46" i="4"/>
  <c r="AM46" i="4"/>
  <c r="AO46" i="4" s="1"/>
  <c r="AL46" i="4"/>
  <c r="AI46" i="4"/>
  <c r="AE46" i="4"/>
  <c r="AF46" i="4" s="1"/>
  <c r="AD46" i="4"/>
  <c r="AC46" i="4"/>
  <c r="Z46" i="4"/>
  <c r="W46" i="4"/>
  <c r="V46" i="4"/>
  <c r="U46" i="4"/>
  <c r="T46" i="4"/>
  <c r="Q46" i="4"/>
  <c r="M46" i="4"/>
  <c r="N46" i="4" s="1"/>
  <c r="L46" i="4"/>
  <c r="K46" i="4"/>
  <c r="H46" i="4"/>
  <c r="BM45" i="4"/>
  <c r="BN45" i="4" s="1"/>
  <c r="BL45" i="4"/>
  <c r="BJ45" i="4"/>
  <c r="BI45" i="4"/>
  <c r="BK45" i="4" s="1"/>
  <c r="BF45" i="4"/>
  <c r="BG45" i="4" s="1"/>
  <c r="BE45" i="4"/>
  <c r="BD45" i="4"/>
  <c r="BA45" i="4"/>
  <c r="AW45" i="4"/>
  <c r="AV45" i="4"/>
  <c r="AX45" i="4" s="1"/>
  <c r="AU45" i="4"/>
  <c r="AR45" i="4"/>
  <c r="AN45" i="4"/>
  <c r="AO45" i="4" s="1"/>
  <c r="AM45" i="4"/>
  <c r="AL45" i="4"/>
  <c r="AI45" i="4"/>
  <c r="AF45" i="4"/>
  <c r="AE45" i="4"/>
  <c r="AD45" i="4"/>
  <c r="AC45" i="4"/>
  <c r="Z45" i="4"/>
  <c r="V45" i="4"/>
  <c r="W45" i="4" s="1"/>
  <c r="U45" i="4"/>
  <c r="T45" i="4"/>
  <c r="Q45" i="4"/>
  <c r="M45" i="4"/>
  <c r="L45" i="4"/>
  <c r="N45" i="4" s="1"/>
  <c r="K45" i="4"/>
  <c r="H45" i="4"/>
  <c r="BM44" i="4"/>
  <c r="BL44" i="4"/>
  <c r="BN44" i="4" s="1"/>
  <c r="BJ44" i="4"/>
  <c r="BK44" i="4" s="1"/>
  <c r="BI44" i="4"/>
  <c r="BG44" i="4"/>
  <c r="BF44" i="4"/>
  <c r="BE44" i="4"/>
  <c r="BD44" i="4"/>
  <c r="BA44" i="4"/>
  <c r="AW44" i="4"/>
  <c r="AX44" i="4" s="1"/>
  <c r="AV44" i="4"/>
  <c r="AU44" i="4"/>
  <c r="AR44" i="4"/>
  <c r="AN44" i="4"/>
  <c r="AM44" i="4"/>
  <c r="AO44" i="4" s="1"/>
  <c r="AL44" i="4"/>
  <c r="AI44" i="4"/>
  <c r="AE44" i="4"/>
  <c r="AF44" i="4" s="1"/>
  <c r="AD44" i="4"/>
  <c r="AC44" i="4"/>
  <c r="Z44" i="4"/>
  <c r="W44" i="4"/>
  <c r="V44" i="4"/>
  <c r="U44" i="4"/>
  <c r="T44" i="4"/>
  <c r="Q44" i="4"/>
  <c r="M44" i="4"/>
  <c r="N44" i="4" s="1"/>
  <c r="L44" i="4"/>
  <c r="K44" i="4"/>
  <c r="H44" i="4"/>
  <c r="BM43" i="4"/>
  <c r="BN43" i="4" s="1"/>
  <c r="BL43" i="4"/>
  <c r="BK43" i="4"/>
  <c r="BJ43" i="4"/>
  <c r="BI43" i="4"/>
  <c r="BF43" i="4"/>
  <c r="BG43" i="4" s="1"/>
  <c r="BE43" i="4"/>
  <c r="BD43" i="4"/>
  <c r="BA43" i="4"/>
  <c r="AX43" i="4"/>
  <c r="AW43" i="4"/>
  <c r="AV43" i="4"/>
  <c r="AU43" i="4"/>
  <c r="AR43" i="4"/>
  <c r="AN43" i="4"/>
  <c r="AO43" i="4" s="1"/>
  <c r="AM43" i="4"/>
  <c r="AL43" i="4"/>
  <c r="AI43" i="4"/>
  <c r="AE43" i="4"/>
  <c r="AD43" i="4"/>
  <c r="AF43" i="4" s="1"/>
  <c r="AC43" i="4"/>
  <c r="Z43" i="4"/>
  <c r="V43" i="4"/>
  <c r="W43" i="4" s="1"/>
  <c r="U43" i="4"/>
  <c r="T43" i="4"/>
  <c r="Q43" i="4"/>
  <c r="N43" i="4"/>
  <c r="M43" i="4"/>
  <c r="L43" i="4"/>
  <c r="K43" i="4"/>
  <c r="H43" i="4"/>
  <c r="BM42" i="4"/>
  <c r="BL42" i="4"/>
  <c r="BO42" i="4" s="1"/>
  <c r="BJ42" i="4"/>
  <c r="BK42" i="4" s="1"/>
  <c r="BI42" i="4"/>
  <c r="BG42" i="4"/>
  <c r="BE42" i="4"/>
  <c r="BD42" i="4"/>
  <c r="BA42" i="4"/>
  <c r="AW42" i="4"/>
  <c r="AV42" i="4"/>
  <c r="AX42" i="4" s="1"/>
  <c r="AU42" i="4"/>
  <c r="AR42" i="4"/>
  <c r="AN42" i="4"/>
  <c r="AO42" i="4" s="1"/>
  <c r="AM42" i="4"/>
  <c r="AL42" i="4"/>
  <c r="AI42" i="4"/>
  <c r="AF42" i="4"/>
  <c r="AE42" i="4"/>
  <c r="AD42" i="4"/>
  <c r="Z42" i="4"/>
  <c r="V42" i="4"/>
  <c r="W42" i="4" s="1"/>
  <c r="U42" i="4"/>
  <c r="T42" i="4"/>
  <c r="Q42" i="4"/>
  <c r="M42" i="4"/>
  <c r="L42" i="4"/>
  <c r="N42" i="4" s="1"/>
  <c r="K42" i="4"/>
  <c r="H42" i="4"/>
  <c r="BP41" i="4"/>
  <c r="BQ41" i="4" s="1"/>
  <c r="BM41" i="4"/>
  <c r="BL41" i="4"/>
  <c r="BO41" i="4" s="1"/>
  <c r="BJ41" i="4"/>
  <c r="BK41" i="4" s="1"/>
  <c r="BI41" i="4"/>
  <c r="BG41" i="4"/>
  <c r="BD41" i="4"/>
  <c r="BA41" i="4"/>
  <c r="AW41" i="4"/>
  <c r="AX41" i="4" s="1"/>
  <c r="AV41" i="4"/>
  <c r="AU41" i="4"/>
  <c r="AR41" i="4"/>
  <c r="AO41" i="4"/>
  <c r="AN41" i="4"/>
  <c r="AM41" i="4"/>
  <c r="AL41" i="4"/>
  <c r="AI41" i="4"/>
  <c r="AE41" i="4"/>
  <c r="AF41" i="4" s="1"/>
  <c r="AD41" i="4"/>
  <c r="AC41" i="4"/>
  <c r="Z41" i="4"/>
  <c r="V41" i="4"/>
  <c r="U41" i="4"/>
  <c r="W41" i="4" s="1"/>
  <c r="T41" i="4"/>
  <c r="Q41" i="4"/>
  <c r="M41" i="4"/>
  <c r="N41" i="4" s="1"/>
  <c r="L41" i="4"/>
  <c r="K41" i="4"/>
  <c r="H41" i="4"/>
  <c r="BM40" i="4"/>
  <c r="BN40" i="4" s="1"/>
  <c r="BL40" i="4"/>
  <c r="BJ40" i="4"/>
  <c r="BI40" i="4"/>
  <c r="BO40" i="4" s="1"/>
  <c r="BG40" i="4"/>
  <c r="BD40" i="4"/>
  <c r="BA40" i="4"/>
  <c r="AX40" i="4"/>
  <c r="AW40" i="4"/>
  <c r="AV40" i="4"/>
  <c r="AU40" i="4"/>
  <c r="AR40" i="4"/>
  <c r="AN40" i="4"/>
  <c r="AO40" i="4" s="1"/>
  <c r="AM40" i="4"/>
  <c r="AL40" i="4"/>
  <c r="AI40" i="4"/>
  <c r="AE40" i="4"/>
  <c r="AD40" i="4"/>
  <c r="AF40" i="4" s="1"/>
  <c r="AC40" i="4"/>
  <c r="Z40" i="4"/>
  <c r="V40" i="4"/>
  <c r="W40" i="4" s="1"/>
  <c r="U40" i="4"/>
  <c r="T40" i="4"/>
  <c r="Q40" i="4"/>
  <c r="N40" i="4"/>
  <c r="M40" i="4"/>
  <c r="L40" i="4"/>
  <c r="K40" i="4"/>
  <c r="H40" i="4"/>
  <c r="BN39" i="4"/>
  <c r="BM39" i="4"/>
  <c r="BL39" i="4"/>
  <c r="BO39" i="4" s="1"/>
  <c r="BJ39" i="4"/>
  <c r="BK39" i="4" s="1"/>
  <c r="BI39" i="4"/>
  <c r="BG39" i="4"/>
  <c r="BD39" i="4"/>
  <c r="BA39" i="4"/>
  <c r="AW39" i="4"/>
  <c r="AX39" i="4" s="1"/>
  <c r="AV39" i="4"/>
  <c r="AU39" i="4"/>
  <c r="AR39" i="4"/>
  <c r="AN39" i="4"/>
  <c r="AM39" i="4"/>
  <c r="AO39" i="4" s="1"/>
  <c r="AL39" i="4"/>
  <c r="AI39" i="4"/>
  <c r="AE39" i="4"/>
  <c r="AF39" i="4" s="1"/>
  <c r="AD39" i="4"/>
  <c r="AC39" i="4"/>
  <c r="Z39" i="4"/>
  <c r="W39" i="4"/>
  <c r="V39" i="4"/>
  <c r="U39" i="4"/>
  <c r="T39" i="4"/>
  <c r="Q39" i="4"/>
  <c r="M39" i="4"/>
  <c r="N39" i="4" s="1"/>
  <c r="L39" i="4"/>
  <c r="K39" i="4"/>
  <c r="H39" i="4"/>
  <c r="BO38" i="4"/>
  <c r="BM38" i="4"/>
  <c r="BP38" i="4" s="1"/>
  <c r="BQ38" i="4" s="1"/>
  <c r="BL38" i="4"/>
  <c r="BK38" i="4"/>
  <c r="BJ38" i="4"/>
  <c r="BI38" i="4"/>
  <c r="BG38" i="4"/>
  <c r="BD38" i="4"/>
  <c r="BA38" i="4"/>
  <c r="AW38" i="4"/>
  <c r="AV38" i="4"/>
  <c r="AX38" i="4" s="1"/>
  <c r="AU38" i="4"/>
  <c r="AR38" i="4"/>
  <c r="AN38" i="4"/>
  <c r="AO38" i="4" s="1"/>
  <c r="AM38" i="4"/>
  <c r="AL38" i="4"/>
  <c r="AI38" i="4"/>
  <c r="AF38" i="4"/>
  <c r="AE38" i="4"/>
  <c r="AD38" i="4"/>
  <c r="AC38" i="4"/>
  <c r="Z38" i="4"/>
  <c r="V38" i="4"/>
  <c r="W38" i="4" s="1"/>
  <c r="U38" i="4"/>
  <c r="T38" i="4"/>
  <c r="Q38" i="4"/>
  <c r="M38" i="4"/>
  <c r="L38" i="4"/>
  <c r="N38" i="4" s="1"/>
  <c r="K38" i="4"/>
  <c r="H38" i="4"/>
  <c r="BP37" i="4"/>
  <c r="BQ37" i="4" s="1"/>
  <c r="BM37" i="4"/>
  <c r="BL37" i="4"/>
  <c r="BO37" i="4" s="1"/>
  <c r="BJ37" i="4"/>
  <c r="BK37" i="4" s="1"/>
  <c r="BI37" i="4"/>
  <c r="AX37" i="4"/>
  <c r="AW37" i="4"/>
  <c r="AV37" i="4"/>
  <c r="AU37" i="4"/>
  <c r="AR37" i="4"/>
  <c r="AN37" i="4"/>
  <c r="AO37" i="4" s="1"/>
  <c r="AM37" i="4"/>
  <c r="AL37" i="4"/>
  <c r="AI37" i="4"/>
  <c r="AE37" i="4"/>
  <c r="AD37" i="4"/>
  <c r="AF37" i="4" s="1"/>
  <c r="AC37" i="4"/>
  <c r="Z37" i="4"/>
  <c r="V37" i="4"/>
  <c r="W37" i="4" s="1"/>
  <c r="U37" i="4"/>
  <c r="T37" i="4"/>
  <c r="Q37" i="4"/>
  <c r="N37" i="4"/>
  <c r="M37" i="4"/>
  <c r="L37" i="4"/>
  <c r="K37" i="4"/>
  <c r="H37" i="4"/>
  <c r="BN36" i="4"/>
  <c r="BM36" i="4"/>
  <c r="BL36" i="4"/>
  <c r="BO36" i="4" s="1"/>
  <c r="BJ36" i="4"/>
  <c r="BK36" i="4" s="1"/>
  <c r="BI36" i="4"/>
  <c r="BG36" i="4"/>
  <c r="BF36" i="4"/>
  <c r="BD36" i="4"/>
  <c r="BA36" i="4"/>
  <c r="AW36" i="4"/>
  <c r="AV36" i="4"/>
  <c r="AX36" i="4" s="1"/>
  <c r="AU36" i="4"/>
  <c r="AR36" i="4"/>
  <c r="AN36" i="4"/>
  <c r="AO36" i="4" s="1"/>
  <c r="AM36" i="4"/>
  <c r="AL36" i="4"/>
  <c r="AI36" i="4"/>
  <c r="AF36" i="4"/>
  <c r="AE36" i="4"/>
  <c r="AD36" i="4"/>
  <c r="AC36" i="4"/>
  <c r="Z36" i="4"/>
  <c r="V36" i="4"/>
  <c r="W36" i="4" s="1"/>
  <c r="U36" i="4"/>
  <c r="T36" i="4"/>
  <c r="Q36" i="4"/>
  <c r="M36" i="4"/>
  <c r="L36" i="4"/>
  <c r="N36" i="4" s="1"/>
  <c r="K36" i="4"/>
  <c r="H36" i="4"/>
  <c r="BL35" i="4"/>
  <c r="BI35" i="4"/>
  <c r="BO35" i="4" s="1"/>
  <c r="BE35" i="4"/>
  <c r="BC35" i="4"/>
  <c r="BF35" i="4" s="1"/>
  <c r="AZ35" i="4"/>
  <c r="AV35" i="4"/>
  <c r="AT35" i="4"/>
  <c r="AW35" i="4" s="1"/>
  <c r="AQ35" i="4"/>
  <c r="AM35" i="4"/>
  <c r="AK35" i="4"/>
  <c r="AN35" i="4" s="1"/>
  <c r="AH35" i="4"/>
  <c r="AD35" i="4"/>
  <c r="AB35" i="4"/>
  <c r="AE35" i="4" s="1"/>
  <c r="Y35" i="4"/>
  <c r="U35" i="4"/>
  <c r="S35" i="4"/>
  <c r="V35" i="4" s="1"/>
  <c r="P35" i="4"/>
  <c r="L35" i="4"/>
  <c r="J35" i="4"/>
  <c r="M35" i="4" s="1"/>
  <c r="G35" i="4"/>
  <c r="BN34" i="4"/>
  <c r="BM34" i="4"/>
  <c r="BL34" i="4"/>
  <c r="BO34" i="4" s="1"/>
  <c r="BJ34" i="4"/>
  <c r="BK34" i="4" s="1"/>
  <c r="BI34" i="4"/>
  <c r="BF34" i="4"/>
  <c r="BE34" i="4"/>
  <c r="BG34" i="4" s="1"/>
  <c r="BD34" i="4"/>
  <c r="AW34" i="4"/>
  <c r="AV34" i="4"/>
  <c r="AX34" i="4" s="1"/>
  <c r="AU34" i="4"/>
  <c r="AR34" i="4"/>
  <c r="AN34" i="4"/>
  <c r="AO34" i="4" s="1"/>
  <c r="AM34" i="4"/>
  <c r="AL34" i="4"/>
  <c r="AI34" i="4"/>
  <c r="AF34" i="4"/>
  <c r="AE34" i="4"/>
  <c r="AD34" i="4"/>
  <c r="AC34" i="4"/>
  <c r="Z34" i="4"/>
  <c r="V34" i="4"/>
  <c r="W34" i="4" s="1"/>
  <c r="U34" i="4"/>
  <c r="T34" i="4"/>
  <c r="Q34" i="4"/>
  <c r="M34" i="4"/>
  <c r="L34" i="4"/>
  <c r="N34" i="4" s="1"/>
  <c r="K34" i="4"/>
  <c r="H34" i="4"/>
  <c r="BP33" i="4"/>
  <c r="BM33" i="4"/>
  <c r="BL33" i="4"/>
  <c r="BN33" i="4" s="1"/>
  <c r="BJ33" i="4"/>
  <c r="BK33" i="4" s="1"/>
  <c r="BI33" i="4"/>
  <c r="BO33" i="4" s="1"/>
  <c r="BG33" i="4"/>
  <c r="BF33" i="4"/>
  <c r="BE33" i="4"/>
  <c r="BD33" i="4"/>
  <c r="BA33" i="4"/>
  <c r="AW33" i="4"/>
  <c r="AX33" i="4" s="1"/>
  <c r="AV33" i="4"/>
  <c r="AU33" i="4"/>
  <c r="AR33" i="4"/>
  <c r="AN33" i="4"/>
  <c r="AM33" i="4"/>
  <c r="AO33" i="4" s="1"/>
  <c r="AL33" i="4"/>
  <c r="AI33" i="4"/>
  <c r="AE33" i="4"/>
  <c r="AF33" i="4" s="1"/>
  <c r="AD33" i="4"/>
  <c r="AC33" i="4"/>
  <c r="Z33" i="4"/>
  <c r="W33" i="4"/>
  <c r="V33" i="4"/>
  <c r="U33" i="4"/>
  <c r="T33" i="4"/>
  <c r="Q33" i="4"/>
  <c r="M33" i="4"/>
  <c r="N33" i="4" s="1"/>
  <c r="L33" i="4"/>
  <c r="K33" i="4"/>
  <c r="H33" i="4"/>
  <c r="BO32" i="4"/>
  <c r="BM32" i="4"/>
  <c r="BP32" i="4" s="1"/>
  <c r="BQ32" i="4" s="1"/>
  <c r="BL32" i="4"/>
  <c r="BK32" i="4"/>
  <c r="BJ32" i="4"/>
  <c r="BI32" i="4"/>
  <c r="BF32" i="4"/>
  <c r="BG32" i="4" s="1"/>
  <c r="BE32" i="4"/>
  <c r="BD32" i="4"/>
  <c r="BA32" i="4"/>
  <c r="AX32" i="4"/>
  <c r="AW32" i="4"/>
  <c r="AV32" i="4"/>
  <c r="AU32" i="4"/>
  <c r="AR32" i="4"/>
  <c r="AN32" i="4"/>
  <c r="AO32" i="4" s="1"/>
  <c r="AM32" i="4"/>
  <c r="AL32" i="4"/>
  <c r="AI32" i="4"/>
  <c r="AE32" i="4"/>
  <c r="AD32" i="4"/>
  <c r="AF32" i="4" s="1"/>
  <c r="AC32" i="4"/>
  <c r="Z32" i="4"/>
  <c r="V32" i="4"/>
  <c r="W32" i="4" s="1"/>
  <c r="U32" i="4"/>
  <c r="T32" i="4"/>
  <c r="Q32" i="4"/>
  <c r="N32" i="4"/>
  <c r="M32" i="4"/>
  <c r="L32" i="4"/>
  <c r="K32" i="4"/>
  <c r="H32" i="4"/>
  <c r="BN31" i="4"/>
  <c r="BM31" i="4"/>
  <c r="BL31" i="4"/>
  <c r="BJ31" i="4"/>
  <c r="BK31" i="4" s="1"/>
  <c r="BI31" i="4"/>
  <c r="BO31" i="4" s="1"/>
  <c r="BF31" i="4"/>
  <c r="BE31" i="4"/>
  <c r="BG31" i="4" s="1"/>
  <c r="BD31" i="4"/>
  <c r="BA31" i="4"/>
  <c r="AW31" i="4"/>
  <c r="AV31" i="4"/>
  <c r="AN31" i="4"/>
  <c r="AM31" i="4"/>
  <c r="AE31" i="4"/>
  <c r="AF31" i="4" s="1"/>
  <c r="AD31" i="4"/>
  <c r="AC31" i="4"/>
  <c r="Z31" i="4"/>
  <c r="W31" i="4"/>
  <c r="V31" i="4"/>
  <c r="U31" i="4"/>
  <c r="T31" i="4"/>
  <c r="Q31" i="4"/>
  <c r="M31" i="4"/>
  <c r="N31" i="4" s="1"/>
  <c r="L31" i="4"/>
  <c r="K31" i="4"/>
  <c r="H31" i="4"/>
  <c r="BF26" i="4"/>
  <c r="BE26" i="4"/>
  <c r="BG26" i="4" s="1"/>
  <c r="BD26" i="4"/>
  <c r="BA26" i="4"/>
  <c r="AW26" i="4"/>
  <c r="AX26" i="4" s="1"/>
  <c r="AV26" i="4"/>
  <c r="AU26" i="4"/>
  <c r="AR26" i="4"/>
  <c r="AO26" i="4"/>
  <c r="AN26" i="4"/>
  <c r="AM26" i="4"/>
  <c r="AL26" i="4"/>
  <c r="AI26" i="4"/>
  <c r="AE26" i="4"/>
  <c r="AF26" i="4" s="1"/>
  <c r="AD26" i="4"/>
  <c r="AC26" i="4"/>
  <c r="Z26" i="4"/>
  <c r="V26" i="4"/>
  <c r="U26" i="4"/>
  <c r="W26" i="4" s="1"/>
  <c r="T26" i="4"/>
  <c r="Q26" i="4"/>
  <c r="M26" i="4"/>
  <c r="N26" i="4" s="1"/>
  <c r="L26" i="4"/>
  <c r="BO48" i="4" s="1"/>
  <c r="K26" i="4"/>
  <c r="H26" i="4"/>
  <c r="BG25" i="4"/>
  <c r="BF25" i="4"/>
  <c r="BE25" i="4"/>
  <c r="BD25" i="4"/>
  <c r="BA25" i="4"/>
  <c r="AW25" i="4"/>
  <c r="AX25" i="4" s="1"/>
  <c r="AV25" i="4"/>
  <c r="AU25" i="4"/>
  <c r="AR25" i="4"/>
  <c r="AN25" i="4"/>
  <c r="AM25" i="4"/>
  <c r="AO25" i="4" s="1"/>
  <c r="AL25" i="4"/>
  <c r="AI25" i="4"/>
  <c r="AE25" i="4"/>
  <c r="AF25" i="4" s="1"/>
  <c r="AD25" i="4"/>
  <c r="AC25" i="4"/>
  <c r="Z25" i="4"/>
  <c r="W25" i="4"/>
  <c r="V25" i="4"/>
  <c r="U25" i="4"/>
  <c r="T25" i="4"/>
  <c r="Q25" i="4"/>
  <c r="M25" i="4"/>
  <c r="BP47" i="4" s="1"/>
  <c r="L25" i="4"/>
  <c r="BO47" i="4" s="1"/>
  <c r="K25" i="4"/>
  <c r="H25" i="4"/>
  <c r="BF24" i="4"/>
  <c r="BE24" i="4"/>
  <c r="BG24" i="4" s="1"/>
  <c r="BD24" i="4"/>
  <c r="BA24" i="4"/>
  <c r="AW24" i="4"/>
  <c r="AX24" i="4" s="1"/>
  <c r="AV24" i="4"/>
  <c r="AU24" i="4"/>
  <c r="AR24" i="4"/>
  <c r="AO24" i="4"/>
  <c r="AN24" i="4"/>
  <c r="AM24" i="4"/>
  <c r="AL24" i="4"/>
  <c r="AI24" i="4"/>
  <c r="AE24" i="4"/>
  <c r="AF24" i="4" s="1"/>
  <c r="AD24" i="4"/>
  <c r="AC24" i="4"/>
  <c r="Z24" i="4"/>
  <c r="V24" i="4"/>
  <c r="U24" i="4"/>
  <c r="W24" i="4" s="1"/>
  <c r="T24" i="4"/>
  <c r="Q24" i="4"/>
  <c r="M24" i="4"/>
  <c r="N24" i="4" s="1"/>
  <c r="L24" i="4"/>
  <c r="BO46" i="4" s="1"/>
  <c r="K24" i="4"/>
  <c r="H24" i="4"/>
  <c r="BG23" i="4"/>
  <c r="BF23" i="4"/>
  <c r="BE23" i="4"/>
  <c r="BD23" i="4"/>
  <c r="BA23" i="4"/>
  <c r="AW23" i="4"/>
  <c r="AX23" i="4" s="1"/>
  <c r="AV23" i="4"/>
  <c r="AU23" i="4"/>
  <c r="AR23" i="4"/>
  <c r="AN23" i="4"/>
  <c r="AM23" i="4"/>
  <c r="AO23" i="4" s="1"/>
  <c r="AL23" i="4"/>
  <c r="AI23" i="4"/>
  <c r="AE23" i="4"/>
  <c r="AF23" i="4" s="1"/>
  <c r="AD23" i="4"/>
  <c r="AC23" i="4"/>
  <c r="Z23" i="4"/>
  <c r="W23" i="4"/>
  <c r="V23" i="4"/>
  <c r="U23" i="4"/>
  <c r="T23" i="4"/>
  <c r="Q23" i="4"/>
  <c r="M23" i="4"/>
  <c r="BP45" i="4" s="1"/>
  <c r="BQ45" i="4" s="1"/>
  <c r="L23" i="4"/>
  <c r="BO45" i="4" s="1"/>
  <c r="K23" i="4"/>
  <c r="H23" i="4"/>
  <c r="BF22" i="4"/>
  <c r="BE22" i="4"/>
  <c r="BG22" i="4" s="1"/>
  <c r="BD22" i="4"/>
  <c r="BA22" i="4"/>
  <c r="AW22" i="4"/>
  <c r="AX22" i="4" s="1"/>
  <c r="AV22" i="4"/>
  <c r="AU22" i="4"/>
  <c r="AR22" i="4"/>
  <c r="AO22" i="4"/>
  <c r="AN22" i="4"/>
  <c r="AM22" i="4"/>
  <c r="AL22" i="4"/>
  <c r="AI22" i="4"/>
  <c r="AE22" i="4"/>
  <c r="AF22" i="4" s="1"/>
  <c r="AD22" i="4"/>
  <c r="AC22" i="4"/>
  <c r="Z22" i="4"/>
  <c r="V22" i="4"/>
  <c r="U22" i="4"/>
  <c r="W22" i="4" s="1"/>
  <c r="T22" i="4"/>
  <c r="Q22" i="4"/>
  <c r="M22" i="4"/>
  <c r="N22" i="4" s="1"/>
  <c r="L22" i="4"/>
  <c r="BO44" i="4" s="1"/>
  <c r="K22" i="4"/>
  <c r="H22" i="4"/>
  <c r="BG21" i="4"/>
  <c r="BF21" i="4"/>
  <c r="BE21" i="4"/>
  <c r="BD21" i="4"/>
  <c r="BA21" i="4"/>
  <c r="AW21" i="4"/>
  <c r="AX21" i="4" s="1"/>
  <c r="AV21" i="4"/>
  <c r="AU21" i="4"/>
  <c r="AR21" i="4"/>
  <c r="AN21" i="4"/>
  <c r="AM21" i="4"/>
  <c r="AO21" i="4" s="1"/>
  <c r="AL21" i="4"/>
  <c r="AI21" i="4"/>
  <c r="AE21" i="4"/>
  <c r="AF21" i="4" s="1"/>
  <c r="AD21" i="4"/>
  <c r="AC21" i="4"/>
  <c r="Z21" i="4"/>
  <c r="W21" i="4"/>
  <c r="V21" i="4"/>
  <c r="U21" i="4"/>
  <c r="T21" i="4"/>
  <c r="Q21" i="4"/>
  <c r="M21" i="4"/>
  <c r="BP43" i="4" s="1"/>
  <c r="L21" i="4"/>
  <c r="BO43" i="4" s="1"/>
  <c r="K21" i="4"/>
  <c r="H21" i="4"/>
  <c r="BF20" i="4"/>
  <c r="BE20" i="4"/>
  <c r="BG20" i="4" s="1"/>
  <c r="BD20" i="4"/>
  <c r="BA20" i="4"/>
  <c r="AW20" i="4"/>
  <c r="AX20" i="4" s="1"/>
  <c r="AV20" i="4"/>
  <c r="AU20" i="4"/>
  <c r="AR20" i="4"/>
  <c r="AN20" i="4"/>
  <c r="AM20" i="4"/>
  <c r="AI20" i="4"/>
  <c r="AE20" i="4"/>
  <c r="AF20" i="4" s="1"/>
  <c r="AD20" i="4"/>
  <c r="AC20" i="4"/>
  <c r="Z20" i="4"/>
  <c r="V20" i="4"/>
  <c r="U20" i="4"/>
  <c r="W20" i="4" s="1"/>
  <c r="T20" i="4"/>
  <c r="Q20" i="4"/>
  <c r="M20" i="4"/>
  <c r="N20" i="4" s="1"/>
  <c r="L20" i="4"/>
  <c r="K20" i="4"/>
  <c r="H20" i="4"/>
  <c r="BG19" i="4"/>
  <c r="BF19" i="4"/>
  <c r="BE19" i="4"/>
  <c r="BD19" i="4"/>
  <c r="BA19" i="4"/>
  <c r="AW19" i="4"/>
  <c r="AX19" i="4" s="1"/>
  <c r="AV19" i="4"/>
  <c r="AU19" i="4"/>
  <c r="AR19" i="4"/>
  <c r="AN19" i="4"/>
  <c r="AM19" i="4"/>
  <c r="AO19" i="4" s="1"/>
  <c r="AL19" i="4"/>
  <c r="AI19" i="4"/>
  <c r="AE19" i="4"/>
  <c r="AF19" i="4" s="1"/>
  <c r="AD19" i="4"/>
  <c r="AC19" i="4"/>
  <c r="Z19" i="4"/>
  <c r="W19" i="4"/>
  <c r="V19" i="4"/>
  <c r="U19" i="4"/>
  <c r="T19" i="4"/>
  <c r="Q19" i="4"/>
  <c r="M19" i="4"/>
  <c r="N19" i="4" s="1"/>
  <c r="L19" i="4"/>
  <c r="K19" i="4"/>
  <c r="H19" i="4"/>
  <c r="BF18" i="4"/>
  <c r="BE18" i="4"/>
  <c r="BG18" i="4" s="1"/>
  <c r="BD18" i="4"/>
  <c r="BA18" i="4"/>
  <c r="AW18" i="4"/>
  <c r="AX18" i="4" s="1"/>
  <c r="AV18" i="4"/>
  <c r="AU18" i="4"/>
  <c r="AR18" i="4"/>
  <c r="AO18" i="4"/>
  <c r="AN18" i="4"/>
  <c r="AM18" i="4"/>
  <c r="AL18" i="4"/>
  <c r="AI18" i="4"/>
  <c r="AE18" i="4"/>
  <c r="AF18" i="4" s="1"/>
  <c r="AD18" i="4"/>
  <c r="AC18" i="4"/>
  <c r="Z18" i="4"/>
  <c r="V18" i="4"/>
  <c r="U18" i="4"/>
  <c r="W18" i="4" s="1"/>
  <c r="T18" i="4"/>
  <c r="Q18" i="4"/>
  <c r="M18" i="4"/>
  <c r="N18" i="4" s="1"/>
  <c r="L18" i="4"/>
  <c r="K18" i="4"/>
  <c r="H18" i="4"/>
  <c r="BG17" i="4"/>
  <c r="BF17" i="4"/>
  <c r="BE17" i="4"/>
  <c r="BD17" i="4"/>
  <c r="BA17" i="4"/>
  <c r="AW17" i="4"/>
  <c r="AX17" i="4" s="1"/>
  <c r="AV17" i="4"/>
  <c r="AU17" i="4"/>
  <c r="AR17" i="4"/>
  <c r="AN17" i="4"/>
  <c r="AM17" i="4"/>
  <c r="AO17" i="4" s="1"/>
  <c r="AL17" i="4"/>
  <c r="AI17" i="4"/>
  <c r="AE17" i="4"/>
  <c r="AF17" i="4" s="1"/>
  <c r="AD17" i="4"/>
  <c r="AC17" i="4"/>
  <c r="Z17" i="4"/>
  <c r="W17" i="4"/>
  <c r="V17" i="4"/>
  <c r="U17" i="4"/>
  <c r="T17" i="4"/>
  <c r="Q17" i="4"/>
  <c r="M17" i="4"/>
  <c r="N17" i="4" s="1"/>
  <c r="L17" i="4"/>
  <c r="K17" i="4"/>
  <c r="H17" i="4"/>
  <c r="BF16" i="4"/>
  <c r="BE16" i="4"/>
  <c r="BG16" i="4" s="1"/>
  <c r="BD16" i="4"/>
  <c r="BA16" i="4"/>
  <c r="AW16" i="4"/>
  <c r="AX16" i="4" s="1"/>
  <c r="AV16" i="4"/>
  <c r="AU16" i="4"/>
  <c r="AR16" i="4"/>
  <c r="AO16" i="4"/>
  <c r="AN16" i="4"/>
  <c r="AM16" i="4"/>
  <c r="AL16" i="4"/>
  <c r="AI16" i="4"/>
  <c r="AE16" i="4"/>
  <c r="AF16" i="4" s="1"/>
  <c r="AD16" i="4"/>
  <c r="AC16" i="4"/>
  <c r="Z16" i="4"/>
  <c r="V16" i="4"/>
  <c r="U16" i="4"/>
  <c r="W16" i="4" s="1"/>
  <c r="T16" i="4"/>
  <c r="Q16" i="4"/>
  <c r="M16" i="4"/>
  <c r="N16" i="4" s="1"/>
  <c r="L16" i="4"/>
  <c r="K16" i="4"/>
  <c r="H16" i="4"/>
  <c r="BG15" i="4"/>
  <c r="BF15" i="4"/>
  <c r="BE15" i="4"/>
  <c r="BD15" i="4"/>
  <c r="BA15" i="4"/>
  <c r="AW15" i="4"/>
  <c r="AX15" i="4" s="1"/>
  <c r="AV15" i="4"/>
  <c r="AU15" i="4"/>
  <c r="AR15" i="4"/>
  <c r="AN15" i="4"/>
  <c r="AM15" i="4"/>
  <c r="AO15" i="4" s="1"/>
  <c r="AL15" i="4"/>
  <c r="AI15" i="4"/>
  <c r="AE15" i="4"/>
  <c r="AF15" i="4" s="1"/>
  <c r="AD15" i="4"/>
  <c r="AC15" i="4"/>
  <c r="Z15" i="4"/>
  <c r="W15" i="4"/>
  <c r="V15" i="4"/>
  <c r="U15" i="4"/>
  <c r="T15" i="4"/>
  <c r="Q15" i="4"/>
  <c r="M15" i="4"/>
  <c r="N15" i="4" s="1"/>
  <c r="L15" i="4"/>
  <c r="K15" i="4"/>
  <c r="H15" i="4"/>
  <c r="BF14" i="4"/>
  <c r="BE14" i="4"/>
  <c r="BG14" i="4" s="1"/>
  <c r="BD14" i="4"/>
  <c r="BA14" i="4"/>
  <c r="AW14" i="4"/>
  <c r="AX14" i="4" s="1"/>
  <c r="AV14" i="4"/>
  <c r="AU14" i="4"/>
  <c r="AR14" i="4"/>
  <c r="AO14" i="4"/>
  <c r="AN14" i="4"/>
  <c r="AM14" i="4"/>
  <c r="AL14" i="4"/>
  <c r="AI14" i="4"/>
  <c r="AE14" i="4"/>
  <c r="AF14" i="4" s="1"/>
  <c r="AD14" i="4"/>
  <c r="AC14" i="4"/>
  <c r="Z14" i="4"/>
  <c r="V14" i="4"/>
  <c r="U14" i="4"/>
  <c r="W14" i="4" s="1"/>
  <c r="T14" i="4"/>
  <c r="Q14" i="4"/>
  <c r="M14" i="4"/>
  <c r="N14" i="4" s="1"/>
  <c r="L14" i="4"/>
  <c r="K14" i="4"/>
  <c r="H14" i="4"/>
  <c r="BF13" i="4"/>
  <c r="BE13" i="4"/>
  <c r="BC13" i="4"/>
  <c r="AZ13" i="4"/>
  <c r="AW13" i="4"/>
  <c r="AV13" i="4"/>
  <c r="AT13" i="4"/>
  <c r="AQ13" i="4"/>
  <c r="AN13" i="4"/>
  <c r="AM13" i="4"/>
  <c r="AK13" i="4"/>
  <c r="AH13" i="4"/>
  <c r="AE13" i="4"/>
  <c r="AD13" i="4"/>
  <c r="AB13" i="4"/>
  <c r="Y13" i="4"/>
  <c r="V13" i="4"/>
  <c r="U13" i="4"/>
  <c r="S13" i="4"/>
  <c r="P13" i="4"/>
  <c r="M13" i="4"/>
  <c r="L13" i="4"/>
  <c r="J13" i="4"/>
  <c r="BM35" i="4" s="1"/>
  <c r="G13" i="4"/>
  <c r="BJ35" i="4" s="1"/>
  <c r="BG12" i="4"/>
  <c r="BF12" i="4"/>
  <c r="BE12" i="4"/>
  <c r="BD12" i="4"/>
  <c r="BA12" i="4"/>
  <c r="AW12" i="4"/>
  <c r="AX12" i="4" s="1"/>
  <c r="AV12" i="4"/>
  <c r="AU12" i="4"/>
  <c r="AR12" i="4"/>
  <c r="AN12" i="4"/>
  <c r="AM12" i="4"/>
  <c r="AF12" i="4"/>
  <c r="AE12" i="4"/>
  <c r="AD12" i="4"/>
  <c r="AC12" i="4"/>
  <c r="Z12" i="4"/>
  <c r="V12" i="4"/>
  <c r="W12" i="4" s="1"/>
  <c r="U12" i="4"/>
  <c r="T12" i="4"/>
  <c r="Q12" i="4"/>
  <c r="M12" i="4"/>
  <c r="L12" i="4"/>
  <c r="N12" i="4" s="1"/>
  <c r="K12" i="4"/>
  <c r="H12" i="4"/>
  <c r="BF11" i="4"/>
  <c r="BG11" i="4" s="1"/>
  <c r="BE11" i="4"/>
  <c r="BD11" i="4"/>
  <c r="BA11" i="4"/>
  <c r="AX11" i="4"/>
  <c r="AW11" i="4"/>
  <c r="AV11" i="4"/>
  <c r="AU11" i="4"/>
  <c r="AR11" i="4"/>
  <c r="AN11" i="4"/>
  <c r="AO11" i="4" s="1"/>
  <c r="AM11" i="4"/>
  <c r="AL11" i="4"/>
  <c r="AI11" i="4"/>
  <c r="AE11" i="4"/>
  <c r="AD11" i="4"/>
  <c r="AF11" i="4" s="1"/>
  <c r="AC11" i="4"/>
  <c r="Z11" i="4"/>
  <c r="V11" i="4"/>
  <c r="W11" i="4" s="1"/>
  <c r="U11" i="4"/>
  <c r="T11" i="4"/>
  <c r="Q11" i="4"/>
  <c r="N11" i="4"/>
  <c r="M11" i="4"/>
  <c r="L11" i="4"/>
  <c r="K11" i="4"/>
  <c r="H11" i="4"/>
  <c r="BF10" i="4"/>
  <c r="BG10" i="4" s="1"/>
  <c r="BE10" i="4"/>
  <c r="BD10" i="4"/>
  <c r="BA10" i="4"/>
  <c r="AW10" i="4"/>
  <c r="AV10" i="4"/>
  <c r="AX10" i="4" s="1"/>
  <c r="AU10" i="4"/>
  <c r="AR10" i="4"/>
  <c r="AN10" i="4"/>
  <c r="AO10" i="4" s="1"/>
  <c r="AM10" i="4"/>
  <c r="AL10" i="4"/>
  <c r="AI10" i="4"/>
  <c r="AF10" i="4"/>
  <c r="AE10" i="4"/>
  <c r="AD10" i="4"/>
  <c r="AC10" i="4"/>
  <c r="Z10" i="4"/>
  <c r="V10" i="4"/>
  <c r="W10" i="4" s="1"/>
  <c r="U10" i="4"/>
  <c r="T10" i="4"/>
  <c r="Q10" i="4"/>
  <c r="M10" i="4"/>
  <c r="L10" i="4"/>
  <c r="N10" i="4" s="1"/>
  <c r="K10" i="4"/>
  <c r="H10" i="4"/>
  <c r="BF9" i="4"/>
  <c r="BG9" i="4" s="1"/>
  <c r="BE9" i="4"/>
  <c r="BD9" i="4"/>
  <c r="BA9" i="4"/>
  <c r="AX9" i="4"/>
  <c r="AW9" i="4"/>
  <c r="AV9" i="4"/>
  <c r="AU9" i="4"/>
  <c r="AR9" i="4"/>
  <c r="AN9" i="4"/>
  <c r="AO9" i="4" s="1"/>
  <c r="AM9" i="4"/>
  <c r="AL9" i="4"/>
  <c r="AI9" i="4"/>
  <c r="AE9" i="4"/>
  <c r="AD9" i="4"/>
  <c r="AF9" i="4" s="1"/>
  <c r="AC9" i="4"/>
  <c r="Z9" i="4"/>
  <c r="V9" i="4"/>
  <c r="W9" i="4" s="1"/>
  <c r="U9" i="4"/>
  <c r="T9" i="4"/>
  <c r="Q9" i="4"/>
  <c r="N9" i="4"/>
  <c r="M9" i="4"/>
  <c r="L9" i="4"/>
  <c r="K9" i="4"/>
  <c r="H9" i="4"/>
  <c r="BQ47" i="4" l="1"/>
  <c r="BQ33" i="4"/>
  <c r="BP35" i="4"/>
  <c r="BQ43" i="4"/>
  <c r="BP31" i="4"/>
  <c r="BQ31" i="4" s="1"/>
  <c r="BP34" i="4"/>
  <c r="BQ34" i="4" s="1"/>
  <c r="BP36" i="4"/>
  <c r="BQ36" i="4" s="1"/>
  <c r="BN37" i="4"/>
  <c r="BP39" i="4"/>
  <c r="BQ39" i="4" s="1"/>
  <c r="BK40" i="4"/>
  <c r="BN41" i="4"/>
  <c r="BP42" i="4"/>
  <c r="BQ42" i="4" s="1"/>
  <c r="BP46" i="4"/>
  <c r="BQ46" i="4" s="1"/>
  <c r="N21" i="4"/>
  <c r="N23" i="4"/>
  <c r="N25" i="4"/>
  <c r="BN32" i="4"/>
  <c r="BN38" i="4"/>
  <c r="BP40" i="4"/>
  <c r="BQ40" i="4" s="1"/>
  <c r="BN42" i="4"/>
  <c r="BP44" i="4"/>
  <c r="BQ44" i="4" s="1"/>
  <c r="BP48" i="4"/>
  <c r="BQ48" i="4" s="1"/>
  <c r="G63" i="3"/>
  <c r="G6" i="3" l="1"/>
  <c r="F6" i="3"/>
  <c r="E6" i="3"/>
</calcChain>
</file>

<file path=xl/comments1.xml><?xml version="1.0" encoding="utf-8"?>
<comments xmlns="http://schemas.openxmlformats.org/spreadsheetml/2006/main">
  <authors>
    <author>XYCA00USER</author>
  </authors>
  <commentList>
    <comment ref="AG13" authorId="0">
      <text>
        <r>
          <rPr>
            <b/>
            <sz val="9"/>
            <color indexed="81"/>
            <rFont val="ＭＳ Ｐゴシック"/>
            <family val="3"/>
            <charset val="128"/>
          </rPr>
          <t>野球場 6/2～7/4芝養生期間</t>
        </r>
        <r>
          <rPr>
            <sz val="9"/>
            <color indexed="81"/>
            <rFont val="ＭＳ Ｐゴシック"/>
            <family val="3"/>
            <charset val="128"/>
          </rPr>
          <t xml:space="preserve">
</t>
        </r>
      </text>
    </comment>
    <comment ref="AG35" authorId="0">
      <text>
        <r>
          <rPr>
            <b/>
            <sz val="9"/>
            <color indexed="81"/>
            <rFont val="ＭＳ Ｐゴシック"/>
            <family val="3"/>
            <charset val="128"/>
          </rPr>
          <t>野球場芝養生期間</t>
        </r>
      </text>
    </comment>
    <comment ref="AU35" authorId="0">
      <text>
        <r>
          <rPr>
            <b/>
            <sz val="9"/>
            <color indexed="81"/>
            <rFont val="ＭＳ Ｐゴシック"/>
            <family val="3"/>
            <charset val="128"/>
          </rPr>
          <t>野球場芝養生期間</t>
        </r>
        <r>
          <rPr>
            <sz val="9"/>
            <color indexed="81"/>
            <rFont val="ＭＳ Ｐゴシック"/>
            <family val="3"/>
            <charset val="128"/>
          </rPr>
          <t xml:space="preserve">
</t>
        </r>
      </text>
    </comment>
  </commentList>
</comments>
</file>

<file path=xl/sharedStrings.xml><?xml version="1.0" encoding="utf-8"?>
<sst xmlns="http://schemas.openxmlformats.org/spreadsheetml/2006/main" count="434" uniqueCount="200">
  <si>
    <t>単位</t>
    <rPh sb="0" eb="2">
      <t>タンイ</t>
    </rPh>
    <phoneticPr fontId="1"/>
  </si>
  <si>
    <t>人</t>
    <rPh sb="0" eb="1">
      <t>ニン</t>
    </rPh>
    <phoneticPr fontId="1"/>
  </si>
  <si>
    <t>件</t>
    <rPh sb="0" eb="1">
      <t>ケン</t>
    </rPh>
    <phoneticPr fontId="1"/>
  </si>
  <si>
    <t>バーベキューコーナー</t>
    <phoneticPr fontId="1"/>
  </si>
  <si>
    <t>万博おもしろ自転車広場</t>
    <rPh sb="0" eb="2">
      <t>バンパク</t>
    </rPh>
    <rPh sb="6" eb="9">
      <t>ジテンシャ</t>
    </rPh>
    <rPh sb="9" eb="11">
      <t>ヒロバ</t>
    </rPh>
    <phoneticPr fontId="1"/>
  </si>
  <si>
    <t>森のトレイン</t>
    <rPh sb="0" eb="1">
      <t>モリ</t>
    </rPh>
    <phoneticPr fontId="1"/>
  </si>
  <si>
    <t>隻</t>
    <rPh sb="0" eb="1">
      <t>セキ</t>
    </rPh>
    <phoneticPr fontId="1"/>
  </si>
  <si>
    <t>少年球技場</t>
    <rPh sb="0" eb="2">
      <t>ショウネン</t>
    </rPh>
    <rPh sb="2" eb="5">
      <t>キュウギジョウ</t>
    </rPh>
    <phoneticPr fontId="1"/>
  </si>
  <si>
    <t>少年野球場</t>
    <rPh sb="0" eb="2">
      <t>ショウネン</t>
    </rPh>
    <rPh sb="2" eb="4">
      <t>ヤキュウ</t>
    </rPh>
    <rPh sb="4" eb="5">
      <t>バ</t>
    </rPh>
    <phoneticPr fontId="1"/>
  </si>
  <si>
    <t>小運動場</t>
    <rPh sb="0" eb="4">
      <t>ショウウンドウジョウ</t>
    </rPh>
    <phoneticPr fontId="1"/>
  </si>
  <si>
    <t>野球場</t>
    <rPh sb="0" eb="3">
      <t>ヤキュウジョウ</t>
    </rPh>
    <phoneticPr fontId="1"/>
  </si>
  <si>
    <t>スポーツ広場</t>
    <rPh sb="4" eb="6">
      <t>ヒロバ</t>
    </rPh>
    <phoneticPr fontId="1"/>
  </si>
  <si>
    <t>パークゴルフ</t>
    <phoneticPr fontId="1"/>
  </si>
  <si>
    <t>ラウンド</t>
    <phoneticPr fontId="1"/>
  </si>
  <si>
    <t>平成26年度（４～３月）</t>
    <rPh sb="0" eb="2">
      <t>ヘイセイ</t>
    </rPh>
    <rPh sb="4" eb="5">
      <t>ネン</t>
    </rPh>
    <rPh sb="5" eb="6">
      <t>ド</t>
    </rPh>
    <phoneticPr fontId="1"/>
  </si>
  <si>
    <t>平成27年度（４～３月）</t>
    <rPh sb="0" eb="2">
      <t>ヘイセイ</t>
    </rPh>
    <rPh sb="4" eb="5">
      <t>ネン</t>
    </rPh>
    <rPh sb="5" eb="6">
      <t>ド</t>
    </rPh>
    <phoneticPr fontId="1"/>
  </si>
  <si>
    <t>主な料金</t>
    <rPh sb="0" eb="1">
      <t>オモ</t>
    </rPh>
    <rPh sb="2" eb="4">
      <t>リョウキン</t>
    </rPh>
    <phoneticPr fontId="1"/>
  </si>
  <si>
    <t>大人：250円
小中学生：70円
※団体、学校団体割引あり
※料金は自然文化園と日本庭園で共通</t>
    <phoneticPr fontId="1"/>
  </si>
  <si>
    <t>自然文化園・日本庭園</t>
    <rPh sb="0" eb="2">
      <t>シゼン</t>
    </rPh>
    <rPh sb="2" eb="4">
      <t>ブンカ</t>
    </rPh>
    <rPh sb="4" eb="5">
      <t>エン</t>
    </rPh>
    <rPh sb="6" eb="8">
      <t>ニホン</t>
    </rPh>
    <rPh sb="8" eb="10">
      <t>テイエン</t>
    </rPh>
    <phoneticPr fontId="1"/>
  </si>
  <si>
    <t>園内施設</t>
    <rPh sb="0" eb="1">
      <t>エン</t>
    </rPh>
    <rPh sb="1" eb="2">
      <t>ナイ</t>
    </rPh>
    <rPh sb="2" eb="4">
      <t>シセツ</t>
    </rPh>
    <phoneticPr fontId="1"/>
  </si>
  <si>
    <t>利用人数・件数</t>
    <rPh sb="0" eb="2">
      <t>リヨウ</t>
    </rPh>
    <rPh sb="2" eb="4">
      <t>ニンズウ</t>
    </rPh>
    <rPh sb="5" eb="7">
      <t>ケンスウ</t>
    </rPh>
    <phoneticPr fontId="1"/>
  </si>
  <si>
    <t>個人（人）</t>
    <rPh sb="0" eb="2">
      <t>コジン</t>
    </rPh>
    <rPh sb="3" eb="4">
      <t>ニン</t>
    </rPh>
    <phoneticPr fontId="1"/>
  </si>
  <si>
    <t>専用（件）</t>
    <rPh sb="0" eb="2">
      <t>センヨウ</t>
    </rPh>
    <rPh sb="3" eb="4">
      <t>ケン</t>
    </rPh>
    <phoneticPr fontId="1"/>
  </si>
  <si>
    <t>千里庵</t>
    <rPh sb="0" eb="2">
      <t>センリ</t>
    </rPh>
    <rPh sb="2" eb="3">
      <t>アン</t>
    </rPh>
    <phoneticPr fontId="1"/>
  </si>
  <si>
    <t>夢の池サイクルボート</t>
    <phoneticPr fontId="1"/>
  </si>
  <si>
    <t>EXPO'70パビリオン（多目的広場）</t>
    <rPh sb="13" eb="16">
      <t>タモクテキ</t>
    </rPh>
    <rPh sb="16" eb="18">
      <t>ヒロバ</t>
    </rPh>
    <phoneticPr fontId="1"/>
  </si>
  <si>
    <t>グランドゴルフ（人）</t>
    <rPh sb="8" eb="9">
      <t>ニン</t>
    </rPh>
    <phoneticPr fontId="1"/>
  </si>
  <si>
    <t>総合スポーツ広場</t>
    <phoneticPr fontId="1"/>
  </si>
  <si>
    <t>一般利用（件）</t>
    <rPh sb="5" eb="6">
      <t>ケン</t>
    </rPh>
    <phoneticPr fontId="1"/>
  </si>
  <si>
    <t>年間利用（人）</t>
    <rPh sb="5" eb="6">
      <t>ニン</t>
    </rPh>
    <phoneticPr fontId="1"/>
  </si>
  <si>
    <t>フットサルコート</t>
    <phoneticPr fontId="1"/>
  </si>
  <si>
    <t>西駐車場</t>
    <rPh sb="0" eb="1">
      <t>ニシ</t>
    </rPh>
    <rPh sb="1" eb="4">
      <t>チュウシャジョウ</t>
    </rPh>
    <phoneticPr fontId="1"/>
  </si>
  <si>
    <t>南駐車場</t>
    <rPh sb="0" eb="1">
      <t>ミナミ</t>
    </rPh>
    <rPh sb="1" eb="4">
      <t>チュウシャジョウ</t>
    </rPh>
    <phoneticPr fontId="1"/>
  </si>
  <si>
    <t>台</t>
    <rPh sb="0" eb="1">
      <t>ダイ</t>
    </rPh>
    <phoneticPr fontId="1"/>
  </si>
  <si>
    <t>駐車場　合計</t>
    <rPh sb="0" eb="2">
      <t>チュウシャ</t>
    </rPh>
    <rPh sb="2" eb="3">
      <t>ジョウ</t>
    </rPh>
    <rPh sb="4" eb="6">
      <t>ゴウケイ</t>
    </rPh>
    <phoneticPr fontId="1"/>
  </si>
  <si>
    <t>合計（人）</t>
    <rPh sb="0" eb="2">
      <t>ゴウケイ</t>
    </rPh>
    <rPh sb="3" eb="4">
      <t>ニン</t>
    </rPh>
    <phoneticPr fontId="1"/>
  </si>
  <si>
    <t>入園料（人）</t>
    <rPh sb="0" eb="3">
      <t>ニュウエンリョウ</t>
    </rPh>
    <phoneticPr fontId="1"/>
  </si>
  <si>
    <t>オールパス（人）</t>
    <phoneticPr fontId="1"/>
  </si>
  <si>
    <t>自然観察学習館</t>
    <rPh sb="0" eb="2">
      <t>シゼン</t>
    </rPh>
    <rPh sb="2" eb="4">
      <t>カンサツ</t>
    </rPh>
    <rPh sb="4" eb="6">
      <t>ガクシュウ</t>
    </rPh>
    <rPh sb="6" eb="7">
      <t>カン</t>
    </rPh>
    <phoneticPr fontId="1"/>
  </si>
  <si>
    <t>一般利用（件）</t>
    <rPh sb="0" eb="2">
      <t>イッパン</t>
    </rPh>
    <rPh sb="2" eb="4">
      <t>リヨウ</t>
    </rPh>
    <rPh sb="5" eb="6">
      <t>ケン</t>
    </rPh>
    <phoneticPr fontId="1"/>
  </si>
  <si>
    <t>会員利用（件）</t>
    <rPh sb="0" eb="2">
      <t>カイイン</t>
    </rPh>
    <rPh sb="2" eb="4">
      <t>リヨウ</t>
    </rPh>
    <rPh sb="5" eb="6">
      <t>ケン</t>
    </rPh>
    <phoneticPr fontId="1"/>
  </si>
  <si>
    <t>茶室　汎庵・万里庵</t>
    <rPh sb="0" eb="2">
      <t>チャシツ</t>
    </rPh>
    <rPh sb="3" eb="4">
      <t>ハン</t>
    </rPh>
    <rPh sb="4" eb="5">
      <t>アン</t>
    </rPh>
    <rPh sb="6" eb="8">
      <t>バンリ</t>
    </rPh>
    <rPh sb="8" eb="9">
      <t>アン</t>
    </rPh>
    <phoneticPr fontId="1"/>
  </si>
  <si>
    <t>汎庵216㎡、万里庵35㎡</t>
    <phoneticPr fontId="1"/>
  </si>
  <si>
    <t>389㎡、鉄構造１階建、立礼席30席</t>
    <rPh sb="5" eb="6">
      <t>テツ</t>
    </rPh>
    <rPh sb="6" eb="8">
      <t>コウゾウ</t>
    </rPh>
    <rPh sb="9" eb="11">
      <t>カイダ</t>
    </rPh>
    <rPh sb="12" eb="13">
      <t>リツ</t>
    </rPh>
    <rPh sb="13" eb="14">
      <t>レイ</t>
    </rPh>
    <rPh sb="14" eb="15">
      <t>セキ</t>
    </rPh>
    <phoneticPr fontId="1"/>
  </si>
  <si>
    <t>諸元</t>
    <rPh sb="0" eb="2">
      <t>ショゲン</t>
    </rPh>
    <phoneticPr fontId="1"/>
  </si>
  <si>
    <t>利用料金（呈茶）１人700円</t>
    <rPh sb="5" eb="7">
      <t>テイチャ</t>
    </rPh>
    <rPh sb="8" eb="10">
      <t>ヒトリ</t>
    </rPh>
    <rPh sb="13" eb="14">
      <t>エン</t>
    </rPh>
    <phoneticPr fontId="1"/>
  </si>
  <si>
    <t>自然文化園全体985,000㎡、日本庭園260,000㎡</t>
    <rPh sb="0" eb="2">
      <t>シゼン</t>
    </rPh>
    <rPh sb="2" eb="4">
      <t>ブンカ</t>
    </rPh>
    <rPh sb="4" eb="5">
      <t>エン</t>
    </rPh>
    <rPh sb="5" eb="7">
      <t>ゼンタイ</t>
    </rPh>
    <rPh sb="16" eb="18">
      <t>ニホン</t>
    </rPh>
    <rPh sb="18" eb="20">
      <t>テイエン</t>
    </rPh>
    <phoneticPr fontId="1"/>
  </si>
  <si>
    <t>大阪日本民芸館</t>
    <rPh sb="0" eb="2">
      <t>オオサカ</t>
    </rPh>
    <rPh sb="2" eb="4">
      <t>ニホン</t>
    </rPh>
    <rPh sb="4" eb="7">
      <t>ミンゲイカン</t>
    </rPh>
    <phoneticPr fontId="1"/>
  </si>
  <si>
    <t>敷地面積3,070㎡、延床面積2,206㎡、鉄骨鉄筋コンクリート造１階建 一部２階</t>
    <rPh sb="0" eb="2">
      <t>シキチ</t>
    </rPh>
    <rPh sb="2" eb="4">
      <t>メンセキ</t>
    </rPh>
    <rPh sb="11" eb="13">
      <t>ノベユカ</t>
    </rPh>
    <rPh sb="13" eb="15">
      <t>メンセキ</t>
    </rPh>
    <phoneticPr fontId="1"/>
  </si>
  <si>
    <t>大人：700円
大学・高校：450円
小学・中学：100円
※団体割引等あり</t>
    <rPh sb="8" eb="10">
      <t>ダイガク</t>
    </rPh>
    <rPh sb="11" eb="13">
      <t>コウコウ</t>
    </rPh>
    <rPh sb="19" eb="21">
      <t>ショウガク</t>
    </rPh>
    <rPh sb="22" eb="24">
      <t>チュウガク</t>
    </rPh>
    <rPh sb="35" eb="36">
      <t>トウ</t>
    </rPh>
    <phoneticPr fontId="1"/>
  </si>
  <si>
    <t>池面積 24,500㎡、サイクルボート5種類31艘、設備：サイクルボート管理事務所・桟橋</t>
    <rPh sb="0" eb="1">
      <t>イケ</t>
    </rPh>
    <rPh sb="1" eb="3">
      <t>メンセキ</t>
    </rPh>
    <rPh sb="20" eb="22">
      <t>シュルイ</t>
    </rPh>
    <rPh sb="24" eb="25">
      <t>ソウ</t>
    </rPh>
    <rPh sb="26" eb="28">
      <t>セツビ</t>
    </rPh>
    <rPh sb="36" eb="38">
      <t>カンリ</t>
    </rPh>
    <rPh sb="38" eb="40">
      <t>ジム</t>
    </rPh>
    <rPh sb="40" eb="41">
      <t>ショ</t>
    </rPh>
    <rPh sb="42" eb="44">
      <t>サンバシイメンセキ</t>
    </rPh>
    <phoneticPr fontId="1"/>
  </si>
  <si>
    <t>2人乗り：20分900円、4人乗り：20分1,200円
※障がい者割引あり。</t>
    <rPh sb="7" eb="8">
      <t>フン</t>
    </rPh>
    <rPh sb="11" eb="12">
      <t>エン</t>
    </rPh>
    <rPh sb="14" eb="15">
      <t>ニン</t>
    </rPh>
    <rPh sb="15" eb="16">
      <t>ノ</t>
    </rPh>
    <rPh sb="29" eb="30">
      <t>ショウ</t>
    </rPh>
    <rPh sb="32" eb="33">
      <t>シャ</t>
    </rPh>
    <rPh sb="33" eb="35">
      <t>ワリビキ</t>
    </rPh>
    <phoneticPr fontId="1"/>
  </si>
  <si>
    <t>27テーブル（250名、10人がけ：22テーブル、6人がけ：5テーブル）、炊事場2ヶ所、ゴミ箱（可燃ゴミ、缶、ビン、ペットボトル）</t>
    <phoneticPr fontId="1"/>
  </si>
  <si>
    <t>利用料金（半日）
大人：600円
小人：300円
幼児：無料
５人用コンロ（１つにつき600円）
※全日料金、貸しきり料金あり。</t>
    <rPh sb="0" eb="2">
      <t>リヨウ</t>
    </rPh>
    <rPh sb="2" eb="4">
      <t>リョウキン</t>
    </rPh>
    <rPh sb="5" eb="7">
      <t>ハンニチ</t>
    </rPh>
    <rPh sb="9" eb="11">
      <t>オトナ</t>
    </rPh>
    <rPh sb="15" eb="16">
      <t>エン</t>
    </rPh>
    <rPh sb="17" eb="19">
      <t>ショウジン</t>
    </rPh>
    <rPh sb="23" eb="24">
      <t>エン</t>
    </rPh>
    <rPh sb="25" eb="27">
      <t>ヨウジ</t>
    </rPh>
    <rPh sb="28" eb="30">
      <t>ムリョウ</t>
    </rPh>
    <rPh sb="32" eb="34">
      <t>ニンヨウ</t>
    </rPh>
    <rPh sb="46" eb="47">
      <t>エン</t>
    </rPh>
    <rPh sb="50" eb="52">
      <t>ゼンジツ</t>
    </rPh>
    <rPh sb="52" eb="54">
      <t>リョウキン</t>
    </rPh>
    <rPh sb="55" eb="56">
      <t>カ</t>
    </rPh>
    <rPh sb="59" eb="61">
      <t>リョウキン</t>
    </rPh>
    <phoneticPr fontId="1"/>
  </si>
  <si>
    <t>自転車約40種類100台、幼児広場・周回コース・2輪コースあり。</t>
    <phoneticPr fontId="1"/>
  </si>
  <si>
    <t>１人（３才以上）：30分400円、超過10分につき100円</t>
    <rPh sb="0" eb="2">
      <t>ヒトリ</t>
    </rPh>
    <rPh sb="4" eb="5">
      <t>サイ</t>
    </rPh>
    <rPh sb="5" eb="7">
      <t>イジョウ</t>
    </rPh>
    <rPh sb="15" eb="16">
      <t>エン</t>
    </rPh>
    <rPh sb="17" eb="19">
      <t>チョウカ</t>
    </rPh>
    <rPh sb="21" eb="22">
      <t>フン</t>
    </rPh>
    <rPh sb="28" eb="29">
      <t>エン</t>
    </rPh>
    <phoneticPr fontId="1"/>
  </si>
  <si>
    <t>乗車料金300 円（3歳以上）</t>
    <rPh sb="0" eb="2">
      <t>ジョウシャ</t>
    </rPh>
    <rPh sb="2" eb="4">
      <t>リョウキン</t>
    </rPh>
    <phoneticPr fontId="1"/>
  </si>
  <si>
    <t>定員54名（大人）</t>
    <rPh sb="0" eb="2">
      <t>テイイン</t>
    </rPh>
    <phoneticPr fontId="1"/>
  </si>
  <si>
    <t>高校生以上：200円
中学生以下：無料
※団体割引、障がい者割引あり。</t>
    <rPh sb="9" eb="10">
      <t>エン</t>
    </rPh>
    <rPh sb="17" eb="19">
      <t>ムリョウ</t>
    </rPh>
    <rPh sb="21" eb="23">
      <t>ダンタイ</t>
    </rPh>
    <rPh sb="23" eb="25">
      <t>ワリビキ</t>
    </rPh>
    <rPh sb="26" eb="27">
      <t>ショウ</t>
    </rPh>
    <rPh sb="29" eb="30">
      <t>シャ</t>
    </rPh>
    <rPh sb="30" eb="32">
      <t>ワリビキ</t>
    </rPh>
    <phoneticPr fontId="1"/>
  </si>
  <si>
    <t>玄関ロビー660㎡を専用利用可能。</t>
    <rPh sb="0" eb="2">
      <t>ゲンカン</t>
    </rPh>
    <rPh sb="10" eb="12">
      <t>センヨウ</t>
    </rPh>
    <rPh sb="12" eb="14">
      <t>リヨウ</t>
    </rPh>
    <rPh sb="14" eb="16">
      <t>カノウ</t>
    </rPh>
    <phoneticPr fontId="1"/>
  </si>
  <si>
    <t>土日祝日：全日108,000円、半日54,000円
平日：全日97,200円、半日48,600円</t>
    <rPh sb="0" eb="2">
      <t>ドニチ</t>
    </rPh>
    <rPh sb="2" eb="4">
      <t>シュクジツ</t>
    </rPh>
    <rPh sb="5" eb="7">
      <t>ゼンジツ</t>
    </rPh>
    <rPh sb="14" eb="15">
      <t>エン</t>
    </rPh>
    <rPh sb="16" eb="18">
      <t>ハンニチ</t>
    </rPh>
    <rPh sb="24" eb="25">
      <t>エン</t>
    </rPh>
    <rPh sb="26" eb="28">
      <t>ヘイジツ</t>
    </rPh>
    <rPh sb="29" eb="31">
      <t>ゼンジツ</t>
    </rPh>
    <rPh sb="37" eb="38">
      <t>エン</t>
    </rPh>
    <rPh sb="39" eb="41">
      <t>ハンニチ</t>
    </rPh>
    <rPh sb="47" eb="48">
      <t>エン</t>
    </rPh>
    <phoneticPr fontId="1"/>
  </si>
  <si>
    <t>敷地面積55,000㎡、建築面積：メインスタンド5,112㎡、バックスタンド4,405㎡、サイドスタンド1,390、スタンド（全体）収容人数 21,000人</t>
    <rPh sb="0" eb="2">
      <t>シキチ</t>
    </rPh>
    <rPh sb="2" eb="4">
      <t>メンセキ</t>
    </rPh>
    <rPh sb="66" eb="68">
      <t>シュウヨウ</t>
    </rPh>
    <rPh sb="68" eb="70">
      <t>ニンズウ</t>
    </rPh>
    <phoneticPr fontId="1"/>
  </si>
  <si>
    <t>敷地面積10,200㎡、フィールド面積5,096㎡（芝張）、練習コート2,840㎡（芝張）</t>
    <rPh sb="0" eb="2">
      <t>シキチ</t>
    </rPh>
    <rPh sb="2" eb="4">
      <t>メンセキ</t>
    </rPh>
    <rPh sb="17" eb="19">
      <t>メンセキ</t>
    </rPh>
    <rPh sb="30" eb="32">
      <t>レンシュウ</t>
    </rPh>
    <phoneticPr fontId="1"/>
  </si>
  <si>
    <t>第4種公認競技場
グランド面積（クレー）21,000㎡</t>
    <phoneticPr fontId="1"/>
  </si>
  <si>
    <t>4,538㎡</t>
    <phoneticPr fontId="1"/>
  </si>
  <si>
    <t>半日：平日10,280円、土日祝日13,780円
全日：平日20,560円、土日祝日27,560円</t>
    <rPh sb="0" eb="2">
      <t>ハンニチ</t>
    </rPh>
    <rPh sb="3" eb="5">
      <t>ヘイジツ</t>
    </rPh>
    <rPh sb="13" eb="14">
      <t>ド</t>
    </rPh>
    <rPh sb="14" eb="15">
      <t>ニチ</t>
    </rPh>
    <rPh sb="15" eb="17">
      <t>シュクジツ</t>
    </rPh>
    <rPh sb="25" eb="27">
      <t>ゼンジツ</t>
    </rPh>
    <rPh sb="28" eb="30">
      <t>ヘイジツ</t>
    </rPh>
    <phoneticPr fontId="1"/>
  </si>
  <si>
    <t>敷地面積28,000㎡、スタンド7,700人収容（内野3,400人、外野4,300人）、グラウンド面積12,788㎡</t>
    <rPh sb="0" eb="2">
      <t>シキチ</t>
    </rPh>
    <rPh sb="2" eb="4">
      <t>メンセキ</t>
    </rPh>
    <rPh sb="49" eb="51">
      <t>メンセキ</t>
    </rPh>
    <phoneticPr fontId="1"/>
  </si>
  <si>
    <t>中学校（2時間）
平日6,170円、土日祝日7,200円
高校（2時間）
平日10,280円、土日祝日12,340円
※その他、プロスポーツ興行等により料金設定あり。</t>
    <rPh sb="0" eb="3">
      <t>チュウガッコウ</t>
    </rPh>
    <rPh sb="9" eb="11">
      <t>ヘイジツ</t>
    </rPh>
    <rPh sb="18" eb="20">
      <t>ドニチ</t>
    </rPh>
    <rPh sb="20" eb="22">
      <t>シュクジツ</t>
    </rPh>
    <rPh sb="29" eb="31">
      <t>コウコウ</t>
    </rPh>
    <rPh sb="62" eb="63">
      <t>ホカ</t>
    </rPh>
    <rPh sb="70" eb="72">
      <t>コウギョウ</t>
    </rPh>
    <rPh sb="72" eb="73">
      <t>トウ</t>
    </rPh>
    <rPh sb="76" eb="78">
      <t>リョウキン</t>
    </rPh>
    <rPh sb="78" eb="80">
      <t>セッテイ</t>
    </rPh>
    <phoneticPr fontId="1"/>
  </si>
  <si>
    <t>テニスコート</t>
    <phoneticPr fontId="1"/>
  </si>
  <si>
    <t>敷地面積41,140㎡
屋外コート：人工芝(砂入り)10面 （夜間照明設備あり）、アンツ－カ－コート22面、練習コート3面
屋内（インドア）コート： 4面、建築面積2,784㎡</t>
    <rPh sb="78" eb="80">
      <t>ケンチク</t>
    </rPh>
    <rPh sb="80" eb="82">
      <t>メンセキ</t>
    </rPh>
    <phoneticPr fontId="1"/>
  </si>
  <si>
    <t>一般屋外（１面１時間）
昼間：平日2,050円、土日祝日3,390円
ナイター：平日3,080円、土日祝日4,110円
一般屋内（１面１時間）
昼間：平日3,080円、土日祝日5,140円
ナイター：平日4,110円、土日祝日5,140円
年間利用
全日会員102,850円、平日会員 80,220円</t>
    <rPh sb="6" eb="7">
      <t>メン</t>
    </rPh>
    <rPh sb="8" eb="10">
      <t>ジカン</t>
    </rPh>
    <rPh sb="12" eb="14">
      <t>ヒルマ</t>
    </rPh>
    <rPh sb="24" eb="26">
      <t>ドニチ</t>
    </rPh>
    <rPh sb="26" eb="28">
      <t>シュクジツ</t>
    </rPh>
    <rPh sb="40" eb="42">
      <t>ヘイジツ</t>
    </rPh>
    <rPh sb="60" eb="62">
      <t>イッパン</t>
    </rPh>
    <rPh sb="62" eb="64">
      <t>オクナイ</t>
    </rPh>
    <rPh sb="72" eb="74">
      <t>ヒルマ</t>
    </rPh>
    <rPh sb="75" eb="77">
      <t>ヘイジツ</t>
    </rPh>
    <rPh sb="84" eb="86">
      <t>ドニチ</t>
    </rPh>
    <rPh sb="86" eb="88">
      <t>シュクジツ</t>
    </rPh>
    <rPh sb="100" eb="102">
      <t>ヘイジツ</t>
    </rPh>
    <rPh sb="138" eb="140">
      <t>ヘイジツ</t>
    </rPh>
    <rPh sb="140" eb="142">
      <t>カイイン</t>
    </rPh>
    <phoneticPr fontId="1"/>
  </si>
  <si>
    <t>敷地面積5,173.1㎡（A：3,168.5㎡、B：2,004.6㎡）
コート：人工芝4面、38ｍ×18ｍ
フットサルハウス：約300㎡、鉄筋コンクリート造平屋建</t>
    <rPh sb="0" eb="2">
      <t>シキチ</t>
    </rPh>
    <rPh sb="2" eb="4">
      <t>メンセキ</t>
    </rPh>
    <phoneticPr fontId="1"/>
  </si>
  <si>
    <t>フットサル会員利用（１年目）
１回目：平日16,450円、土日祝日18,510円
２回目以降：平日 6,170円、土日祝日8,220円
※２年目以降は別料金
一般利用
平日8,220円、土日祝日10,280円</t>
    <rPh sb="16" eb="18">
      <t>カイメ</t>
    </rPh>
    <rPh sb="29" eb="31">
      <t>ドニチ</t>
    </rPh>
    <rPh sb="31" eb="33">
      <t>シュクジツ</t>
    </rPh>
    <rPh sb="42" eb="44">
      <t>カイメ</t>
    </rPh>
    <rPh sb="44" eb="46">
      <t>イコウ</t>
    </rPh>
    <rPh sb="47" eb="49">
      <t>ヘイジツ</t>
    </rPh>
    <rPh sb="70" eb="72">
      <t>ネンメ</t>
    </rPh>
    <rPh sb="72" eb="74">
      <t>イコウ</t>
    </rPh>
    <rPh sb="75" eb="78">
      <t>ベツリョウキン</t>
    </rPh>
    <rPh sb="79" eb="81">
      <t>イッパン</t>
    </rPh>
    <rPh sb="81" eb="83">
      <t>リヨウ</t>
    </rPh>
    <rPh sb="84" eb="86">
      <t>ヘイジツ</t>
    </rPh>
    <rPh sb="93" eb="95">
      <t>ドニチ</t>
    </rPh>
    <rPh sb="95" eb="97">
      <t>シュクジツ</t>
    </rPh>
    <phoneticPr fontId="1"/>
  </si>
  <si>
    <t>施設利用料
大人：平日300円、土日祝日400円
小人：全日100円
パークゴルフ（１R)
大人：全日500円
小人全日300円
年間会員（メンバー）3,000円</t>
    <rPh sb="0" eb="2">
      <t>シセツ</t>
    </rPh>
    <rPh sb="2" eb="5">
      <t>リヨウリョウ</t>
    </rPh>
    <rPh sb="9" eb="11">
      <t>ヘイジツ</t>
    </rPh>
    <rPh sb="16" eb="18">
      <t>ドニチ</t>
    </rPh>
    <rPh sb="18" eb="20">
      <t>シュクジツ</t>
    </rPh>
    <rPh sb="23" eb="24">
      <t>エン</t>
    </rPh>
    <rPh sb="25" eb="27">
      <t>ショウジン</t>
    </rPh>
    <rPh sb="28" eb="30">
      <t>ゼンジツ</t>
    </rPh>
    <rPh sb="33" eb="34">
      <t>エン</t>
    </rPh>
    <rPh sb="46" eb="48">
      <t>オトナ</t>
    </rPh>
    <rPh sb="49" eb="51">
      <t>ゼンジツ</t>
    </rPh>
    <rPh sb="54" eb="55">
      <t>エン</t>
    </rPh>
    <rPh sb="56" eb="58">
      <t>ショウジン</t>
    </rPh>
    <rPh sb="58" eb="60">
      <t>ゼンジツ</t>
    </rPh>
    <rPh sb="63" eb="64">
      <t>エン</t>
    </rPh>
    <rPh sb="65" eb="67">
      <t>ネンカン</t>
    </rPh>
    <rPh sb="67" eb="69">
      <t>カイイン</t>
    </rPh>
    <rPh sb="80" eb="81">
      <t>エン</t>
    </rPh>
    <phoneticPr fontId="1"/>
  </si>
  <si>
    <t>－</t>
    <phoneticPr fontId="1"/>
  </si>
  <si>
    <t>建築面積682㎡、 鉄筋コンクリート造　1階建</t>
    <rPh sb="0" eb="2">
      <t>ケンチク</t>
    </rPh>
    <rPh sb="2" eb="4">
      <t>メンセキ</t>
    </rPh>
    <phoneticPr fontId="1"/>
  </si>
  <si>
    <t>敷地面積 18,700㎡
多目的：1面、両翼70メートル、スコアボード一式</t>
    <rPh sb="0" eb="2">
      <t>シキチ</t>
    </rPh>
    <rPh sb="2" eb="4">
      <t>メンセキ</t>
    </rPh>
    <rPh sb="13" eb="16">
      <t>タモクテキ</t>
    </rPh>
    <phoneticPr fontId="1"/>
  </si>
  <si>
    <t>参考</t>
    <rPh sb="0" eb="2">
      <t>サンコウ</t>
    </rPh>
    <phoneticPr fontId="1"/>
  </si>
  <si>
    <t>園内施設</t>
    <rPh sb="0" eb="2">
      <t>エンナイ</t>
    </rPh>
    <rPh sb="2" eb="4">
      <t>シセツ</t>
    </rPh>
    <phoneticPr fontId="1"/>
  </si>
  <si>
    <t>スポーツ施設</t>
    <rPh sb="4" eb="6">
      <t>シセツ</t>
    </rPh>
    <phoneticPr fontId="1"/>
  </si>
  <si>
    <t>スポーツ施設</t>
    <phoneticPr fontId="1"/>
  </si>
  <si>
    <t>敷地面積3,949㎡、建築面積583㎡、鉄筋コンクリート造一部鉄骨造１階建</t>
    <phoneticPr fontId="1"/>
  </si>
  <si>
    <t>スポーツ施設</t>
    <phoneticPr fontId="1"/>
  </si>
  <si>
    <t>弓道場</t>
    <phoneticPr fontId="1"/>
  </si>
  <si>
    <t>万博記念競技場</t>
    <phoneticPr fontId="1"/>
  </si>
  <si>
    <t>運動場</t>
    <phoneticPr fontId="1"/>
  </si>
  <si>
    <t>日本庭園前</t>
    <rPh sb="0" eb="2">
      <t>ニホン</t>
    </rPh>
    <rPh sb="2" eb="4">
      <t>テイエン</t>
    </rPh>
    <phoneticPr fontId="1"/>
  </si>
  <si>
    <t>東駐車場</t>
    <rPh sb="0" eb="1">
      <t>ヒガシ</t>
    </rPh>
    <rPh sb="1" eb="3">
      <t>チュウシャ</t>
    </rPh>
    <rPh sb="3" eb="4">
      <t>ジョウ</t>
    </rPh>
    <phoneticPr fontId="1"/>
  </si>
  <si>
    <t>中央駐車場</t>
    <rPh sb="0" eb="2">
      <t>チュウオウ</t>
    </rPh>
    <rPh sb="2" eb="4">
      <t>チュウシャ</t>
    </rPh>
    <rPh sb="4" eb="5">
      <t>ジョウ</t>
    </rPh>
    <phoneticPr fontId="1"/>
  </si>
  <si>
    <t>その他施設</t>
    <phoneticPr fontId="1"/>
  </si>
  <si>
    <t>公園管理者とは別の事業者が運営するものであるが、参考として記載</t>
    <rPh sb="0" eb="2">
      <t>コウエン</t>
    </rPh>
    <rPh sb="2" eb="5">
      <t>カンリシャ</t>
    </rPh>
    <rPh sb="7" eb="8">
      <t>ベツ</t>
    </rPh>
    <rPh sb="9" eb="12">
      <t>ジギョウシャ</t>
    </rPh>
    <rPh sb="13" eb="15">
      <t>ウンエイ</t>
    </rPh>
    <rPh sb="24" eb="26">
      <t>サンコウ</t>
    </rPh>
    <rPh sb="29" eb="31">
      <t>キサイ</t>
    </rPh>
    <phoneticPr fontId="1"/>
  </si>
  <si>
    <t>駐車場</t>
    <rPh sb="0" eb="2">
      <t>チュウシャ</t>
    </rPh>
    <rPh sb="2" eb="3">
      <t>ジョウ</t>
    </rPh>
    <phoneticPr fontId="1"/>
  </si>
  <si>
    <t>約2,000㎡（1階無料ゾーン 約1,000㎡、2階有料ゾーン 約1,000㎡）</t>
    <phoneticPr fontId="1"/>
  </si>
  <si>
    <t>個人利用
1人1回　510円
専用利用
1射場（近的または遠的）：9～13時4,010円、13～17時4,010円、9～17時8,020円
1射場（近的）：17～21時8,020円
1射場（近的及び遠的）：9～13時6,580円、13～17時6,580円、9～17時13,160円</t>
    <rPh sb="15" eb="17">
      <t>センヨウ</t>
    </rPh>
    <rPh sb="97" eb="98">
      <t>オヨ</t>
    </rPh>
    <phoneticPr fontId="1"/>
  </si>
  <si>
    <t>（２時間）
平日10,800円
土日祝日12,960円</t>
    <rPh sb="2" eb="4">
      <t>ジカン</t>
    </rPh>
    <rPh sb="6" eb="8">
      <t>ヘイジツ</t>
    </rPh>
    <rPh sb="16" eb="18">
      <t>ドニチ</t>
    </rPh>
    <rPh sb="18" eb="20">
      <t>シュクジツ</t>
    </rPh>
    <phoneticPr fontId="1"/>
  </si>
  <si>
    <t>（一般）
平日：午前44,220円、午後66,850円、全日111,070円
土日祝日：午前55,540円、午後83,310円、全日138,850円
※別に学校料金、陸上競技以外の使用料あり。</t>
    <rPh sb="1" eb="3">
      <t>イッパン</t>
    </rPh>
    <rPh sb="5" eb="7">
      <t>ヘイジツ</t>
    </rPh>
    <rPh sb="8" eb="10">
      <t>ゴゼン</t>
    </rPh>
    <rPh sb="18" eb="20">
      <t>ゴゴ</t>
    </rPh>
    <rPh sb="28" eb="30">
      <t>ゼンジツ</t>
    </rPh>
    <rPh sb="37" eb="38">
      <t>エン</t>
    </rPh>
    <rPh sb="39" eb="41">
      <t>ドニチ</t>
    </rPh>
    <rPh sb="41" eb="43">
      <t>シュクジツ</t>
    </rPh>
    <rPh sb="76" eb="77">
      <t>ベツ</t>
    </rPh>
    <rPh sb="78" eb="80">
      <t>ガッコウ</t>
    </rPh>
    <rPh sb="80" eb="82">
      <t>リョウキン</t>
    </rPh>
    <rPh sb="83" eb="85">
      <t>リクジョウ</t>
    </rPh>
    <rPh sb="85" eb="87">
      <t>キョウギ</t>
    </rPh>
    <rPh sb="87" eb="89">
      <t>イガイ</t>
    </rPh>
    <rPh sb="90" eb="93">
      <t>シヨウリョウ</t>
    </rPh>
    <phoneticPr fontId="1"/>
  </si>
  <si>
    <t xml:space="preserve">（1面2時間）平日6,890円、土日祝日8,220円
</t>
    <rPh sb="7" eb="9">
      <t>ヘイジツ</t>
    </rPh>
    <rPh sb="16" eb="18">
      <t>ドニチ</t>
    </rPh>
    <rPh sb="18" eb="20">
      <t>シュクジツ</t>
    </rPh>
    <phoneticPr fontId="1"/>
  </si>
  <si>
    <t>（一般）
平日：午前18,610円、午後27,970円、全日46,580円
土日祝日：午前23,340円、午後34,970円、全日58,310円
※別に学校料金あり。</t>
    <rPh sb="1" eb="3">
      <t>イッパン</t>
    </rPh>
    <rPh sb="5" eb="7">
      <t>ヘイジツ</t>
    </rPh>
    <rPh sb="8" eb="10">
      <t>ゴゼン</t>
    </rPh>
    <rPh sb="18" eb="20">
      <t>ゴゴ</t>
    </rPh>
    <rPh sb="28" eb="30">
      <t>ゼンジツ</t>
    </rPh>
    <rPh sb="36" eb="37">
      <t>エン</t>
    </rPh>
    <rPh sb="38" eb="40">
      <t>ドニチ</t>
    </rPh>
    <rPh sb="40" eb="42">
      <t>シュクジツ</t>
    </rPh>
    <rPh sb="74" eb="75">
      <t>ベツ</t>
    </rPh>
    <rPh sb="76" eb="78">
      <t>ガッコウ</t>
    </rPh>
    <rPh sb="78" eb="80">
      <t>リョウキン</t>
    </rPh>
    <phoneticPr fontId="1"/>
  </si>
  <si>
    <t>（1面2時間）：平日6,170円、土日祝日7,200円</t>
    <rPh sb="8" eb="10">
      <t>ヘイジツ</t>
    </rPh>
    <rPh sb="17" eb="19">
      <t>ドニチ</t>
    </rPh>
    <rPh sb="19" eb="21">
      <t>シュクジツ</t>
    </rPh>
    <phoneticPr fontId="1"/>
  </si>
  <si>
    <t xml:space="preserve">（1面2時間）
軟式野球場：平日5,140円、土日祝日7,200円
ソフトボール場：平日4,110円、土日祝日5,140円
</t>
    <rPh sb="14" eb="16">
      <t>ヘイジツ</t>
    </rPh>
    <rPh sb="23" eb="25">
      <t>ドニチ</t>
    </rPh>
    <rPh sb="25" eb="27">
      <t>シュクジツ</t>
    </rPh>
    <rPh sb="42" eb="44">
      <t>ヘイジツ</t>
    </rPh>
    <phoneticPr fontId="1"/>
  </si>
  <si>
    <t>敷地面積55,700㎡
軟式野球場：No.1から4まで4面、両翼90ｍ、スコアボード一式
ソフトボール場：No.5、１面、両翼70ｍ、スコアボード一式</t>
    <rPh sb="0" eb="2">
      <t>シキチ</t>
    </rPh>
    <rPh sb="2" eb="4">
      <t>メンセキ</t>
    </rPh>
    <rPh sb="28" eb="29">
      <t>メン</t>
    </rPh>
    <rPh sb="59" eb="60">
      <t>メン</t>
    </rPh>
    <phoneticPr fontId="1"/>
  </si>
  <si>
    <t>（1面2時間）
平日 4,110円、土日祝日5,140円</t>
    <rPh sb="2" eb="3">
      <t>メン</t>
    </rPh>
    <rPh sb="4" eb="6">
      <t>ジカン</t>
    </rPh>
    <rPh sb="8" eb="10">
      <t>ヘイジツ</t>
    </rPh>
    <rPh sb="18" eb="20">
      <t>ドニチ</t>
    </rPh>
    <rPh sb="20" eb="22">
      <t>シュクジツ</t>
    </rPh>
    <phoneticPr fontId="1"/>
  </si>
  <si>
    <t>入館料：無料（ただし、自然文化園の入園料が必要）
公募の行事は別途参加費が必要、実習コーナーは材料費等の実費が必要
（占用利用）
実習室（2時間）5,400円、森の教室（2時間）2,700円
展示設備（つりパネル、可動パネル）15日間、１設備につき16,200円</t>
    <rPh sb="0" eb="3">
      <t>ニュウカンリョウ</t>
    </rPh>
    <rPh sb="59" eb="61">
      <t>センヨウ</t>
    </rPh>
    <rPh sb="61" eb="63">
      <t>リヨウ</t>
    </rPh>
    <rPh sb="65" eb="68">
      <t>ジッシュウシツ</t>
    </rPh>
    <rPh sb="70" eb="72">
      <t>ジカン</t>
    </rPh>
    <rPh sb="80" eb="81">
      <t>モリ</t>
    </rPh>
    <rPh sb="82" eb="84">
      <t>キョウシツ</t>
    </rPh>
    <rPh sb="86" eb="88">
      <t>ジカン</t>
    </rPh>
    <rPh sb="94" eb="95">
      <t>エン</t>
    </rPh>
    <rPh sb="115" eb="116">
      <t>ニチ</t>
    </rPh>
    <rPh sb="116" eb="117">
      <t>カン</t>
    </rPh>
    <rPh sb="119" eb="121">
      <t>セツビ</t>
    </rPh>
    <phoneticPr fontId="1"/>
  </si>
  <si>
    <t>52,480円～518,400円（全日）
※入場料の有無、曜日により料金は異なる。半日の利用も可。</t>
    <rPh sb="15" eb="16">
      <t>エン</t>
    </rPh>
    <rPh sb="17" eb="18">
      <t>ゼン</t>
    </rPh>
    <rPh sb="18" eb="19">
      <t>ニチ</t>
    </rPh>
    <rPh sb="22" eb="25">
      <t>ニュウジョウリョウ</t>
    </rPh>
    <rPh sb="26" eb="28">
      <t>ウム</t>
    </rPh>
    <rPh sb="29" eb="31">
      <t>ヨウビ</t>
    </rPh>
    <rPh sb="34" eb="36">
      <t>リョウキン</t>
    </rPh>
    <rPh sb="37" eb="38">
      <t>コト</t>
    </rPh>
    <rPh sb="41" eb="43">
      <t>ハンニチ</t>
    </rPh>
    <rPh sb="44" eb="46">
      <t>リヨウ</t>
    </rPh>
    <rPh sb="47" eb="48">
      <t>カ</t>
    </rPh>
    <phoneticPr fontId="1"/>
  </si>
  <si>
    <t xml:space="preserve">（緑地広場）
5,400㎡～9,900㎡までの７区画の芝生広場あり。
（お祭り広場）
広場12,100㎡、フェスティバルスタンド989席、東芝生スタンド1,484㎡、西芝生スタンド1,242㎡、（地階）ホール1,350㎡、（地階） 控室38㎡
</t>
    <rPh sb="1" eb="3">
      <t>リョクチ</t>
    </rPh>
    <rPh sb="3" eb="5">
      <t>ヒロバ</t>
    </rPh>
    <rPh sb="27" eb="29">
      <t>シバフ</t>
    </rPh>
    <rPh sb="29" eb="31">
      <t>ヒロバ</t>
    </rPh>
    <rPh sb="37" eb="38">
      <t>マツ</t>
    </rPh>
    <rPh sb="39" eb="41">
      <t>ヒロバ</t>
    </rPh>
    <phoneticPr fontId="1"/>
  </si>
  <si>
    <t>教室、大会等（件）
※参考（受託業者が実施）</t>
    <rPh sb="7" eb="8">
      <t>ケン</t>
    </rPh>
    <rPh sb="11" eb="13">
      <t>サンコウ</t>
    </rPh>
    <rPh sb="14" eb="16">
      <t>ジュタク</t>
    </rPh>
    <rPh sb="16" eb="18">
      <t>ギョウシャ</t>
    </rPh>
    <rPh sb="19" eb="21">
      <t>ジッシ</t>
    </rPh>
    <phoneticPr fontId="1"/>
  </si>
  <si>
    <t>教室、大会等（件）
※参考（受託業者が実施）</t>
    <rPh sb="7" eb="8">
      <t>ケン</t>
    </rPh>
    <phoneticPr fontId="1"/>
  </si>
  <si>
    <t>※平成27年度中央駐車場、南駐車場については単年度限りの工事車両による駐車台数を除外している</t>
    <rPh sb="1" eb="3">
      <t>ヘイセイ</t>
    </rPh>
    <rPh sb="5" eb="7">
      <t>ネンド</t>
    </rPh>
    <rPh sb="7" eb="9">
      <t>チュウオウ</t>
    </rPh>
    <rPh sb="9" eb="11">
      <t>チュウシャ</t>
    </rPh>
    <rPh sb="11" eb="12">
      <t>ジョウ</t>
    </rPh>
    <rPh sb="13" eb="14">
      <t>ミナミ</t>
    </rPh>
    <rPh sb="14" eb="16">
      <t>チュウシャ</t>
    </rPh>
    <rPh sb="16" eb="17">
      <t>ジョウ</t>
    </rPh>
    <rPh sb="22" eb="25">
      <t>タンネンド</t>
    </rPh>
    <rPh sb="25" eb="26">
      <t>カギ</t>
    </rPh>
    <rPh sb="28" eb="30">
      <t>コウジ</t>
    </rPh>
    <rPh sb="30" eb="31">
      <t>シャ</t>
    </rPh>
    <rPh sb="31" eb="32">
      <t>リョウ</t>
    </rPh>
    <rPh sb="35" eb="37">
      <t>チュウシャ</t>
    </rPh>
    <rPh sb="37" eb="39">
      <t>ダイスウ</t>
    </rPh>
    <rPh sb="40" eb="42">
      <t>ジョガイ</t>
    </rPh>
    <phoneticPr fontId="1"/>
  </si>
  <si>
    <t>大会（人）
※参考（受託業者が実施）</t>
    <rPh sb="0" eb="2">
      <t>タイカイ</t>
    </rPh>
    <rPh sb="3" eb="4">
      <t>ニン</t>
    </rPh>
    <phoneticPr fontId="1"/>
  </si>
  <si>
    <t>自然文化園内の　広場
（イベント開催、ロケーション、写真撮影を含む）</t>
    <phoneticPr fontId="1"/>
  </si>
  <si>
    <t>ＯＵＴ９ホール４９２ｍ、
 ＩＮ９ホール４５６ｍ
計１８ホール９４８ｍ</t>
    <rPh sb="25" eb="26">
      <t>ケイ</t>
    </rPh>
    <phoneticPr fontId="1"/>
  </si>
  <si>
    <t>平成28年度（４～３月）</t>
    <rPh sb="0" eb="2">
      <t>ヘイセイ</t>
    </rPh>
    <rPh sb="4" eb="5">
      <t>ネン</t>
    </rPh>
    <rPh sb="5" eb="6">
      <t>ド</t>
    </rPh>
    <rPh sb="10" eb="11">
      <t>ガツ</t>
    </rPh>
    <phoneticPr fontId="1"/>
  </si>
  <si>
    <t>平成28年度（４～３月）</t>
    <rPh sb="0" eb="2">
      <t>ヘイセイ</t>
    </rPh>
    <rPh sb="4" eb="5">
      <t>ネン</t>
    </rPh>
    <rPh sb="5" eb="6">
      <t>ド</t>
    </rPh>
    <phoneticPr fontId="1"/>
  </si>
  <si>
    <t>EXPO'70パビリオン</t>
    <phoneticPr fontId="1"/>
  </si>
  <si>
    <t>103,759
（有料・無料の合計値）</t>
    <rPh sb="9" eb="11">
      <t>ユウリョウ</t>
    </rPh>
    <rPh sb="12" eb="14">
      <t>ムリョウ</t>
    </rPh>
    <rPh sb="15" eb="17">
      <t>ゴウケイ</t>
    </rPh>
    <rPh sb="17" eb="18">
      <t>アタイ</t>
    </rPh>
    <phoneticPr fontId="1"/>
  </si>
  <si>
    <t>178,416
（有料・無料の合計値）</t>
    <phoneticPr fontId="1"/>
  </si>
  <si>
    <t>62,653
（有料のみ）</t>
    <phoneticPr fontId="1"/>
  </si>
  <si>
    <t>合計 971台（内、障がい者用11台、バス50台）</t>
    <phoneticPr fontId="1"/>
  </si>
  <si>
    <t>合計 616台（内、障がい者専用8台、バス専用34台）</t>
    <phoneticPr fontId="1"/>
  </si>
  <si>
    <t>合計998台（内、障がい者専用 12台、バス専用 10台）</t>
    <rPh sb="0" eb="2">
      <t>ゴウケイ</t>
    </rPh>
    <phoneticPr fontId="1"/>
  </si>
  <si>
    <t>合計 691台（内、障がい者専用12台）</t>
    <phoneticPr fontId="1"/>
  </si>
  <si>
    <t>合計1,218台（内、障がい者専用15台、バス専用8台）</t>
    <phoneticPr fontId="1"/>
  </si>
  <si>
    <t>20,586
（有料のみ）</t>
    <rPh sb="8" eb="10">
      <t>ユウリョウ</t>
    </rPh>
    <phoneticPr fontId="1"/>
  </si>
  <si>
    <t>64,456
（有料のみ）</t>
    <phoneticPr fontId="1"/>
  </si>
  <si>
    <t>施設利用状況（平成26～28年度実績）</t>
    <phoneticPr fontId="1"/>
  </si>
  <si>
    <t>113242
（有料のみ）</t>
    <phoneticPr fontId="1"/>
  </si>
  <si>
    <t>140,940
（有料のみ）</t>
    <phoneticPr fontId="1"/>
  </si>
  <si>
    <t>107,227
（有料のみ）</t>
    <rPh sb="9" eb="11">
      <t>ユウリョウ</t>
    </rPh>
    <phoneticPr fontId="1"/>
  </si>
  <si>
    <t>　　　　　　　　　　　140,820
　（有料・無料の合計値
　　　　うち有料130,673）</t>
    <rPh sb="37" eb="39">
      <t>ユウリョウ</t>
    </rPh>
    <phoneticPr fontId="1"/>
  </si>
  <si>
    <t>100,474
（有料のみ）</t>
    <rPh sb="9" eb="11">
      <t>ユウリョウ</t>
    </rPh>
    <phoneticPr fontId="1"/>
  </si>
  <si>
    <t>114,139
　（有料・無料の合計値
　　　　うち有料96,498）</t>
    <phoneticPr fontId="1"/>
  </si>
  <si>
    <t>86,162
（有料のみ）</t>
    <rPh sb="8" eb="10">
      <t>ユウリョウ</t>
    </rPh>
    <phoneticPr fontId="1"/>
  </si>
  <si>
    <t>84,265
（有料のみ）</t>
    <rPh sb="8" eb="10">
      <t>ユウリョウ</t>
    </rPh>
    <phoneticPr fontId="1"/>
  </si>
  <si>
    <t>94,776
　（有料・無料の合計値
　　　　うち有料91,942）</t>
    <phoneticPr fontId="1"/>
  </si>
  <si>
    <t>141,273
（有料・無料の合計値
仕分不可）</t>
    <rPh sb="19" eb="21">
      <t>シワケ</t>
    </rPh>
    <rPh sb="21" eb="23">
      <t>フカ</t>
    </rPh>
    <phoneticPr fontId="1"/>
  </si>
  <si>
    <t>115,970
（有料のみ）</t>
    <rPh sb="9" eb="11">
      <t>ユウリョウ</t>
    </rPh>
    <phoneticPr fontId="1"/>
  </si>
  <si>
    <t>154,091
（有料のみ）</t>
    <rPh sb="9" eb="11">
      <t>ユウリョウ</t>
    </rPh>
    <phoneticPr fontId="1"/>
  </si>
  <si>
    <t>149,110
　（有料・無料の合計値
　　　　うち有料148,190）</t>
    <phoneticPr fontId="1"/>
  </si>
  <si>
    <t>ベロタクシー</t>
    <phoneticPr fontId="1"/>
  </si>
  <si>
    <t>件</t>
    <rPh sb="0" eb="1">
      <t>ケン</t>
    </rPh>
    <phoneticPr fontId="1"/>
  </si>
  <si>
    <t>-</t>
    <phoneticPr fontId="1"/>
  </si>
  <si>
    <t>定員2名（大人）</t>
    <rPh sb="0" eb="2">
      <t>テイイン</t>
    </rPh>
    <phoneticPr fontId="1"/>
  </si>
  <si>
    <t>乗車料金500 円／件（１回乗車につき）</t>
    <rPh sb="0" eb="2">
      <t>ジョウシャ</t>
    </rPh>
    <rPh sb="2" eb="4">
      <t>リョウキン</t>
    </rPh>
    <rPh sb="10" eb="11">
      <t>ケン</t>
    </rPh>
    <rPh sb="13" eb="14">
      <t>カイ</t>
    </rPh>
    <rPh sb="14" eb="16">
      <t>ジョウシャ</t>
    </rPh>
    <phoneticPr fontId="1"/>
  </si>
  <si>
    <t>平日
普通車：２時間まで400円、２時間超３時間まで600円、３時間超４時間まで800円、４時間超1,000円
土日祝日
普通車：２時間まで600円、２時間超３時間まで900円、３時間超４時間まで1,000円、４時間超1,500円
※別にマイクロバス、大型車、二輪車の料金あり。障がい者等は無料。
※H27.11月に料金改定した。</t>
    <rPh sb="0" eb="2">
      <t>ヘイジツ</t>
    </rPh>
    <rPh sb="3" eb="6">
      <t>フツウシャ</t>
    </rPh>
    <rPh sb="8" eb="10">
      <t>ジカン</t>
    </rPh>
    <rPh sb="15" eb="16">
      <t>エン</t>
    </rPh>
    <rPh sb="18" eb="20">
      <t>ジカン</t>
    </rPh>
    <rPh sb="20" eb="21">
      <t>チョウ</t>
    </rPh>
    <rPh sb="22" eb="24">
      <t>ジカン</t>
    </rPh>
    <rPh sb="29" eb="30">
      <t>エン</t>
    </rPh>
    <rPh sb="32" eb="34">
      <t>ジカン</t>
    </rPh>
    <rPh sb="34" eb="35">
      <t>チョウ</t>
    </rPh>
    <rPh sb="36" eb="38">
      <t>ジカン</t>
    </rPh>
    <rPh sb="43" eb="44">
      <t>エン</t>
    </rPh>
    <rPh sb="46" eb="48">
      <t>ジカン</t>
    </rPh>
    <rPh sb="48" eb="49">
      <t>チョウ</t>
    </rPh>
    <rPh sb="56" eb="58">
      <t>ドニチ</t>
    </rPh>
    <rPh sb="58" eb="60">
      <t>シュクジツ</t>
    </rPh>
    <rPh sb="106" eb="108">
      <t>ジカン</t>
    </rPh>
    <rPh sb="108" eb="109">
      <t>チョウ</t>
    </rPh>
    <rPh sb="114" eb="115">
      <t>エン</t>
    </rPh>
    <rPh sb="117" eb="118">
      <t>ベツ</t>
    </rPh>
    <rPh sb="126" eb="129">
      <t>オオガタシャ</t>
    </rPh>
    <rPh sb="130" eb="133">
      <t>ニリンシャ</t>
    </rPh>
    <rPh sb="134" eb="136">
      <t>リョウキン</t>
    </rPh>
    <rPh sb="157" eb="158">
      <t>ガツ</t>
    </rPh>
    <rPh sb="159" eb="161">
      <t>リョウキン</t>
    </rPh>
    <rPh sb="161" eb="163">
      <t>カイテイ</t>
    </rPh>
    <phoneticPr fontId="1"/>
  </si>
  <si>
    <t>平成２８年度　運動施設　年間稼働率</t>
    <rPh sb="0" eb="2">
      <t>ヘイセイ</t>
    </rPh>
    <rPh sb="4" eb="6">
      <t>ネンド</t>
    </rPh>
    <rPh sb="7" eb="9">
      <t>ウンドウ</t>
    </rPh>
    <rPh sb="9" eb="11">
      <t>シセツ</t>
    </rPh>
    <rPh sb="12" eb="14">
      <t>ネンカン</t>
    </rPh>
    <rPh sb="14" eb="16">
      <t>カドウ</t>
    </rPh>
    <rPh sb="16" eb="17">
      <t>リツ</t>
    </rPh>
    <phoneticPr fontId="11"/>
  </si>
  <si>
    <t>地区</t>
    <rPh sb="0" eb="2">
      <t>チク</t>
    </rPh>
    <phoneticPr fontId="11"/>
  </si>
  <si>
    <t>施設名</t>
    <rPh sb="0" eb="2">
      <t>シセツ</t>
    </rPh>
    <rPh sb="2" eb="3">
      <t>メイ</t>
    </rPh>
    <phoneticPr fontId="11"/>
  </si>
  <si>
    <t>東</t>
    <rPh sb="0" eb="1">
      <t>ヒガシ</t>
    </rPh>
    <phoneticPr fontId="11"/>
  </si>
  <si>
    <t>万博記念競技場</t>
    <rPh sb="0" eb="2">
      <t>バンパク</t>
    </rPh>
    <rPh sb="2" eb="4">
      <t>キネン</t>
    </rPh>
    <rPh sb="4" eb="7">
      <t>キョウギジョウ</t>
    </rPh>
    <phoneticPr fontId="11"/>
  </si>
  <si>
    <t>運動場</t>
    <rPh sb="0" eb="3">
      <t>ウンドウジョウ</t>
    </rPh>
    <phoneticPr fontId="11"/>
  </si>
  <si>
    <t>少年球技場</t>
    <rPh sb="0" eb="2">
      <t>ショウネン</t>
    </rPh>
    <rPh sb="2" eb="5">
      <t>キュウギジョウ</t>
    </rPh>
    <phoneticPr fontId="11"/>
  </si>
  <si>
    <t>少年野球場</t>
    <rPh sb="0" eb="2">
      <t>ショウネン</t>
    </rPh>
    <rPh sb="2" eb="4">
      <t>ヤキュウ</t>
    </rPh>
    <rPh sb="4" eb="5">
      <t>ジョウ</t>
    </rPh>
    <phoneticPr fontId="11"/>
  </si>
  <si>
    <t>南</t>
    <rPh sb="0" eb="1">
      <t>ミナミ</t>
    </rPh>
    <phoneticPr fontId="11"/>
  </si>
  <si>
    <t>野球場</t>
    <rPh sb="0" eb="3">
      <t>ヤキュウジョウ</t>
    </rPh>
    <phoneticPr fontId="11"/>
  </si>
  <si>
    <t>小運動場</t>
    <rPh sb="0" eb="4">
      <t>ショウウンドウジョウ</t>
    </rPh>
    <phoneticPr fontId="11"/>
  </si>
  <si>
    <t>スポーツ広場</t>
    <rPh sb="4" eb="6">
      <t>ヒロバ</t>
    </rPh>
    <phoneticPr fontId="11"/>
  </si>
  <si>
    <t>№２</t>
  </si>
  <si>
    <t>№３</t>
  </si>
  <si>
    <t>№４</t>
  </si>
  <si>
    <t>№５</t>
  </si>
  <si>
    <t>総合スポーツ広場</t>
    <rPh sb="0" eb="2">
      <t>ソウゴウ</t>
    </rPh>
    <rPh sb="6" eb="8">
      <t>ヒロバ</t>
    </rPh>
    <phoneticPr fontId="11"/>
  </si>
  <si>
    <t>西</t>
    <rPh sb="0" eb="1">
      <t>ニシ</t>
    </rPh>
    <phoneticPr fontId="11"/>
  </si>
  <si>
    <t>人工芝（日中）</t>
    <rPh sb="0" eb="2">
      <t>ジンコウ</t>
    </rPh>
    <rPh sb="2" eb="3">
      <t>シバ</t>
    </rPh>
    <rPh sb="4" eb="6">
      <t>ニッチュウ</t>
    </rPh>
    <phoneticPr fontId="11"/>
  </si>
  <si>
    <t>（日中）</t>
    <rPh sb="1" eb="3">
      <t>ニッチュウ</t>
    </rPh>
    <phoneticPr fontId="11"/>
  </si>
  <si>
    <t>（夜間）</t>
    <rPh sb="1" eb="3">
      <t>ヤカン</t>
    </rPh>
    <phoneticPr fontId="11"/>
  </si>
  <si>
    <t>※少年野球場の7月、野球場の6月、1月、2月は芝生養生期間のため閉鎖</t>
    <rPh sb="1" eb="6">
      <t>ショウネンヤキュウジョウ</t>
    </rPh>
    <rPh sb="8" eb="9">
      <t>ガツ</t>
    </rPh>
    <rPh sb="10" eb="12">
      <t>ヤキュウ</t>
    </rPh>
    <rPh sb="12" eb="13">
      <t>ジョウ</t>
    </rPh>
    <rPh sb="15" eb="16">
      <t>ガツ</t>
    </rPh>
    <rPh sb="18" eb="19">
      <t>ガツ</t>
    </rPh>
    <rPh sb="21" eb="22">
      <t>ガツ</t>
    </rPh>
    <rPh sb="23" eb="25">
      <t>シバフ</t>
    </rPh>
    <rPh sb="25" eb="27">
      <t>ヨウジョウ</t>
    </rPh>
    <rPh sb="27" eb="29">
      <t>キカン</t>
    </rPh>
    <rPh sb="32" eb="34">
      <t>ヘイサ</t>
    </rPh>
    <phoneticPr fontId="11"/>
  </si>
  <si>
    <t>※万博記念競技場の1月、2月は改修工事のため閉鎖</t>
    <rPh sb="1" eb="3">
      <t>バンパク</t>
    </rPh>
    <rPh sb="3" eb="5">
      <t>キネン</t>
    </rPh>
    <rPh sb="5" eb="8">
      <t>キョウギジョウ</t>
    </rPh>
    <rPh sb="10" eb="11">
      <t>ガツ</t>
    </rPh>
    <rPh sb="13" eb="14">
      <t>ガツ</t>
    </rPh>
    <rPh sb="15" eb="17">
      <t>カイシュウ</t>
    </rPh>
    <rPh sb="17" eb="19">
      <t>コウジ</t>
    </rPh>
    <rPh sb="22" eb="24">
      <t>ヘイサ</t>
    </rPh>
    <phoneticPr fontId="11"/>
  </si>
  <si>
    <t>※総合スポーツ広場の1月、2月、3月は改修工事のため閉鎖</t>
    <rPh sb="1" eb="3">
      <t>ソウゴウ</t>
    </rPh>
    <rPh sb="7" eb="9">
      <t>ヒロバ</t>
    </rPh>
    <rPh sb="11" eb="12">
      <t>ガツ</t>
    </rPh>
    <rPh sb="14" eb="15">
      <t>ガツ</t>
    </rPh>
    <rPh sb="17" eb="18">
      <t>ガツ</t>
    </rPh>
    <rPh sb="19" eb="21">
      <t>カイシュウ</t>
    </rPh>
    <rPh sb="21" eb="23">
      <t>コウジ</t>
    </rPh>
    <rPh sb="26" eb="28">
      <t>ヘイサ</t>
    </rPh>
    <phoneticPr fontId="11"/>
  </si>
  <si>
    <t xml:space="preserve"> </t>
    <phoneticPr fontId="11"/>
  </si>
  <si>
    <t>単位</t>
    <rPh sb="0" eb="2">
      <t>タンイ</t>
    </rPh>
    <phoneticPr fontId="11"/>
  </si>
  <si>
    <t>４月</t>
    <rPh sb="1" eb="2">
      <t>ガツ</t>
    </rPh>
    <phoneticPr fontId="11"/>
  </si>
  <si>
    <t>５月</t>
  </si>
  <si>
    <t>６月</t>
  </si>
  <si>
    <t>７月</t>
  </si>
  <si>
    <t>８月</t>
  </si>
  <si>
    <t>９月</t>
  </si>
  <si>
    <t>平日</t>
    <rPh sb="0" eb="2">
      <t>ヘイジツ</t>
    </rPh>
    <phoneticPr fontId="11"/>
  </si>
  <si>
    <t>土日祝</t>
    <rPh sb="0" eb="2">
      <t>ドニチ</t>
    </rPh>
    <rPh sb="2" eb="3">
      <t>シュク</t>
    </rPh>
    <phoneticPr fontId="11"/>
  </si>
  <si>
    <t>計</t>
    <rPh sb="0" eb="1">
      <t>ケイ</t>
    </rPh>
    <phoneticPr fontId="11"/>
  </si>
  <si>
    <t>コマ数</t>
    <rPh sb="2" eb="3">
      <t>スウ</t>
    </rPh>
    <phoneticPr fontId="11"/>
  </si>
  <si>
    <t>稼動数</t>
    <rPh sb="0" eb="2">
      <t>カドウ</t>
    </rPh>
    <rPh sb="2" eb="3">
      <t>スウ</t>
    </rPh>
    <phoneticPr fontId="11"/>
  </si>
  <si>
    <t>稼働率</t>
    <rPh sb="0" eb="2">
      <t>カドウ</t>
    </rPh>
    <rPh sb="2" eb="3">
      <t>リツ</t>
    </rPh>
    <phoneticPr fontId="11"/>
  </si>
  <si>
    <t>半日</t>
    <rPh sb="0" eb="2">
      <t>ハンニチ</t>
    </rPh>
    <phoneticPr fontId="11"/>
  </si>
  <si>
    <t>２時間</t>
    <rPh sb="1" eb="3">
      <t>ジカン</t>
    </rPh>
    <phoneticPr fontId="11"/>
  </si>
  <si>
    <t>№１</t>
    <phoneticPr fontId="11"/>
  </si>
  <si>
    <t>テニスコート</t>
    <phoneticPr fontId="11"/>
  </si>
  <si>
    <t>アンツーカ</t>
    <phoneticPr fontId="11"/>
  </si>
  <si>
    <t>１時間</t>
    <rPh sb="1" eb="3">
      <t>ジカン</t>
    </rPh>
    <phoneticPr fontId="11"/>
  </si>
  <si>
    <t>人工芝（夜間）</t>
    <rPh sb="0" eb="2">
      <t>ジンコウ</t>
    </rPh>
    <rPh sb="2" eb="3">
      <t>シバ</t>
    </rPh>
    <rPh sb="4" eb="6">
      <t>ヤカン</t>
    </rPh>
    <phoneticPr fontId="11"/>
  </si>
  <si>
    <t>インドア</t>
    <phoneticPr fontId="11"/>
  </si>
  <si>
    <t>フットサルコート</t>
    <phoneticPr fontId="11"/>
  </si>
  <si>
    <t>１０月</t>
    <rPh sb="2" eb="3">
      <t>ガツ</t>
    </rPh>
    <phoneticPr fontId="11"/>
  </si>
  <si>
    <t>１１月</t>
  </si>
  <si>
    <t>１２月</t>
  </si>
  <si>
    <t>１月</t>
  </si>
  <si>
    <t>２月</t>
  </si>
  <si>
    <t>３月</t>
  </si>
  <si>
    <t>年間合計</t>
    <rPh sb="0" eb="2">
      <t>ネンカン</t>
    </rPh>
    <rPh sb="2" eb="4">
      <t>ゴウケイ</t>
    </rPh>
    <phoneticPr fontId="11"/>
  </si>
  <si>
    <t>合計</t>
    <rPh sb="0" eb="2">
      <t>ゴウケイ</t>
    </rPh>
    <phoneticPr fontId="11"/>
  </si>
  <si>
    <t>インドア</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</si>
</sst>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_);[Red]\(#,##0.0\)"/>
  </numFmts>
  <fonts count="15" x14ac:knownFonts="1">
    <font>
      <sz val="11"/>
      <color theme="1"/>
      <name val="ＭＳ Ｐゴシック"/>
      <family val="2"/>
      <charset val="128"/>
      <scheme val="minor"/>
    </font>
    <font>
      <sz val="6"/>
      <name val="ＭＳ Ｐゴシック"/>
      <family val="2"/>
      <charset val="128"/>
      <scheme val="minor"/>
    </font>
    <font>
      <sz val="7"/>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7"/>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indexed="81"/>
      <name val="ＭＳ Ｐゴシック"/>
      <family val="3"/>
      <charset val="128"/>
    </font>
    <font>
      <sz val="9"/>
      <color theme="1"/>
      <name val="ＭＳ Ｐゴシック"/>
      <family val="3"/>
      <charset val="128"/>
      <scheme val="minor"/>
    </font>
  </fonts>
  <fills count="2">
    <fill>
      <patternFill patternType="none"/>
    </fill>
    <fill>
      <patternFill patternType="gray125"/>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ck">
        <color indexed="64"/>
      </left>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style="thick">
        <color indexed="64"/>
      </right>
      <top style="thick">
        <color indexed="64"/>
      </top>
      <bottom/>
      <diagonal/>
    </border>
    <border>
      <left style="thick">
        <color indexed="64"/>
      </left>
      <right/>
      <top/>
      <bottom/>
      <diagonal/>
    </border>
    <border>
      <left style="medium">
        <color indexed="64"/>
      </left>
      <right/>
      <top/>
      <bottom/>
      <diagonal/>
    </border>
    <border>
      <left style="medium">
        <color indexed="64"/>
      </left>
      <right style="thick">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dotted">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ck">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ck">
        <color indexed="64"/>
      </right>
      <top style="thin">
        <color indexed="64"/>
      </top>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style="medium">
        <color indexed="64"/>
      </left>
      <right style="thick">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ck">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ck">
        <color indexed="64"/>
      </right>
      <top style="dotted">
        <color indexed="64"/>
      </top>
      <bottom style="thin">
        <color indexed="64"/>
      </bottom>
      <diagonal/>
    </border>
    <border>
      <left style="thick">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ck">
        <color indexed="64"/>
      </right>
      <top style="medium">
        <color indexed="64"/>
      </top>
      <bottom/>
      <diagonal/>
    </border>
    <border>
      <left style="thick">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ck">
        <color indexed="64"/>
      </left>
      <right/>
      <top style="dotted">
        <color indexed="64"/>
      </top>
      <bottom style="dotted">
        <color indexed="64"/>
      </bottom>
      <diagonal/>
    </border>
    <border>
      <left style="thin">
        <color indexed="64"/>
      </left>
      <right style="medium">
        <color indexed="64"/>
      </right>
      <top/>
      <bottom style="dotted">
        <color indexed="64"/>
      </bottom>
      <diagonal/>
    </border>
    <border>
      <left/>
      <right style="thin">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ck">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right style="medium">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thick">
        <color indexed="64"/>
      </left>
      <right/>
      <top style="dotted">
        <color indexed="64"/>
      </top>
      <bottom style="thin">
        <color indexed="64"/>
      </bottom>
      <diagonal/>
    </border>
    <border>
      <left/>
      <right style="thick">
        <color indexed="64"/>
      </right>
      <top/>
      <bottom/>
      <diagonal/>
    </border>
    <border>
      <left style="thin">
        <color indexed="64"/>
      </left>
      <right style="medium">
        <color indexed="64"/>
      </right>
      <top style="dotted">
        <color indexed="64"/>
      </top>
      <bottom/>
      <diagonal/>
    </border>
    <border>
      <left/>
      <right style="thick">
        <color indexed="64"/>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right style="thick">
        <color indexed="64"/>
      </right>
      <top style="dotted">
        <color indexed="64"/>
      </top>
      <bottom style="thin">
        <color indexed="64"/>
      </bottom>
      <diagonal/>
    </border>
    <border>
      <left style="thin">
        <color indexed="64"/>
      </left>
      <right style="thick">
        <color indexed="64"/>
      </right>
      <top style="thin">
        <color indexed="64"/>
      </top>
      <bottom style="dotted">
        <color indexed="64"/>
      </bottom>
      <diagonal/>
    </border>
    <border>
      <left style="thick">
        <color indexed="64"/>
      </left>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medium">
        <color indexed="64"/>
      </right>
      <top/>
      <bottom/>
      <diagonal/>
    </border>
    <border>
      <left style="thin">
        <color indexed="64"/>
      </left>
      <right style="thick">
        <color indexed="64"/>
      </right>
      <top/>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style="dotted">
        <color indexed="64"/>
      </bottom>
      <diagonal/>
    </border>
    <border>
      <left style="thin">
        <color indexed="64"/>
      </left>
      <right style="thick">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ck">
        <color indexed="64"/>
      </left>
      <right style="thin">
        <color indexed="64"/>
      </right>
      <top style="dotted">
        <color indexed="64"/>
      </top>
      <bottom/>
      <diagonal/>
    </border>
    <border>
      <left style="thin">
        <color indexed="64"/>
      </left>
      <right style="thick">
        <color indexed="64"/>
      </right>
      <top style="dotted">
        <color indexed="64"/>
      </top>
      <bottom/>
      <diagonal/>
    </border>
    <border>
      <left style="thick">
        <color indexed="64"/>
      </left>
      <right style="thin">
        <color indexed="64"/>
      </right>
      <top style="thin">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medium">
        <color indexed="64"/>
      </right>
      <top style="dotted">
        <color indexed="64"/>
      </top>
      <bottom style="thick">
        <color indexed="64"/>
      </bottom>
      <diagonal/>
    </border>
    <border>
      <left style="medium">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thick">
        <color indexed="64"/>
      </left>
      <right style="thick">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style="thick">
        <color indexed="64"/>
      </top>
      <bottom style="thin">
        <color indexed="64"/>
      </bottom>
      <diagonal/>
    </border>
    <border>
      <left style="thin">
        <color indexed="64"/>
      </left>
      <right/>
      <top style="thick">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bottom style="thin">
        <color indexed="64"/>
      </bottom>
      <diagonal/>
    </border>
    <border>
      <left style="dotted">
        <color indexed="64"/>
      </left>
      <right style="dotted">
        <color indexed="64"/>
      </right>
      <top/>
      <bottom style="thin">
        <color indexed="64"/>
      </bottom>
      <diagonal/>
    </border>
    <border>
      <left style="thick">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ck">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thick">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ck">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ck">
        <color indexed="64"/>
      </left>
      <right style="dotted">
        <color indexed="64"/>
      </right>
      <top style="dotted">
        <color indexed="64"/>
      </top>
      <bottom style="thin">
        <color indexed="64"/>
      </bottom>
      <diagonal/>
    </border>
    <border>
      <left/>
      <right style="thick">
        <color indexed="64"/>
      </right>
      <top style="medium">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dotted">
        <color indexed="64"/>
      </top>
      <bottom style="thick">
        <color indexed="64"/>
      </bottom>
      <diagonal/>
    </border>
    <border>
      <left style="dotted">
        <color indexed="64"/>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style="thin">
        <color indexed="64"/>
      </left>
      <right style="dotted">
        <color indexed="64"/>
      </right>
      <top style="thin">
        <color indexed="64"/>
      </top>
      <bottom style="medium">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cellStyleXfs>
  <cellXfs count="456">
    <xf numFmtId="0" fontId="0" fillId="0" borderId="0" xfId="0">
      <alignment vertical="center"/>
    </xf>
    <xf numFmtId="176" fontId="2" fillId="0" borderId="1" xfId="0" applyNumberFormat="1" applyFont="1" applyBorder="1">
      <alignment vertical="center"/>
    </xf>
    <xf numFmtId="176" fontId="2" fillId="0" borderId="1" xfId="0" applyNumberFormat="1" applyFont="1" applyFill="1" applyBorder="1">
      <alignment vertical="center"/>
    </xf>
    <xf numFmtId="176" fontId="2" fillId="0" borderId="5" xfId="0" applyNumberFormat="1" applyFont="1" applyFill="1" applyBorder="1">
      <alignment vertical="center"/>
    </xf>
    <xf numFmtId="176" fontId="2" fillId="0" borderId="1" xfId="0" applyNumberFormat="1" applyFont="1" applyFill="1" applyBorder="1" applyAlignment="1">
      <alignment horizontal="righ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pplyAlignment="1">
      <alignment vertical="center" wrapText="1"/>
    </xf>
    <xf numFmtId="0" fontId="2" fillId="0" borderId="6" xfId="0" applyFont="1" applyBorder="1" applyAlignment="1">
      <alignment horizontal="center" vertical="center"/>
    </xf>
    <xf numFmtId="0" fontId="2" fillId="0" borderId="0" xfId="0" applyFont="1" applyFill="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 xfId="0" applyFont="1" applyFill="1" applyBorder="1" applyAlignment="1">
      <alignment vertical="center" wrapText="1"/>
    </xf>
    <xf numFmtId="176" fontId="2" fillId="0" borderId="1" xfId="0" applyNumberFormat="1" applyFont="1" applyBorder="1" applyAlignment="1">
      <alignment vertical="center" wrapText="1"/>
    </xf>
    <xf numFmtId="176" fontId="2" fillId="0" borderId="1" xfId="0" applyNumberFormat="1" applyFont="1" applyFill="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2" xfId="0" applyNumberFormat="1"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textRotation="255" shrinkToFit="1"/>
    </xf>
    <xf numFmtId="0" fontId="2" fillId="0" borderId="1" xfId="0" applyFont="1" applyFill="1" applyBorder="1">
      <alignment vertical="center"/>
    </xf>
    <xf numFmtId="0" fontId="2" fillId="0" borderId="11" xfId="0" applyFont="1" applyBorder="1" applyAlignment="1">
      <alignment horizontal="center" vertical="center" wrapText="1"/>
    </xf>
    <xf numFmtId="0" fontId="2" fillId="0" borderId="11" xfId="0" applyFont="1" applyFill="1" applyBorder="1">
      <alignment vertical="center"/>
    </xf>
    <xf numFmtId="0" fontId="2" fillId="0" borderId="11" xfId="0" applyFont="1" applyFill="1" applyBorder="1" applyAlignment="1">
      <alignment horizontal="center" vertical="center"/>
    </xf>
    <xf numFmtId="176" fontId="2" fillId="0" borderId="11" xfId="0" applyNumberFormat="1" applyFont="1" applyFill="1" applyBorder="1">
      <alignment vertical="center"/>
    </xf>
    <xf numFmtId="0" fontId="2" fillId="0" borderId="1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Fill="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1" xfId="0" applyFont="1" applyBorder="1" applyAlignment="1">
      <alignment horizontal="left" vertical="center" wrapText="1"/>
    </xf>
    <xf numFmtId="0" fontId="5" fillId="0" borderId="0" xfId="0" applyFont="1">
      <alignment vertical="center"/>
    </xf>
    <xf numFmtId="0" fontId="2" fillId="0" borderId="0" xfId="0" applyFont="1" applyAlignment="1">
      <alignment horizontal="left"/>
    </xf>
    <xf numFmtId="0" fontId="2" fillId="0" borderId="11" xfId="0" applyFont="1" applyBorder="1" applyAlignment="1">
      <alignment vertical="center" wrapText="1"/>
    </xf>
    <xf numFmtId="0" fontId="2" fillId="0" borderId="11" xfId="0" applyFont="1" applyBorder="1" applyAlignment="1">
      <alignment horizontal="left" vertical="center"/>
    </xf>
    <xf numFmtId="0" fontId="2" fillId="0" borderId="11" xfId="0" applyFont="1" applyBorder="1" applyAlignment="1">
      <alignment horizontal="center" vertical="center"/>
    </xf>
    <xf numFmtId="176" fontId="2" fillId="0" borderId="11" xfId="0" applyNumberFormat="1" applyFont="1" applyBorder="1">
      <alignment vertical="center"/>
    </xf>
    <xf numFmtId="176" fontId="2" fillId="0" borderId="11" xfId="0" applyNumberFormat="1" applyFont="1" applyBorder="1" applyAlignment="1">
      <alignment horizontal="left" vertical="center" wrapText="1"/>
    </xf>
    <xf numFmtId="0" fontId="6" fillId="0" borderId="0" xfId="0" applyFont="1" applyAlignment="1">
      <alignment horizontal="left"/>
    </xf>
    <xf numFmtId="0" fontId="2" fillId="0" borderId="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vertical="center"/>
    </xf>
    <xf numFmtId="176" fontId="7" fillId="0" borderId="11" xfId="0" applyNumberFormat="1" applyFont="1" applyFill="1" applyBorder="1">
      <alignment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176" fontId="2" fillId="0" borderId="0" xfId="0" applyNumberFormat="1" applyFont="1" applyBorder="1">
      <alignment vertical="center"/>
    </xf>
    <xf numFmtId="176"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center" vertical="center" wrapText="1"/>
    </xf>
    <xf numFmtId="38" fontId="2" fillId="0" borderId="1" xfId="1" applyFont="1" applyFill="1" applyBorder="1" applyAlignment="1">
      <alignment horizontal="right" vertical="top" wrapText="1"/>
    </xf>
    <xf numFmtId="176" fontId="2" fillId="0" borderId="1" xfId="0" applyNumberFormat="1" applyFont="1" applyFill="1" applyBorder="1" applyAlignment="1">
      <alignment horizontal="right" vertical="top" wrapText="1"/>
    </xf>
    <xf numFmtId="177" fontId="2" fillId="0" borderId="1" xfId="0" applyNumberFormat="1" applyFont="1" applyFill="1" applyBorder="1" applyAlignment="1">
      <alignment horizontal="right" vertical="top" wrapText="1"/>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xf>
    <xf numFmtId="9" fontId="9" fillId="0" borderId="71" xfId="3" applyFont="1" applyFill="1" applyBorder="1" applyAlignment="1">
      <alignment vertical="center" shrinkToFit="1"/>
    </xf>
    <xf numFmtId="9" fontId="9" fillId="0" borderId="52" xfId="3" applyFont="1" applyFill="1" applyBorder="1" applyAlignment="1">
      <alignment vertical="center" shrinkToFit="1"/>
    </xf>
    <xf numFmtId="9" fontId="9" fillId="0" borderId="0" xfId="3" applyFont="1" applyFill="1" applyBorder="1" applyAlignment="1">
      <alignment vertical="center" shrinkToFit="1"/>
    </xf>
    <xf numFmtId="9" fontId="9" fillId="0" borderId="79" xfId="3" applyFont="1" applyFill="1" applyBorder="1" applyAlignment="1">
      <alignment vertical="center" shrinkToFit="1"/>
    </xf>
    <xf numFmtId="9" fontId="9" fillId="0" borderId="6" xfId="3" applyFont="1" applyFill="1" applyBorder="1" applyAlignment="1">
      <alignment vertical="center" shrinkToFit="1"/>
    </xf>
    <xf numFmtId="9" fontId="9" fillId="0" borderId="80" xfId="3" applyFont="1" applyFill="1" applyBorder="1" applyAlignment="1">
      <alignment vertical="center" shrinkToFit="1"/>
    </xf>
    <xf numFmtId="9" fontId="9" fillId="0" borderId="71" xfId="3" applyFont="1" applyBorder="1" applyAlignment="1">
      <alignment vertical="center" shrinkToFit="1"/>
    </xf>
    <xf numFmtId="9" fontId="9" fillId="0" borderId="72" xfId="3" applyFont="1" applyBorder="1" applyAlignment="1">
      <alignment vertical="center" shrinkToFit="1"/>
    </xf>
    <xf numFmtId="9" fontId="9" fillId="0" borderId="0" xfId="3" applyFont="1" applyBorder="1" applyAlignment="1">
      <alignment vertical="center" shrinkToFit="1"/>
    </xf>
    <xf numFmtId="9" fontId="9" fillId="0" borderId="52" xfId="3" applyFont="1" applyBorder="1" applyAlignment="1">
      <alignment vertical="center" shrinkToFit="1"/>
    </xf>
    <xf numFmtId="9" fontId="9" fillId="0" borderId="55" xfId="3" applyFont="1" applyBorder="1" applyAlignment="1">
      <alignment vertical="center" shrinkToFit="1"/>
    </xf>
    <xf numFmtId="0" fontId="0" fillId="0" borderId="0" xfId="0" applyFill="1" applyAlignment="1">
      <alignment vertical="center" shrinkToFit="1"/>
    </xf>
    <xf numFmtId="9" fontId="0" fillId="0" borderId="0" xfId="0" applyNumberFormat="1" applyFont="1" applyFill="1" applyAlignment="1">
      <alignment vertical="center" shrinkToFit="1"/>
    </xf>
    <xf numFmtId="9" fontId="0" fillId="0" borderId="0" xfId="0" applyNumberFormat="1" applyFill="1" applyAlignment="1">
      <alignment vertical="center" shrinkToFit="1"/>
    </xf>
    <xf numFmtId="0" fontId="0" fillId="0" borderId="0" xfId="0" applyAlignment="1">
      <alignment vertical="center" shrinkToFit="1"/>
    </xf>
    <xf numFmtId="0" fontId="10" fillId="0" borderId="0" xfId="0" applyFont="1" applyFill="1">
      <alignment vertical="center"/>
    </xf>
    <xf numFmtId="0" fontId="0" fillId="0" borderId="0" xfId="0" applyBorder="1" applyAlignment="1">
      <alignment horizontal="center" vertical="center" shrinkToFit="1"/>
    </xf>
    <xf numFmtId="0" fontId="14" fillId="0" borderId="117"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9" fontId="0" fillId="0" borderId="6"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9" fontId="14" fillId="0" borderId="6" xfId="0" applyNumberFormat="1" applyFont="1" applyFill="1" applyBorder="1" applyAlignment="1">
      <alignment horizontal="center" vertical="center" shrinkToFit="1"/>
    </xf>
    <xf numFmtId="0" fontId="14" fillId="0" borderId="118" xfId="0" applyFont="1" applyFill="1" applyBorder="1" applyAlignment="1">
      <alignment horizontal="center" vertical="center" shrinkToFit="1"/>
    </xf>
    <xf numFmtId="0" fontId="14" fillId="0" borderId="75" xfId="0" applyFont="1" applyFill="1" applyBorder="1" applyAlignment="1">
      <alignment horizontal="center" vertical="center" shrinkToFit="1"/>
    </xf>
    <xf numFmtId="0" fontId="14" fillId="0" borderId="119"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0" xfId="0" applyFont="1" applyBorder="1" applyAlignment="1">
      <alignment horizontal="center" vertical="center" shrinkToFit="1"/>
    </xf>
    <xf numFmtId="0" fontId="0" fillId="0" borderId="16" xfId="0" applyFill="1" applyBorder="1" applyAlignment="1">
      <alignment horizontal="center" vertical="center" shrinkToFit="1"/>
    </xf>
    <xf numFmtId="0" fontId="0" fillId="0" borderId="110" xfId="0" applyFill="1" applyBorder="1" applyAlignment="1">
      <alignment vertical="center" shrinkToFit="1"/>
    </xf>
    <xf numFmtId="0" fontId="0" fillId="0" borderId="111" xfId="0" applyFill="1" applyBorder="1" applyAlignment="1">
      <alignment vertical="center" shrinkToFit="1"/>
    </xf>
    <xf numFmtId="9" fontId="0" fillId="0" borderId="24" xfId="0" applyNumberFormat="1" applyFill="1" applyBorder="1">
      <alignment vertical="center"/>
    </xf>
    <xf numFmtId="0" fontId="0" fillId="0" borderId="24" xfId="0" applyFill="1" applyBorder="1">
      <alignment vertical="center"/>
    </xf>
    <xf numFmtId="9" fontId="0" fillId="0" borderId="120" xfId="0" applyNumberFormat="1" applyFill="1" applyBorder="1">
      <alignment vertical="center"/>
    </xf>
    <xf numFmtId="0" fontId="0" fillId="0" borderId="113" xfId="0" applyFill="1" applyBorder="1" applyAlignment="1">
      <alignment vertical="center" shrinkToFit="1"/>
    </xf>
    <xf numFmtId="9" fontId="0" fillId="0" borderId="121" xfId="0" applyNumberFormat="1" applyFill="1" applyBorder="1">
      <alignment vertical="center"/>
    </xf>
    <xf numFmtId="0" fontId="0" fillId="0" borderId="0" xfId="0" applyFill="1" applyBorder="1" applyAlignment="1">
      <alignment vertical="center" shrinkToFit="1"/>
    </xf>
    <xf numFmtId="0" fontId="0" fillId="0" borderId="30" xfId="0" applyFill="1" applyBorder="1" applyAlignment="1">
      <alignment horizontal="center" vertical="center" shrinkToFit="1"/>
    </xf>
    <xf numFmtId="0" fontId="0" fillId="0" borderId="91" xfId="0" applyFill="1" applyBorder="1">
      <alignment vertical="center"/>
    </xf>
    <xf numFmtId="0" fontId="0" fillId="0" borderId="1" xfId="0" applyFill="1" applyBorder="1">
      <alignment vertical="center"/>
    </xf>
    <xf numFmtId="9" fontId="0" fillId="0" borderId="1" xfId="0" applyNumberFormat="1" applyFill="1" applyBorder="1">
      <alignment vertical="center"/>
    </xf>
    <xf numFmtId="0" fontId="0" fillId="0" borderId="1" xfId="0" applyFill="1" applyBorder="1" applyAlignment="1">
      <alignment vertical="center" shrinkToFit="1"/>
    </xf>
    <xf numFmtId="9" fontId="0" fillId="0" borderId="115" xfId="0" applyNumberFormat="1" applyFill="1" applyBorder="1">
      <alignment vertical="center"/>
    </xf>
    <xf numFmtId="0" fontId="0" fillId="0" borderId="21" xfId="0" applyFill="1" applyBorder="1">
      <alignment vertical="center"/>
    </xf>
    <xf numFmtId="9" fontId="0" fillId="0" borderId="116" xfId="0" applyNumberFormat="1" applyFill="1" applyBorder="1">
      <alignment vertical="center"/>
    </xf>
    <xf numFmtId="0" fontId="0" fillId="0" borderId="37" xfId="0" applyFill="1" applyBorder="1" applyAlignment="1">
      <alignment horizontal="center" vertical="center" shrinkToFit="1"/>
    </xf>
    <xf numFmtId="0" fontId="0" fillId="0" borderId="95" xfId="0" applyFill="1" applyBorder="1">
      <alignment vertical="center"/>
    </xf>
    <xf numFmtId="0" fontId="0" fillId="0" borderId="38" xfId="0" applyFill="1" applyBorder="1">
      <alignment vertical="center"/>
    </xf>
    <xf numFmtId="9" fontId="0" fillId="0" borderId="38" xfId="0" applyNumberFormat="1" applyFill="1" applyBorder="1">
      <alignment vertical="center"/>
    </xf>
    <xf numFmtId="9" fontId="0" fillId="0" borderId="122" xfId="0" applyNumberFormat="1" applyFill="1" applyBorder="1">
      <alignment vertical="center"/>
    </xf>
    <xf numFmtId="0" fontId="0" fillId="0" borderId="39" xfId="0" applyFill="1" applyBorder="1">
      <alignment vertical="center"/>
    </xf>
    <xf numFmtId="9" fontId="0" fillId="0" borderId="123" xfId="0" applyNumberFormat="1" applyFill="1" applyBorder="1">
      <alignment vertical="center"/>
    </xf>
    <xf numFmtId="0" fontId="0" fillId="0" borderId="42" xfId="0" applyFill="1" applyBorder="1" applyAlignment="1">
      <alignment horizontal="center" vertical="center" shrinkToFit="1"/>
    </xf>
    <xf numFmtId="0" fontId="0" fillId="0" borderId="124" xfId="0" applyFill="1" applyBorder="1" applyAlignment="1">
      <alignment vertical="center" shrinkToFit="1"/>
    </xf>
    <xf numFmtId="0" fontId="0" fillId="0" borderId="71" xfId="0" applyFill="1" applyBorder="1" applyAlignment="1">
      <alignment vertical="center" shrinkToFit="1"/>
    </xf>
    <xf numFmtId="9" fontId="0" fillId="0" borderId="71" xfId="0" applyNumberFormat="1" applyFont="1" applyFill="1" applyBorder="1" applyAlignment="1">
      <alignment vertical="center" shrinkToFit="1"/>
    </xf>
    <xf numFmtId="9" fontId="0" fillId="0" borderId="125" xfId="0" applyNumberFormat="1" applyFill="1" applyBorder="1" applyAlignment="1">
      <alignment vertical="center" shrinkToFit="1"/>
    </xf>
    <xf numFmtId="0" fontId="0" fillId="0" borderId="68" xfId="0" applyFill="1" applyBorder="1" applyAlignment="1">
      <alignment vertical="center" shrinkToFit="1"/>
    </xf>
    <xf numFmtId="9" fontId="0" fillId="0" borderId="125" xfId="0" applyNumberFormat="1" applyFont="1" applyFill="1" applyBorder="1" applyAlignment="1">
      <alignment vertical="center" shrinkToFit="1"/>
    </xf>
    <xf numFmtId="9" fontId="0" fillId="0" borderId="126" xfId="0" applyNumberFormat="1" applyFill="1" applyBorder="1" applyAlignment="1">
      <alignment vertical="center" shrinkToFit="1"/>
    </xf>
    <xf numFmtId="0" fontId="0" fillId="0" borderId="92" xfId="0" applyFill="1" applyBorder="1" applyAlignment="1">
      <alignment vertical="center" shrinkToFit="1"/>
    </xf>
    <xf numFmtId="0" fontId="0" fillId="0" borderId="3" xfId="0" applyFill="1" applyBorder="1" applyAlignment="1">
      <alignment vertical="center" shrinkToFit="1"/>
    </xf>
    <xf numFmtId="9" fontId="0" fillId="0" borderId="1" xfId="0" applyNumberFormat="1" applyFont="1" applyFill="1" applyBorder="1" applyAlignment="1">
      <alignment vertical="center" shrinkToFit="1"/>
    </xf>
    <xf numFmtId="9" fontId="0" fillId="0" borderId="115" xfId="0" applyNumberFormat="1" applyFill="1" applyBorder="1" applyAlignment="1">
      <alignment vertical="center" shrinkToFit="1"/>
    </xf>
    <xf numFmtId="0" fontId="0" fillId="0" borderId="21" xfId="0" applyFill="1" applyBorder="1" applyAlignment="1">
      <alignment vertical="center" shrinkToFit="1"/>
    </xf>
    <xf numFmtId="9" fontId="0" fillId="0" borderId="116" xfId="0" applyNumberFormat="1" applyFill="1" applyBorder="1" applyAlignment="1">
      <alignment vertical="center" shrinkToFit="1"/>
    </xf>
    <xf numFmtId="0" fontId="0" fillId="0" borderId="7" xfId="0" applyFill="1" applyBorder="1" applyAlignment="1">
      <alignment vertical="center" shrinkToFit="1"/>
    </xf>
    <xf numFmtId="0" fontId="0" fillId="0" borderId="117" xfId="0" applyFill="1" applyBorder="1" applyAlignment="1">
      <alignment vertical="center" shrinkToFit="1"/>
    </xf>
    <xf numFmtId="0" fontId="0" fillId="0" borderId="6" xfId="0" applyFill="1" applyBorder="1" applyAlignment="1">
      <alignment vertical="center" shrinkToFit="1"/>
    </xf>
    <xf numFmtId="9" fontId="0" fillId="0" borderId="48" xfId="0" applyNumberFormat="1" applyFont="1" applyFill="1" applyBorder="1" applyAlignment="1">
      <alignment vertical="center" shrinkToFit="1"/>
    </xf>
    <xf numFmtId="0" fontId="0" fillId="0" borderId="48" xfId="0" applyFill="1" applyBorder="1" applyAlignment="1">
      <alignment vertical="center" shrinkToFit="1"/>
    </xf>
    <xf numFmtId="9" fontId="0" fillId="0" borderId="78" xfId="0" applyNumberFormat="1" applyFill="1" applyBorder="1" applyAlignment="1">
      <alignment vertical="center" shrinkToFit="1"/>
    </xf>
    <xf numFmtId="0" fontId="0" fillId="0" borderId="75" xfId="0" applyFill="1" applyBorder="1" applyAlignment="1">
      <alignment vertical="center" shrinkToFit="1"/>
    </xf>
    <xf numFmtId="9" fontId="0" fillId="0" borderId="127" xfId="0" applyNumberFormat="1" applyFill="1" applyBorder="1" applyAlignment="1">
      <alignment vertical="center" shrinkToFit="1"/>
    </xf>
    <xf numFmtId="0" fontId="0" fillId="0" borderId="51" xfId="0" applyFill="1" applyBorder="1" applyAlignment="1">
      <alignment vertical="center" shrinkToFit="1"/>
    </xf>
    <xf numFmtId="0" fontId="0" fillId="0" borderId="104" xfId="0" applyFill="1" applyBorder="1" applyAlignment="1">
      <alignment vertical="center" shrinkToFit="1"/>
    </xf>
    <xf numFmtId="0" fontId="0" fillId="0" borderId="52" xfId="0" applyFill="1" applyBorder="1" applyAlignment="1">
      <alignment vertical="center" shrinkToFit="1"/>
    </xf>
    <xf numFmtId="9" fontId="0" fillId="0" borderId="52" xfId="0" applyNumberFormat="1" applyFont="1" applyFill="1" applyBorder="1" applyAlignment="1">
      <alignment vertical="center" shrinkToFit="1"/>
    </xf>
    <xf numFmtId="9" fontId="0" fillId="0" borderId="76" xfId="0" applyNumberFormat="1" applyFill="1" applyBorder="1" applyAlignment="1">
      <alignment vertical="center" shrinkToFit="1"/>
    </xf>
    <xf numFmtId="0" fontId="0" fillId="0" borderId="53" xfId="0" applyFill="1" applyBorder="1" applyAlignment="1">
      <alignment vertical="center" shrinkToFit="1"/>
    </xf>
    <xf numFmtId="9" fontId="0" fillId="0" borderId="128" xfId="0" applyNumberFormat="1" applyFill="1" applyBorder="1" applyAlignment="1">
      <alignment vertical="center" shrinkToFit="1"/>
    </xf>
    <xf numFmtId="0" fontId="0" fillId="0" borderId="9" xfId="0" applyFill="1" applyBorder="1" applyAlignment="1">
      <alignment vertical="center" shrinkToFit="1"/>
    </xf>
    <xf numFmtId="9" fontId="0" fillId="0" borderId="59" xfId="0" applyNumberFormat="1" applyFont="1" applyFill="1" applyBorder="1" applyAlignment="1">
      <alignment vertical="center" shrinkToFit="1"/>
    </xf>
    <xf numFmtId="0" fontId="0" fillId="0" borderId="59" xfId="0" applyFill="1" applyBorder="1" applyAlignment="1">
      <alignment vertical="center" shrinkToFit="1"/>
    </xf>
    <xf numFmtId="9" fontId="0" fillId="0" borderId="129" xfId="0" applyNumberFormat="1" applyFill="1" applyBorder="1" applyAlignment="1">
      <alignment vertical="center" shrinkToFit="1"/>
    </xf>
    <xf numFmtId="0" fontId="0" fillId="0" borderId="43" xfId="0" applyFill="1" applyBorder="1" applyAlignment="1">
      <alignment vertical="center" shrinkToFit="1"/>
    </xf>
    <xf numFmtId="9" fontId="0" fillId="0" borderId="130" xfId="0" applyNumberFormat="1" applyFill="1" applyBorder="1" applyAlignment="1">
      <alignment vertical="center" shrinkToFit="1"/>
    </xf>
    <xf numFmtId="0" fontId="0" fillId="0" borderId="66" xfId="0" applyFill="1" applyBorder="1" applyAlignment="1">
      <alignment horizontal="center" vertical="center" shrinkToFit="1"/>
    </xf>
    <xf numFmtId="0" fontId="0" fillId="0" borderId="131" xfId="0" applyFill="1" applyBorder="1" applyAlignment="1">
      <alignment vertical="center" shrinkToFit="1"/>
    </xf>
    <xf numFmtId="0" fontId="0" fillId="0" borderId="60" xfId="0" applyFill="1" applyBorder="1" applyAlignment="1">
      <alignment vertical="center" shrinkToFit="1"/>
    </xf>
    <xf numFmtId="0" fontId="0" fillId="0" borderId="69" xfId="0" applyBorder="1" applyAlignment="1">
      <alignment vertical="center" shrinkToFit="1"/>
    </xf>
    <xf numFmtId="9" fontId="0" fillId="0" borderId="71" xfId="0" applyNumberFormat="1" applyFill="1" applyBorder="1" applyAlignment="1">
      <alignment vertical="center" shrinkToFit="1"/>
    </xf>
    <xf numFmtId="9" fontId="9" fillId="0" borderId="125" xfId="3" applyFont="1" applyFill="1" applyBorder="1" applyAlignment="1">
      <alignment vertical="center" shrinkToFit="1"/>
    </xf>
    <xf numFmtId="9" fontId="9" fillId="0" borderId="126" xfId="3" applyFont="1" applyFill="1" applyBorder="1" applyAlignment="1">
      <alignment vertical="center" shrinkToFit="1"/>
    </xf>
    <xf numFmtId="0" fontId="0" fillId="0" borderId="0" xfId="0" applyBorder="1" applyAlignment="1">
      <alignment vertical="center" shrinkToFit="1"/>
    </xf>
    <xf numFmtId="0" fontId="0" fillId="0" borderId="76" xfId="0" applyBorder="1" applyAlignment="1">
      <alignment vertical="center" shrinkToFit="1"/>
    </xf>
    <xf numFmtId="9" fontId="0" fillId="0" borderId="52" xfId="0" applyNumberFormat="1" applyFill="1" applyBorder="1" applyAlignment="1">
      <alignment vertical="center" shrinkToFit="1"/>
    </xf>
    <xf numFmtId="9" fontId="9" fillId="0" borderId="76" xfId="3" applyFont="1" applyFill="1" applyBorder="1" applyAlignment="1">
      <alignment vertical="center" shrinkToFit="1"/>
    </xf>
    <xf numFmtId="9" fontId="9" fillId="0" borderId="128" xfId="3" applyFont="1" applyFill="1" applyBorder="1" applyAlignment="1">
      <alignment vertical="center" shrinkToFit="1"/>
    </xf>
    <xf numFmtId="0" fontId="0" fillId="0" borderId="132" xfId="0" applyBorder="1" applyAlignment="1">
      <alignment horizontal="right" vertical="center" shrinkToFit="1"/>
    </xf>
    <xf numFmtId="9" fontId="0" fillId="0" borderId="6" xfId="0" applyNumberFormat="1" applyFont="1" applyFill="1" applyBorder="1" applyAlignment="1">
      <alignment vertical="center" shrinkToFit="1"/>
    </xf>
    <xf numFmtId="9" fontId="0" fillId="0" borderId="6" xfId="0" applyNumberFormat="1" applyFill="1" applyBorder="1" applyAlignment="1">
      <alignment vertical="center" shrinkToFit="1"/>
    </xf>
    <xf numFmtId="9" fontId="9" fillId="0" borderId="118" xfId="3" applyFont="1" applyFill="1" applyBorder="1" applyAlignment="1">
      <alignment vertical="center" shrinkToFit="1"/>
    </xf>
    <xf numFmtId="9" fontId="9" fillId="0" borderId="119" xfId="3" applyFont="1" applyFill="1" applyBorder="1" applyAlignment="1">
      <alignment vertical="center" shrinkToFit="1"/>
    </xf>
    <xf numFmtId="0" fontId="0" fillId="0" borderId="65" xfId="0" applyBorder="1" applyAlignment="1">
      <alignment vertical="center" shrinkToFit="1"/>
    </xf>
    <xf numFmtId="0" fontId="0" fillId="0" borderId="133" xfId="0" applyFill="1" applyBorder="1" applyAlignment="1">
      <alignment vertical="center" shrinkToFit="1"/>
    </xf>
    <xf numFmtId="0" fontId="0" fillId="0" borderId="80" xfId="0" applyFill="1" applyBorder="1" applyAlignment="1">
      <alignment vertical="center" shrinkToFit="1"/>
    </xf>
    <xf numFmtId="9" fontId="0" fillId="0" borderId="80" xfId="0" applyNumberFormat="1" applyFont="1" applyFill="1" applyBorder="1" applyAlignment="1">
      <alignment vertical="center" shrinkToFit="1"/>
    </xf>
    <xf numFmtId="9" fontId="0" fillId="0" borderId="80" xfId="0" applyNumberFormat="1" applyFill="1" applyBorder="1" applyAlignment="1">
      <alignment vertical="center" shrinkToFit="1"/>
    </xf>
    <xf numFmtId="9" fontId="9" fillId="0" borderId="102" xfId="3" applyFont="1" applyFill="1" applyBorder="1" applyAlignment="1">
      <alignment vertical="center" shrinkToFit="1"/>
    </xf>
    <xf numFmtId="0" fontId="0" fillId="0" borderId="81" xfId="0" applyFill="1" applyBorder="1" applyAlignment="1">
      <alignment vertical="center" shrinkToFit="1"/>
    </xf>
    <xf numFmtId="9" fontId="9" fillId="0" borderId="134" xfId="3" applyFont="1" applyFill="1" applyBorder="1" applyAlignment="1">
      <alignment vertical="center" shrinkToFit="1"/>
    </xf>
    <xf numFmtId="0" fontId="0" fillId="0" borderId="83" xfId="0" applyFill="1" applyBorder="1" applyAlignment="1">
      <alignment horizontal="right" vertical="center" shrinkToFit="1"/>
    </xf>
    <xf numFmtId="0" fontId="0" fillId="0" borderId="135" xfId="0" applyFill="1" applyBorder="1" applyAlignment="1">
      <alignment vertical="center" shrinkToFit="1"/>
    </xf>
    <xf numFmtId="0" fontId="0" fillId="0" borderId="84" xfId="0" applyFill="1" applyBorder="1" applyAlignment="1">
      <alignment vertical="center" shrinkToFit="1"/>
    </xf>
    <xf numFmtId="9" fontId="0" fillId="0" borderId="84" xfId="0" applyNumberFormat="1" applyFont="1" applyFill="1" applyBorder="1" applyAlignment="1">
      <alignment vertical="center" shrinkToFit="1"/>
    </xf>
    <xf numFmtId="9" fontId="0" fillId="0" borderId="83" xfId="0" applyNumberFormat="1" applyFont="1" applyFill="1" applyBorder="1" applyAlignment="1">
      <alignment vertical="center" shrinkToFit="1"/>
    </xf>
    <xf numFmtId="0" fontId="0" fillId="0" borderId="85" xfId="0" applyFill="1" applyBorder="1" applyAlignment="1">
      <alignment vertical="center" shrinkToFit="1"/>
    </xf>
    <xf numFmtId="9" fontId="0" fillId="0" borderId="106" xfId="0" applyNumberFormat="1" applyFont="1" applyFill="1" applyBorder="1" applyAlignment="1">
      <alignment vertical="center" shrinkToFit="1"/>
    </xf>
    <xf numFmtId="0" fontId="0" fillId="0" borderId="89" xfId="0" applyFill="1" applyBorder="1" applyAlignment="1">
      <alignment horizontal="right" vertical="center" shrinkToFit="1"/>
    </xf>
    <xf numFmtId="0" fontId="0" fillId="0" borderId="136" xfId="0" applyFill="1" applyBorder="1" applyAlignment="1">
      <alignment vertical="center" shrinkToFit="1"/>
    </xf>
    <xf numFmtId="0" fontId="0" fillId="0" borderId="108" xfId="0" applyFill="1" applyBorder="1" applyAlignment="1">
      <alignment vertical="center" shrinkToFit="1"/>
    </xf>
    <xf numFmtId="9" fontId="0" fillId="0" borderId="108" xfId="0" applyNumberFormat="1" applyFont="1" applyFill="1" applyBorder="1" applyAlignment="1">
      <alignment vertical="center" shrinkToFit="1"/>
    </xf>
    <xf numFmtId="9" fontId="9" fillId="0" borderId="137" xfId="3" applyFont="1" applyFill="1" applyBorder="1" applyAlignment="1">
      <alignment vertical="center" shrinkToFit="1"/>
    </xf>
    <xf numFmtId="0" fontId="0" fillId="0" borderId="138" xfId="0" applyFill="1" applyBorder="1" applyAlignment="1">
      <alignment vertical="center" shrinkToFit="1"/>
    </xf>
    <xf numFmtId="9" fontId="9" fillId="0" borderId="139" xfId="3" applyFont="1" applyFill="1" applyBorder="1" applyAlignment="1">
      <alignment vertical="center" shrinkToFit="1"/>
    </xf>
    <xf numFmtId="0" fontId="0" fillId="0" borderId="140" xfId="0" applyFill="1" applyBorder="1" applyAlignment="1">
      <alignment vertical="center" shrinkToFit="1"/>
    </xf>
    <xf numFmtId="0" fontId="14" fillId="0" borderId="17" xfId="0" applyFont="1" applyFill="1" applyBorder="1" applyAlignment="1">
      <alignment horizontal="center" vertical="center" shrinkToFit="1"/>
    </xf>
    <xf numFmtId="0" fontId="14" fillId="0" borderId="14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79" xfId="0" applyFont="1" applyFill="1" applyBorder="1" applyAlignment="1">
      <alignment horizontal="center" vertical="center" shrinkToFit="1"/>
    </xf>
    <xf numFmtId="0" fontId="14" fillId="0" borderId="101" xfId="0" applyFont="1" applyFill="1" applyBorder="1" applyAlignment="1">
      <alignment horizontal="center" vertical="center" shrinkToFit="1"/>
    </xf>
    <xf numFmtId="0" fontId="0" fillId="0" borderId="90" xfId="0" applyFill="1" applyBorder="1">
      <alignment vertical="center"/>
    </xf>
    <xf numFmtId="0" fontId="0" fillId="0" borderId="142" xfId="0" applyFill="1" applyBorder="1">
      <alignment vertical="center"/>
    </xf>
    <xf numFmtId="9" fontId="0" fillId="0" borderId="27" xfId="0" applyNumberFormat="1" applyFill="1" applyBorder="1">
      <alignment vertical="center"/>
    </xf>
    <xf numFmtId="0" fontId="0" fillId="0" borderId="143" xfId="0" applyFill="1" applyBorder="1">
      <alignment vertical="center"/>
    </xf>
    <xf numFmtId="9" fontId="0" fillId="0" borderId="28" xfId="0" applyNumberFormat="1" applyFill="1" applyBorder="1">
      <alignment vertical="center"/>
    </xf>
    <xf numFmtId="0" fontId="0" fillId="0" borderId="25" xfId="0" applyFill="1" applyBorder="1">
      <alignment vertical="center"/>
    </xf>
    <xf numFmtId="9" fontId="0" fillId="0" borderId="29" xfId="0" applyNumberFormat="1" applyFill="1" applyBorder="1">
      <alignment vertical="center"/>
    </xf>
    <xf numFmtId="9" fontId="0" fillId="0" borderId="0" xfId="0" applyNumberFormat="1" applyBorder="1">
      <alignment vertical="center"/>
    </xf>
    <xf numFmtId="0" fontId="0" fillId="0" borderId="99" xfId="0" applyFill="1" applyBorder="1">
      <alignment vertical="center"/>
    </xf>
    <xf numFmtId="0" fontId="0" fillId="0" borderId="144" xfId="0" applyFill="1" applyBorder="1">
      <alignment vertical="center"/>
    </xf>
    <xf numFmtId="9" fontId="0" fillId="0" borderId="31" xfId="0" applyNumberFormat="1" applyFill="1" applyBorder="1">
      <alignment vertical="center"/>
    </xf>
    <xf numFmtId="0" fontId="0" fillId="0" borderId="4" xfId="0" applyFill="1" applyBorder="1">
      <alignment vertical="center"/>
    </xf>
    <xf numFmtId="9" fontId="0" fillId="0" borderId="5" xfId="0" applyNumberFormat="1" applyFill="1" applyBorder="1">
      <alignment vertical="center"/>
    </xf>
    <xf numFmtId="9" fontId="0" fillId="0" borderId="32" xfId="0" applyNumberFormat="1" applyFill="1" applyBorder="1">
      <alignment vertical="center"/>
    </xf>
    <xf numFmtId="0" fontId="0" fillId="0" borderId="140" xfId="0" applyFill="1" applyBorder="1">
      <alignment vertical="center"/>
    </xf>
    <xf numFmtId="0" fontId="0" fillId="0" borderId="145" xfId="0" applyFill="1" applyBorder="1">
      <alignment vertical="center"/>
    </xf>
    <xf numFmtId="0" fontId="0" fillId="0" borderId="146" xfId="0" applyFill="1" applyBorder="1">
      <alignment vertical="center"/>
    </xf>
    <xf numFmtId="9" fontId="0" fillId="0" borderId="44" xfId="0" applyNumberFormat="1" applyFill="1" applyBorder="1">
      <alignment vertical="center"/>
    </xf>
    <xf numFmtId="0" fontId="0" fillId="0" borderId="9" xfId="0" applyFill="1" applyBorder="1">
      <alignment vertical="center"/>
    </xf>
    <xf numFmtId="9" fontId="0" fillId="0" borderId="10" xfId="0" applyNumberFormat="1" applyFill="1" applyBorder="1">
      <alignment vertical="center"/>
    </xf>
    <xf numFmtId="0" fontId="0" fillId="0" borderId="46" xfId="0" applyFill="1" applyBorder="1">
      <alignment vertical="center"/>
    </xf>
    <xf numFmtId="9" fontId="0" fillId="0" borderId="93" xfId="0" applyNumberFormat="1" applyFill="1" applyBorder="1">
      <alignment vertical="center"/>
    </xf>
    <xf numFmtId="0" fontId="0" fillId="0" borderId="147" xfId="0" applyFill="1" applyBorder="1">
      <alignment vertical="center"/>
    </xf>
    <xf numFmtId="0" fontId="0" fillId="0" borderId="148" xfId="0" applyFill="1" applyBorder="1">
      <alignment vertical="center"/>
    </xf>
    <xf numFmtId="9" fontId="0" fillId="0" borderId="40" xfId="0" applyNumberFormat="1" applyFill="1" applyBorder="1">
      <alignment vertical="center"/>
    </xf>
    <xf numFmtId="0" fontId="0" fillId="0" borderId="149" xfId="0" applyFill="1" applyBorder="1">
      <alignment vertical="center"/>
    </xf>
    <xf numFmtId="9" fontId="0" fillId="0" borderId="96" xfId="0" applyNumberFormat="1" applyFill="1" applyBorder="1">
      <alignment vertical="center"/>
    </xf>
    <xf numFmtId="9" fontId="0" fillId="0" borderId="97" xfId="0" applyNumberFormat="1" applyFill="1" applyBorder="1">
      <alignment vertical="center"/>
    </xf>
    <xf numFmtId="0" fontId="0" fillId="0" borderId="150" xfId="0" applyFill="1" applyBorder="1" applyAlignment="1">
      <alignment vertical="center" shrinkToFit="1"/>
    </xf>
    <xf numFmtId="0" fontId="0" fillId="0" borderId="151" xfId="0" applyFill="1" applyBorder="1" applyAlignment="1">
      <alignment vertical="center" shrinkToFit="1"/>
    </xf>
    <xf numFmtId="9" fontId="0" fillId="0" borderId="152" xfId="0" applyNumberFormat="1" applyFill="1" applyBorder="1" applyAlignment="1">
      <alignment vertical="center" shrinkToFit="1"/>
    </xf>
    <xf numFmtId="0" fontId="0" fillId="0" borderId="153" xfId="0" applyFill="1" applyBorder="1" applyAlignment="1">
      <alignment vertical="center" shrinkToFit="1"/>
    </xf>
    <xf numFmtId="9" fontId="0" fillId="0" borderId="73" xfId="0" applyNumberFormat="1" applyFill="1" applyBorder="1" applyAlignment="1">
      <alignment vertical="center" shrinkToFit="1"/>
    </xf>
    <xf numFmtId="9" fontId="0" fillId="0" borderId="0" xfId="0" applyNumberFormat="1" applyFill="1" applyBorder="1" applyAlignment="1">
      <alignment vertical="center" shrinkToFit="1"/>
    </xf>
    <xf numFmtId="0" fontId="0" fillId="0" borderId="91" xfId="0" applyFill="1" applyBorder="1" applyAlignment="1">
      <alignment vertical="center" shrinkToFit="1"/>
    </xf>
    <xf numFmtId="0" fontId="0" fillId="0" borderId="154" xfId="0" applyFill="1" applyBorder="1" applyAlignment="1">
      <alignment vertical="center" shrinkToFit="1"/>
    </xf>
    <xf numFmtId="0" fontId="0" fillId="0" borderId="144" xfId="0" applyFill="1" applyBorder="1" applyAlignment="1">
      <alignment vertical="center" shrinkToFit="1"/>
    </xf>
    <xf numFmtId="9" fontId="0" fillId="0" borderId="31" xfId="0" applyNumberFormat="1" applyFill="1" applyBorder="1" applyAlignment="1">
      <alignment vertical="center" shrinkToFit="1"/>
    </xf>
    <xf numFmtId="0" fontId="0" fillId="0" borderId="155" xfId="0" applyFill="1" applyBorder="1" applyAlignment="1">
      <alignment vertical="center" shrinkToFit="1"/>
    </xf>
    <xf numFmtId="9" fontId="0" fillId="0" borderId="33" xfId="0" applyNumberFormat="1" applyFill="1" applyBorder="1" applyAlignment="1">
      <alignment vertical="center" shrinkToFit="1"/>
    </xf>
    <xf numFmtId="0" fontId="0" fillId="0" borderId="156" xfId="0" applyFill="1" applyBorder="1" applyAlignment="1">
      <alignment vertical="center" shrinkToFit="1"/>
    </xf>
    <xf numFmtId="0" fontId="0" fillId="0" borderId="157" xfId="0" applyFill="1" applyBorder="1" applyAlignment="1">
      <alignment vertical="center" shrinkToFit="1"/>
    </xf>
    <xf numFmtId="9" fontId="0" fillId="0" borderId="49" xfId="0" applyNumberFormat="1" applyFill="1" applyBorder="1" applyAlignment="1">
      <alignment vertical="center" shrinkToFit="1"/>
    </xf>
    <xf numFmtId="0" fontId="0" fillId="0" borderId="158" xfId="0" applyFill="1" applyBorder="1" applyAlignment="1">
      <alignment vertical="center" shrinkToFit="1"/>
    </xf>
    <xf numFmtId="9" fontId="0" fillId="0" borderId="50" xfId="0" applyNumberFormat="1" applyFill="1" applyBorder="1" applyAlignment="1">
      <alignment vertical="center" shrinkToFit="1"/>
    </xf>
    <xf numFmtId="0" fontId="0" fillId="0" borderId="159" xfId="0" applyFill="1" applyBorder="1" applyAlignment="1">
      <alignment vertical="center" shrinkToFit="1"/>
    </xf>
    <xf numFmtId="0" fontId="0" fillId="0" borderId="160" xfId="0" applyFill="1" applyBorder="1" applyAlignment="1">
      <alignment vertical="center" shrinkToFit="1"/>
    </xf>
    <xf numFmtId="9" fontId="0" fillId="0" borderId="54" xfId="0" applyNumberFormat="1" applyFill="1" applyBorder="1" applyAlignment="1">
      <alignment vertical="center" shrinkToFit="1"/>
    </xf>
    <xf numFmtId="0" fontId="0" fillId="0" borderId="161" xfId="0" applyFill="1" applyBorder="1" applyAlignment="1">
      <alignment vertical="center" shrinkToFit="1"/>
    </xf>
    <xf numFmtId="9" fontId="0" fillId="0" borderId="57" xfId="0" applyNumberFormat="1" applyFill="1" applyBorder="1" applyAlignment="1">
      <alignment vertical="center" shrinkToFit="1"/>
    </xf>
    <xf numFmtId="0" fontId="0" fillId="0" borderId="162" xfId="0" applyFill="1" applyBorder="1" applyAlignment="1">
      <alignment vertical="center" shrinkToFit="1"/>
    </xf>
    <xf numFmtId="0" fontId="0" fillId="0" borderId="163" xfId="0" applyFill="1" applyBorder="1" applyAlignment="1">
      <alignment vertical="center" shrinkToFit="1"/>
    </xf>
    <xf numFmtId="9" fontId="0" fillId="0" borderId="164" xfId="0" applyNumberFormat="1" applyFill="1" applyBorder="1" applyAlignment="1">
      <alignment vertical="center" shrinkToFit="1"/>
    </xf>
    <xf numFmtId="0" fontId="0" fillId="0" borderId="165" xfId="0" applyFill="1" applyBorder="1" applyAlignment="1">
      <alignment vertical="center" shrinkToFit="1"/>
    </xf>
    <xf numFmtId="0" fontId="0" fillId="0" borderId="166" xfId="0" applyFill="1" applyBorder="1" applyAlignment="1">
      <alignment vertical="center" shrinkToFit="1"/>
    </xf>
    <xf numFmtId="0" fontId="0" fillId="0" borderId="167" xfId="0" applyFill="1" applyBorder="1" applyAlignment="1">
      <alignment vertical="center" shrinkToFit="1"/>
    </xf>
    <xf numFmtId="9" fontId="0" fillId="0" borderId="64" xfId="0" applyNumberFormat="1" applyFill="1" applyBorder="1" applyAlignment="1">
      <alignment vertical="center" shrinkToFit="1"/>
    </xf>
    <xf numFmtId="0" fontId="0" fillId="0" borderId="168" xfId="0" applyFill="1" applyBorder="1" applyAlignment="1">
      <alignment vertical="center" shrinkToFit="1"/>
    </xf>
    <xf numFmtId="0" fontId="0" fillId="0" borderId="124" xfId="0" applyBorder="1" applyAlignment="1">
      <alignment vertical="center" shrinkToFit="1"/>
    </xf>
    <xf numFmtId="0" fontId="0" fillId="0" borderId="71" xfId="0" applyBorder="1" applyAlignment="1">
      <alignment vertical="center" shrinkToFit="1"/>
    </xf>
    <xf numFmtId="9" fontId="9" fillId="0" borderId="125" xfId="3" applyFont="1" applyBorder="1" applyAlignment="1">
      <alignment vertical="center" shrinkToFit="1"/>
    </xf>
    <xf numFmtId="0" fontId="0" fillId="0" borderId="68" xfId="0" applyBorder="1" applyAlignment="1">
      <alignment vertical="center" shrinkToFit="1"/>
    </xf>
    <xf numFmtId="9" fontId="9" fillId="0" borderId="126" xfId="3" applyFont="1" applyBorder="1" applyAlignment="1">
      <alignment vertical="center" shrinkToFit="1"/>
    </xf>
    <xf numFmtId="0" fontId="0" fillId="0" borderId="140" xfId="0" applyBorder="1" applyAlignment="1">
      <alignment vertical="center" shrinkToFit="1"/>
    </xf>
    <xf numFmtId="0" fontId="0" fillId="0" borderId="98" xfId="0" applyBorder="1" applyAlignment="1">
      <alignment vertical="center" shrinkToFit="1"/>
    </xf>
    <xf numFmtId="0" fontId="0" fillId="0" borderId="151" xfId="0" applyBorder="1" applyAlignment="1">
      <alignment vertical="center" shrinkToFit="1"/>
    </xf>
    <xf numFmtId="9" fontId="9" fillId="0" borderId="49" xfId="3" applyFont="1" applyBorder="1" applyAlignment="1">
      <alignment vertical="center" shrinkToFit="1"/>
    </xf>
    <xf numFmtId="0" fontId="0" fillId="0" borderId="70" xfId="0" applyBorder="1" applyAlignment="1">
      <alignment vertical="center" shrinkToFit="1"/>
    </xf>
    <xf numFmtId="9" fontId="9" fillId="0" borderId="169" xfId="3" applyFont="1" applyBorder="1" applyAlignment="1">
      <alignment vertical="center" shrinkToFit="1"/>
    </xf>
    <xf numFmtId="0" fontId="0" fillId="0" borderId="104" xfId="0" applyBorder="1" applyAlignment="1">
      <alignment vertical="center" shrinkToFit="1"/>
    </xf>
    <xf numFmtId="0" fontId="0" fillId="0" borderId="52" xfId="0" applyBorder="1" applyAlignment="1">
      <alignment vertical="center" shrinkToFit="1"/>
    </xf>
    <xf numFmtId="9" fontId="9" fillId="0" borderId="76" xfId="3" applyFont="1" applyBorder="1" applyAlignment="1">
      <alignment vertical="center" shrinkToFit="1"/>
    </xf>
    <xf numFmtId="0" fontId="0" fillId="0" borderId="53" xfId="0" applyBorder="1" applyAlignment="1">
      <alignment vertical="center" shrinkToFit="1"/>
    </xf>
    <xf numFmtId="9" fontId="9" fillId="0" borderId="128" xfId="3" applyFont="1" applyBorder="1" applyAlignment="1">
      <alignment vertical="center" shrinkToFit="1"/>
    </xf>
    <xf numFmtId="0" fontId="0" fillId="0" borderId="77" xfId="0" applyBorder="1" applyAlignment="1">
      <alignment vertical="center" shrinkToFit="1"/>
    </xf>
    <xf numFmtId="0" fontId="0" fillId="0" borderId="160" xfId="0" applyBorder="1" applyAlignment="1">
      <alignment vertical="center" shrinkToFit="1"/>
    </xf>
    <xf numFmtId="9" fontId="9" fillId="0" borderId="54" xfId="3" applyFont="1" applyBorder="1" applyAlignment="1">
      <alignment vertical="center" shrinkToFit="1"/>
    </xf>
    <xf numFmtId="0" fontId="0" fillId="0" borderId="51" xfId="0" applyBorder="1" applyAlignment="1">
      <alignment vertical="center" shrinkToFit="1"/>
    </xf>
    <xf numFmtId="0" fontId="0" fillId="0" borderId="56" xfId="0" applyBorder="1" applyAlignment="1">
      <alignment vertical="center" shrinkToFit="1"/>
    </xf>
    <xf numFmtId="9" fontId="9" fillId="0" borderId="103" xfId="3" applyFont="1" applyBorder="1" applyAlignment="1">
      <alignment vertical="center" shrinkToFit="1"/>
    </xf>
    <xf numFmtId="0" fontId="0" fillId="0" borderId="117" xfId="0" applyBorder="1" applyAlignment="1">
      <alignment vertical="center" shrinkToFit="1"/>
    </xf>
    <xf numFmtId="0" fontId="0" fillId="0" borderId="6" xfId="0" applyBorder="1" applyAlignment="1">
      <alignment vertical="center" shrinkToFit="1"/>
    </xf>
    <xf numFmtId="9" fontId="9" fillId="0" borderId="6" xfId="3" applyFont="1" applyBorder="1" applyAlignment="1">
      <alignment vertical="center" shrinkToFit="1"/>
    </xf>
    <xf numFmtId="9" fontId="9" fillId="0" borderId="118" xfId="3" applyFont="1" applyBorder="1" applyAlignment="1">
      <alignment vertical="center" shrinkToFit="1"/>
    </xf>
    <xf numFmtId="0" fontId="0" fillId="0" borderId="75" xfId="0" applyBorder="1" applyAlignment="1">
      <alignment vertical="center" shrinkToFit="1"/>
    </xf>
    <xf numFmtId="9" fontId="9" fillId="0" borderId="119" xfId="3" applyFont="1" applyBorder="1" applyAlignment="1">
      <alignment vertical="center" shrinkToFit="1"/>
    </xf>
    <xf numFmtId="0" fontId="0" fillId="0" borderId="17" xfId="0" applyBorder="1" applyAlignment="1">
      <alignment vertical="center" shrinkToFit="1"/>
    </xf>
    <xf numFmtId="0" fontId="0" fillId="0" borderId="170" xfId="0" applyBorder="1" applyAlignment="1">
      <alignment vertical="center" shrinkToFit="1"/>
    </xf>
    <xf numFmtId="9" fontId="9" fillId="0" borderId="171" xfId="3" applyFont="1" applyBorder="1" applyAlignment="1">
      <alignment vertical="center" shrinkToFit="1"/>
    </xf>
    <xf numFmtId="0" fontId="0" fillId="0" borderId="12" xfId="0" applyBorder="1" applyAlignment="1">
      <alignment vertical="center" shrinkToFit="1"/>
    </xf>
    <xf numFmtId="9" fontId="9" fillId="0" borderId="79" xfId="3" applyFont="1" applyBorder="1" applyAlignment="1">
      <alignment vertical="center" shrinkToFit="1"/>
    </xf>
    <xf numFmtId="9" fontId="9" fillId="0" borderId="101" xfId="3" applyFont="1" applyBorder="1" applyAlignment="1">
      <alignment vertical="center" shrinkToFit="1"/>
    </xf>
    <xf numFmtId="0" fontId="0" fillId="0" borderId="131" xfId="0" applyBorder="1" applyAlignment="1">
      <alignment vertical="center" shrinkToFit="1"/>
    </xf>
    <xf numFmtId="0" fontId="0" fillId="0" borderId="59" xfId="0" applyBorder="1" applyAlignment="1">
      <alignment vertical="center" shrinkToFit="1"/>
    </xf>
    <xf numFmtId="9" fontId="9" fillId="0" borderId="59" xfId="3" applyFont="1" applyBorder="1" applyAlignment="1">
      <alignment vertical="center" shrinkToFit="1"/>
    </xf>
    <xf numFmtId="9" fontId="9" fillId="0" borderId="129" xfId="3" applyFont="1" applyBorder="1" applyAlignment="1">
      <alignment vertical="center" shrinkToFit="1"/>
    </xf>
    <xf numFmtId="0" fontId="0" fillId="0" borderId="60" xfId="0" applyBorder="1" applyAlignment="1">
      <alignment vertical="center" shrinkToFit="1"/>
    </xf>
    <xf numFmtId="9" fontId="9" fillId="0" borderId="130" xfId="3" applyFont="1" applyBorder="1" applyAlignment="1">
      <alignment vertical="center" shrinkToFit="1"/>
    </xf>
    <xf numFmtId="0" fontId="0" fillId="0" borderId="100" xfId="0" applyBorder="1" applyAlignment="1">
      <alignment vertical="center" shrinkToFit="1"/>
    </xf>
    <xf numFmtId="0" fontId="0" fillId="0" borderId="167" xfId="0" applyBorder="1" applyAlignment="1">
      <alignment vertical="center" shrinkToFit="1"/>
    </xf>
    <xf numFmtId="9" fontId="9" fillId="0" borderId="61" xfId="3" applyFont="1" applyBorder="1" applyAlignment="1">
      <alignment vertical="center" shrinkToFit="1"/>
    </xf>
    <xf numFmtId="9" fontId="9" fillId="0" borderId="63" xfId="3" applyFont="1" applyBorder="1" applyAlignment="1">
      <alignment vertical="center" shrinkToFit="1"/>
    </xf>
    <xf numFmtId="0" fontId="0" fillId="0" borderId="62" xfId="0" applyBorder="1" applyAlignment="1">
      <alignment vertical="center" shrinkToFit="1"/>
    </xf>
    <xf numFmtId="9" fontId="9" fillId="0" borderId="105" xfId="3" applyFont="1" applyBorder="1" applyAlignment="1">
      <alignment vertical="center" shrinkToFit="1"/>
    </xf>
    <xf numFmtId="9" fontId="0" fillId="0" borderId="78" xfId="0" applyNumberFormat="1" applyFont="1" applyFill="1" applyBorder="1" applyAlignment="1">
      <alignment vertical="center" shrinkToFit="1"/>
    </xf>
    <xf numFmtId="9" fontId="0" fillId="0" borderId="127" xfId="0" applyNumberFormat="1" applyFont="1" applyFill="1" applyBorder="1" applyAlignment="1">
      <alignment vertical="center" shrinkToFit="1"/>
    </xf>
    <xf numFmtId="0" fontId="0" fillId="0" borderId="17" xfId="0" applyFill="1" applyBorder="1" applyAlignment="1">
      <alignment vertical="center" shrinkToFit="1"/>
    </xf>
    <xf numFmtId="0" fontId="0" fillId="0" borderId="170" xfId="0" applyFill="1" applyBorder="1" applyAlignment="1">
      <alignment vertical="center" shrinkToFit="1"/>
    </xf>
    <xf numFmtId="9" fontId="9" fillId="0" borderId="171" xfId="3" applyFont="1" applyFill="1" applyBorder="1" applyAlignment="1">
      <alignment vertical="center" shrinkToFit="1"/>
    </xf>
    <xf numFmtId="0" fontId="0" fillId="0" borderId="12" xfId="0" applyFill="1" applyBorder="1" applyAlignment="1">
      <alignment vertical="center" shrinkToFit="1"/>
    </xf>
    <xf numFmtId="9" fontId="9" fillId="0" borderId="101" xfId="3" applyFont="1" applyFill="1" applyBorder="1" applyAlignment="1">
      <alignment vertical="center" shrinkToFit="1"/>
    </xf>
    <xf numFmtId="0" fontId="0" fillId="0" borderId="107" xfId="0" applyFill="1" applyBorder="1" applyAlignment="1">
      <alignment vertical="center" shrinkToFit="1"/>
    </xf>
    <xf numFmtId="0" fontId="0" fillId="0" borderId="172" xfId="0" applyFill="1" applyBorder="1" applyAlignment="1">
      <alignment vertical="center" shrinkToFit="1"/>
    </xf>
    <xf numFmtId="9" fontId="9" fillId="0" borderId="173" xfId="3" applyFont="1" applyFill="1" applyBorder="1" applyAlignment="1">
      <alignment vertical="center" shrinkToFit="1"/>
    </xf>
    <xf numFmtId="0" fontId="0" fillId="0" borderId="174" xfId="0" applyFill="1" applyBorder="1" applyAlignment="1">
      <alignment vertical="center" shrinkToFit="1"/>
    </xf>
    <xf numFmtId="9" fontId="9" fillId="0" borderId="175" xfId="3" applyFont="1" applyFill="1" applyBorder="1" applyAlignment="1">
      <alignment vertical="center" shrinkToFit="1"/>
    </xf>
    <xf numFmtId="0" fontId="0" fillId="0" borderId="176" xfId="0" applyFill="1" applyBorder="1" applyAlignment="1">
      <alignment vertical="center" shrinkToFit="1"/>
    </xf>
    <xf numFmtId="9" fontId="9" fillId="0" borderId="109" xfId="3" applyFont="1" applyFill="1" applyBorder="1" applyAlignment="1">
      <alignment vertical="center" shrinkToFit="1"/>
    </xf>
    <xf numFmtId="9" fontId="0" fillId="0" borderId="0" xfId="0" applyNumberFormat="1" applyFont="1" applyAlignment="1">
      <alignment vertical="center" shrinkToFit="1"/>
    </xf>
    <xf numFmtId="9" fontId="0" fillId="0" borderId="0" xfId="0" applyNumberFormat="1" applyAlignment="1">
      <alignment vertical="center" shrinkToFit="1"/>
    </xf>
    <xf numFmtId="9" fontId="0" fillId="0" borderId="40" xfId="0" applyNumberFormat="1" applyFill="1" applyBorder="1" applyAlignment="1">
      <alignment vertical="center" shrinkToFit="1"/>
    </xf>
    <xf numFmtId="0" fontId="0" fillId="0" borderId="177" xfId="0" applyFill="1" applyBorder="1" applyAlignment="1">
      <alignment vertical="center" shrinkToFit="1"/>
    </xf>
    <xf numFmtId="0" fontId="0" fillId="0" borderId="148" xfId="0" applyFill="1" applyBorder="1" applyAlignment="1">
      <alignment vertical="center" shrinkToFi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5" xfId="0" applyFont="1" applyFill="1" applyBorder="1" applyAlignment="1">
      <alignment horizontal="left" vertical="center"/>
    </xf>
    <xf numFmtId="176" fontId="2" fillId="0" borderId="2"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shrinkToFit="1"/>
    </xf>
    <xf numFmtId="0" fontId="0" fillId="0" borderId="5" xfId="0" applyBorder="1" applyAlignment="1">
      <alignment horizontal="left" vertical="center" shrinkToFit="1"/>
    </xf>
    <xf numFmtId="176" fontId="2" fillId="0" borderId="6"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176" fontId="2" fillId="0" borderId="2"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3" xfId="0"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1" xfId="0" applyFont="1" applyFill="1" applyBorder="1" applyAlignment="1">
      <alignment horizontal="left" vertical="center" wrapText="1" shrinkToFit="1"/>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2" xfId="0" applyFont="1" applyFill="1" applyBorder="1" applyAlignment="1">
      <alignment vertical="center" wrapText="1"/>
    </xf>
    <xf numFmtId="0" fontId="2" fillId="0" borderId="0" xfId="0" applyFont="1" applyFill="1" applyAlignment="1">
      <alignment vertical="center" wrapText="1"/>
    </xf>
    <xf numFmtId="0" fontId="2" fillId="0" borderId="12" xfId="0" applyFont="1" applyFill="1" applyBorder="1" applyAlignment="1">
      <alignment vertical="center"/>
    </xf>
    <xf numFmtId="0" fontId="2" fillId="0" borderId="1" xfId="0" applyFont="1" applyBorder="1" applyAlignment="1">
      <alignment horizontal="left" vertical="center" shrinkToFit="1"/>
    </xf>
    <xf numFmtId="0" fontId="2" fillId="0" borderId="1" xfId="0" applyFont="1" applyFill="1" applyBorder="1" applyAlignment="1">
      <alignment horizontal="center" vertical="center" wrapText="1"/>
    </xf>
    <xf numFmtId="9" fontId="9" fillId="0" borderId="0" xfId="2" applyNumberFormat="1" applyFont="1" applyAlignment="1">
      <alignment vertical="center" shrinkToFit="1"/>
    </xf>
    <xf numFmtId="0" fontId="0" fillId="0" borderId="47"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41" xfId="0" applyFill="1" applyBorder="1" applyAlignment="1">
      <alignment vertical="center" shrinkToFit="1"/>
    </xf>
    <xf numFmtId="0" fontId="0" fillId="0" borderId="94" xfId="0" applyFill="1" applyBorder="1" applyAlignment="1">
      <alignment vertical="center" shrinkToFit="1"/>
    </xf>
    <xf numFmtId="0" fontId="0" fillId="0" borderId="42" xfId="0" applyBorder="1" applyAlignment="1">
      <alignment horizontal="center" vertical="center" shrinkToFit="1"/>
    </xf>
    <xf numFmtId="0" fontId="0" fillId="0" borderId="19" xfId="0" applyBorder="1" applyAlignment="1">
      <alignment horizontal="center" vertical="center" shrinkToFit="1"/>
    </xf>
    <xf numFmtId="0" fontId="0" fillId="0" borderId="58" xfId="0" applyBorder="1" applyAlignment="1">
      <alignment horizontal="center" vertical="center" shrinkToFit="1"/>
    </xf>
    <xf numFmtId="0" fontId="0" fillId="0" borderId="82" xfId="0" applyFill="1" applyBorder="1" applyAlignment="1">
      <alignment vertical="center" shrinkToFit="1"/>
    </xf>
    <xf numFmtId="0" fontId="0" fillId="0" borderId="87" xfId="0" applyFill="1" applyBorder="1" applyAlignment="1">
      <alignment vertical="center" shrinkToFit="1"/>
    </xf>
    <xf numFmtId="0" fontId="0" fillId="0" borderId="88" xfId="0" applyFill="1" applyBorder="1" applyAlignment="1">
      <alignment horizontal="center" vertical="center" shrinkToFit="1"/>
    </xf>
    <xf numFmtId="0" fontId="9" fillId="0" borderId="0" xfId="2" applyNumberFormat="1" applyFont="1" applyAlignment="1">
      <alignment vertical="center" shrinkToFit="1"/>
    </xf>
    <xf numFmtId="0" fontId="0" fillId="0" borderId="67" xfId="0" applyBorder="1" applyAlignment="1">
      <alignment horizontal="center" vertical="center" shrinkToFit="1"/>
    </xf>
    <xf numFmtId="0" fontId="0" fillId="0" borderId="74" xfId="0" applyBorder="1" applyAlignment="1">
      <alignment horizontal="center" vertical="center" shrinkToFit="1"/>
    </xf>
    <xf numFmtId="0" fontId="0" fillId="0" borderId="86" xfId="0" applyBorder="1" applyAlignment="1">
      <alignment horizontal="center" vertical="center" shrinkToFit="1"/>
    </xf>
    <xf numFmtId="0" fontId="0" fillId="0" borderId="68" xfId="0" applyBorder="1" applyAlignment="1">
      <alignment vertical="center" shrinkToFit="1"/>
    </xf>
    <xf numFmtId="0" fontId="0" fillId="0" borderId="75" xfId="0" applyBorder="1" applyAlignment="1">
      <alignment vertical="center" shrinkToFit="1"/>
    </xf>
    <xf numFmtId="0" fontId="0" fillId="0" borderId="17" xfId="0" applyFill="1" applyBorder="1" applyAlignment="1">
      <alignment horizontal="center" vertical="center" shrinkToFit="1"/>
    </xf>
    <xf numFmtId="0" fontId="0" fillId="0" borderId="18" xfId="0" applyFill="1" applyBorder="1" applyAlignment="1">
      <alignment vertical="center" shrinkToFit="1"/>
    </xf>
    <xf numFmtId="0" fontId="0" fillId="0" borderId="0" xfId="0" applyFill="1" applyBorder="1" applyAlignment="1">
      <alignment vertical="center" shrinkToFit="1"/>
    </xf>
    <xf numFmtId="0" fontId="0" fillId="0" borderId="23" xfId="0" applyFill="1" applyBorder="1" applyAlignment="1">
      <alignment vertical="center" shrinkToFit="1"/>
    </xf>
    <xf numFmtId="0" fontId="0" fillId="0" borderId="20" xfId="0" applyFill="1" applyBorder="1" applyAlignment="1">
      <alignment vertical="center" shrinkToFit="1"/>
    </xf>
    <xf numFmtId="0" fontId="0" fillId="0" borderId="45" xfId="0" applyFill="1" applyBorder="1" applyAlignment="1">
      <alignment vertical="center" shrinkToFit="1"/>
    </xf>
    <xf numFmtId="0" fontId="0" fillId="0" borderId="21"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15"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14" xfId="0" applyFill="1" applyBorder="1" applyAlignment="1">
      <alignment vertical="center" shrinkToFit="1"/>
    </xf>
    <xf numFmtId="0" fontId="0" fillId="0" borderId="15" xfId="0" applyFill="1" applyBorder="1" applyAlignment="1">
      <alignment vertical="center" shrinkToFit="1"/>
    </xf>
    <xf numFmtId="0" fontId="0" fillId="0" borderId="35" xfId="0" applyFill="1" applyBorder="1" applyAlignment="1">
      <alignment vertical="center" shrinkToFit="1"/>
    </xf>
    <xf numFmtId="0" fontId="0" fillId="0" borderId="36" xfId="0" applyFill="1" applyBorder="1" applyAlignment="1">
      <alignment vertical="center" shrinkToFit="1"/>
    </xf>
    <xf numFmtId="0" fontId="0" fillId="0" borderId="116" xfId="0" applyFill="1" applyBorder="1" applyAlignment="1">
      <alignment horizontal="center" vertical="center" shrinkToFit="1"/>
    </xf>
    <xf numFmtId="0" fontId="0" fillId="0" borderId="9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120" xfId="0" applyFill="1" applyBorder="1" applyAlignment="1">
      <alignment horizontal="center" vertical="center" shrinkToFit="1"/>
    </xf>
    <xf numFmtId="0" fontId="0" fillId="0" borderId="113" xfId="0" applyFill="1" applyBorder="1" applyAlignment="1">
      <alignment horizontal="center" vertical="center" shrinkToFit="1"/>
    </xf>
    <xf numFmtId="0" fontId="0" fillId="0" borderId="111" xfId="0" applyFill="1" applyBorder="1" applyAlignment="1">
      <alignment horizontal="center" vertical="center" shrinkToFit="1"/>
    </xf>
    <xf numFmtId="0" fontId="0" fillId="0" borderId="112" xfId="0" applyFill="1" applyBorder="1" applyAlignment="1">
      <alignment horizontal="center" vertical="center" shrinkToFit="1"/>
    </xf>
    <xf numFmtId="0" fontId="0" fillId="0" borderId="121" xfId="0" applyFill="1" applyBorder="1" applyAlignment="1">
      <alignment horizontal="center" vertical="center" shrinkToFit="1"/>
    </xf>
    <xf numFmtId="0" fontId="0" fillId="0" borderId="90"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91" xfId="0" applyFill="1" applyBorder="1" applyAlignment="1">
      <alignment horizontal="center" vertical="center" shrinkToFit="1"/>
    </xf>
    <xf numFmtId="0" fontId="0" fillId="0" borderId="110" xfId="0" applyFill="1" applyBorder="1" applyAlignment="1">
      <alignment horizontal="center" vertical="center" shrinkToFit="1"/>
    </xf>
    <xf numFmtId="0" fontId="0" fillId="0" borderId="23" xfId="0" applyFill="1" applyBorder="1" applyAlignment="1">
      <alignment horizontal="left" vertical="center" shrinkToFit="1"/>
    </xf>
    <xf numFmtId="0" fontId="0" fillId="0" borderId="22" xfId="0" applyFill="1" applyBorder="1" applyAlignment="1">
      <alignment horizontal="left" vertical="center" shrinkToFit="1"/>
    </xf>
    <xf numFmtId="0" fontId="0" fillId="0" borderId="67" xfId="0" applyFill="1" applyBorder="1" applyAlignment="1">
      <alignment horizontal="center" vertical="center" shrinkToFit="1"/>
    </xf>
    <xf numFmtId="0" fontId="0" fillId="0" borderId="74" xfId="0" applyFill="1" applyBorder="1" applyAlignment="1">
      <alignment horizontal="center" vertical="center" shrinkToFit="1"/>
    </xf>
    <xf numFmtId="0" fontId="0" fillId="0" borderId="86" xfId="0" applyFill="1" applyBorder="1" applyAlignment="1">
      <alignment horizontal="center" vertical="center" shrinkToFit="1"/>
    </xf>
    <xf numFmtId="0" fontId="0" fillId="0" borderId="68" xfId="0" applyFill="1" applyBorder="1" applyAlignment="1">
      <alignment vertical="center" shrinkToFit="1"/>
    </xf>
    <xf numFmtId="0" fontId="0" fillId="0" borderId="75" xfId="0" applyFill="1" applyBorder="1" applyAlignment="1">
      <alignment vertical="center" shrinkToFit="1"/>
    </xf>
    <xf numFmtId="0" fontId="0" fillId="0" borderId="42" xfId="0" applyFill="1" applyBorder="1" applyAlignment="1">
      <alignment horizontal="center" vertical="center" shrinkToFit="1"/>
    </xf>
    <xf numFmtId="0" fontId="0" fillId="0" borderId="114" xfId="0" applyFill="1" applyBorder="1" applyAlignment="1">
      <alignment horizontal="center" vertical="center" shrinkToFit="1"/>
    </xf>
  </cellXfs>
  <cellStyles count="4">
    <cellStyle name="パーセント 2" xfId="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704022</xdr:colOff>
      <xdr:row>0</xdr:row>
      <xdr:rowOff>149087</xdr:rowOff>
    </xdr:from>
    <xdr:to>
      <xdr:col>8</xdr:col>
      <xdr:colOff>1010479</xdr:colOff>
      <xdr:row>0</xdr:row>
      <xdr:rowOff>405848</xdr:rowOff>
    </xdr:to>
    <xdr:sp macro="" textlink="">
      <xdr:nvSpPr>
        <xdr:cNvPr id="2" name="テキスト ボックス 1"/>
        <xdr:cNvSpPr txBox="1"/>
      </xdr:nvSpPr>
      <xdr:spPr>
        <a:xfrm>
          <a:off x="5251174" y="149087"/>
          <a:ext cx="1449457" cy="2567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別紙１４－⑧－１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85725</xdr:colOff>
      <xdr:row>1</xdr:row>
      <xdr:rowOff>9525</xdr:rowOff>
    </xdr:from>
    <xdr:to>
      <xdr:col>68</xdr:col>
      <xdr:colOff>220732</xdr:colOff>
      <xdr:row>2</xdr:row>
      <xdr:rowOff>94836</xdr:rowOff>
    </xdr:to>
    <xdr:sp macro="" textlink="">
      <xdr:nvSpPr>
        <xdr:cNvPr id="3" name="テキスト ボックス 2"/>
        <xdr:cNvSpPr txBox="1"/>
      </xdr:nvSpPr>
      <xdr:spPr>
        <a:xfrm>
          <a:off x="10191750" y="180975"/>
          <a:ext cx="1449457" cy="2567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別紙１４－⑧－２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view="pageBreakPreview" zoomScale="115" zoomScaleNormal="115" zoomScaleSheetLayoutView="115" workbookViewId="0">
      <selection activeCell="A2" sqref="A2:I2"/>
    </sheetView>
  </sheetViews>
  <sheetFormatPr defaultColWidth="20.25" defaultRowHeight="9.75" x14ac:dyDescent="0.15"/>
  <cols>
    <col min="1" max="1" width="2.5" style="5" customWidth="1"/>
    <col min="2" max="2" width="8" style="5" customWidth="1"/>
    <col min="3" max="3" width="1.125" style="13" customWidth="1"/>
    <col min="4" max="4" width="8.125" style="13" customWidth="1"/>
    <col min="5" max="6" width="13.125" style="5" bestFit="1" customWidth="1"/>
    <col min="7" max="7" width="13.625" style="5" bestFit="1" customWidth="1"/>
    <col min="8" max="9" width="15" style="5" customWidth="1"/>
    <col min="10" max="16384" width="20.25" style="5"/>
  </cols>
  <sheetData>
    <row r="1" spans="1:11" ht="37.15" customHeight="1" x14ac:dyDescent="0.15">
      <c r="A1" s="352"/>
      <c r="B1" s="352"/>
      <c r="C1" s="352"/>
      <c r="D1" s="352"/>
      <c r="E1" s="352"/>
      <c r="F1" s="352"/>
      <c r="G1" s="352"/>
      <c r="H1" s="352"/>
      <c r="I1" s="352"/>
    </row>
    <row r="2" spans="1:11" ht="24" customHeight="1" x14ac:dyDescent="0.15">
      <c r="A2" s="353" t="s">
        <v>124</v>
      </c>
      <c r="B2" s="353"/>
      <c r="C2" s="353"/>
      <c r="D2" s="353"/>
      <c r="E2" s="353"/>
      <c r="F2" s="353"/>
      <c r="G2" s="353"/>
      <c r="H2" s="353"/>
      <c r="I2" s="353"/>
    </row>
    <row r="3" spans="1:11" ht="16.149999999999999" customHeight="1" x14ac:dyDescent="0.15">
      <c r="A3" s="341"/>
      <c r="B3" s="341"/>
      <c r="C3" s="341" t="s">
        <v>0</v>
      </c>
      <c r="D3" s="341"/>
      <c r="E3" s="40" t="s">
        <v>14</v>
      </c>
      <c r="F3" s="40" t="s">
        <v>15</v>
      </c>
      <c r="G3" s="70" t="s">
        <v>111</v>
      </c>
      <c r="H3" s="354" t="s">
        <v>44</v>
      </c>
      <c r="I3" s="356" t="s">
        <v>16</v>
      </c>
    </row>
    <row r="4" spans="1:11" ht="23.45" customHeight="1" x14ac:dyDescent="0.15">
      <c r="A4" s="341"/>
      <c r="B4" s="341"/>
      <c r="C4" s="341"/>
      <c r="D4" s="341"/>
      <c r="E4" s="32" t="s">
        <v>20</v>
      </c>
      <c r="F4" s="32" t="s">
        <v>20</v>
      </c>
      <c r="G4" s="32" t="s">
        <v>20</v>
      </c>
      <c r="H4" s="355"/>
      <c r="I4" s="357"/>
      <c r="J4" s="6"/>
      <c r="K4" s="6"/>
    </row>
    <row r="5" spans="1:11" s="6" customFormat="1" ht="14.45" customHeight="1" x14ac:dyDescent="0.15">
      <c r="A5" s="358" t="s">
        <v>18</v>
      </c>
      <c r="B5" s="358"/>
      <c r="C5" s="359" t="s">
        <v>35</v>
      </c>
      <c r="D5" s="360"/>
      <c r="E5" s="3">
        <v>1942227</v>
      </c>
      <c r="F5" s="2">
        <v>2130987</v>
      </c>
      <c r="G5" s="2">
        <v>2207190</v>
      </c>
      <c r="H5" s="350" t="s">
        <v>46</v>
      </c>
      <c r="I5" s="350" t="s">
        <v>17</v>
      </c>
      <c r="K5" s="7"/>
    </row>
    <row r="6" spans="1:11" s="6" customFormat="1" ht="22.15" customHeight="1" x14ac:dyDescent="0.15">
      <c r="A6" s="358"/>
      <c r="B6" s="358"/>
      <c r="C6" s="8"/>
      <c r="D6" s="14" t="s">
        <v>36</v>
      </c>
      <c r="E6" s="4">
        <f>E5-E7</f>
        <v>1815206</v>
      </c>
      <c r="F6" s="4">
        <f>F5-F7</f>
        <v>2005096</v>
      </c>
      <c r="G6" s="4">
        <f>G5-G7</f>
        <v>2082660</v>
      </c>
      <c r="H6" s="351"/>
      <c r="I6" s="351"/>
      <c r="K6" s="9"/>
    </row>
    <row r="7" spans="1:11" s="6" customFormat="1" ht="22.15" customHeight="1" x14ac:dyDescent="0.15">
      <c r="A7" s="358"/>
      <c r="B7" s="358"/>
      <c r="C7" s="10"/>
      <c r="D7" s="15" t="s">
        <v>37</v>
      </c>
      <c r="E7" s="4">
        <v>127021</v>
      </c>
      <c r="F7" s="4">
        <v>125891</v>
      </c>
      <c r="G7" s="2">
        <v>124530</v>
      </c>
      <c r="H7" s="351"/>
      <c r="I7" s="351"/>
      <c r="K7" s="9"/>
    </row>
    <row r="8" spans="1:11" ht="116.25" customHeight="1" x14ac:dyDescent="0.15">
      <c r="A8" s="333" t="s">
        <v>109</v>
      </c>
      <c r="B8" s="334"/>
      <c r="C8" s="335" t="s">
        <v>2</v>
      </c>
      <c r="D8" s="336"/>
      <c r="E8" s="2">
        <v>355</v>
      </c>
      <c r="F8" s="2">
        <v>356</v>
      </c>
      <c r="G8" s="2">
        <v>396</v>
      </c>
      <c r="H8" s="16" t="s">
        <v>104</v>
      </c>
      <c r="I8" s="16" t="s">
        <v>103</v>
      </c>
      <c r="J8" s="6"/>
      <c r="K8" s="6"/>
    </row>
    <row r="9" spans="1:11" ht="36" customHeight="1" x14ac:dyDescent="0.15">
      <c r="A9" s="347" t="s">
        <v>19</v>
      </c>
      <c r="B9" s="11" t="s">
        <v>41</v>
      </c>
      <c r="C9" s="348" t="s">
        <v>2</v>
      </c>
      <c r="D9" s="349"/>
      <c r="E9" s="1">
        <v>7</v>
      </c>
      <c r="F9" s="1">
        <v>3</v>
      </c>
      <c r="G9" s="1">
        <v>5</v>
      </c>
      <c r="H9" s="16" t="s">
        <v>42</v>
      </c>
      <c r="I9" s="12" t="s">
        <v>94</v>
      </c>
      <c r="J9" s="6"/>
      <c r="K9" s="6"/>
    </row>
    <row r="10" spans="1:11" ht="40.9" customHeight="1" x14ac:dyDescent="0.15">
      <c r="A10" s="347"/>
      <c r="B10" s="21" t="s">
        <v>113</v>
      </c>
      <c r="C10" s="337" t="s">
        <v>1</v>
      </c>
      <c r="D10" s="343"/>
      <c r="E10" s="72" t="s">
        <v>114</v>
      </c>
      <c r="F10" s="72" t="s">
        <v>115</v>
      </c>
      <c r="G10" s="72" t="s">
        <v>116</v>
      </c>
      <c r="H10" s="18" t="s">
        <v>92</v>
      </c>
      <c r="I10" s="71" t="s">
        <v>58</v>
      </c>
      <c r="J10" s="386"/>
      <c r="K10" s="387"/>
    </row>
    <row r="11" spans="1:11" ht="38.450000000000003" customHeight="1" x14ac:dyDescent="0.15">
      <c r="A11" s="347"/>
      <c r="B11" s="21" t="s">
        <v>25</v>
      </c>
      <c r="C11" s="348" t="s">
        <v>2</v>
      </c>
      <c r="D11" s="349"/>
      <c r="E11" s="2">
        <v>0</v>
      </c>
      <c r="F11" s="2">
        <v>7</v>
      </c>
      <c r="G11" s="2">
        <v>4</v>
      </c>
      <c r="H11" s="18" t="s">
        <v>59</v>
      </c>
      <c r="I11" s="71" t="s">
        <v>60</v>
      </c>
      <c r="J11" s="6"/>
      <c r="K11" s="6"/>
    </row>
    <row r="12" spans="1:11" ht="57.75" customHeight="1" x14ac:dyDescent="0.15">
      <c r="A12" s="364" t="s">
        <v>82</v>
      </c>
      <c r="B12" s="346" t="s">
        <v>83</v>
      </c>
      <c r="C12" s="346" t="s">
        <v>22</v>
      </c>
      <c r="D12" s="346"/>
      <c r="E12" s="2">
        <v>132</v>
      </c>
      <c r="F12" s="2">
        <v>103</v>
      </c>
      <c r="G12" s="2">
        <v>124</v>
      </c>
      <c r="H12" s="361" t="s">
        <v>81</v>
      </c>
      <c r="I12" s="350" t="s">
        <v>93</v>
      </c>
      <c r="J12" s="6"/>
      <c r="K12" s="6"/>
    </row>
    <row r="13" spans="1:11" ht="57.75" customHeight="1" x14ac:dyDescent="0.15">
      <c r="A13" s="344"/>
      <c r="B13" s="346"/>
      <c r="C13" s="346" t="s">
        <v>21</v>
      </c>
      <c r="D13" s="346"/>
      <c r="E13" s="2">
        <v>7042</v>
      </c>
      <c r="F13" s="2">
        <v>6970</v>
      </c>
      <c r="G13" s="2">
        <v>6639</v>
      </c>
      <c r="H13" s="362"/>
      <c r="I13" s="372"/>
      <c r="J13" s="6"/>
      <c r="K13" s="6"/>
    </row>
    <row r="14" spans="1:11" ht="30" customHeight="1" x14ac:dyDescent="0.15">
      <c r="A14" s="344"/>
      <c r="B14" s="365" t="s">
        <v>84</v>
      </c>
      <c r="C14" s="346" t="s">
        <v>22</v>
      </c>
      <c r="D14" s="346"/>
      <c r="E14" s="2">
        <v>222</v>
      </c>
      <c r="F14" s="2">
        <v>212</v>
      </c>
      <c r="G14" s="2">
        <v>193</v>
      </c>
      <c r="H14" s="361" t="s">
        <v>61</v>
      </c>
      <c r="I14" s="350" t="s">
        <v>95</v>
      </c>
      <c r="J14" s="6"/>
      <c r="K14" s="6"/>
    </row>
    <row r="15" spans="1:11" ht="30" customHeight="1" x14ac:dyDescent="0.15">
      <c r="A15" s="344"/>
      <c r="B15" s="365"/>
      <c r="C15" s="346" t="s">
        <v>21</v>
      </c>
      <c r="D15" s="366"/>
      <c r="E15" s="2">
        <v>10089</v>
      </c>
      <c r="F15" s="2">
        <v>8993</v>
      </c>
      <c r="G15" s="2">
        <v>8635</v>
      </c>
      <c r="H15" s="371"/>
      <c r="I15" s="351"/>
      <c r="J15" s="6"/>
      <c r="K15" s="6"/>
    </row>
    <row r="16" spans="1:11" ht="30" customHeight="1" x14ac:dyDescent="0.15">
      <c r="A16" s="344"/>
      <c r="B16" s="365"/>
      <c r="C16" s="365" t="s">
        <v>108</v>
      </c>
      <c r="D16" s="366"/>
      <c r="E16" s="2">
        <v>9174</v>
      </c>
      <c r="F16" s="2">
        <v>8132</v>
      </c>
      <c r="G16" s="2">
        <v>7780</v>
      </c>
      <c r="H16" s="362"/>
      <c r="I16" s="372"/>
      <c r="J16" s="6"/>
      <c r="K16" s="6"/>
    </row>
    <row r="17" spans="1:11" ht="42.6" customHeight="1" x14ac:dyDescent="0.15">
      <c r="A17" s="344"/>
      <c r="B17" s="22" t="s">
        <v>7</v>
      </c>
      <c r="C17" s="25" t="s">
        <v>2</v>
      </c>
      <c r="D17" s="26"/>
      <c r="E17" s="2">
        <v>355</v>
      </c>
      <c r="F17" s="2">
        <v>462</v>
      </c>
      <c r="G17" s="2">
        <v>460</v>
      </c>
      <c r="H17" s="18" t="s">
        <v>62</v>
      </c>
      <c r="I17" s="71" t="s">
        <v>96</v>
      </c>
      <c r="J17" s="6"/>
      <c r="K17" s="6"/>
    </row>
    <row r="18" spans="1:11" ht="28.9" customHeight="1" x14ac:dyDescent="0.15">
      <c r="A18" s="344"/>
      <c r="B18" s="62" t="s">
        <v>8</v>
      </c>
      <c r="C18" s="25" t="s">
        <v>2</v>
      </c>
      <c r="D18" s="26"/>
      <c r="E18" s="2">
        <v>347</v>
      </c>
      <c r="F18" s="2">
        <v>324</v>
      </c>
      <c r="G18" s="2">
        <v>280</v>
      </c>
      <c r="H18" s="73" t="s">
        <v>74</v>
      </c>
      <c r="I18" s="71" t="s">
        <v>98</v>
      </c>
      <c r="J18" s="6"/>
      <c r="K18" s="6"/>
    </row>
    <row r="19" spans="1:11" ht="32.25" customHeight="1" x14ac:dyDescent="0.15">
      <c r="A19" s="344"/>
      <c r="B19" s="23" t="s">
        <v>85</v>
      </c>
      <c r="C19" s="367" t="s">
        <v>22</v>
      </c>
      <c r="D19" s="368"/>
      <c r="E19" s="2">
        <v>112</v>
      </c>
      <c r="F19" s="2">
        <v>153</v>
      </c>
      <c r="G19" s="2">
        <v>139</v>
      </c>
      <c r="H19" s="361" t="s">
        <v>63</v>
      </c>
      <c r="I19" s="350" t="s">
        <v>97</v>
      </c>
      <c r="J19" s="6"/>
      <c r="K19" s="6"/>
    </row>
    <row r="20" spans="1:11" ht="32.25" customHeight="1" x14ac:dyDescent="0.15">
      <c r="A20" s="344"/>
      <c r="B20" s="24"/>
      <c r="C20" s="369" t="s">
        <v>26</v>
      </c>
      <c r="D20" s="370"/>
      <c r="E20" s="2">
        <v>410</v>
      </c>
      <c r="F20" s="2">
        <v>439</v>
      </c>
      <c r="G20" s="2">
        <v>461</v>
      </c>
      <c r="H20" s="362"/>
      <c r="I20" s="363"/>
      <c r="J20" s="6"/>
      <c r="K20" s="6"/>
    </row>
    <row r="21" spans="1:11" ht="39.6" customHeight="1" x14ac:dyDescent="0.15">
      <c r="A21" s="345"/>
      <c r="B21" s="29" t="s">
        <v>9</v>
      </c>
      <c r="C21" s="25" t="s">
        <v>2</v>
      </c>
      <c r="D21" s="26"/>
      <c r="E21" s="2">
        <v>57</v>
      </c>
      <c r="F21" s="2">
        <v>75</v>
      </c>
      <c r="G21" s="2">
        <v>102</v>
      </c>
      <c r="H21" s="18" t="s">
        <v>64</v>
      </c>
      <c r="I21" s="71" t="s">
        <v>65</v>
      </c>
      <c r="J21" s="6"/>
      <c r="K21" s="6"/>
    </row>
    <row r="22" spans="1:11" ht="24.75" customHeight="1" x14ac:dyDescent="0.15">
      <c r="A22" s="54"/>
      <c r="B22" s="55"/>
      <c r="C22" s="56"/>
      <c r="D22" s="56"/>
      <c r="E22" s="57"/>
      <c r="F22" s="57"/>
      <c r="G22" s="57"/>
      <c r="H22" s="58"/>
      <c r="I22" s="51"/>
      <c r="J22" s="6"/>
      <c r="K22" s="6"/>
    </row>
    <row r="23" spans="1:11" ht="18.75" customHeight="1" x14ac:dyDescent="0.15">
      <c r="A23" s="64"/>
      <c r="B23" s="65"/>
      <c r="C23" s="66"/>
      <c r="D23" s="66"/>
      <c r="E23" s="67"/>
      <c r="F23" s="67"/>
      <c r="G23" s="67"/>
      <c r="H23" s="68"/>
      <c r="I23" s="69"/>
      <c r="J23" s="6"/>
      <c r="K23" s="6"/>
    </row>
    <row r="24" spans="1:11" ht="33.75" customHeight="1" x14ac:dyDescent="0.15">
      <c r="A24" s="64"/>
      <c r="B24" s="65"/>
      <c r="C24" s="66"/>
      <c r="D24" s="66"/>
      <c r="E24" s="67"/>
      <c r="F24" s="67"/>
      <c r="G24" s="67"/>
      <c r="H24" s="68"/>
      <c r="I24" s="69"/>
      <c r="J24" s="6"/>
      <c r="K24" s="6"/>
    </row>
    <row r="25" spans="1:11" ht="16.149999999999999" customHeight="1" x14ac:dyDescent="0.15">
      <c r="A25" s="341"/>
      <c r="B25" s="341"/>
      <c r="C25" s="341" t="s">
        <v>0</v>
      </c>
      <c r="D25" s="341"/>
      <c r="E25" s="60" t="s">
        <v>14</v>
      </c>
      <c r="F25" s="60" t="s">
        <v>15</v>
      </c>
      <c r="G25" s="70" t="s">
        <v>111</v>
      </c>
      <c r="H25" s="390" t="s">
        <v>44</v>
      </c>
      <c r="I25" s="341" t="s">
        <v>16</v>
      </c>
      <c r="J25" s="6"/>
      <c r="K25" s="6"/>
    </row>
    <row r="26" spans="1:11" ht="23.45" customHeight="1" x14ac:dyDescent="0.15">
      <c r="A26" s="341"/>
      <c r="B26" s="341"/>
      <c r="C26" s="341"/>
      <c r="D26" s="341"/>
      <c r="E26" s="60" t="s">
        <v>20</v>
      </c>
      <c r="F26" s="60" t="s">
        <v>20</v>
      </c>
      <c r="G26" s="60" t="s">
        <v>20</v>
      </c>
      <c r="H26" s="390"/>
      <c r="I26" s="341"/>
      <c r="J26" s="6"/>
      <c r="K26" s="6"/>
    </row>
    <row r="27" spans="1:11" ht="78" x14ac:dyDescent="0.15">
      <c r="A27" s="364" t="s">
        <v>80</v>
      </c>
      <c r="B27" s="48" t="s">
        <v>10</v>
      </c>
      <c r="C27" s="46" t="s">
        <v>2</v>
      </c>
      <c r="D27" s="47"/>
      <c r="E27" s="1">
        <v>525</v>
      </c>
      <c r="F27" s="1">
        <v>499</v>
      </c>
      <c r="G27" s="1">
        <v>592</v>
      </c>
      <c r="H27" s="19" t="s">
        <v>66</v>
      </c>
      <c r="I27" s="45" t="s">
        <v>67</v>
      </c>
      <c r="J27" s="6"/>
      <c r="K27" s="6"/>
    </row>
    <row r="28" spans="1:11" ht="58.5" x14ac:dyDescent="0.15">
      <c r="A28" s="344"/>
      <c r="B28" s="48" t="s">
        <v>11</v>
      </c>
      <c r="C28" s="46" t="s">
        <v>2</v>
      </c>
      <c r="D28" s="47"/>
      <c r="E28" s="1">
        <v>1502</v>
      </c>
      <c r="F28" s="1">
        <v>1907</v>
      </c>
      <c r="G28" s="1">
        <v>1824</v>
      </c>
      <c r="H28" s="19" t="s">
        <v>100</v>
      </c>
      <c r="I28" s="45" t="s">
        <v>99</v>
      </c>
      <c r="J28" s="6"/>
      <c r="K28" s="6"/>
    </row>
    <row r="29" spans="1:11" ht="36.75" customHeight="1" x14ac:dyDescent="0.15">
      <c r="A29" s="344"/>
      <c r="B29" s="41" t="s">
        <v>27</v>
      </c>
      <c r="C29" s="44" t="s">
        <v>2</v>
      </c>
      <c r="D29" s="61"/>
      <c r="E29" s="1">
        <v>537</v>
      </c>
      <c r="F29" s="1">
        <v>646</v>
      </c>
      <c r="G29" s="1">
        <v>447</v>
      </c>
      <c r="H29" s="17" t="s">
        <v>76</v>
      </c>
      <c r="I29" s="45" t="s">
        <v>101</v>
      </c>
      <c r="J29" s="6"/>
      <c r="K29" s="6"/>
    </row>
    <row r="30" spans="1:11" ht="14.45" customHeight="1" x14ac:dyDescent="0.15">
      <c r="A30" s="344"/>
      <c r="B30" s="41" t="s">
        <v>68</v>
      </c>
      <c r="C30" s="389" t="s">
        <v>28</v>
      </c>
      <c r="D30" s="389"/>
      <c r="E30" s="1">
        <v>20338</v>
      </c>
      <c r="F30" s="1">
        <v>23327</v>
      </c>
      <c r="G30" s="1">
        <v>22191</v>
      </c>
      <c r="H30" s="375" t="s">
        <v>69</v>
      </c>
      <c r="I30" s="378" t="s">
        <v>70</v>
      </c>
      <c r="J30" s="6"/>
      <c r="K30" s="6"/>
    </row>
    <row r="31" spans="1:11" ht="17.45" customHeight="1" x14ac:dyDescent="0.15">
      <c r="A31" s="344"/>
      <c r="B31" s="42"/>
      <c r="C31" s="389" t="s">
        <v>29</v>
      </c>
      <c r="D31" s="389"/>
      <c r="E31" s="1">
        <v>292</v>
      </c>
      <c r="F31" s="1">
        <v>428</v>
      </c>
      <c r="G31" s="1">
        <v>389</v>
      </c>
      <c r="H31" s="376"/>
      <c r="I31" s="379"/>
      <c r="J31" s="6"/>
      <c r="K31" s="6"/>
    </row>
    <row r="32" spans="1:11" ht="107.25" customHeight="1" x14ac:dyDescent="0.15">
      <c r="A32" s="344"/>
      <c r="B32" s="43"/>
      <c r="C32" s="382" t="s">
        <v>105</v>
      </c>
      <c r="D32" s="382"/>
      <c r="E32" s="2">
        <v>13535</v>
      </c>
      <c r="F32" s="2">
        <v>14073</v>
      </c>
      <c r="G32" s="2">
        <v>14127</v>
      </c>
      <c r="H32" s="377"/>
      <c r="I32" s="380"/>
      <c r="J32" s="6"/>
      <c r="K32" s="6"/>
    </row>
    <row r="33" spans="1:11" ht="25.5" customHeight="1" x14ac:dyDescent="0.15">
      <c r="A33" s="344"/>
      <c r="B33" s="41" t="s">
        <v>30</v>
      </c>
      <c r="C33" s="389" t="s">
        <v>39</v>
      </c>
      <c r="D33" s="389"/>
      <c r="E33" s="1">
        <v>549</v>
      </c>
      <c r="F33" s="1">
        <v>530</v>
      </c>
      <c r="G33" s="1">
        <v>533</v>
      </c>
      <c r="H33" s="378" t="s">
        <v>71</v>
      </c>
      <c r="I33" s="378" t="s">
        <v>72</v>
      </c>
      <c r="J33" s="6"/>
      <c r="K33" s="6"/>
    </row>
    <row r="34" spans="1:11" ht="25.5" customHeight="1" x14ac:dyDescent="0.15">
      <c r="A34" s="344"/>
      <c r="B34" s="42"/>
      <c r="C34" s="381" t="s">
        <v>40</v>
      </c>
      <c r="D34" s="381"/>
      <c r="E34" s="1">
        <v>4071</v>
      </c>
      <c r="F34" s="1">
        <v>3689</v>
      </c>
      <c r="G34" s="1">
        <v>2952</v>
      </c>
      <c r="H34" s="379"/>
      <c r="I34" s="379"/>
      <c r="J34" s="6"/>
      <c r="K34" s="6"/>
    </row>
    <row r="35" spans="1:11" ht="66" customHeight="1" x14ac:dyDescent="0.15">
      <c r="A35" s="345"/>
      <c r="B35" s="43"/>
      <c r="C35" s="382" t="s">
        <v>106</v>
      </c>
      <c r="D35" s="382"/>
      <c r="E35" s="2">
        <v>2244</v>
      </c>
      <c r="F35" s="2">
        <v>3006</v>
      </c>
      <c r="G35" s="2">
        <v>3341</v>
      </c>
      <c r="H35" s="380"/>
      <c r="I35" s="380"/>
      <c r="J35" s="6"/>
      <c r="K35" s="6"/>
    </row>
    <row r="36" spans="1:11" ht="36" customHeight="1" x14ac:dyDescent="0.15">
      <c r="A36" s="344" t="s">
        <v>91</v>
      </c>
      <c r="B36" s="12" t="s">
        <v>88</v>
      </c>
      <c r="C36" s="342" t="s">
        <v>33</v>
      </c>
      <c r="D36" s="343"/>
      <c r="E36" s="74" t="s">
        <v>125</v>
      </c>
      <c r="F36" s="75" t="s">
        <v>126</v>
      </c>
      <c r="G36" s="76" t="s">
        <v>128</v>
      </c>
      <c r="H36" s="18" t="s">
        <v>117</v>
      </c>
      <c r="I36" s="365" t="s">
        <v>143</v>
      </c>
      <c r="J36" s="386"/>
      <c r="K36" s="6"/>
    </row>
    <row r="37" spans="1:11" ht="36" customHeight="1" x14ac:dyDescent="0.15">
      <c r="A37" s="344"/>
      <c r="B37" s="12" t="s">
        <v>86</v>
      </c>
      <c r="C37" s="342" t="s">
        <v>33</v>
      </c>
      <c r="D37" s="343"/>
      <c r="E37" s="75" t="s">
        <v>127</v>
      </c>
      <c r="F37" s="75" t="s">
        <v>129</v>
      </c>
      <c r="G37" s="75" t="s">
        <v>130</v>
      </c>
      <c r="H37" s="18" t="s">
        <v>118</v>
      </c>
      <c r="I37" s="365"/>
      <c r="J37" s="388"/>
      <c r="K37" s="6"/>
    </row>
    <row r="38" spans="1:11" ht="36" customHeight="1" x14ac:dyDescent="0.15">
      <c r="A38" s="344"/>
      <c r="B38" s="12" t="s">
        <v>87</v>
      </c>
      <c r="C38" s="342" t="s">
        <v>33</v>
      </c>
      <c r="D38" s="343"/>
      <c r="E38" s="75" t="s">
        <v>131</v>
      </c>
      <c r="F38" s="75" t="s">
        <v>132</v>
      </c>
      <c r="G38" s="75" t="s">
        <v>133</v>
      </c>
      <c r="H38" s="18" t="s">
        <v>119</v>
      </c>
      <c r="I38" s="365"/>
      <c r="J38" s="388"/>
      <c r="K38" s="6"/>
    </row>
    <row r="39" spans="1:11" ht="36" customHeight="1" x14ac:dyDescent="0.15">
      <c r="A39" s="344"/>
      <c r="B39" s="11" t="s">
        <v>31</v>
      </c>
      <c r="C39" s="342" t="s">
        <v>33</v>
      </c>
      <c r="D39" s="343"/>
      <c r="E39" s="75" t="s">
        <v>122</v>
      </c>
      <c r="F39" s="75" t="s">
        <v>123</v>
      </c>
      <c r="G39" s="75" t="s">
        <v>134</v>
      </c>
      <c r="H39" s="18" t="s">
        <v>120</v>
      </c>
      <c r="I39" s="365"/>
      <c r="J39" s="388"/>
      <c r="K39" s="6"/>
    </row>
    <row r="40" spans="1:11" ht="37.9" customHeight="1" x14ac:dyDescent="0.15">
      <c r="A40" s="344"/>
      <c r="B40" s="11" t="s">
        <v>32</v>
      </c>
      <c r="C40" s="342" t="s">
        <v>33</v>
      </c>
      <c r="D40" s="343"/>
      <c r="E40" s="75" t="s">
        <v>135</v>
      </c>
      <c r="F40" s="75" t="s">
        <v>136</v>
      </c>
      <c r="G40" s="75" t="s">
        <v>137</v>
      </c>
      <c r="H40" s="20" t="s">
        <v>121</v>
      </c>
      <c r="I40" s="365"/>
      <c r="J40" s="388"/>
      <c r="K40" s="6"/>
    </row>
    <row r="41" spans="1:11" ht="14.45" customHeight="1" x14ac:dyDescent="0.15">
      <c r="A41" s="345"/>
      <c r="B41" s="34" t="s">
        <v>34</v>
      </c>
      <c r="C41" s="342" t="s">
        <v>33</v>
      </c>
      <c r="D41" s="343"/>
      <c r="E41" s="2">
        <v>443187</v>
      </c>
      <c r="F41" s="2">
        <v>544226</v>
      </c>
      <c r="G41" s="2">
        <v>640118</v>
      </c>
      <c r="H41" s="30"/>
      <c r="I41" s="365"/>
      <c r="J41" s="6"/>
      <c r="K41" s="6"/>
    </row>
    <row r="42" spans="1:11" ht="109.9" customHeight="1" x14ac:dyDescent="0.15">
      <c r="A42" s="50" t="s">
        <v>89</v>
      </c>
      <c r="B42" s="16" t="s">
        <v>38</v>
      </c>
      <c r="C42" s="342" t="s">
        <v>1</v>
      </c>
      <c r="D42" s="343"/>
      <c r="E42" s="4">
        <v>126282</v>
      </c>
      <c r="F42" s="4">
        <v>117526</v>
      </c>
      <c r="G42" s="4">
        <v>114342</v>
      </c>
      <c r="H42" s="49" t="s">
        <v>75</v>
      </c>
      <c r="I42" s="49" t="s">
        <v>102</v>
      </c>
      <c r="J42" s="6"/>
      <c r="K42" s="6"/>
    </row>
    <row r="43" spans="1:11" ht="14.45" customHeight="1" x14ac:dyDescent="0.15">
      <c r="A43" s="35"/>
      <c r="B43" s="36"/>
      <c r="C43" s="37"/>
      <c r="D43" s="37"/>
      <c r="E43" s="38"/>
      <c r="F43" s="63" t="s">
        <v>107</v>
      </c>
      <c r="G43" s="38"/>
      <c r="H43" s="39"/>
      <c r="I43" s="39"/>
    </row>
    <row r="53" spans="1:9" ht="21" x14ac:dyDescent="0.15">
      <c r="B53" s="52" t="s">
        <v>77</v>
      </c>
      <c r="D53" s="59" t="s">
        <v>90</v>
      </c>
    </row>
    <row r="54" spans="1:9" ht="6.75" customHeight="1" x14ac:dyDescent="0.15">
      <c r="B54" s="52"/>
      <c r="D54" s="53"/>
    </row>
    <row r="55" spans="1:9" ht="16.149999999999999" customHeight="1" x14ac:dyDescent="0.15">
      <c r="A55" s="337"/>
      <c r="B55" s="338"/>
      <c r="C55" s="341" t="s">
        <v>0</v>
      </c>
      <c r="D55" s="341"/>
      <c r="E55" s="40" t="s">
        <v>14</v>
      </c>
      <c r="F55" s="40" t="s">
        <v>15</v>
      </c>
      <c r="G55" s="70" t="s">
        <v>112</v>
      </c>
      <c r="H55" s="354" t="s">
        <v>44</v>
      </c>
      <c r="I55" s="341" t="s">
        <v>16</v>
      </c>
    </row>
    <row r="56" spans="1:9" ht="23.45" customHeight="1" x14ac:dyDescent="0.15">
      <c r="A56" s="339"/>
      <c r="B56" s="340"/>
      <c r="C56" s="341"/>
      <c r="D56" s="341"/>
      <c r="E56" s="32" t="s">
        <v>20</v>
      </c>
      <c r="F56" s="32" t="s">
        <v>20</v>
      </c>
      <c r="G56" s="32" t="s">
        <v>20</v>
      </c>
      <c r="H56" s="355"/>
      <c r="I56" s="341"/>
    </row>
    <row r="57" spans="1:9" ht="25.9" customHeight="1" x14ac:dyDescent="0.15">
      <c r="A57" s="383" t="s">
        <v>78</v>
      </c>
      <c r="B57" s="31" t="s">
        <v>23</v>
      </c>
      <c r="C57" s="337" t="s">
        <v>1</v>
      </c>
      <c r="D57" s="343"/>
      <c r="E57" s="2">
        <v>10853</v>
      </c>
      <c r="F57" s="2">
        <v>8202</v>
      </c>
      <c r="G57" s="2">
        <v>2052</v>
      </c>
      <c r="H57" s="18" t="s">
        <v>43</v>
      </c>
      <c r="I57" s="30" t="s">
        <v>45</v>
      </c>
    </row>
    <row r="58" spans="1:9" ht="43.15" customHeight="1" x14ac:dyDescent="0.15">
      <c r="A58" s="384"/>
      <c r="B58" s="31" t="s">
        <v>47</v>
      </c>
      <c r="C58" s="337" t="s">
        <v>1</v>
      </c>
      <c r="D58" s="343"/>
      <c r="E58" s="2">
        <v>6457</v>
      </c>
      <c r="F58" s="2">
        <v>7474</v>
      </c>
      <c r="G58" s="2">
        <v>5840</v>
      </c>
      <c r="H58" s="18" t="s">
        <v>48</v>
      </c>
      <c r="I58" s="16" t="s">
        <v>49</v>
      </c>
    </row>
    <row r="59" spans="1:9" ht="39.6" customHeight="1" x14ac:dyDescent="0.15">
      <c r="A59" s="384"/>
      <c r="B59" s="31" t="s">
        <v>24</v>
      </c>
      <c r="C59" s="337" t="s">
        <v>6</v>
      </c>
      <c r="D59" s="343"/>
      <c r="E59" s="2">
        <v>33326</v>
      </c>
      <c r="F59" s="2">
        <v>33895</v>
      </c>
      <c r="G59" s="2">
        <v>32376</v>
      </c>
      <c r="H59" s="18" t="s">
        <v>50</v>
      </c>
      <c r="I59" s="16" t="s">
        <v>51</v>
      </c>
    </row>
    <row r="60" spans="1:9" ht="78" x14ac:dyDescent="0.15">
      <c r="A60" s="384"/>
      <c r="B60" s="16" t="s">
        <v>3</v>
      </c>
      <c r="C60" s="337" t="s">
        <v>1</v>
      </c>
      <c r="D60" s="343"/>
      <c r="E60" s="2">
        <v>57122</v>
      </c>
      <c r="F60" s="2">
        <v>54484</v>
      </c>
      <c r="G60" s="2">
        <v>51310</v>
      </c>
      <c r="H60" s="18" t="s">
        <v>52</v>
      </c>
      <c r="I60" s="16" t="s">
        <v>53</v>
      </c>
    </row>
    <row r="61" spans="1:9" ht="33" customHeight="1" x14ac:dyDescent="0.15">
      <c r="A61" s="384"/>
      <c r="B61" s="16" t="s">
        <v>4</v>
      </c>
      <c r="C61" s="342" t="s">
        <v>2</v>
      </c>
      <c r="D61" s="343"/>
      <c r="E61" s="2">
        <v>84329</v>
      </c>
      <c r="F61" s="2">
        <v>81783</v>
      </c>
      <c r="G61" s="2">
        <v>80619</v>
      </c>
      <c r="H61" s="18" t="s">
        <v>54</v>
      </c>
      <c r="I61" s="30" t="s">
        <v>55</v>
      </c>
    </row>
    <row r="62" spans="1:9" ht="19.149999999999999" customHeight="1" x14ac:dyDescent="0.15">
      <c r="A62" s="384"/>
      <c r="B62" s="12" t="s">
        <v>5</v>
      </c>
      <c r="C62" s="337" t="s">
        <v>1</v>
      </c>
      <c r="D62" s="343"/>
      <c r="E62" s="1">
        <v>50058</v>
      </c>
      <c r="F62" s="1">
        <v>50771</v>
      </c>
      <c r="G62" s="1">
        <v>50011</v>
      </c>
      <c r="H62" s="18" t="s">
        <v>57</v>
      </c>
      <c r="I62" s="28" t="s">
        <v>56</v>
      </c>
    </row>
    <row r="63" spans="1:9" ht="19.149999999999999" customHeight="1" x14ac:dyDescent="0.15">
      <c r="A63" s="385"/>
      <c r="B63" s="12" t="s">
        <v>138</v>
      </c>
      <c r="C63" s="342" t="s">
        <v>139</v>
      </c>
      <c r="D63" s="343"/>
      <c r="E63" s="78" t="s">
        <v>140</v>
      </c>
      <c r="F63" s="78" t="s">
        <v>140</v>
      </c>
      <c r="G63" s="1">
        <f>465+520</f>
        <v>985</v>
      </c>
      <c r="H63" s="18" t="s">
        <v>141</v>
      </c>
      <c r="I63" s="77" t="s">
        <v>142</v>
      </c>
    </row>
    <row r="64" spans="1:9" ht="85.5" customHeight="1" x14ac:dyDescent="0.15">
      <c r="A64" s="33" t="s">
        <v>79</v>
      </c>
      <c r="B64" s="27" t="s">
        <v>12</v>
      </c>
      <c r="C64" s="373" t="s">
        <v>13</v>
      </c>
      <c r="D64" s="374"/>
      <c r="E64" s="2">
        <v>28921</v>
      </c>
      <c r="F64" s="2">
        <v>14242</v>
      </c>
      <c r="G64" s="2">
        <v>17749</v>
      </c>
      <c r="H64" s="18" t="s">
        <v>110</v>
      </c>
      <c r="I64" s="30" t="s">
        <v>73</v>
      </c>
    </row>
  </sheetData>
  <mergeCells count="71">
    <mergeCell ref="C62:D62"/>
    <mergeCell ref="A57:A63"/>
    <mergeCell ref="J10:K10"/>
    <mergeCell ref="J36:J40"/>
    <mergeCell ref="A25:B26"/>
    <mergeCell ref="A27:A35"/>
    <mergeCell ref="C30:D30"/>
    <mergeCell ref="C31:D31"/>
    <mergeCell ref="C32:D32"/>
    <mergeCell ref="C33:D33"/>
    <mergeCell ref="I25:I26"/>
    <mergeCell ref="C25:D26"/>
    <mergeCell ref="H25:H26"/>
    <mergeCell ref="I36:I41"/>
    <mergeCell ref="H12:H13"/>
    <mergeCell ref="I12:I13"/>
    <mergeCell ref="C64:D64"/>
    <mergeCell ref="H55:H56"/>
    <mergeCell ref="I55:I56"/>
    <mergeCell ref="H30:H32"/>
    <mergeCell ref="I30:I32"/>
    <mergeCell ref="H33:H35"/>
    <mergeCell ref="I33:I35"/>
    <mergeCell ref="C34:D34"/>
    <mergeCell ref="C35:D35"/>
    <mergeCell ref="C36:D36"/>
    <mergeCell ref="C63:D63"/>
    <mergeCell ref="C57:D57"/>
    <mergeCell ref="C58:D58"/>
    <mergeCell ref="C59:D59"/>
    <mergeCell ref="C60:D60"/>
    <mergeCell ref="C61:D61"/>
    <mergeCell ref="H19:H20"/>
    <mergeCell ref="I19:I20"/>
    <mergeCell ref="C11:D11"/>
    <mergeCell ref="C13:D13"/>
    <mergeCell ref="A12:A21"/>
    <mergeCell ref="B14:B16"/>
    <mergeCell ref="C14:D14"/>
    <mergeCell ref="C15:D15"/>
    <mergeCell ref="C16:D16"/>
    <mergeCell ref="C19:D19"/>
    <mergeCell ref="C20:D20"/>
    <mergeCell ref="H14:H16"/>
    <mergeCell ref="I14:I16"/>
    <mergeCell ref="H5:H7"/>
    <mergeCell ref="I5:I7"/>
    <mergeCell ref="A1:I1"/>
    <mergeCell ref="A2:I2"/>
    <mergeCell ref="A3:B4"/>
    <mergeCell ref="C3:D4"/>
    <mergeCell ref="H3:H4"/>
    <mergeCell ref="I3:I4"/>
    <mergeCell ref="A5:B7"/>
    <mergeCell ref="C5:D5"/>
    <mergeCell ref="A8:B8"/>
    <mergeCell ref="C8:D8"/>
    <mergeCell ref="A55:B56"/>
    <mergeCell ref="C55:D56"/>
    <mergeCell ref="C37:D37"/>
    <mergeCell ref="C38:D38"/>
    <mergeCell ref="C42:D42"/>
    <mergeCell ref="C39:D39"/>
    <mergeCell ref="C40:D40"/>
    <mergeCell ref="C41:D41"/>
    <mergeCell ref="A36:A41"/>
    <mergeCell ref="B12:B13"/>
    <mergeCell ref="C12:D12"/>
    <mergeCell ref="A9:A11"/>
    <mergeCell ref="C9:D9"/>
    <mergeCell ref="C10:D10"/>
  </mergeCells>
  <phoneticPr fontId="1"/>
  <printOptions horizontalCentered="1"/>
  <pageMargins left="0.51181102362204722" right="0.51181102362204722" top="0.35433070866141736" bottom="0.55118110236220474"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S52"/>
  <sheetViews>
    <sheetView view="pageBreakPreview" zoomScale="85" zoomScaleNormal="100" zoomScaleSheetLayoutView="85" workbookViewId="0">
      <selection activeCell="AX2" sqref="AX2"/>
    </sheetView>
  </sheetViews>
  <sheetFormatPr defaultRowHeight="13.5" x14ac:dyDescent="0.15"/>
  <cols>
    <col min="1" max="1" width="2.625" style="93" customWidth="1"/>
    <col min="2" max="2" width="5" style="93" customWidth="1"/>
    <col min="3" max="3" width="16.25" style="93" customWidth="1"/>
    <col min="4" max="4" width="10" style="93" customWidth="1"/>
    <col min="5" max="5" width="6.875" style="93" customWidth="1"/>
    <col min="6" max="7" width="5" style="93" hidden="1" customWidth="1"/>
    <col min="8" max="8" width="5" style="328" customWidth="1"/>
    <col min="9" max="10" width="5" style="93" hidden="1" customWidth="1"/>
    <col min="11" max="11" width="5" style="329" customWidth="1"/>
    <col min="12" max="13" width="5" style="93" hidden="1" customWidth="1"/>
    <col min="14" max="14" width="5" style="93" customWidth="1"/>
    <col min="15" max="16" width="5" style="93" hidden="1" customWidth="1"/>
    <col min="17" max="17" width="5" style="93" customWidth="1"/>
    <col min="18" max="19" width="5" style="93" hidden="1" customWidth="1"/>
    <col min="20" max="20" width="5" style="93" customWidth="1"/>
    <col min="21" max="22" width="5" style="93" hidden="1" customWidth="1"/>
    <col min="23" max="23" width="5" style="93" customWidth="1"/>
    <col min="24" max="25" width="5" style="93" hidden="1" customWidth="1"/>
    <col min="26" max="26" width="5" style="93" customWidth="1"/>
    <col min="27" max="28" width="5" style="93" hidden="1" customWidth="1"/>
    <col min="29" max="29" width="5" style="93" customWidth="1"/>
    <col min="30" max="31" width="5" style="93" hidden="1" customWidth="1"/>
    <col min="32" max="32" width="5" style="93" customWidth="1"/>
    <col min="33" max="33" width="5.25" style="93" hidden="1" customWidth="1"/>
    <col min="34" max="34" width="5" style="93" hidden="1" customWidth="1"/>
    <col min="35" max="35" width="5" style="93" customWidth="1"/>
    <col min="36" max="37" width="5" style="93" hidden="1" customWidth="1"/>
    <col min="38" max="38" width="5" style="93" customWidth="1"/>
    <col min="39" max="40" width="5" style="93" hidden="1" customWidth="1"/>
    <col min="41" max="41" width="5" style="93" customWidth="1"/>
    <col min="42" max="43" width="5" style="93" hidden="1" customWidth="1"/>
    <col min="44" max="44" width="5" style="93" customWidth="1"/>
    <col min="45" max="46" width="5" style="93" hidden="1" customWidth="1"/>
    <col min="47" max="47" width="5" style="93" customWidth="1"/>
    <col min="48" max="49" width="5" style="93" hidden="1" customWidth="1"/>
    <col min="50" max="50" width="5" style="93" customWidth="1"/>
    <col min="51" max="52" width="5" style="93" hidden="1" customWidth="1"/>
    <col min="53" max="53" width="5" style="93" customWidth="1"/>
    <col min="54" max="55" width="5" style="93" hidden="1" customWidth="1"/>
    <col min="56" max="56" width="5" style="93" customWidth="1"/>
    <col min="57" max="58" width="5" style="93" hidden="1" customWidth="1"/>
    <col min="59" max="59" width="5" style="93" customWidth="1"/>
    <col min="60" max="60" width="1.875" style="93" customWidth="1"/>
    <col min="61" max="62" width="6.25" style="93" hidden="1" customWidth="1"/>
    <col min="63" max="63" width="8.625" style="93" customWidth="1"/>
    <col min="64" max="65" width="6.25" style="93" hidden="1" customWidth="1"/>
    <col min="66" max="66" width="8.625" style="93" customWidth="1"/>
    <col min="67" max="68" width="6.25" style="93" hidden="1" customWidth="1"/>
    <col min="69" max="69" width="8.625" style="93" customWidth="1"/>
    <col min="70" max="70" width="2.5" style="93" customWidth="1"/>
    <col min="71" max="71" width="3.125" style="93" customWidth="1"/>
    <col min="72" max="256" width="9" style="93"/>
    <col min="257" max="257" width="2.625" style="93" customWidth="1"/>
    <col min="258" max="258" width="5" style="93" customWidth="1"/>
    <col min="259" max="259" width="16.25" style="93" customWidth="1"/>
    <col min="260" max="260" width="10" style="93" customWidth="1"/>
    <col min="261" max="261" width="6.875" style="93" customWidth="1"/>
    <col min="262" max="263" width="0" style="93" hidden="1" customWidth="1"/>
    <col min="264" max="264" width="5" style="93" customWidth="1"/>
    <col min="265" max="266" width="0" style="93" hidden="1" customWidth="1"/>
    <col min="267" max="267" width="5" style="93" customWidth="1"/>
    <col min="268" max="269" width="0" style="93" hidden="1" customWidth="1"/>
    <col min="270" max="270" width="5" style="93" customWidth="1"/>
    <col min="271" max="272" width="0" style="93" hidden="1" customWidth="1"/>
    <col min="273" max="273" width="5" style="93" customWidth="1"/>
    <col min="274" max="275" width="0" style="93" hidden="1" customWidth="1"/>
    <col min="276" max="276" width="5" style="93" customWidth="1"/>
    <col min="277" max="278" width="0" style="93" hidden="1" customWidth="1"/>
    <col min="279" max="279" width="5" style="93" customWidth="1"/>
    <col min="280" max="281" width="0" style="93" hidden="1" customWidth="1"/>
    <col min="282" max="282" width="5" style="93" customWidth="1"/>
    <col min="283" max="284" width="0" style="93" hidden="1" customWidth="1"/>
    <col min="285" max="285" width="5" style="93" customWidth="1"/>
    <col min="286" max="287" width="0" style="93" hidden="1" customWidth="1"/>
    <col min="288" max="288" width="5" style="93" customWidth="1"/>
    <col min="289" max="290" width="0" style="93" hidden="1" customWidth="1"/>
    <col min="291" max="291" width="5" style="93" customWidth="1"/>
    <col min="292" max="293" width="0" style="93" hidden="1" customWidth="1"/>
    <col min="294" max="294" width="5" style="93" customWidth="1"/>
    <col min="295" max="296" width="0" style="93" hidden="1" customWidth="1"/>
    <col min="297" max="297" width="5" style="93" customWidth="1"/>
    <col min="298" max="299" width="0" style="93" hidden="1" customWidth="1"/>
    <col min="300" max="300" width="5" style="93" customWidth="1"/>
    <col min="301" max="302" width="0" style="93" hidden="1" customWidth="1"/>
    <col min="303" max="303" width="5" style="93" customWidth="1"/>
    <col min="304" max="305" width="0" style="93" hidden="1" customWidth="1"/>
    <col min="306" max="306" width="5" style="93" customWidth="1"/>
    <col min="307" max="308" width="0" style="93" hidden="1" customWidth="1"/>
    <col min="309" max="309" width="5" style="93" customWidth="1"/>
    <col min="310" max="311" width="0" style="93" hidden="1" customWidth="1"/>
    <col min="312" max="312" width="5" style="93" customWidth="1"/>
    <col min="313" max="314" width="0" style="93" hidden="1" customWidth="1"/>
    <col min="315" max="315" width="5" style="93" customWidth="1"/>
    <col min="316" max="316" width="1.875" style="93" customWidth="1"/>
    <col min="317" max="318" width="0" style="93" hidden="1" customWidth="1"/>
    <col min="319" max="319" width="8.625" style="93" customWidth="1"/>
    <col min="320" max="321" width="0" style="93" hidden="1" customWidth="1"/>
    <col min="322" max="322" width="8.625" style="93" customWidth="1"/>
    <col min="323" max="324" width="0" style="93" hidden="1" customWidth="1"/>
    <col min="325" max="325" width="8.625" style="93" customWidth="1"/>
    <col min="326" max="326" width="2.5" style="93" customWidth="1"/>
    <col min="327" max="327" width="3.125" style="93" customWidth="1"/>
    <col min="328" max="512" width="9" style="93"/>
    <col min="513" max="513" width="2.625" style="93" customWidth="1"/>
    <col min="514" max="514" width="5" style="93" customWidth="1"/>
    <col min="515" max="515" width="16.25" style="93" customWidth="1"/>
    <col min="516" max="516" width="10" style="93" customWidth="1"/>
    <col min="517" max="517" width="6.875" style="93" customWidth="1"/>
    <col min="518" max="519" width="0" style="93" hidden="1" customWidth="1"/>
    <col min="520" max="520" width="5" style="93" customWidth="1"/>
    <col min="521" max="522" width="0" style="93" hidden="1" customWidth="1"/>
    <col min="523" max="523" width="5" style="93" customWidth="1"/>
    <col min="524" max="525" width="0" style="93" hidden="1" customWidth="1"/>
    <col min="526" max="526" width="5" style="93" customWidth="1"/>
    <col min="527" max="528" width="0" style="93" hidden="1" customWidth="1"/>
    <col min="529" max="529" width="5" style="93" customWidth="1"/>
    <col min="530" max="531" width="0" style="93" hidden="1" customWidth="1"/>
    <col min="532" max="532" width="5" style="93" customWidth="1"/>
    <col min="533" max="534" width="0" style="93" hidden="1" customWidth="1"/>
    <col min="535" max="535" width="5" style="93" customWidth="1"/>
    <col min="536" max="537" width="0" style="93" hidden="1" customWidth="1"/>
    <col min="538" max="538" width="5" style="93" customWidth="1"/>
    <col min="539" max="540" width="0" style="93" hidden="1" customWidth="1"/>
    <col min="541" max="541" width="5" style="93" customWidth="1"/>
    <col min="542" max="543" width="0" style="93" hidden="1" customWidth="1"/>
    <col min="544" max="544" width="5" style="93" customWidth="1"/>
    <col min="545" max="546" width="0" style="93" hidden="1" customWidth="1"/>
    <col min="547" max="547" width="5" style="93" customWidth="1"/>
    <col min="548" max="549" width="0" style="93" hidden="1" customWidth="1"/>
    <col min="550" max="550" width="5" style="93" customWidth="1"/>
    <col min="551" max="552" width="0" style="93" hidden="1" customWidth="1"/>
    <col min="553" max="553" width="5" style="93" customWidth="1"/>
    <col min="554" max="555" width="0" style="93" hidden="1" customWidth="1"/>
    <col min="556" max="556" width="5" style="93" customWidth="1"/>
    <col min="557" max="558" width="0" style="93" hidden="1" customWidth="1"/>
    <col min="559" max="559" width="5" style="93" customWidth="1"/>
    <col min="560" max="561" width="0" style="93" hidden="1" customWidth="1"/>
    <col min="562" max="562" width="5" style="93" customWidth="1"/>
    <col min="563" max="564" width="0" style="93" hidden="1" customWidth="1"/>
    <col min="565" max="565" width="5" style="93" customWidth="1"/>
    <col min="566" max="567" width="0" style="93" hidden="1" customWidth="1"/>
    <col min="568" max="568" width="5" style="93" customWidth="1"/>
    <col min="569" max="570" width="0" style="93" hidden="1" customWidth="1"/>
    <col min="571" max="571" width="5" style="93" customWidth="1"/>
    <col min="572" max="572" width="1.875" style="93" customWidth="1"/>
    <col min="573" max="574" width="0" style="93" hidden="1" customWidth="1"/>
    <col min="575" max="575" width="8.625" style="93" customWidth="1"/>
    <col min="576" max="577" width="0" style="93" hidden="1" customWidth="1"/>
    <col min="578" max="578" width="8.625" style="93" customWidth="1"/>
    <col min="579" max="580" width="0" style="93" hidden="1" customWidth="1"/>
    <col min="581" max="581" width="8.625" style="93" customWidth="1"/>
    <col min="582" max="582" width="2.5" style="93" customWidth="1"/>
    <col min="583" max="583" width="3.125" style="93" customWidth="1"/>
    <col min="584" max="768" width="9" style="93"/>
    <col min="769" max="769" width="2.625" style="93" customWidth="1"/>
    <col min="770" max="770" width="5" style="93" customWidth="1"/>
    <col min="771" max="771" width="16.25" style="93" customWidth="1"/>
    <col min="772" max="772" width="10" style="93" customWidth="1"/>
    <col min="773" max="773" width="6.875" style="93" customWidth="1"/>
    <col min="774" max="775" width="0" style="93" hidden="1" customWidth="1"/>
    <col min="776" max="776" width="5" style="93" customWidth="1"/>
    <col min="777" max="778" width="0" style="93" hidden="1" customWidth="1"/>
    <col min="779" max="779" width="5" style="93" customWidth="1"/>
    <col min="780" max="781" width="0" style="93" hidden="1" customWidth="1"/>
    <col min="782" max="782" width="5" style="93" customWidth="1"/>
    <col min="783" max="784" width="0" style="93" hidden="1" customWidth="1"/>
    <col min="785" max="785" width="5" style="93" customWidth="1"/>
    <col min="786" max="787" width="0" style="93" hidden="1" customWidth="1"/>
    <col min="788" max="788" width="5" style="93" customWidth="1"/>
    <col min="789" max="790" width="0" style="93" hidden="1" customWidth="1"/>
    <col min="791" max="791" width="5" style="93" customWidth="1"/>
    <col min="792" max="793" width="0" style="93" hidden="1" customWidth="1"/>
    <col min="794" max="794" width="5" style="93" customWidth="1"/>
    <col min="795" max="796" width="0" style="93" hidden="1" customWidth="1"/>
    <col min="797" max="797" width="5" style="93" customWidth="1"/>
    <col min="798" max="799" width="0" style="93" hidden="1" customWidth="1"/>
    <col min="800" max="800" width="5" style="93" customWidth="1"/>
    <col min="801" max="802" width="0" style="93" hidden="1" customWidth="1"/>
    <col min="803" max="803" width="5" style="93" customWidth="1"/>
    <col min="804" max="805" width="0" style="93" hidden="1" customWidth="1"/>
    <col min="806" max="806" width="5" style="93" customWidth="1"/>
    <col min="807" max="808" width="0" style="93" hidden="1" customWidth="1"/>
    <col min="809" max="809" width="5" style="93" customWidth="1"/>
    <col min="810" max="811" width="0" style="93" hidden="1" customWidth="1"/>
    <col min="812" max="812" width="5" style="93" customWidth="1"/>
    <col min="813" max="814" width="0" style="93" hidden="1" customWidth="1"/>
    <col min="815" max="815" width="5" style="93" customWidth="1"/>
    <col min="816" max="817" width="0" style="93" hidden="1" customWidth="1"/>
    <col min="818" max="818" width="5" style="93" customWidth="1"/>
    <col min="819" max="820" width="0" style="93" hidden="1" customWidth="1"/>
    <col min="821" max="821" width="5" style="93" customWidth="1"/>
    <col min="822" max="823" width="0" style="93" hidden="1" customWidth="1"/>
    <col min="824" max="824" width="5" style="93" customWidth="1"/>
    <col min="825" max="826" width="0" style="93" hidden="1" customWidth="1"/>
    <col min="827" max="827" width="5" style="93" customWidth="1"/>
    <col min="828" max="828" width="1.875" style="93" customWidth="1"/>
    <col min="829" max="830" width="0" style="93" hidden="1" customWidth="1"/>
    <col min="831" max="831" width="8.625" style="93" customWidth="1"/>
    <col min="832" max="833" width="0" style="93" hidden="1" customWidth="1"/>
    <col min="834" max="834" width="8.625" style="93" customWidth="1"/>
    <col min="835" max="836" width="0" style="93" hidden="1" customWidth="1"/>
    <col min="837" max="837" width="8.625" style="93" customWidth="1"/>
    <col min="838" max="838" width="2.5" style="93" customWidth="1"/>
    <col min="839" max="839" width="3.125" style="93" customWidth="1"/>
    <col min="840" max="1024" width="9" style="93"/>
    <col min="1025" max="1025" width="2.625" style="93" customWidth="1"/>
    <col min="1026" max="1026" width="5" style="93" customWidth="1"/>
    <col min="1027" max="1027" width="16.25" style="93" customWidth="1"/>
    <col min="1028" max="1028" width="10" style="93" customWidth="1"/>
    <col min="1029" max="1029" width="6.875" style="93" customWidth="1"/>
    <col min="1030" max="1031" width="0" style="93" hidden="1" customWidth="1"/>
    <col min="1032" max="1032" width="5" style="93" customWidth="1"/>
    <col min="1033" max="1034" width="0" style="93" hidden="1" customWidth="1"/>
    <col min="1035" max="1035" width="5" style="93" customWidth="1"/>
    <col min="1036" max="1037" width="0" style="93" hidden="1" customWidth="1"/>
    <col min="1038" max="1038" width="5" style="93" customWidth="1"/>
    <col min="1039" max="1040" width="0" style="93" hidden="1" customWidth="1"/>
    <col min="1041" max="1041" width="5" style="93" customWidth="1"/>
    <col min="1042" max="1043" width="0" style="93" hidden="1" customWidth="1"/>
    <col min="1044" max="1044" width="5" style="93" customWidth="1"/>
    <col min="1045" max="1046" width="0" style="93" hidden="1" customWidth="1"/>
    <col min="1047" max="1047" width="5" style="93" customWidth="1"/>
    <col min="1048" max="1049" width="0" style="93" hidden="1" customWidth="1"/>
    <col min="1050" max="1050" width="5" style="93" customWidth="1"/>
    <col min="1051" max="1052" width="0" style="93" hidden="1" customWidth="1"/>
    <col min="1053" max="1053" width="5" style="93" customWidth="1"/>
    <col min="1054" max="1055" width="0" style="93" hidden="1" customWidth="1"/>
    <col min="1056" max="1056" width="5" style="93" customWidth="1"/>
    <col min="1057" max="1058" width="0" style="93" hidden="1" customWidth="1"/>
    <col min="1059" max="1059" width="5" style="93" customWidth="1"/>
    <col min="1060" max="1061" width="0" style="93" hidden="1" customWidth="1"/>
    <col min="1062" max="1062" width="5" style="93" customWidth="1"/>
    <col min="1063" max="1064" width="0" style="93" hidden="1" customWidth="1"/>
    <col min="1065" max="1065" width="5" style="93" customWidth="1"/>
    <col min="1066" max="1067" width="0" style="93" hidden="1" customWidth="1"/>
    <col min="1068" max="1068" width="5" style="93" customWidth="1"/>
    <col min="1069" max="1070" width="0" style="93" hidden="1" customWidth="1"/>
    <col min="1071" max="1071" width="5" style="93" customWidth="1"/>
    <col min="1072" max="1073" width="0" style="93" hidden="1" customWidth="1"/>
    <col min="1074" max="1074" width="5" style="93" customWidth="1"/>
    <col min="1075" max="1076" width="0" style="93" hidden="1" customWidth="1"/>
    <col min="1077" max="1077" width="5" style="93" customWidth="1"/>
    <col min="1078" max="1079" width="0" style="93" hidden="1" customWidth="1"/>
    <col min="1080" max="1080" width="5" style="93" customWidth="1"/>
    <col min="1081" max="1082" width="0" style="93" hidden="1" customWidth="1"/>
    <col min="1083" max="1083" width="5" style="93" customWidth="1"/>
    <col min="1084" max="1084" width="1.875" style="93" customWidth="1"/>
    <col min="1085" max="1086" width="0" style="93" hidden="1" customWidth="1"/>
    <col min="1087" max="1087" width="8.625" style="93" customWidth="1"/>
    <col min="1088" max="1089" width="0" style="93" hidden="1" customWidth="1"/>
    <col min="1090" max="1090" width="8.625" style="93" customWidth="1"/>
    <col min="1091" max="1092" width="0" style="93" hidden="1" customWidth="1"/>
    <col min="1093" max="1093" width="8.625" style="93" customWidth="1"/>
    <col min="1094" max="1094" width="2.5" style="93" customWidth="1"/>
    <col min="1095" max="1095" width="3.125" style="93" customWidth="1"/>
    <col min="1096" max="1280" width="9" style="93"/>
    <col min="1281" max="1281" width="2.625" style="93" customWidth="1"/>
    <col min="1282" max="1282" width="5" style="93" customWidth="1"/>
    <col min="1283" max="1283" width="16.25" style="93" customWidth="1"/>
    <col min="1284" max="1284" width="10" style="93" customWidth="1"/>
    <col min="1285" max="1285" width="6.875" style="93" customWidth="1"/>
    <col min="1286" max="1287" width="0" style="93" hidden="1" customWidth="1"/>
    <col min="1288" max="1288" width="5" style="93" customWidth="1"/>
    <col min="1289" max="1290" width="0" style="93" hidden="1" customWidth="1"/>
    <col min="1291" max="1291" width="5" style="93" customWidth="1"/>
    <col min="1292" max="1293" width="0" style="93" hidden="1" customWidth="1"/>
    <col min="1294" max="1294" width="5" style="93" customWidth="1"/>
    <col min="1295" max="1296" width="0" style="93" hidden="1" customWidth="1"/>
    <col min="1297" max="1297" width="5" style="93" customWidth="1"/>
    <col min="1298" max="1299" width="0" style="93" hidden="1" customWidth="1"/>
    <col min="1300" max="1300" width="5" style="93" customWidth="1"/>
    <col min="1301" max="1302" width="0" style="93" hidden="1" customWidth="1"/>
    <col min="1303" max="1303" width="5" style="93" customWidth="1"/>
    <col min="1304" max="1305" width="0" style="93" hidden="1" customWidth="1"/>
    <col min="1306" max="1306" width="5" style="93" customWidth="1"/>
    <col min="1307" max="1308" width="0" style="93" hidden="1" customWidth="1"/>
    <col min="1309" max="1309" width="5" style="93" customWidth="1"/>
    <col min="1310" max="1311" width="0" style="93" hidden="1" customWidth="1"/>
    <col min="1312" max="1312" width="5" style="93" customWidth="1"/>
    <col min="1313" max="1314" width="0" style="93" hidden="1" customWidth="1"/>
    <col min="1315" max="1315" width="5" style="93" customWidth="1"/>
    <col min="1316" max="1317" width="0" style="93" hidden="1" customWidth="1"/>
    <col min="1318" max="1318" width="5" style="93" customWidth="1"/>
    <col min="1319" max="1320" width="0" style="93" hidden="1" customWidth="1"/>
    <col min="1321" max="1321" width="5" style="93" customWidth="1"/>
    <col min="1322" max="1323" width="0" style="93" hidden="1" customWidth="1"/>
    <col min="1324" max="1324" width="5" style="93" customWidth="1"/>
    <col min="1325" max="1326" width="0" style="93" hidden="1" customWidth="1"/>
    <col min="1327" max="1327" width="5" style="93" customWidth="1"/>
    <col min="1328" max="1329" width="0" style="93" hidden="1" customWidth="1"/>
    <col min="1330" max="1330" width="5" style="93" customWidth="1"/>
    <col min="1331" max="1332" width="0" style="93" hidden="1" customWidth="1"/>
    <col min="1333" max="1333" width="5" style="93" customWidth="1"/>
    <col min="1334" max="1335" width="0" style="93" hidden="1" customWidth="1"/>
    <col min="1336" max="1336" width="5" style="93" customWidth="1"/>
    <col min="1337" max="1338" width="0" style="93" hidden="1" customWidth="1"/>
    <col min="1339" max="1339" width="5" style="93" customWidth="1"/>
    <col min="1340" max="1340" width="1.875" style="93" customWidth="1"/>
    <col min="1341" max="1342" width="0" style="93" hidden="1" customWidth="1"/>
    <col min="1343" max="1343" width="8.625" style="93" customWidth="1"/>
    <col min="1344" max="1345" width="0" style="93" hidden="1" customWidth="1"/>
    <col min="1346" max="1346" width="8.625" style="93" customWidth="1"/>
    <col min="1347" max="1348" width="0" style="93" hidden="1" customWidth="1"/>
    <col min="1349" max="1349" width="8.625" style="93" customWidth="1"/>
    <col min="1350" max="1350" width="2.5" style="93" customWidth="1"/>
    <col min="1351" max="1351" width="3.125" style="93" customWidth="1"/>
    <col min="1352" max="1536" width="9" style="93"/>
    <col min="1537" max="1537" width="2.625" style="93" customWidth="1"/>
    <col min="1538" max="1538" width="5" style="93" customWidth="1"/>
    <col min="1539" max="1539" width="16.25" style="93" customWidth="1"/>
    <col min="1540" max="1540" width="10" style="93" customWidth="1"/>
    <col min="1541" max="1541" width="6.875" style="93" customWidth="1"/>
    <col min="1542" max="1543" width="0" style="93" hidden="1" customWidth="1"/>
    <col min="1544" max="1544" width="5" style="93" customWidth="1"/>
    <col min="1545" max="1546" width="0" style="93" hidden="1" customWidth="1"/>
    <col min="1547" max="1547" width="5" style="93" customWidth="1"/>
    <col min="1548" max="1549" width="0" style="93" hidden="1" customWidth="1"/>
    <col min="1550" max="1550" width="5" style="93" customWidth="1"/>
    <col min="1551" max="1552" width="0" style="93" hidden="1" customWidth="1"/>
    <col min="1553" max="1553" width="5" style="93" customWidth="1"/>
    <col min="1554" max="1555" width="0" style="93" hidden="1" customWidth="1"/>
    <col min="1556" max="1556" width="5" style="93" customWidth="1"/>
    <col min="1557" max="1558" width="0" style="93" hidden="1" customWidth="1"/>
    <col min="1559" max="1559" width="5" style="93" customWidth="1"/>
    <col min="1560" max="1561" width="0" style="93" hidden="1" customWidth="1"/>
    <col min="1562" max="1562" width="5" style="93" customWidth="1"/>
    <col min="1563" max="1564" width="0" style="93" hidden="1" customWidth="1"/>
    <col min="1565" max="1565" width="5" style="93" customWidth="1"/>
    <col min="1566" max="1567" width="0" style="93" hidden="1" customWidth="1"/>
    <col min="1568" max="1568" width="5" style="93" customWidth="1"/>
    <col min="1569" max="1570" width="0" style="93" hidden="1" customWidth="1"/>
    <col min="1571" max="1571" width="5" style="93" customWidth="1"/>
    <col min="1572" max="1573" width="0" style="93" hidden="1" customWidth="1"/>
    <col min="1574" max="1574" width="5" style="93" customWidth="1"/>
    <col min="1575" max="1576" width="0" style="93" hidden="1" customWidth="1"/>
    <col min="1577" max="1577" width="5" style="93" customWidth="1"/>
    <col min="1578" max="1579" width="0" style="93" hidden="1" customWidth="1"/>
    <col min="1580" max="1580" width="5" style="93" customWidth="1"/>
    <col min="1581" max="1582" width="0" style="93" hidden="1" customWidth="1"/>
    <col min="1583" max="1583" width="5" style="93" customWidth="1"/>
    <col min="1584" max="1585" width="0" style="93" hidden="1" customWidth="1"/>
    <col min="1586" max="1586" width="5" style="93" customWidth="1"/>
    <col min="1587" max="1588" width="0" style="93" hidden="1" customWidth="1"/>
    <col min="1589" max="1589" width="5" style="93" customWidth="1"/>
    <col min="1590" max="1591" width="0" style="93" hidden="1" customWidth="1"/>
    <col min="1592" max="1592" width="5" style="93" customWidth="1"/>
    <col min="1593" max="1594" width="0" style="93" hidden="1" customWidth="1"/>
    <col min="1595" max="1595" width="5" style="93" customWidth="1"/>
    <col min="1596" max="1596" width="1.875" style="93" customWidth="1"/>
    <col min="1597" max="1598" width="0" style="93" hidden="1" customWidth="1"/>
    <col min="1599" max="1599" width="8.625" style="93" customWidth="1"/>
    <col min="1600" max="1601" width="0" style="93" hidden="1" customWidth="1"/>
    <col min="1602" max="1602" width="8.625" style="93" customWidth="1"/>
    <col min="1603" max="1604" width="0" style="93" hidden="1" customWidth="1"/>
    <col min="1605" max="1605" width="8.625" style="93" customWidth="1"/>
    <col min="1606" max="1606" width="2.5" style="93" customWidth="1"/>
    <col min="1607" max="1607" width="3.125" style="93" customWidth="1"/>
    <col min="1608" max="1792" width="9" style="93"/>
    <col min="1793" max="1793" width="2.625" style="93" customWidth="1"/>
    <col min="1794" max="1794" width="5" style="93" customWidth="1"/>
    <col min="1795" max="1795" width="16.25" style="93" customWidth="1"/>
    <col min="1796" max="1796" width="10" style="93" customWidth="1"/>
    <col min="1797" max="1797" width="6.875" style="93" customWidth="1"/>
    <col min="1798" max="1799" width="0" style="93" hidden="1" customWidth="1"/>
    <col min="1800" max="1800" width="5" style="93" customWidth="1"/>
    <col min="1801" max="1802" width="0" style="93" hidden="1" customWidth="1"/>
    <col min="1803" max="1803" width="5" style="93" customWidth="1"/>
    <col min="1804" max="1805" width="0" style="93" hidden="1" customWidth="1"/>
    <col min="1806" max="1806" width="5" style="93" customWidth="1"/>
    <col min="1807" max="1808" width="0" style="93" hidden="1" customWidth="1"/>
    <col min="1809" max="1809" width="5" style="93" customWidth="1"/>
    <col min="1810" max="1811" width="0" style="93" hidden="1" customWidth="1"/>
    <col min="1812" max="1812" width="5" style="93" customWidth="1"/>
    <col min="1813" max="1814" width="0" style="93" hidden="1" customWidth="1"/>
    <col min="1815" max="1815" width="5" style="93" customWidth="1"/>
    <col min="1816" max="1817" width="0" style="93" hidden="1" customWidth="1"/>
    <col min="1818" max="1818" width="5" style="93" customWidth="1"/>
    <col min="1819" max="1820" width="0" style="93" hidden="1" customWidth="1"/>
    <col min="1821" max="1821" width="5" style="93" customWidth="1"/>
    <col min="1822" max="1823" width="0" style="93" hidden="1" customWidth="1"/>
    <col min="1824" max="1824" width="5" style="93" customWidth="1"/>
    <col min="1825" max="1826" width="0" style="93" hidden="1" customWidth="1"/>
    <col min="1827" max="1827" width="5" style="93" customWidth="1"/>
    <col min="1828" max="1829" width="0" style="93" hidden="1" customWidth="1"/>
    <col min="1830" max="1830" width="5" style="93" customWidth="1"/>
    <col min="1831" max="1832" width="0" style="93" hidden="1" customWidth="1"/>
    <col min="1833" max="1833" width="5" style="93" customWidth="1"/>
    <col min="1834" max="1835" width="0" style="93" hidden="1" customWidth="1"/>
    <col min="1836" max="1836" width="5" style="93" customWidth="1"/>
    <col min="1837" max="1838" width="0" style="93" hidden="1" customWidth="1"/>
    <col min="1839" max="1839" width="5" style="93" customWidth="1"/>
    <col min="1840" max="1841" width="0" style="93" hidden="1" customWidth="1"/>
    <col min="1842" max="1842" width="5" style="93" customWidth="1"/>
    <col min="1843" max="1844" width="0" style="93" hidden="1" customWidth="1"/>
    <col min="1845" max="1845" width="5" style="93" customWidth="1"/>
    <col min="1846" max="1847" width="0" style="93" hidden="1" customWidth="1"/>
    <col min="1848" max="1848" width="5" style="93" customWidth="1"/>
    <col min="1849" max="1850" width="0" style="93" hidden="1" customWidth="1"/>
    <col min="1851" max="1851" width="5" style="93" customWidth="1"/>
    <col min="1852" max="1852" width="1.875" style="93" customWidth="1"/>
    <col min="1853" max="1854" width="0" style="93" hidden="1" customWidth="1"/>
    <col min="1855" max="1855" width="8.625" style="93" customWidth="1"/>
    <col min="1856" max="1857" width="0" style="93" hidden="1" customWidth="1"/>
    <col min="1858" max="1858" width="8.625" style="93" customWidth="1"/>
    <col min="1859" max="1860" width="0" style="93" hidden="1" customWidth="1"/>
    <col min="1861" max="1861" width="8.625" style="93" customWidth="1"/>
    <col min="1862" max="1862" width="2.5" style="93" customWidth="1"/>
    <col min="1863" max="1863" width="3.125" style="93" customWidth="1"/>
    <col min="1864" max="2048" width="9" style="93"/>
    <col min="2049" max="2049" width="2.625" style="93" customWidth="1"/>
    <col min="2050" max="2050" width="5" style="93" customWidth="1"/>
    <col min="2051" max="2051" width="16.25" style="93" customWidth="1"/>
    <col min="2052" max="2052" width="10" style="93" customWidth="1"/>
    <col min="2053" max="2053" width="6.875" style="93" customWidth="1"/>
    <col min="2054" max="2055" width="0" style="93" hidden="1" customWidth="1"/>
    <col min="2056" max="2056" width="5" style="93" customWidth="1"/>
    <col min="2057" max="2058" width="0" style="93" hidden="1" customWidth="1"/>
    <col min="2059" max="2059" width="5" style="93" customWidth="1"/>
    <col min="2060" max="2061" width="0" style="93" hidden="1" customWidth="1"/>
    <col min="2062" max="2062" width="5" style="93" customWidth="1"/>
    <col min="2063" max="2064" width="0" style="93" hidden="1" customWidth="1"/>
    <col min="2065" max="2065" width="5" style="93" customWidth="1"/>
    <col min="2066" max="2067" width="0" style="93" hidden="1" customWidth="1"/>
    <col min="2068" max="2068" width="5" style="93" customWidth="1"/>
    <col min="2069" max="2070" width="0" style="93" hidden="1" customWidth="1"/>
    <col min="2071" max="2071" width="5" style="93" customWidth="1"/>
    <col min="2072" max="2073" width="0" style="93" hidden="1" customWidth="1"/>
    <col min="2074" max="2074" width="5" style="93" customWidth="1"/>
    <col min="2075" max="2076" width="0" style="93" hidden="1" customWidth="1"/>
    <col min="2077" max="2077" width="5" style="93" customWidth="1"/>
    <col min="2078" max="2079" width="0" style="93" hidden="1" customWidth="1"/>
    <col min="2080" max="2080" width="5" style="93" customWidth="1"/>
    <col min="2081" max="2082" width="0" style="93" hidden="1" customWidth="1"/>
    <col min="2083" max="2083" width="5" style="93" customWidth="1"/>
    <col min="2084" max="2085" width="0" style="93" hidden="1" customWidth="1"/>
    <col min="2086" max="2086" width="5" style="93" customWidth="1"/>
    <col min="2087" max="2088" width="0" style="93" hidden="1" customWidth="1"/>
    <col min="2089" max="2089" width="5" style="93" customWidth="1"/>
    <col min="2090" max="2091" width="0" style="93" hidden="1" customWidth="1"/>
    <col min="2092" max="2092" width="5" style="93" customWidth="1"/>
    <col min="2093" max="2094" width="0" style="93" hidden="1" customWidth="1"/>
    <col min="2095" max="2095" width="5" style="93" customWidth="1"/>
    <col min="2096" max="2097" width="0" style="93" hidden="1" customWidth="1"/>
    <col min="2098" max="2098" width="5" style="93" customWidth="1"/>
    <col min="2099" max="2100" width="0" style="93" hidden="1" customWidth="1"/>
    <col min="2101" max="2101" width="5" style="93" customWidth="1"/>
    <col min="2102" max="2103" width="0" style="93" hidden="1" customWidth="1"/>
    <col min="2104" max="2104" width="5" style="93" customWidth="1"/>
    <col min="2105" max="2106" width="0" style="93" hidden="1" customWidth="1"/>
    <col min="2107" max="2107" width="5" style="93" customWidth="1"/>
    <col min="2108" max="2108" width="1.875" style="93" customWidth="1"/>
    <col min="2109" max="2110" width="0" style="93" hidden="1" customWidth="1"/>
    <col min="2111" max="2111" width="8.625" style="93" customWidth="1"/>
    <col min="2112" max="2113" width="0" style="93" hidden="1" customWidth="1"/>
    <col min="2114" max="2114" width="8.625" style="93" customWidth="1"/>
    <col min="2115" max="2116" width="0" style="93" hidden="1" customWidth="1"/>
    <col min="2117" max="2117" width="8.625" style="93" customWidth="1"/>
    <col min="2118" max="2118" width="2.5" style="93" customWidth="1"/>
    <col min="2119" max="2119" width="3.125" style="93" customWidth="1"/>
    <col min="2120" max="2304" width="9" style="93"/>
    <col min="2305" max="2305" width="2.625" style="93" customWidth="1"/>
    <col min="2306" max="2306" width="5" style="93" customWidth="1"/>
    <col min="2307" max="2307" width="16.25" style="93" customWidth="1"/>
    <col min="2308" max="2308" width="10" style="93" customWidth="1"/>
    <col min="2309" max="2309" width="6.875" style="93" customWidth="1"/>
    <col min="2310" max="2311" width="0" style="93" hidden="1" customWidth="1"/>
    <col min="2312" max="2312" width="5" style="93" customWidth="1"/>
    <col min="2313" max="2314" width="0" style="93" hidden="1" customWidth="1"/>
    <col min="2315" max="2315" width="5" style="93" customWidth="1"/>
    <col min="2316" max="2317" width="0" style="93" hidden="1" customWidth="1"/>
    <col min="2318" max="2318" width="5" style="93" customWidth="1"/>
    <col min="2319" max="2320" width="0" style="93" hidden="1" customWidth="1"/>
    <col min="2321" max="2321" width="5" style="93" customWidth="1"/>
    <col min="2322" max="2323" width="0" style="93" hidden="1" customWidth="1"/>
    <col min="2324" max="2324" width="5" style="93" customWidth="1"/>
    <col min="2325" max="2326" width="0" style="93" hidden="1" customWidth="1"/>
    <col min="2327" max="2327" width="5" style="93" customWidth="1"/>
    <col min="2328" max="2329" width="0" style="93" hidden="1" customWidth="1"/>
    <col min="2330" max="2330" width="5" style="93" customWidth="1"/>
    <col min="2331" max="2332" width="0" style="93" hidden="1" customWidth="1"/>
    <col min="2333" max="2333" width="5" style="93" customWidth="1"/>
    <col min="2334" max="2335" width="0" style="93" hidden="1" customWidth="1"/>
    <col min="2336" max="2336" width="5" style="93" customWidth="1"/>
    <col min="2337" max="2338" width="0" style="93" hidden="1" customWidth="1"/>
    <col min="2339" max="2339" width="5" style="93" customWidth="1"/>
    <col min="2340" max="2341" width="0" style="93" hidden="1" customWidth="1"/>
    <col min="2342" max="2342" width="5" style="93" customWidth="1"/>
    <col min="2343" max="2344" width="0" style="93" hidden="1" customWidth="1"/>
    <col min="2345" max="2345" width="5" style="93" customWidth="1"/>
    <col min="2346" max="2347" width="0" style="93" hidden="1" customWidth="1"/>
    <col min="2348" max="2348" width="5" style="93" customWidth="1"/>
    <col min="2349" max="2350" width="0" style="93" hidden="1" customWidth="1"/>
    <col min="2351" max="2351" width="5" style="93" customWidth="1"/>
    <col min="2352" max="2353" width="0" style="93" hidden="1" customWidth="1"/>
    <col min="2354" max="2354" width="5" style="93" customWidth="1"/>
    <col min="2355" max="2356" width="0" style="93" hidden="1" customWidth="1"/>
    <col min="2357" max="2357" width="5" style="93" customWidth="1"/>
    <col min="2358" max="2359" width="0" style="93" hidden="1" customWidth="1"/>
    <col min="2360" max="2360" width="5" style="93" customWidth="1"/>
    <col min="2361" max="2362" width="0" style="93" hidden="1" customWidth="1"/>
    <col min="2363" max="2363" width="5" style="93" customWidth="1"/>
    <col min="2364" max="2364" width="1.875" style="93" customWidth="1"/>
    <col min="2365" max="2366" width="0" style="93" hidden="1" customWidth="1"/>
    <col min="2367" max="2367" width="8.625" style="93" customWidth="1"/>
    <col min="2368" max="2369" width="0" style="93" hidden="1" customWidth="1"/>
    <col min="2370" max="2370" width="8.625" style="93" customWidth="1"/>
    <col min="2371" max="2372" width="0" style="93" hidden="1" customWidth="1"/>
    <col min="2373" max="2373" width="8.625" style="93" customWidth="1"/>
    <col min="2374" max="2374" width="2.5" style="93" customWidth="1"/>
    <col min="2375" max="2375" width="3.125" style="93" customWidth="1"/>
    <col min="2376" max="2560" width="9" style="93"/>
    <col min="2561" max="2561" width="2.625" style="93" customWidth="1"/>
    <col min="2562" max="2562" width="5" style="93" customWidth="1"/>
    <col min="2563" max="2563" width="16.25" style="93" customWidth="1"/>
    <col min="2564" max="2564" width="10" style="93" customWidth="1"/>
    <col min="2565" max="2565" width="6.875" style="93" customWidth="1"/>
    <col min="2566" max="2567" width="0" style="93" hidden="1" customWidth="1"/>
    <col min="2568" max="2568" width="5" style="93" customWidth="1"/>
    <col min="2569" max="2570" width="0" style="93" hidden="1" customWidth="1"/>
    <col min="2571" max="2571" width="5" style="93" customWidth="1"/>
    <col min="2572" max="2573" width="0" style="93" hidden="1" customWidth="1"/>
    <col min="2574" max="2574" width="5" style="93" customWidth="1"/>
    <col min="2575" max="2576" width="0" style="93" hidden="1" customWidth="1"/>
    <col min="2577" max="2577" width="5" style="93" customWidth="1"/>
    <col min="2578" max="2579" width="0" style="93" hidden="1" customWidth="1"/>
    <col min="2580" max="2580" width="5" style="93" customWidth="1"/>
    <col min="2581" max="2582" width="0" style="93" hidden="1" customWidth="1"/>
    <col min="2583" max="2583" width="5" style="93" customWidth="1"/>
    <col min="2584" max="2585" width="0" style="93" hidden="1" customWidth="1"/>
    <col min="2586" max="2586" width="5" style="93" customWidth="1"/>
    <col min="2587" max="2588" width="0" style="93" hidden="1" customWidth="1"/>
    <col min="2589" max="2589" width="5" style="93" customWidth="1"/>
    <col min="2590" max="2591" width="0" style="93" hidden="1" customWidth="1"/>
    <col min="2592" max="2592" width="5" style="93" customWidth="1"/>
    <col min="2593" max="2594" width="0" style="93" hidden="1" customWidth="1"/>
    <col min="2595" max="2595" width="5" style="93" customWidth="1"/>
    <col min="2596" max="2597" width="0" style="93" hidden="1" customWidth="1"/>
    <col min="2598" max="2598" width="5" style="93" customWidth="1"/>
    <col min="2599" max="2600" width="0" style="93" hidden="1" customWidth="1"/>
    <col min="2601" max="2601" width="5" style="93" customWidth="1"/>
    <col min="2602" max="2603" width="0" style="93" hidden="1" customWidth="1"/>
    <col min="2604" max="2604" width="5" style="93" customWidth="1"/>
    <col min="2605" max="2606" width="0" style="93" hidden="1" customWidth="1"/>
    <col min="2607" max="2607" width="5" style="93" customWidth="1"/>
    <col min="2608" max="2609" width="0" style="93" hidden="1" customWidth="1"/>
    <col min="2610" max="2610" width="5" style="93" customWidth="1"/>
    <col min="2611" max="2612" width="0" style="93" hidden="1" customWidth="1"/>
    <col min="2613" max="2613" width="5" style="93" customWidth="1"/>
    <col min="2614" max="2615" width="0" style="93" hidden="1" customWidth="1"/>
    <col min="2616" max="2616" width="5" style="93" customWidth="1"/>
    <col min="2617" max="2618" width="0" style="93" hidden="1" customWidth="1"/>
    <col min="2619" max="2619" width="5" style="93" customWidth="1"/>
    <col min="2620" max="2620" width="1.875" style="93" customWidth="1"/>
    <col min="2621" max="2622" width="0" style="93" hidden="1" customWidth="1"/>
    <col min="2623" max="2623" width="8.625" style="93" customWidth="1"/>
    <col min="2624" max="2625" width="0" style="93" hidden="1" customWidth="1"/>
    <col min="2626" max="2626" width="8.625" style="93" customWidth="1"/>
    <col min="2627" max="2628" width="0" style="93" hidden="1" customWidth="1"/>
    <col min="2629" max="2629" width="8.625" style="93" customWidth="1"/>
    <col min="2630" max="2630" width="2.5" style="93" customWidth="1"/>
    <col min="2631" max="2631" width="3.125" style="93" customWidth="1"/>
    <col min="2632" max="2816" width="9" style="93"/>
    <col min="2817" max="2817" width="2.625" style="93" customWidth="1"/>
    <col min="2818" max="2818" width="5" style="93" customWidth="1"/>
    <col min="2819" max="2819" width="16.25" style="93" customWidth="1"/>
    <col min="2820" max="2820" width="10" style="93" customWidth="1"/>
    <col min="2821" max="2821" width="6.875" style="93" customWidth="1"/>
    <col min="2822" max="2823" width="0" style="93" hidden="1" customWidth="1"/>
    <col min="2824" max="2824" width="5" style="93" customWidth="1"/>
    <col min="2825" max="2826" width="0" style="93" hidden="1" customWidth="1"/>
    <col min="2827" max="2827" width="5" style="93" customWidth="1"/>
    <col min="2828" max="2829" width="0" style="93" hidden="1" customWidth="1"/>
    <col min="2830" max="2830" width="5" style="93" customWidth="1"/>
    <col min="2831" max="2832" width="0" style="93" hidden="1" customWidth="1"/>
    <col min="2833" max="2833" width="5" style="93" customWidth="1"/>
    <col min="2834" max="2835" width="0" style="93" hidden="1" customWidth="1"/>
    <col min="2836" max="2836" width="5" style="93" customWidth="1"/>
    <col min="2837" max="2838" width="0" style="93" hidden="1" customWidth="1"/>
    <col min="2839" max="2839" width="5" style="93" customWidth="1"/>
    <col min="2840" max="2841" width="0" style="93" hidden="1" customWidth="1"/>
    <col min="2842" max="2842" width="5" style="93" customWidth="1"/>
    <col min="2843" max="2844" width="0" style="93" hidden="1" customWidth="1"/>
    <col min="2845" max="2845" width="5" style="93" customWidth="1"/>
    <col min="2846" max="2847" width="0" style="93" hidden="1" customWidth="1"/>
    <col min="2848" max="2848" width="5" style="93" customWidth="1"/>
    <col min="2849" max="2850" width="0" style="93" hidden="1" customWidth="1"/>
    <col min="2851" max="2851" width="5" style="93" customWidth="1"/>
    <col min="2852" max="2853" width="0" style="93" hidden="1" customWidth="1"/>
    <col min="2854" max="2854" width="5" style="93" customWidth="1"/>
    <col min="2855" max="2856" width="0" style="93" hidden="1" customWidth="1"/>
    <col min="2857" max="2857" width="5" style="93" customWidth="1"/>
    <col min="2858" max="2859" width="0" style="93" hidden="1" customWidth="1"/>
    <col min="2860" max="2860" width="5" style="93" customWidth="1"/>
    <col min="2861" max="2862" width="0" style="93" hidden="1" customWidth="1"/>
    <col min="2863" max="2863" width="5" style="93" customWidth="1"/>
    <col min="2864" max="2865" width="0" style="93" hidden="1" customWidth="1"/>
    <col min="2866" max="2866" width="5" style="93" customWidth="1"/>
    <col min="2867" max="2868" width="0" style="93" hidden="1" customWidth="1"/>
    <col min="2869" max="2869" width="5" style="93" customWidth="1"/>
    <col min="2870" max="2871" width="0" style="93" hidden="1" customWidth="1"/>
    <col min="2872" max="2872" width="5" style="93" customWidth="1"/>
    <col min="2873" max="2874" width="0" style="93" hidden="1" customWidth="1"/>
    <col min="2875" max="2875" width="5" style="93" customWidth="1"/>
    <col min="2876" max="2876" width="1.875" style="93" customWidth="1"/>
    <col min="2877" max="2878" width="0" style="93" hidden="1" customWidth="1"/>
    <col min="2879" max="2879" width="8.625" style="93" customWidth="1"/>
    <col min="2880" max="2881" width="0" style="93" hidden="1" customWidth="1"/>
    <col min="2882" max="2882" width="8.625" style="93" customWidth="1"/>
    <col min="2883" max="2884" width="0" style="93" hidden="1" customWidth="1"/>
    <col min="2885" max="2885" width="8.625" style="93" customWidth="1"/>
    <col min="2886" max="2886" width="2.5" style="93" customWidth="1"/>
    <col min="2887" max="2887" width="3.125" style="93" customWidth="1"/>
    <col min="2888" max="3072" width="9" style="93"/>
    <col min="3073" max="3073" width="2.625" style="93" customWidth="1"/>
    <col min="3074" max="3074" width="5" style="93" customWidth="1"/>
    <col min="3075" max="3075" width="16.25" style="93" customWidth="1"/>
    <col min="3076" max="3076" width="10" style="93" customWidth="1"/>
    <col min="3077" max="3077" width="6.875" style="93" customWidth="1"/>
    <col min="3078" max="3079" width="0" style="93" hidden="1" customWidth="1"/>
    <col min="3080" max="3080" width="5" style="93" customWidth="1"/>
    <col min="3081" max="3082" width="0" style="93" hidden="1" customWidth="1"/>
    <col min="3083" max="3083" width="5" style="93" customWidth="1"/>
    <col min="3084" max="3085" width="0" style="93" hidden="1" customWidth="1"/>
    <col min="3086" max="3086" width="5" style="93" customWidth="1"/>
    <col min="3087" max="3088" width="0" style="93" hidden="1" customWidth="1"/>
    <col min="3089" max="3089" width="5" style="93" customWidth="1"/>
    <col min="3090" max="3091" width="0" style="93" hidden="1" customWidth="1"/>
    <col min="3092" max="3092" width="5" style="93" customWidth="1"/>
    <col min="3093" max="3094" width="0" style="93" hidden="1" customWidth="1"/>
    <col min="3095" max="3095" width="5" style="93" customWidth="1"/>
    <col min="3096" max="3097" width="0" style="93" hidden="1" customWidth="1"/>
    <col min="3098" max="3098" width="5" style="93" customWidth="1"/>
    <col min="3099" max="3100" width="0" style="93" hidden="1" customWidth="1"/>
    <col min="3101" max="3101" width="5" style="93" customWidth="1"/>
    <col min="3102" max="3103" width="0" style="93" hidden="1" customWidth="1"/>
    <col min="3104" max="3104" width="5" style="93" customWidth="1"/>
    <col min="3105" max="3106" width="0" style="93" hidden="1" customWidth="1"/>
    <col min="3107" max="3107" width="5" style="93" customWidth="1"/>
    <col min="3108" max="3109" width="0" style="93" hidden="1" customWidth="1"/>
    <col min="3110" max="3110" width="5" style="93" customWidth="1"/>
    <col min="3111" max="3112" width="0" style="93" hidden="1" customWidth="1"/>
    <col min="3113" max="3113" width="5" style="93" customWidth="1"/>
    <col min="3114" max="3115" width="0" style="93" hidden="1" customWidth="1"/>
    <col min="3116" max="3116" width="5" style="93" customWidth="1"/>
    <col min="3117" max="3118" width="0" style="93" hidden="1" customWidth="1"/>
    <col min="3119" max="3119" width="5" style="93" customWidth="1"/>
    <col min="3120" max="3121" width="0" style="93" hidden="1" customWidth="1"/>
    <col min="3122" max="3122" width="5" style="93" customWidth="1"/>
    <col min="3123" max="3124" width="0" style="93" hidden="1" customWidth="1"/>
    <col min="3125" max="3125" width="5" style="93" customWidth="1"/>
    <col min="3126" max="3127" width="0" style="93" hidden="1" customWidth="1"/>
    <col min="3128" max="3128" width="5" style="93" customWidth="1"/>
    <col min="3129" max="3130" width="0" style="93" hidden="1" customWidth="1"/>
    <col min="3131" max="3131" width="5" style="93" customWidth="1"/>
    <col min="3132" max="3132" width="1.875" style="93" customWidth="1"/>
    <col min="3133" max="3134" width="0" style="93" hidden="1" customWidth="1"/>
    <col min="3135" max="3135" width="8.625" style="93" customWidth="1"/>
    <col min="3136" max="3137" width="0" style="93" hidden="1" customWidth="1"/>
    <col min="3138" max="3138" width="8.625" style="93" customWidth="1"/>
    <col min="3139" max="3140" width="0" style="93" hidden="1" customWidth="1"/>
    <col min="3141" max="3141" width="8.625" style="93" customWidth="1"/>
    <col min="3142" max="3142" width="2.5" style="93" customWidth="1"/>
    <col min="3143" max="3143" width="3.125" style="93" customWidth="1"/>
    <col min="3144" max="3328" width="9" style="93"/>
    <col min="3329" max="3329" width="2.625" style="93" customWidth="1"/>
    <col min="3330" max="3330" width="5" style="93" customWidth="1"/>
    <col min="3331" max="3331" width="16.25" style="93" customWidth="1"/>
    <col min="3332" max="3332" width="10" style="93" customWidth="1"/>
    <col min="3333" max="3333" width="6.875" style="93" customWidth="1"/>
    <col min="3334" max="3335" width="0" style="93" hidden="1" customWidth="1"/>
    <col min="3336" max="3336" width="5" style="93" customWidth="1"/>
    <col min="3337" max="3338" width="0" style="93" hidden="1" customWidth="1"/>
    <col min="3339" max="3339" width="5" style="93" customWidth="1"/>
    <col min="3340" max="3341" width="0" style="93" hidden="1" customWidth="1"/>
    <col min="3342" max="3342" width="5" style="93" customWidth="1"/>
    <col min="3343" max="3344" width="0" style="93" hidden="1" customWidth="1"/>
    <col min="3345" max="3345" width="5" style="93" customWidth="1"/>
    <col min="3346" max="3347" width="0" style="93" hidden="1" customWidth="1"/>
    <col min="3348" max="3348" width="5" style="93" customWidth="1"/>
    <col min="3349" max="3350" width="0" style="93" hidden="1" customWidth="1"/>
    <col min="3351" max="3351" width="5" style="93" customWidth="1"/>
    <col min="3352" max="3353" width="0" style="93" hidden="1" customWidth="1"/>
    <col min="3354" max="3354" width="5" style="93" customWidth="1"/>
    <col min="3355" max="3356" width="0" style="93" hidden="1" customWidth="1"/>
    <col min="3357" max="3357" width="5" style="93" customWidth="1"/>
    <col min="3358" max="3359" width="0" style="93" hidden="1" customWidth="1"/>
    <col min="3360" max="3360" width="5" style="93" customWidth="1"/>
    <col min="3361" max="3362" width="0" style="93" hidden="1" customWidth="1"/>
    <col min="3363" max="3363" width="5" style="93" customWidth="1"/>
    <col min="3364" max="3365" width="0" style="93" hidden="1" customWidth="1"/>
    <col min="3366" max="3366" width="5" style="93" customWidth="1"/>
    <col min="3367" max="3368" width="0" style="93" hidden="1" customWidth="1"/>
    <col min="3369" max="3369" width="5" style="93" customWidth="1"/>
    <col min="3370" max="3371" width="0" style="93" hidden="1" customWidth="1"/>
    <col min="3372" max="3372" width="5" style="93" customWidth="1"/>
    <col min="3373" max="3374" width="0" style="93" hidden="1" customWidth="1"/>
    <col min="3375" max="3375" width="5" style="93" customWidth="1"/>
    <col min="3376" max="3377" width="0" style="93" hidden="1" customWidth="1"/>
    <col min="3378" max="3378" width="5" style="93" customWidth="1"/>
    <col min="3379" max="3380" width="0" style="93" hidden="1" customWidth="1"/>
    <col min="3381" max="3381" width="5" style="93" customWidth="1"/>
    <col min="3382" max="3383" width="0" style="93" hidden="1" customWidth="1"/>
    <col min="3384" max="3384" width="5" style="93" customWidth="1"/>
    <col min="3385" max="3386" width="0" style="93" hidden="1" customWidth="1"/>
    <col min="3387" max="3387" width="5" style="93" customWidth="1"/>
    <col min="3388" max="3388" width="1.875" style="93" customWidth="1"/>
    <col min="3389" max="3390" width="0" style="93" hidden="1" customWidth="1"/>
    <col min="3391" max="3391" width="8.625" style="93" customWidth="1"/>
    <col min="3392" max="3393" width="0" style="93" hidden="1" customWidth="1"/>
    <col min="3394" max="3394" width="8.625" style="93" customWidth="1"/>
    <col min="3395" max="3396" width="0" style="93" hidden="1" customWidth="1"/>
    <col min="3397" max="3397" width="8.625" style="93" customWidth="1"/>
    <col min="3398" max="3398" width="2.5" style="93" customWidth="1"/>
    <col min="3399" max="3399" width="3.125" style="93" customWidth="1"/>
    <col min="3400" max="3584" width="9" style="93"/>
    <col min="3585" max="3585" width="2.625" style="93" customWidth="1"/>
    <col min="3586" max="3586" width="5" style="93" customWidth="1"/>
    <col min="3587" max="3587" width="16.25" style="93" customWidth="1"/>
    <col min="3588" max="3588" width="10" style="93" customWidth="1"/>
    <col min="3589" max="3589" width="6.875" style="93" customWidth="1"/>
    <col min="3590" max="3591" width="0" style="93" hidden="1" customWidth="1"/>
    <col min="3592" max="3592" width="5" style="93" customWidth="1"/>
    <col min="3593" max="3594" width="0" style="93" hidden="1" customWidth="1"/>
    <col min="3595" max="3595" width="5" style="93" customWidth="1"/>
    <col min="3596" max="3597" width="0" style="93" hidden="1" customWidth="1"/>
    <col min="3598" max="3598" width="5" style="93" customWidth="1"/>
    <col min="3599" max="3600" width="0" style="93" hidden="1" customWidth="1"/>
    <col min="3601" max="3601" width="5" style="93" customWidth="1"/>
    <col min="3602" max="3603" width="0" style="93" hidden="1" customWidth="1"/>
    <col min="3604" max="3604" width="5" style="93" customWidth="1"/>
    <col min="3605" max="3606" width="0" style="93" hidden="1" customWidth="1"/>
    <col min="3607" max="3607" width="5" style="93" customWidth="1"/>
    <col min="3608" max="3609" width="0" style="93" hidden="1" customWidth="1"/>
    <col min="3610" max="3610" width="5" style="93" customWidth="1"/>
    <col min="3611" max="3612" width="0" style="93" hidden="1" customWidth="1"/>
    <col min="3613" max="3613" width="5" style="93" customWidth="1"/>
    <col min="3614" max="3615" width="0" style="93" hidden="1" customWidth="1"/>
    <col min="3616" max="3616" width="5" style="93" customWidth="1"/>
    <col min="3617" max="3618" width="0" style="93" hidden="1" customWidth="1"/>
    <col min="3619" max="3619" width="5" style="93" customWidth="1"/>
    <col min="3620" max="3621" width="0" style="93" hidden="1" customWidth="1"/>
    <col min="3622" max="3622" width="5" style="93" customWidth="1"/>
    <col min="3623" max="3624" width="0" style="93" hidden="1" customWidth="1"/>
    <col min="3625" max="3625" width="5" style="93" customWidth="1"/>
    <col min="3626" max="3627" width="0" style="93" hidden="1" customWidth="1"/>
    <col min="3628" max="3628" width="5" style="93" customWidth="1"/>
    <col min="3629" max="3630" width="0" style="93" hidden="1" customWidth="1"/>
    <col min="3631" max="3631" width="5" style="93" customWidth="1"/>
    <col min="3632" max="3633" width="0" style="93" hidden="1" customWidth="1"/>
    <col min="3634" max="3634" width="5" style="93" customWidth="1"/>
    <col min="3635" max="3636" width="0" style="93" hidden="1" customWidth="1"/>
    <col min="3637" max="3637" width="5" style="93" customWidth="1"/>
    <col min="3638" max="3639" width="0" style="93" hidden="1" customWidth="1"/>
    <col min="3640" max="3640" width="5" style="93" customWidth="1"/>
    <col min="3641" max="3642" width="0" style="93" hidden="1" customWidth="1"/>
    <col min="3643" max="3643" width="5" style="93" customWidth="1"/>
    <col min="3644" max="3644" width="1.875" style="93" customWidth="1"/>
    <col min="3645" max="3646" width="0" style="93" hidden="1" customWidth="1"/>
    <col min="3647" max="3647" width="8.625" style="93" customWidth="1"/>
    <col min="3648" max="3649" width="0" style="93" hidden="1" customWidth="1"/>
    <col min="3650" max="3650" width="8.625" style="93" customWidth="1"/>
    <col min="3651" max="3652" width="0" style="93" hidden="1" customWidth="1"/>
    <col min="3653" max="3653" width="8.625" style="93" customWidth="1"/>
    <col min="3654" max="3654" width="2.5" style="93" customWidth="1"/>
    <col min="3655" max="3655" width="3.125" style="93" customWidth="1"/>
    <col min="3656" max="3840" width="9" style="93"/>
    <col min="3841" max="3841" width="2.625" style="93" customWidth="1"/>
    <col min="3842" max="3842" width="5" style="93" customWidth="1"/>
    <col min="3843" max="3843" width="16.25" style="93" customWidth="1"/>
    <col min="3844" max="3844" width="10" style="93" customWidth="1"/>
    <col min="3845" max="3845" width="6.875" style="93" customWidth="1"/>
    <col min="3846" max="3847" width="0" style="93" hidden="1" customWidth="1"/>
    <col min="3848" max="3848" width="5" style="93" customWidth="1"/>
    <col min="3849" max="3850" width="0" style="93" hidden="1" customWidth="1"/>
    <col min="3851" max="3851" width="5" style="93" customWidth="1"/>
    <col min="3852" max="3853" width="0" style="93" hidden="1" customWidth="1"/>
    <col min="3854" max="3854" width="5" style="93" customWidth="1"/>
    <col min="3855" max="3856" width="0" style="93" hidden="1" customWidth="1"/>
    <col min="3857" max="3857" width="5" style="93" customWidth="1"/>
    <col min="3858" max="3859" width="0" style="93" hidden="1" customWidth="1"/>
    <col min="3860" max="3860" width="5" style="93" customWidth="1"/>
    <col min="3861" max="3862" width="0" style="93" hidden="1" customWidth="1"/>
    <col min="3863" max="3863" width="5" style="93" customWidth="1"/>
    <col min="3864" max="3865" width="0" style="93" hidden="1" customWidth="1"/>
    <col min="3866" max="3866" width="5" style="93" customWidth="1"/>
    <col min="3867" max="3868" width="0" style="93" hidden="1" customWidth="1"/>
    <col min="3869" max="3869" width="5" style="93" customWidth="1"/>
    <col min="3870" max="3871" width="0" style="93" hidden="1" customWidth="1"/>
    <col min="3872" max="3872" width="5" style="93" customWidth="1"/>
    <col min="3873" max="3874" width="0" style="93" hidden="1" customWidth="1"/>
    <col min="3875" max="3875" width="5" style="93" customWidth="1"/>
    <col min="3876" max="3877" width="0" style="93" hidden="1" customWidth="1"/>
    <col min="3878" max="3878" width="5" style="93" customWidth="1"/>
    <col min="3879" max="3880" width="0" style="93" hidden="1" customWidth="1"/>
    <col min="3881" max="3881" width="5" style="93" customWidth="1"/>
    <col min="3882" max="3883" width="0" style="93" hidden="1" customWidth="1"/>
    <col min="3884" max="3884" width="5" style="93" customWidth="1"/>
    <col min="3885" max="3886" width="0" style="93" hidden="1" customWidth="1"/>
    <col min="3887" max="3887" width="5" style="93" customWidth="1"/>
    <col min="3888" max="3889" width="0" style="93" hidden="1" customWidth="1"/>
    <col min="3890" max="3890" width="5" style="93" customWidth="1"/>
    <col min="3891" max="3892" width="0" style="93" hidden="1" customWidth="1"/>
    <col min="3893" max="3893" width="5" style="93" customWidth="1"/>
    <col min="3894" max="3895" width="0" style="93" hidden="1" customWidth="1"/>
    <col min="3896" max="3896" width="5" style="93" customWidth="1"/>
    <col min="3897" max="3898" width="0" style="93" hidden="1" customWidth="1"/>
    <col min="3899" max="3899" width="5" style="93" customWidth="1"/>
    <col min="3900" max="3900" width="1.875" style="93" customWidth="1"/>
    <col min="3901" max="3902" width="0" style="93" hidden="1" customWidth="1"/>
    <col min="3903" max="3903" width="8.625" style="93" customWidth="1"/>
    <col min="3904" max="3905" width="0" style="93" hidden="1" customWidth="1"/>
    <col min="3906" max="3906" width="8.625" style="93" customWidth="1"/>
    <col min="3907" max="3908" width="0" style="93" hidden="1" customWidth="1"/>
    <col min="3909" max="3909" width="8.625" style="93" customWidth="1"/>
    <col min="3910" max="3910" width="2.5" style="93" customWidth="1"/>
    <col min="3911" max="3911" width="3.125" style="93" customWidth="1"/>
    <col min="3912" max="4096" width="9" style="93"/>
    <col min="4097" max="4097" width="2.625" style="93" customWidth="1"/>
    <col min="4098" max="4098" width="5" style="93" customWidth="1"/>
    <col min="4099" max="4099" width="16.25" style="93" customWidth="1"/>
    <col min="4100" max="4100" width="10" style="93" customWidth="1"/>
    <col min="4101" max="4101" width="6.875" style="93" customWidth="1"/>
    <col min="4102" max="4103" width="0" style="93" hidden="1" customWidth="1"/>
    <col min="4104" max="4104" width="5" style="93" customWidth="1"/>
    <col min="4105" max="4106" width="0" style="93" hidden="1" customWidth="1"/>
    <col min="4107" max="4107" width="5" style="93" customWidth="1"/>
    <col min="4108" max="4109" width="0" style="93" hidden="1" customWidth="1"/>
    <col min="4110" max="4110" width="5" style="93" customWidth="1"/>
    <col min="4111" max="4112" width="0" style="93" hidden="1" customWidth="1"/>
    <col min="4113" max="4113" width="5" style="93" customWidth="1"/>
    <col min="4114" max="4115" width="0" style="93" hidden="1" customWidth="1"/>
    <col min="4116" max="4116" width="5" style="93" customWidth="1"/>
    <col min="4117" max="4118" width="0" style="93" hidden="1" customWidth="1"/>
    <col min="4119" max="4119" width="5" style="93" customWidth="1"/>
    <col min="4120" max="4121" width="0" style="93" hidden="1" customWidth="1"/>
    <col min="4122" max="4122" width="5" style="93" customWidth="1"/>
    <col min="4123" max="4124" width="0" style="93" hidden="1" customWidth="1"/>
    <col min="4125" max="4125" width="5" style="93" customWidth="1"/>
    <col min="4126" max="4127" width="0" style="93" hidden="1" customWidth="1"/>
    <col min="4128" max="4128" width="5" style="93" customWidth="1"/>
    <col min="4129" max="4130" width="0" style="93" hidden="1" customWidth="1"/>
    <col min="4131" max="4131" width="5" style="93" customWidth="1"/>
    <col min="4132" max="4133" width="0" style="93" hidden="1" customWidth="1"/>
    <col min="4134" max="4134" width="5" style="93" customWidth="1"/>
    <col min="4135" max="4136" width="0" style="93" hidden="1" customWidth="1"/>
    <col min="4137" max="4137" width="5" style="93" customWidth="1"/>
    <col min="4138" max="4139" width="0" style="93" hidden="1" customWidth="1"/>
    <col min="4140" max="4140" width="5" style="93" customWidth="1"/>
    <col min="4141" max="4142" width="0" style="93" hidden="1" customWidth="1"/>
    <col min="4143" max="4143" width="5" style="93" customWidth="1"/>
    <col min="4144" max="4145" width="0" style="93" hidden="1" customWidth="1"/>
    <col min="4146" max="4146" width="5" style="93" customWidth="1"/>
    <col min="4147" max="4148" width="0" style="93" hidden="1" customWidth="1"/>
    <col min="4149" max="4149" width="5" style="93" customWidth="1"/>
    <col min="4150" max="4151" width="0" style="93" hidden="1" customWidth="1"/>
    <col min="4152" max="4152" width="5" style="93" customWidth="1"/>
    <col min="4153" max="4154" width="0" style="93" hidden="1" customWidth="1"/>
    <col min="4155" max="4155" width="5" style="93" customWidth="1"/>
    <col min="4156" max="4156" width="1.875" style="93" customWidth="1"/>
    <col min="4157" max="4158" width="0" style="93" hidden="1" customWidth="1"/>
    <col min="4159" max="4159" width="8.625" style="93" customWidth="1"/>
    <col min="4160" max="4161" width="0" style="93" hidden="1" customWidth="1"/>
    <col min="4162" max="4162" width="8.625" style="93" customWidth="1"/>
    <col min="4163" max="4164" width="0" style="93" hidden="1" customWidth="1"/>
    <col min="4165" max="4165" width="8.625" style="93" customWidth="1"/>
    <col min="4166" max="4166" width="2.5" style="93" customWidth="1"/>
    <col min="4167" max="4167" width="3.125" style="93" customWidth="1"/>
    <col min="4168" max="4352" width="9" style="93"/>
    <col min="4353" max="4353" width="2.625" style="93" customWidth="1"/>
    <col min="4354" max="4354" width="5" style="93" customWidth="1"/>
    <col min="4355" max="4355" width="16.25" style="93" customWidth="1"/>
    <col min="4356" max="4356" width="10" style="93" customWidth="1"/>
    <col min="4357" max="4357" width="6.875" style="93" customWidth="1"/>
    <col min="4358" max="4359" width="0" style="93" hidden="1" customWidth="1"/>
    <col min="4360" max="4360" width="5" style="93" customWidth="1"/>
    <col min="4361" max="4362" width="0" style="93" hidden="1" customWidth="1"/>
    <col min="4363" max="4363" width="5" style="93" customWidth="1"/>
    <col min="4364" max="4365" width="0" style="93" hidden="1" customWidth="1"/>
    <col min="4366" max="4366" width="5" style="93" customWidth="1"/>
    <col min="4367" max="4368" width="0" style="93" hidden="1" customWidth="1"/>
    <col min="4369" max="4369" width="5" style="93" customWidth="1"/>
    <col min="4370" max="4371" width="0" style="93" hidden="1" customWidth="1"/>
    <col min="4372" max="4372" width="5" style="93" customWidth="1"/>
    <col min="4373" max="4374" width="0" style="93" hidden="1" customWidth="1"/>
    <col min="4375" max="4375" width="5" style="93" customWidth="1"/>
    <col min="4376" max="4377" width="0" style="93" hidden="1" customWidth="1"/>
    <col min="4378" max="4378" width="5" style="93" customWidth="1"/>
    <col min="4379" max="4380" width="0" style="93" hidden="1" customWidth="1"/>
    <col min="4381" max="4381" width="5" style="93" customWidth="1"/>
    <col min="4382" max="4383" width="0" style="93" hidden="1" customWidth="1"/>
    <col min="4384" max="4384" width="5" style="93" customWidth="1"/>
    <col min="4385" max="4386" width="0" style="93" hidden="1" customWidth="1"/>
    <col min="4387" max="4387" width="5" style="93" customWidth="1"/>
    <col min="4388" max="4389" width="0" style="93" hidden="1" customWidth="1"/>
    <col min="4390" max="4390" width="5" style="93" customWidth="1"/>
    <col min="4391" max="4392" width="0" style="93" hidden="1" customWidth="1"/>
    <col min="4393" max="4393" width="5" style="93" customWidth="1"/>
    <col min="4394" max="4395" width="0" style="93" hidden="1" customWidth="1"/>
    <col min="4396" max="4396" width="5" style="93" customWidth="1"/>
    <col min="4397" max="4398" width="0" style="93" hidden="1" customWidth="1"/>
    <col min="4399" max="4399" width="5" style="93" customWidth="1"/>
    <col min="4400" max="4401" width="0" style="93" hidden="1" customWidth="1"/>
    <col min="4402" max="4402" width="5" style="93" customWidth="1"/>
    <col min="4403" max="4404" width="0" style="93" hidden="1" customWidth="1"/>
    <col min="4405" max="4405" width="5" style="93" customWidth="1"/>
    <col min="4406" max="4407" width="0" style="93" hidden="1" customWidth="1"/>
    <col min="4408" max="4408" width="5" style="93" customWidth="1"/>
    <col min="4409" max="4410" width="0" style="93" hidden="1" customWidth="1"/>
    <col min="4411" max="4411" width="5" style="93" customWidth="1"/>
    <col min="4412" max="4412" width="1.875" style="93" customWidth="1"/>
    <col min="4413" max="4414" width="0" style="93" hidden="1" customWidth="1"/>
    <col min="4415" max="4415" width="8.625" style="93" customWidth="1"/>
    <col min="4416" max="4417" width="0" style="93" hidden="1" customWidth="1"/>
    <col min="4418" max="4418" width="8.625" style="93" customWidth="1"/>
    <col min="4419" max="4420" width="0" style="93" hidden="1" customWidth="1"/>
    <col min="4421" max="4421" width="8.625" style="93" customWidth="1"/>
    <col min="4422" max="4422" width="2.5" style="93" customWidth="1"/>
    <col min="4423" max="4423" width="3.125" style="93" customWidth="1"/>
    <col min="4424" max="4608" width="9" style="93"/>
    <col min="4609" max="4609" width="2.625" style="93" customWidth="1"/>
    <col min="4610" max="4610" width="5" style="93" customWidth="1"/>
    <col min="4611" max="4611" width="16.25" style="93" customWidth="1"/>
    <col min="4612" max="4612" width="10" style="93" customWidth="1"/>
    <col min="4613" max="4613" width="6.875" style="93" customWidth="1"/>
    <col min="4614" max="4615" width="0" style="93" hidden="1" customWidth="1"/>
    <col min="4616" max="4616" width="5" style="93" customWidth="1"/>
    <col min="4617" max="4618" width="0" style="93" hidden="1" customWidth="1"/>
    <col min="4619" max="4619" width="5" style="93" customWidth="1"/>
    <col min="4620" max="4621" width="0" style="93" hidden="1" customWidth="1"/>
    <col min="4622" max="4622" width="5" style="93" customWidth="1"/>
    <col min="4623" max="4624" width="0" style="93" hidden="1" customWidth="1"/>
    <col min="4625" max="4625" width="5" style="93" customWidth="1"/>
    <col min="4626" max="4627" width="0" style="93" hidden="1" customWidth="1"/>
    <col min="4628" max="4628" width="5" style="93" customWidth="1"/>
    <col min="4629" max="4630" width="0" style="93" hidden="1" customWidth="1"/>
    <col min="4631" max="4631" width="5" style="93" customWidth="1"/>
    <col min="4632" max="4633" width="0" style="93" hidden="1" customWidth="1"/>
    <col min="4634" max="4634" width="5" style="93" customWidth="1"/>
    <col min="4635" max="4636" width="0" style="93" hidden="1" customWidth="1"/>
    <col min="4637" max="4637" width="5" style="93" customWidth="1"/>
    <col min="4638" max="4639" width="0" style="93" hidden="1" customWidth="1"/>
    <col min="4640" max="4640" width="5" style="93" customWidth="1"/>
    <col min="4641" max="4642" width="0" style="93" hidden="1" customWidth="1"/>
    <col min="4643" max="4643" width="5" style="93" customWidth="1"/>
    <col min="4644" max="4645" width="0" style="93" hidden="1" customWidth="1"/>
    <col min="4646" max="4646" width="5" style="93" customWidth="1"/>
    <col min="4647" max="4648" width="0" style="93" hidden="1" customWidth="1"/>
    <col min="4649" max="4649" width="5" style="93" customWidth="1"/>
    <col min="4650" max="4651" width="0" style="93" hidden="1" customWidth="1"/>
    <col min="4652" max="4652" width="5" style="93" customWidth="1"/>
    <col min="4653" max="4654" width="0" style="93" hidden="1" customWidth="1"/>
    <col min="4655" max="4655" width="5" style="93" customWidth="1"/>
    <col min="4656" max="4657" width="0" style="93" hidden="1" customWidth="1"/>
    <col min="4658" max="4658" width="5" style="93" customWidth="1"/>
    <col min="4659" max="4660" width="0" style="93" hidden="1" customWidth="1"/>
    <col min="4661" max="4661" width="5" style="93" customWidth="1"/>
    <col min="4662" max="4663" width="0" style="93" hidden="1" customWidth="1"/>
    <col min="4664" max="4664" width="5" style="93" customWidth="1"/>
    <col min="4665" max="4666" width="0" style="93" hidden="1" customWidth="1"/>
    <col min="4667" max="4667" width="5" style="93" customWidth="1"/>
    <col min="4668" max="4668" width="1.875" style="93" customWidth="1"/>
    <col min="4669" max="4670" width="0" style="93" hidden="1" customWidth="1"/>
    <col min="4671" max="4671" width="8.625" style="93" customWidth="1"/>
    <col min="4672" max="4673" width="0" style="93" hidden="1" customWidth="1"/>
    <col min="4674" max="4674" width="8.625" style="93" customWidth="1"/>
    <col min="4675" max="4676" width="0" style="93" hidden="1" customWidth="1"/>
    <col min="4677" max="4677" width="8.625" style="93" customWidth="1"/>
    <col min="4678" max="4678" width="2.5" style="93" customWidth="1"/>
    <col min="4679" max="4679" width="3.125" style="93" customWidth="1"/>
    <col min="4680" max="4864" width="9" style="93"/>
    <col min="4865" max="4865" width="2.625" style="93" customWidth="1"/>
    <col min="4866" max="4866" width="5" style="93" customWidth="1"/>
    <col min="4867" max="4867" width="16.25" style="93" customWidth="1"/>
    <col min="4868" max="4868" width="10" style="93" customWidth="1"/>
    <col min="4869" max="4869" width="6.875" style="93" customWidth="1"/>
    <col min="4870" max="4871" width="0" style="93" hidden="1" customWidth="1"/>
    <col min="4872" max="4872" width="5" style="93" customWidth="1"/>
    <col min="4873" max="4874" width="0" style="93" hidden="1" customWidth="1"/>
    <col min="4875" max="4875" width="5" style="93" customWidth="1"/>
    <col min="4876" max="4877" width="0" style="93" hidden="1" customWidth="1"/>
    <col min="4878" max="4878" width="5" style="93" customWidth="1"/>
    <col min="4879" max="4880" width="0" style="93" hidden="1" customWidth="1"/>
    <col min="4881" max="4881" width="5" style="93" customWidth="1"/>
    <col min="4882" max="4883" width="0" style="93" hidden="1" customWidth="1"/>
    <col min="4884" max="4884" width="5" style="93" customWidth="1"/>
    <col min="4885" max="4886" width="0" style="93" hidden="1" customWidth="1"/>
    <col min="4887" max="4887" width="5" style="93" customWidth="1"/>
    <col min="4888" max="4889" width="0" style="93" hidden="1" customWidth="1"/>
    <col min="4890" max="4890" width="5" style="93" customWidth="1"/>
    <col min="4891" max="4892" width="0" style="93" hidden="1" customWidth="1"/>
    <col min="4893" max="4893" width="5" style="93" customWidth="1"/>
    <col min="4894" max="4895" width="0" style="93" hidden="1" customWidth="1"/>
    <col min="4896" max="4896" width="5" style="93" customWidth="1"/>
    <col min="4897" max="4898" width="0" style="93" hidden="1" customWidth="1"/>
    <col min="4899" max="4899" width="5" style="93" customWidth="1"/>
    <col min="4900" max="4901" width="0" style="93" hidden="1" customWidth="1"/>
    <col min="4902" max="4902" width="5" style="93" customWidth="1"/>
    <col min="4903" max="4904" width="0" style="93" hidden="1" customWidth="1"/>
    <col min="4905" max="4905" width="5" style="93" customWidth="1"/>
    <col min="4906" max="4907" width="0" style="93" hidden="1" customWidth="1"/>
    <col min="4908" max="4908" width="5" style="93" customWidth="1"/>
    <col min="4909" max="4910" width="0" style="93" hidden="1" customWidth="1"/>
    <col min="4911" max="4911" width="5" style="93" customWidth="1"/>
    <col min="4912" max="4913" width="0" style="93" hidden="1" customWidth="1"/>
    <col min="4914" max="4914" width="5" style="93" customWidth="1"/>
    <col min="4915" max="4916" width="0" style="93" hidden="1" customWidth="1"/>
    <col min="4917" max="4917" width="5" style="93" customWidth="1"/>
    <col min="4918" max="4919" width="0" style="93" hidden="1" customWidth="1"/>
    <col min="4920" max="4920" width="5" style="93" customWidth="1"/>
    <col min="4921" max="4922" width="0" style="93" hidden="1" customWidth="1"/>
    <col min="4923" max="4923" width="5" style="93" customWidth="1"/>
    <col min="4924" max="4924" width="1.875" style="93" customWidth="1"/>
    <col min="4925" max="4926" width="0" style="93" hidden="1" customWidth="1"/>
    <col min="4927" max="4927" width="8.625" style="93" customWidth="1"/>
    <col min="4928" max="4929" width="0" style="93" hidden="1" customWidth="1"/>
    <col min="4930" max="4930" width="8.625" style="93" customWidth="1"/>
    <col min="4931" max="4932" width="0" style="93" hidden="1" customWidth="1"/>
    <col min="4933" max="4933" width="8.625" style="93" customWidth="1"/>
    <col min="4934" max="4934" width="2.5" style="93" customWidth="1"/>
    <col min="4935" max="4935" width="3.125" style="93" customWidth="1"/>
    <col min="4936" max="5120" width="9" style="93"/>
    <col min="5121" max="5121" width="2.625" style="93" customWidth="1"/>
    <col min="5122" max="5122" width="5" style="93" customWidth="1"/>
    <col min="5123" max="5123" width="16.25" style="93" customWidth="1"/>
    <col min="5124" max="5124" width="10" style="93" customWidth="1"/>
    <col min="5125" max="5125" width="6.875" style="93" customWidth="1"/>
    <col min="5126" max="5127" width="0" style="93" hidden="1" customWidth="1"/>
    <col min="5128" max="5128" width="5" style="93" customWidth="1"/>
    <col min="5129" max="5130" width="0" style="93" hidden="1" customWidth="1"/>
    <col min="5131" max="5131" width="5" style="93" customWidth="1"/>
    <col min="5132" max="5133" width="0" style="93" hidden="1" customWidth="1"/>
    <col min="5134" max="5134" width="5" style="93" customWidth="1"/>
    <col min="5135" max="5136" width="0" style="93" hidden="1" customWidth="1"/>
    <col min="5137" max="5137" width="5" style="93" customWidth="1"/>
    <col min="5138" max="5139" width="0" style="93" hidden="1" customWidth="1"/>
    <col min="5140" max="5140" width="5" style="93" customWidth="1"/>
    <col min="5141" max="5142" width="0" style="93" hidden="1" customWidth="1"/>
    <col min="5143" max="5143" width="5" style="93" customWidth="1"/>
    <col min="5144" max="5145" width="0" style="93" hidden="1" customWidth="1"/>
    <col min="5146" max="5146" width="5" style="93" customWidth="1"/>
    <col min="5147" max="5148" width="0" style="93" hidden="1" customWidth="1"/>
    <col min="5149" max="5149" width="5" style="93" customWidth="1"/>
    <col min="5150" max="5151" width="0" style="93" hidden="1" customWidth="1"/>
    <col min="5152" max="5152" width="5" style="93" customWidth="1"/>
    <col min="5153" max="5154" width="0" style="93" hidden="1" customWidth="1"/>
    <col min="5155" max="5155" width="5" style="93" customWidth="1"/>
    <col min="5156" max="5157" width="0" style="93" hidden="1" customWidth="1"/>
    <col min="5158" max="5158" width="5" style="93" customWidth="1"/>
    <col min="5159" max="5160" width="0" style="93" hidden="1" customWidth="1"/>
    <col min="5161" max="5161" width="5" style="93" customWidth="1"/>
    <col min="5162" max="5163" width="0" style="93" hidden="1" customWidth="1"/>
    <col min="5164" max="5164" width="5" style="93" customWidth="1"/>
    <col min="5165" max="5166" width="0" style="93" hidden="1" customWidth="1"/>
    <col min="5167" max="5167" width="5" style="93" customWidth="1"/>
    <col min="5168" max="5169" width="0" style="93" hidden="1" customWidth="1"/>
    <col min="5170" max="5170" width="5" style="93" customWidth="1"/>
    <col min="5171" max="5172" width="0" style="93" hidden="1" customWidth="1"/>
    <col min="5173" max="5173" width="5" style="93" customWidth="1"/>
    <col min="5174" max="5175" width="0" style="93" hidden="1" customWidth="1"/>
    <col min="5176" max="5176" width="5" style="93" customWidth="1"/>
    <col min="5177" max="5178" width="0" style="93" hidden="1" customWidth="1"/>
    <col min="5179" max="5179" width="5" style="93" customWidth="1"/>
    <col min="5180" max="5180" width="1.875" style="93" customWidth="1"/>
    <col min="5181" max="5182" width="0" style="93" hidden="1" customWidth="1"/>
    <col min="5183" max="5183" width="8.625" style="93" customWidth="1"/>
    <col min="5184" max="5185" width="0" style="93" hidden="1" customWidth="1"/>
    <col min="5186" max="5186" width="8.625" style="93" customWidth="1"/>
    <col min="5187" max="5188" width="0" style="93" hidden="1" customWidth="1"/>
    <col min="5189" max="5189" width="8.625" style="93" customWidth="1"/>
    <col min="5190" max="5190" width="2.5" style="93" customWidth="1"/>
    <col min="5191" max="5191" width="3.125" style="93" customWidth="1"/>
    <col min="5192" max="5376" width="9" style="93"/>
    <col min="5377" max="5377" width="2.625" style="93" customWidth="1"/>
    <col min="5378" max="5378" width="5" style="93" customWidth="1"/>
    <col min="5379" max="5379" width="16.25" style="93" customWidth="1"/>
    <col min="5380" max="5380" width="10" style="93" customWidth="1"/>
    <col min="5381" max="5381" width="6.875" style="93" customWidth="1"/>
    <col min="5382" max="5383" width="0" style="93" hidden="1" customWidth="1"/>
    <col min="5384" max="5384" width="5" style="93" customWidth="1"/>
    <col min="5385" max="5386" width="0" style="93" hidden="1" customWidth="1"/>
    <col min="5387" max="5387" width="5" style="93" customWidth="1"/>
    <col min="5388" max="5389" width="0" style="93" hidden="1" customWidth="1"/>
    <col min="5390" max="5390" width="5" style="93" customWidth="1"/>
    <col min="5391" max="5392" width="0" style="93" hidden="1" customWidth="1"/>
    <col min="5393" max="5393" width="5" style="93" customWidth="1"/>
    <col min="5394" max="5395" width="0" style="93" hidden="1" customWidth="1"/>
    <col min="5396" max="5396" width="5" style="93" customWidth="1"/>
    <col min="5397" max="5398" width="0" style="93" hidden="1" customWidth="1"/>
    <col min="5399" max="5399" width="5" style="93" customWidth="1"/>
    <col min="5400" max="5401" width="0" style="93" hidden="1" customWidth="1"/>
    <col min="5402" max="5402" width="5" style="93" customWidth="1"/>
    <col min="5403" max="5404" width="0" style="93" hidden="1" customWidth="1"/>
    <col min="5405" max="5405" width="5" style="93" customWidth="1"/>
    <col min="5406" max="5407" width="0" style="93" hidden="1" customWidth="1"/>
    <col min="5408" max="5408" width="5" style="93" customWidth="1"/>
    <col min="5409" max="5410" width="0" style="93" hidden="1" customWidth="1"/>
    <col min="5411" max="5411" width="5" style="93" customWidth="1"/>
    <col min="5412" max="5413" width="0" style="93" hidden="1" customWidth="1"/>
    <col min="5414" max="5414" width="5" style="93" customWidth="1"/>
    <col min="5415" max="5416" width="0" style="93" hidden="1" customWidth="1"/>
    <col min="5417" max="5417" width="5" style="93" customWidth="1"/>
    <col min="5418" max="5419" width="0" style="93" hidden="1" customWidth="1"/>
    <col min="5420" max="5420" width="5" style="93" customWidth="1"/>
    <col min="5421" max="5422" width="0" style="93" hidden="1" customWidth="1"/>
    <col min="5423" max="5423" width="5" style="93" customWidth="1"/>
    <col min="5424" max="5425" width="0" style="93" hidden="1" customWidth="1"/>
    <col min="5426" max="5426" width="5" style="93" customWidth="1"/>
    <col min="5427" max="5428" width="0" style="93" hidden="1" customWidth="1"/>
    <col min="5429" max="5429" width="5" style="93" customWidth="1"/>
    <col min="5430" max="5431" width="0" style="93" hidden="1" customWidth="1"/>
    <col min="5432" max="5432" width="5" style="93" customWidth="1"/>
    <col min="5433" max="5434" width="0" style="93" hidden="1" customWidth="1"/>
    <col min="5435" max="5435" width="5" style="93" customWidth="1"/>
    <col min="5436" max="5436" width="1.875" style="93" customWidth="1"/>
    <col min="5437" max="5438" width="0" style="93" hidden="1" customWidth="1"/>
    <col min="5439" max="5439" width="8.625" style="93" customWidth="1"/>
    <col min="5440" max="5441" width="0" style="93" hidden="1" customWidth="1"/>
    <col min="5442" max="5442" width="8.625" style="93" customWidth="1"/>
    <col min="5443" max="5444" width="0" style="93" hidden="1" customWidth="1"/>
    <col min="5445" max="5445" width="8.625" style="93" customWidth="1"/>
    <col min="5446" max="5446" width="2.5" style="93" customWidth="1"/>
    <col min="5447" max="5447" width="3.125" style="93" customWidth="1"/>
    <col min="5448" max="5632" width="9" style="93"/>
    <col min="5633" max="5633" width="2.625" style="93" customWidth="1"/>
    <col min="5634" max="5634" width="5" style="93" customWidth="1"/>
    <col min="5635" max="5635" width="16.25" style="93" customWidth="1"/>
    <col min="5636" max="5636" width="10" style="93" customWidth="1"/>
    <col min="5637" max="5637" width="6.875" style="93" customWidth="1"/>
    <col min="5638" max="5639" width="0" style="93" hidden="1" customWidth="1"/>
    <col min="5640" max="5640" width="5" style="93" customWidth="1"/>
    <col min="5641" max="5642" width="0" style="93" hidden="1" customWidth="1"/>
    <col min="5643" max="5643" width="5" style="93" customWidth="1"/>
    <col min="5644" max="5645" width="0" style="93" hidden="1" customWidth="1"/>
    <col min="5646" max="5646" width="5" style="93" customWidth="1"/>
    <col min="5647" max="5648" width="0" style="93" hidden="1" customWidth="1"/>
    <col min="5649" max="5649" width="5" style="93" customWidth="1"/>
    <col min="5650" max="5651" width="0" style="93" hidden="1" customWidth="1"/>
    <col min="5652" max="5652" width="5" style="93" customWidth="1"/>
    <col min="5653" max="5654" width="0" style="93" hidden="1" customWidth="1"/>
    <col min="5655" max="5655" width="5" style="93" customWidth="1"/>
    <col min="5656" max="5657" width="0" style="93" hidden="1" customWidth="1"/>
    <col min="5658" max="5658" width="5" style="93" customWidth="1"/>
    <col min="5659" max="5660" width="0" style="93" hidden="1" customWidth="1"/>
    <col min="5661" max="5661" width="5" style="93" customWidth="1"/>
    <col min="5662" max="5663" width="0" style="93" hidden="1" customWidth="1"/>
    <col min="5664" max="5664" width="5" style="93" customWidth="1"/>
    <col min="5665" max="5666" width="0" style="93" hidden="1" customWidth="1"/>
    <col min="5667" max="5667" width="5" style="93" customWidth="1"/>
    <col min="5668" max="5669" width="0" style="93" hidden="1" customWidth="1"/>
    <col min="5670" max="5670" width="5" style="93" customWidth="1"/>
    <col min="5671" max="5672" width="0" style="93" hidden="1" customWidth="1"/>
    <col min="5673" max="5673" width="5" style="93" customWidth="1"/>
    <col min="5674" max="5675" width="0" style="93" hidden="1" customWidth="1"/>
    <col min="5676" max="5676" width="5" style="93" customWidth="1"/>
    <col min="5677" max="5678" width="0" style="93" hidden="1" customWidth="1"/>
    <col min="5679" max="5679" width="5" style="93" customWidth="1"/>
    <col min="5680" max="5681" width="0" style="93" hidden="1" customWidth="1"/>
    <col min="5682" max="5682" width="5" style="93" customWidth="1"/>
    <col min="5683" max="5684" width="0" style="93" hidden="1" customWidth="1"/>
    <col min="5685" max="5685" width="5" style="93" customWidth="1"/>
    <col min="5686" max="5687" width="0" style="93" hidden="1" customWidth="1"/>
    <col min="5688" max="5688" width="5" style="93" customWidth="1"/>
    <col min="5689" max="5690" width="0" style="93" hidden="1" customWidth="1"/>
    <col min="5691" max="5691" width="5" style="93" customWidth="1"/>
    <col min="5692" max="5692" width="1.875" style="93" customWidth="1"/>
    <col min="5693" max="5694" width="0" style="93" hidden="1" customWidth="1"/>
    <col min="5695" max="5695" width="8.625" style="93" customWidth="1"/>
    <col min="5696" max="5697" width="0" style="93" hidden="1" customWidth="1"/>
    <col min="5698" max="5698" width="8.625" style="93" customWidth="1"/>
    <col min="5699" max="5700" width="0" style="93" hidden="1" customWidth="1"/>
    <col min="5701" max="5701" width="8.625" style="93" customWidth="1"/>
    <col min="5702" max="5702" width="2.5" style="93" customWidth="1"/>
    <col min="5703" max="5703" width="3.125" style="93" customWidth="1"/>
    <col min="5704" max="5888" width="9" style="93"/>
    <col min="5889" max="5889" width="2.625" style="93" customWidth="1"/>
    <col min="5890" max="5890" width="5" style="93" customWidth="1"/>
    <col min="5891" max="5891" width="16.25" style="93" customWidth="1"/>
    <col min="5892" max="5892" width="10" style="93" customWidth="1"/>
    <col min="5893" max="5893" width="6.875" style="93" customWidth="1"/>
    <col min="5894" max="5895" width="0" style="93" hidden="1" customWidth="1"/>
    <col min="5896" max="5896" width="5" style="93" customWidth="1"/>
    <col min="5897" max="5898" width="0" style="93" hidden="1" customWidth="1"/>
    <col min="5899" max="5899" width="5" style="93" customWidth="1"/>
    <col min="5900" max="5901" width="0" style="93" hidden="1" customWidth="1"/>
    <col min="5902" max="5902" width="5" style="93" customWidth="1"/>
    <col min="5903" max="5904" width="0" style="93" hidden="1" customWidth="1"/>
    <col min="5905" max="5905" width="5" style="93" customWidth="1"/>
    <col min="5906" max="5907" width="0" style="93" hidden="1" customWidth="1"/>
    <col min="5908" max="5908" width="5" style="93" customWidth="1"/>
    <col min="5909" max="5910" width="0" style="93" hidden="1" customWidth="1"/>
    <col min="5911" max="5911" width="5" style="93" customWidth="1"/>
    <col min="5912" max="5913" width="0" style="93" hidden="1" customWidth="1"/>
    <col min="5914" max="5914" width="5" style="93" customWidth="1"/>
    <col min="5915" max="5916" width="0" style="93" hidden="1" customWidth="1"/>
    <col min="5917" max="5917" width="5" style="93" customWidth="1"/>
    <col min="5918" max="5919" width="0" style="93" hidden="1" customWidth="1"/>
    <col min="5920" max="5920" width="5" style="93" customWidth="1"/>
    <col min="5921" max="5922" width="0" style="93" hidden="1" customWidth="1"/>
    <col min="5923" max="5923" width="5" style="93" customWidth="1"/>
    <col min="5924" max="5925" width="0" style="93" hidden="1" customWidth="1"/>
    <col min="5926" max="5926" width="5" style="93" customWidth="1"/>
    <col min="5927" max="5928" width="0" style="93" hidden="1" customWidth="1"/>
    <col min="5929" max="5929" width="5" style="93" customWidth="1"/>
    <col min="5930" max="5931" width="0" style="93" hidden="1" customWidth="1"/>
    <col min="5932" max="5932" width="5" style="93" customWidth="1"/>
    <col min="5933" max="5934" width="0" style="93" hidden="1" customWidth="1"/>
    <col min="5935" max="5935" width="5" style="93" customWidth="1"/>
    <col min="5936" max="5937" width="0" style="93" hidden="1" customWidth="1"/>
    <col min="5938" max="5938" width="5" style="93" customWidth="1"/>
    <col min="5939" max="5940" width="0" style="93" hidden="1" customWidth="1"/>
    <col min="5941" max="5941" width="5" style="93" customWidth="1"/>
    <col min="5942" max="5943" width="0" style="93" hidden="1" customWidth="1"/>
    <col min="5944" max="5944" width="5" style="93" customWidth="1"/>
    <col min="5945" max="5946" width="0" style="93" hidden="1" customWidth="1"/>
    <col min="5947" max="5947" width="5" style="93" customWidth="1"/>
    <col min="5948" max="5948" width="1.875" style="93" customWidth="1"/>
    <col min="5949" max="5950" width="0" style="93" hidden="1" customWidth="1"/>
    <col min="5951" max="5951" width="8.625" style="93" customWidth="1"/>
    <col min="5952" max="5953" width="0" style="93" hidden="1" customWidth="1"/>
    <col min="5954" max="5954" width="8.625" style="93" customWidth="1"/>
    <col min="5955" max="5956" width="0" style="93" hidden="1" customWidth="1"/>
    <col min="5957" max="5957" width="8.625" style="93" customWidth="1"/>
    <col min="5958" max="5958" width="2.5" style="93" customWidth="1"/>
    <col min="5959" max="5959" width="3.125" style="93" customWidth="1"/>
    <col min="5960" max="6144" width="9" style="93"/>
    <col min="6145" max="6145" width="2.625" style="93" customWidth="1"/>
    <col min="6146" max="6146" width="5" style="93" customWidth="1"/>
    <col min="6147" max="6147" width="16.25" style="93" customWidth="1"/>
    <col min="6148" max="6148" width="10" style="93" customWidth="1"/>
    <col min="6149" max="6149" width="6.875" style="93" customWidth="1"/>
    <col min="6150" max="6151" width="0" style="93" hidden="1" customWidth="1"/>
    <col min="6152" max="6152" width="5" style="93" customWidth="1"/>
    <col min="6153" max="6154" width="0" style="93" hidden="1" customWidth="1"/>
    <col min="6155" max="6155" width="5" style="93" customWidth="1"/>
    <col min="6156" max="6157" width="0" style="93" hidden="1" customWidth="1"/>
    <col min="6158" max="6158" width="5" style="93" customWidth="1"/>
    <col min="6159" max="6160" width="0" style="93" hidden="1" customWidth="1"/>
    <col min="6161" max="6161" width="5" style="93" customWidth="1"/>
    <col min="6162" max="6163" width="0" style="93" hidden="1" customWidth="1"/>
    <col min="6164" max="6164" width="5" style="93" customWidth="1"/>
    <col min="6165" max="6166" width="0" style="93" hidden="1" customWidth="1"/>
    <col min="6167" max="6167" width="5" style="93" customWidth="1"/>
    <col min="6168" max="6169" width="0" style="93" hidden="1" customWidth="1"/>
    <col min="6170" max="6170" width="5" style="93" customWidth="1"/>
    <col min="6171" max="6172" width="0" style="93" hidden="1" customWidth="1"/>
    <col min="6173" max="6173" width="5" style="93" customWidth="1"/>
    <col min="6174" max="6175" width="0" style="93" hidden="1" customWidth="1"/>
    <col min="6176" max="6176" width="5" style="93" customWidth="1"/>
    <col min="6177" max="6178" width="0" style="93" hidden="1" customWidth="1"/>
    <col min="6179" max="6179" width="5" style="93" customWidth="1"/>
    <col min="6180" max="6181" width="0" style="93" hidden="1" customWidth="1"/>
    <col min="6182" max="6182" width="5" style="93" customWidth="1"/>
    <col min="6183" max="6184" width="0" style="93" hidden="1" customWidth="1"/>
    <col min="6185" max="6185" width="5" style="93" customWidth="1"/>
    <col min="6186" max="6187" width="0" style="93" hidden="1" customWidth="1"/>
    <col min="6188" max="6188" width="5" style="93" customWidth="1"/>
    <col min="6189" max="6190" width="0" style="93" hidden="1" customWidth="1"/>
    <col min="6191" max="6191" width="5" style="93" customWidth="1"/>
    <col min="6192" max="6193" width="0" style="93" hidden="1" customWidth="1"/>
    <col min="6194" max="6194" width="5" style="93" customWidth="1"/>
    <col min="6195" max="6196" width="0" style="93" hidden="1" customWidth="1"/>
    <col min="6197" max="6197" width="5" style="93" customWidth="1"/>
    <col min="6198" max="6199" width="0" style="93" hidden="1" customWidth="1"/>
    <col min="6200" max="6200" width="5" style="93" customWidth="1"/>
    <col min="6201" max="6202" width="0" style="93" hidden="1" customWidth="1"/>
    <col min="6203" max="6203" width="5" style="93" customWidth="1"/>
    <col min="6204" max="6204" width="1.875" style="93" customWidth="1"/>
    <col min="6205" max="6206" width="0" style="93" hidden="1" customWidth="1"/>
    <col min="6207" max="6207" width="8.625" style="93" customWidth="1"/>
    <col min="6208" max="6209" width="0" style="93" hidden="1" customWidth="1"/>
    <col min="6210" max="6210" width="8.625" style="93" customWidth="1"/>
    <col min="6211" max="6212" width="0" style="93" hidden="1" customWidth="1"/>
    <col min="6213" max="6213" width="8.625" style="93" customWidth="1"/>
    <col min="6214" max="6214" width="2.5" style="93" customWidth="1"/>
    <col min="6215" max="6215" width="3.125" style="93" customWidth="1"/>
    <col min="6216" max="6400" width="9" style="93"/>
    <col min="6401" max="6401" width="2.625" style="93" customWidth="1"/>
    <col min="6402" max="6402" width="5" style="93" customWidth="1"/>
    <col min="6403" max="6403" width="16.25" style="93" customWidth="1"/>
    <col min="6404" max="6404" width="10" style="93" customWidth="1"/>
    <col min="6405" max="6405" width="6.875" style="93" customWidth="1"/>
    <col min="6406" max="6407" width="0" style="93" hidden="1" customWidth="1"/>
    <col min="6408" max="6408" width="5" style="93" customWidth="1"/>
    <col min="6409" max="6410" width="0" style="93" hidden="1" customWidth="1"/>
    <col min="6411" max="6411" width="5" style="93" customWidth="1"/>
    <col min="6412" max="6413" width="0" style="93" hidden="1" customWidth="1"/>
    <col min="6414" max="6414" width="5" style="93" customWidth="1"/>
    <col min="6415" max="6416" width="0" style="93" hidden="1" customWidth="1"/>
    <col min="6417" max="6417" width="5" style="93" customWidth="1"/>
    <col min="6418" max="6419" width="0" style="93" hidden="1" customWidth="1"/>
    <col min="6420" max="6420" width="5" style="93" customWidth="1"/>
    <col min="6421" max="6422" width="0" style="93" hidden="1" customWidth="1"/>
    <col min="6423" max="6423" width="5" style="93" customWidth="1"/>
    <col min="6424" max="6425" width="0" style="93" hidden="1" customWidth="1"/>
    <col min="6426" max="6426" width="5" style="93" customWidth="1"/>
    <col min="6427" max="6428" width="0" style="93" hidden="1" customWidth="1"/>
    <col min="6429" max="6429" width="5" style="93" customWidth="1"/>
    <col min="6430" max="6431" width="0" style="93" hidden="1" customWidth="1"/>
    <col min="6432" max="6432" width="5" style="93" customWidth="1"/>
    <col min="6433" max="6434" width="0" style="93" hidden="1" customWidth="1"/>
    <col min="6435" max="6435" width="5" style="93" customWidth="1"/>
    <col min="6436" max="6437" width="0" style="93" hidden="1" customWidth="1"/>
    <col min="6438" max="6438" width="5" style="93" customWidth="1"/>
    <col min="6439" max="6440" width="0" style="93" hidden="1" customWidth="1"/>
    <col min="6441" max="6441" width="5" style="93" customWidth="1"/>
    <col min="6442" max="6443" width="0" style="93" hidden="1" customWidth="1"/>
    <col min="6444" max="6444" width="5" style="93" customWidth="1"/>
    <col min="6445" max="6446" width="0" style="93" hidden="1" customWidth="1"/>
    <col min="6447" max="6447" width="5" style="93" customWidth="1"/>
    <col min="6448" max="6449" width="0" style="93" hidden="1" customWidth="1"/>
    <col min="6450" max="6450" width="5" style="93" customWidth="1"/>
    <col min="6451" max="6452" width="0" style="93" hidden="1" customWidth="1"/>
    <col min="6453" max="6453" width="5" style="93" customWidth="1"/>
    <col min="6454" max="6455" width="0" style="93" hidden="1" customWidth="1"/>
    <col min="6456" max="6456" width="5" style="93" customWidth="1"/>
    <col min="6457" max="6458" width="0" style="93" hidden="1" customWidth="1"/>
    <col min="6459" max="6459" width="5" style="93" customWidth="1"/>
    <col min="6460" max="6460" width="1.875" style="93" customWidth="1"/>
    <col min="6461" max="6462" width="0" style="93" hidden="1" customWidth="1"/>
    <col min="6463" max="6463" width="8.625" style="93" customWidth="1"/>
    <col min="6464" max="6465" width="0" style="93" hidden="1" customWidth="1"/>
    <col min="6466" max="6466" width="8.625" style="93" customWidth="1"/>
    <col min="6467" max="6468" width="0" style="93" hidden="1" customWidth="1"/>
    <col min="6469" max="6469" width="8.625" style="93" customWidth="1"/>
    <col min="6470" max="6470" width="2.5" style="93" customWidth="1"/>
    <col min="6471" max="6471" width="3.125" style="93" customWidth="1"/>
    <col min="6472" max="6656" width="9" style="93"/>
    <col min="6657" max="6657" width="2.625" style="93" customWidth="1"/>
    <col min="6658" max="6658" width="5" style="93" customWidth="1"/>
    <col min="6659" max="6659" width="16.25" style="93" customWidth="1"/>
    <col min="6660" max="6660" width="10" style="93" customWidth="1"/>
    <col min="6661" max="6661" width="6.875" style="93" customWidth="1"/>
    <col min="6662" max="6663" width="0" style="93" hidden="1" customWidth="1"/>
    <col min="6664" max="6664" width="5" style="93" customWidth="1"/>
    <col min="6665" max="6666" width="0" style="93" hidden="1" customWidth="1"/>
    <col min="6667" max="6667" width="5" style="93" customWidth="1"/>
    <col min="6668" max="6669" width="0" style="93" hidden="1" customWidth="1"/>
    <col min="6670" max="6670" width="5" style="93" customWidth="1"/>
    <col min="6671" max="6672" width="0" style="93" hidden="1" customWidth="1"/>
    <col min="6673" max="6673" width="5" style="93" customWidth="1"/>
    <col min="6674" max="6675" width="0" style="93" hidden="1" customWidth="1"/>
    <col min="6676" max="6676" width="5" style="93" customWidth="1"/>
    <col min="6677" max="6678" width="0" style="93" hidden="1" customWidth="1"/>
    <col min="6679" max="6679" width="5" style="93" customWidth="1"/>
    <col min="6680" max="6681" width="0" style="93" hidden="1" customWidth="1"/>
    <col min="6682" max="6682" width="5" style="93" customWidth="1"/>
    <col min="6683" max="6684" width="0" style="93" hidden="1" customWidth="1"/>
    <col min="6685" max="6685" width="5" style="93" customWidth="1"/>
    <col min="6686" max="6687" width="0" style="93" hidden="1" customWidth="1"/>
    <col min="6688" max="6688" width="5" style="93" customWidth="1"/>
    <col min="6689" max="6690" width="0" style="93" hidden="1" customWidth="1"/>
    <col min="6691" max="6691" width="5" style="93" customWidth="1"/>
    <col min="6692" max="6693" width="0" style="93" hidden="1" customWidth="1"/>
    <col min="6694" max="6694" width="5" style="93" customWidth="1"/>
    <col min="6695" max="6696" width="0" style="93" hidden="1" customWidth="1"/>
    <col min="6697" max="6697" width="5" style="93" customWidth="1"/>
    <col min="6698" max="6699" width="0" style="93" hidden="1" customWidth="1"/>
    <col min="6700" max="6700" width="5" style="93" customWidth="1"/>
    <col min="6701" max="6702" width="0" style="93" hidden="1" customWidth="1"/>
    <col min="6703" max="6703" width="5" style="93" customWidth="1"/>
    <col min="6704" max="6705" width="0" style="93" hidden="1" customWidth="1"/>
    <col min="6706" max="6706" width="5" style="93" customWidth="1"/>
    <col min="6707" max="6708" width="0" style="93" hidden="1" customWidth="1"/>
    <col min="6709" max="6709" width="5" style="93" customWidth="1"/>
    <col min="6710" max="6711" width="0" style="93" hidden="1" customWidth="1"/>
    <col min="6712" max="6712" width="5" style="93" customWidth="1"/>
    <col min="6713" max="6714" width="0" style="93" hidden="1" customWidth="1"/>
    <col min="6715" max="6715" width="5" style="93" customWidth="1"/>
    <col min="6716" max="6716" width="1.875" style="93" customWidth="1"/>
    <col min="6717" max="6718" width="0" style="93" hidden="1" customWidth="1"/>
    <col min="6719" max="6719" width="8.625" style="93" customWidth="1"/>
    <col min="6720" max="6721" width="0" style="93" hidden="1" customWidth="1"/>
    <col min="6722" max="6722" width="8.625" style="93" customWidth="1"/>
    <col min="6723" max="6724" width="0" style="93" hidden="1" customWidth="1"/>
    <col min="6725" max="6725" width="8.625" style="93" customWidth="1"/>
    <col min="6726" max="6726" width="2.5" style="93" customWidth="1"/>
    <col min="6727" max="6727" width="3.125" style="93" customWidth="1"/>
    <col min="6728" max="6912" width="9" style="93"/>
    <col min="6913" max="6913" width="2.625" style="93" customWidth="1"/>
    <col min="6914" max="6914" width="5" style="93" customWidth="1"/>
    <col min="6915" max="6915" width="16.25" style="93" customWidth="1"/>
    <col min="6916" max="6916" width="10" style="93" customWidth="1"/>
    <col min="6917" max="6917" width="6.875" style="93" customWidth="1"/>
    <col min="6918" max="6919" width="0" style="93" hidden="1" customWidth="1"/>
    <col min="6920" max="6920" width="5" style="93" customWidth="1"/>
    <col min="6921" max="6922" width="0" style="93" hidden="1" customWidth="1"/>
    <col min="6923" max="6923" width="5" style="93" customWidth="1"/>
    <col min="6924" max="6925" width="0" style="93" hidden="1" customWidth="1"/>
    <col min="6926" max="6926" width="5" style="93" customWidth="1"/>
    <col min="6927" max="6928" width="0" style="93" hidden="1" customWidth="1"/>
    <col min="6929" max="6929" width="5" style="93" customWidth="1"/>
    <col min="6930" max="6931" width="0" style="93" hidden="1" customWidth="1"/>
    <col min="6932" max="6932" width="5" style="93" customWidth="1"/>
    <col min="6933" max="6934" width="0" style="93" hidden="1" customWidth="1"/>
    <col min="6935" max="6935" width="5" style="93" customWidth="1"/>
    <col min="6936" max="6937" width="0" style="93" hidden="1" customWidth="1"/>
    <col min="6938" max="6938" width="5" style="93" customWidth="1"/>
    <col min="6939" max="6940" width="0" style="93" hidden="1" customWidth="1"/>
    <col min="6941" max="6941" width="5" style="93" customWidth="1"/>
    <col min="6942" max="6943" width="0" style="93" hidden="1" customWidth="1"/>
    <col min="6944" max="6944" width="5" style="93" customWidth="1"/>
    <col min="6945" max="6946" width="0" style="93" hidden="1" customWidth="1"/>
    <col min="6947" max="6947" width="5" style="93" customWidth="1"/>
    <col min="6948" max="6949" width="0" style="93" hidden="1" customWidth="1"/>
    <col min="6950" max="6950" width="5" style="93" customWidth="1"/>
    <col min="6951" max="6952" width="0" style="93" hidden="1" customWidth="1"/>
    <col min="6953" max="6953" width="5" style="93" customWidth="1"/>
    <col min="6954" max="6955" width="0" style="93" hidden="1" customWidth="1"/>
    <col min="6956" max="6956" width="5" style="93" customWidth="1"/>
    <col min="6957" max="6958" width="0" style="93" hidden="1" customWidth="1"/>
    <col min="6959" max="6959" width="5" style="93" customWidth="1"/>
    <col min="6960" max="6961" width="0" style="93" hidden="1" customWidth="1"/>
    <col min="6962" max="6962" width="5" style="93" customWidth="1"/>
    <col min="6963" max="6964" width="0" style="93" hidden="1" customWidth="1"/>
    <col min="6965" max="6965" width="5" style="93" customWidth="1"/>
    <col min="6966" max="6967" width="0" style="93" hidden="1" customWidth="1"/>
    <col min="6968" max="6968" width="5" style="93" customWidth="1"/>
    <col min="6969" max="6970" width="0" style="93" hidden="1" customWidth="1"/>
    <col min="6971" max="6971" width="5" style="93" customWidth="1"/>
    <col min="6972" max="6972" width="1.875" style="93" customWidth="1"/>
    <col min="6973" max="6974" width="0" style="93" hidden="1" customWidth="1"/>
    <col min="6975" max="6975" width="8.625" style="93" customWidth="1"/>
    <col min="6976" max="6977" width="0" style="93" hidden="1" customWidth="1"/>
    <col min="6978" max="6978" width="8.625" style="93" customWidth="1"/>
    <col min="6979" max="6980" width="0" style="93" hidden="1" customWidth="1"/>
    <col min="6981" max="6981" width="8.625" style="93" customWidth="1"/>
    <col min="6982" max="6982" width="2.5" style="93" customWidth="1"/>
    <col min="6983" max="6983" width="3.125" style="93" customWidth="1"/>
    <col min="6984" max="7168" width="9" style="93"/>
    <col min="7169" max="7169" width="2.625" style="93" customWidth="1"/>
    <col min="7170" max="7170" width="5" style="93" customWidth="1"/>
    <col min="7171" max="7171" width="16.25" style="93" customWidth="1"/>
    <col min="7172" max="7172" width="10" style="93" customWidth="1"/>
    <col min="7173" max="7173" width="6.875" style="93" customWidth="1"/>
    <col min="7174" max="7175" width="0" style="93" hidden="1" customWidth="1"/>
    <col min="7176" max="7176" width="5" style="93" customWidth="1"/>
    <col min="7177" max="7178" width="0" style="93" hidden="1" customWidth="1"/>
    <col min="7179" max="7179" width="5" style="93" customWidth="1"/>
    <col min="7180" max="7181" width="0" style="93" hidden="1" customWidth="1"/>
    <col min="7182" max="7182" width="5" style="93" customWidth="1"/>
    <col min="7183" max="7184" width="0" style="93" hidden="1" customWidth="1"/>
    <col min="7185" max="7185" width="5" style="93" customWidth="1"/>
    <col min="7186" max="7187" width="0" style="93" hidden="1" customWidth="1"/>
    <col min="7188" max="7188" width="5" style="93" customWidth="1"/>
    <col min="7189" max="7190" width="0" style="93" hidden="1" customWidth="1"/>
    <col min="7191" max="7191" width="5" style="93" customWidth="1"/>
    <col min="7192" max="7193" width="0" style="93" hidden="1" customWidth="1"/>
    <col min="7194" max="7194" width="5" style="93" customWidth="1"/>
    <col min="7195" max="7196" width="0" style="93" hidden="1" customWidth="1"/>
    <col min="7197" max="7197" width="5" style="93" customWidth="1"/>
    <col min="7198" max="7199" width="0" style="93" hidden="1" customWidth="1"/>
    <col min="7200" max="7200" width="5" style="93" customWidth="1"/>
    <col min="7201" max="7202" width="0" style="93" hidden="1" customWidth="1"/>
    <col min="7203" max="7203" width="5" style="93" customWidth="1"/>
    <col min="7204" max="7205" width="0" style="93" hidden="1" customWidth="1"/>
    <col min="7206" max="7206" width="5" style="93" customWidth="1"/>
    <col min="7207" max="7208" width="0" style="93" hidden="1" customWidth="1"/>
    <col min="7209" max="7209" width="5" style="93" customWidth="1"/>
    <col min="7210" max="7211" width="0" style="93" hidden="1" customWidth="1"/>
    <col min="7212" max="7212" width="5" style="93" customWidth="1"/>
    <col min="7213" max="7214" width="0" style="93" hidden="1" customWidth="1"/>
    <col min="7215" max="7215" width="5" style="93" customWidth="1"/>
    <col min="7216" max="7217" width="0" style="93" hidden="1" customWidth="1"/>
    <col min="7218" max="7218" width="5" style="93" customWidth="1"/>
    <col min="7219" max="7220" width="0" style="93" hidden="1" customWidth="1"/>
    <col min="7221" max="7221" width="5" style="93" customWidth="1"/>
    <col min="7222" max="7223" width="0" style="93" hidden="1" customWidth="1"/>
    <col min="7224" max="7224" width="5" style="93" customWidth="1"/>
    <col min="7225" max="7226" width="0" style="93" hidden="1" customWidth="1"/>
    <col min="7227" max="7227" width="5" style="93" customWidth="1"/>
    <col min="7228" max="7228" width="1.875" style="93" customWidth="1"/>
    <col min="7229" max="7230" width="0" style="93" hidden="1" customWidth="1"/>
    <col min="7231" max="7231" width="8.625" style="93" customWidth="1"/>
    <col min="7232" max="7233" width="0" style="93" hidden="1" customWidth="1"/>
    <col min="7234" max="7234" width="8.625" style="93" customWidth="1"/>
    <col min="7235" max="7236" width="0" style="93" hidden="1" customWidth="1"/>
    <col min="7237" max="7237" width="8.625" style="93" customWidth="1"/>
    <col min="7238" max="7238" width="2.5" style="93" customWidth="1"/>
    <col min="7239" max="7239" width="3.125" style="93" customWidth="1"/>
    <col min="7240" max="7424" width="9" style="93"/>
    <col min="7425" max="7425" width="2.625" style="93" customWidth="1"/>
    <col min="7426" max="7426" width="5" style="93" customWidth="1"/>
    <col min="7427" max="7427" width="16.25" style="93" customWidth="1"/>
    <col min="7428" max="7428" width="10" style="93" customWidth="1"/>
    <col min="7429" max="7429" width="6.875" style="93" customWidth="1"/>
    <col min="7430" max="7431" width="0" style="93" hidden="1" customWidth="1"/>
    <col min="7432" max="7432" width="5" style="93" customWidth="1"/>
    <col min="7433" max="7434" width="0" style="93" hidden="1" customWidth="1"/>
    <col min="7435" max="7435" width="5" style="93" customWidth="1"/>
    <col min="7436" max="7437" width="0" style="93" hidden="1" customWidth="1"/>
    <col min="7438" max="7438" width="5" style="93" customWidth="1"/>
    <col min="7439" max="7440" width="0" style="93" hidden="1" customWidth="1"/>
    <col min="7441" max="7441" width="5" style="93" customWidth="1"/>
    <col min="7442" max="7443" width="0" style="93" hidden="1" customWidth="1"/>
    <col min="7444" max="7444" width="5" style="93" customWidth="1"/>
    <col min="7445" max="7446" width="0" style="93" hidden="1" customWidth="1"/>
    <col min="7447" max="7447" width="5" style="93" customWidth="1"/>
    <col min="7448" max="7449" width="0" style="93" hidden="1" customWidth="1"/>
    <col min="7450" max="7450" width="5" style="93" customWidth="1"/>
    <col min="7451" max="7452" width="0" style="93" hidden="1" customWidth="1"/>
    <col min="7453" max="7453" width="5" style="93" customWidth="1"/>
    <col min="7454" max="7455" width="0" style="93" hidden="1" customWidth="1"/>
    <col min="7456" max="7456" width="5" style="93" customWidth="1"/>
    <col min="7457" max="7458" width="0" style="93" hidden="1" customWidth="1"/>
    <col min="7459" max="7459" width="5" style="93" customWidth="1"/>
    <col min="7460" max="7461" width="0" style="93" hidden="1" customWidth="1"/>
    <col min="7462" max="7462" width="5" style="93" customWidth="1"/>
    <col min="7463" max="7464" width="0" style="93" hidden="1" customWidth="1"/>
    <col min="7465" max="7465" width="5" style="93" customWidth="1"/>
    <col min="7466" max="7467" width="0" style="93" hidden="1" customWidth="1"/>
    <col min="7468" max="7468" width="5" style="93" customWidth="1"/>
    <col min="7469" max="7470" width="0" style="93" hidden="1" customWidth="1"/>
    <col min="7471" max="7471" width="5" style="93" customWidth="1"/>
    <col min="7472" max="7473" width="0" style="93" hidden="1" customWidth="1"/>
    <col min="7474" max="7474" width="5" style="93" customWidth="1"/>
    <col min="7475" max="7476" width="0" style="93" hidden="1" customWidth="1"/>
    <col min="7477" max="7477" width="5" style="93" customWidth="1"/>
    <col min="7478" max="7479" width="0" style="93" hidden="1" customWidth="1"/>
    <col min="7480" max="7480" width="5" style="93" customWidth="1"/>
    <col min="7481" max="7482" width="0" style="93" hidden="1" customWidth="1"/>
    <col min="7483" max="7483" width="5" style="93" customWidth="1"/>
    <col min="7484" max="7484" width="1.875" style="93" customWidth="1"/>
    <col min="7485" max="7486" width="0" style="93" hidden="1" customWidth="1"/>
    <col min="7487" max="7487" width="8.625" style="93" customWidth="1"/>
    <col min="7488" max="7489" width="0" style="93" hidden="1" customWidth="1"/>
    <col min="7490" max="7490" width="8.625" style="93" customWidth="1"/>
    <col min="7491" max="7492" width="0" style="93" hidden="1" customWidth="1"/>
    <col min="7493" max="7493" width="8.625" style="93" customWidth="1"/>
    <col min="7494" max="7494" width="2.5" style="93" customWidth="1"/>
    <col min="7495" max="7495" width="3.125" style="93" customWidth="1"/>
    <col min="7496" max="7680" width="9" style="93"/>
    <col min="7681" max="7681" width="2.625" style="93" customWidth="1"/>
    <col min="7682" max="7682" width="5" style="93" customWidth="1"/>
    <col min="7683" max="7683" width="16.25" style="93" customWidth="1"/>
    <col min="7684" max="7684" width="10" style="93" customWidth="1"/>
    <col min="7685" max="7685" width="6.875" style="93" customWidth="1"/>
    <col min="7686" max="7687" width="0" style="93" hidden="1" customWidth="1"/>
    <col min="7688" max="7688" width="5" style="93" customWidth="1"/>
    <col min="7689" max="7690" width="0" style="93" hidden="1" customWidth="1"/>
    <col min="7691" max="7691" width="5" style="93" customWidth="1"/>
    <col min="7692" max="7693" width="0" style="93" hidden="1" customWidth="1"/>
    <col min="7694" max="7694" width="5" style="93" customWidth="1"/>
    <col min="7695" max="7696" width="0" style="93" hidden="1" customWidth="1"/>
    <col min="7697" max="7697" width="5" style="93" customWidth="1"/>
    <col min="7698" max="7699" width="0" style="93" hidden="1" customWidth="1"/>
    <col min="7700" max="7700" width="5" style="93" customWidth="1"/>
    <col min="7701" max="7702" width="0" style="93" hidden="1" customWidth="1"/>
    <col min="7703" max="7703" width="5" style="93" customWidth="1"/>
    <col min="7704" max="7705" width="0" style="93" hidden="1" customWidth="1"/>
    <col min="7706" max="7706" width="5" style="93" customWidth="1"/>
    <col min="7707" max="7708" width="0" style="93" hidden="1" customWidth="1"/>
    <col min="7709" max="7709" width="5" style="93" customWidth="1"/>
    <col min="7710" max="7711" width="0" style="93" hidden="1" customWidth="1"/>
    <col min="7712" max="7712" width="5" style="93" customWidth="1"/>
    <col min="7713" max="7714" width="0" style="93" hidden="1" customWidth="1"/>
    <col min="7715" max="7715" width="5" style="93" customWidth="1"/>
    <col min="7716" max="7717" width="0" style="93" hidden="1" customWidth="1"/>
    <col min="7718" max="7718" width="5" style="93" customWidth="1"/>
    <col min="7719" max="7720" width="0" style="93" hidden="1" customWidth="1"/>
    <col min="7721" max="7721" width="5" style="93" customWidth="1"/>
    <col min="7722" max="7723" width="0" style="93" hidden="1" customWidth="1"/>
    <col min="7724" max="7724" width="5" style="93" customWidth="1"/>
    <col min="7725" max="7726" width="0" style="93" hidden="1" customWidth="1"/>
    <col min="7727" max="7727" width="5" style="93" customWidth="1"/>
    <col min="7728" max="7729" width="0" style="93" hidden="1" customWidth="1"/>
    <col min="7730" max="7730" width="5" style="93" customWidth="1"/>
    <col min="7731" max="7732" width="0" style="93" hidden="1" customWidth="1"/>
    <col min="7733" max="7733" width="5" style="93" customWidth="1"/>
    <col min="7734" max="7735" width="0" style="93" hidden="1" customWidth="1"/>
    <col min="7736" max="7736" width="5" style="93" customWidth="1"/>
    <col min="7737" max="7738" width="0" style="93" hidden="1" customWidth="1"/>
    <col min="7739" max="7739" width="5" style="93" customWidth="1"/>
    <col min="7740" max="7740" width="1.875" style="93" customWidth="1"/>
    <col min="7741" max="7742" width="0" style="93" hidden="1" customWidth="1"/>
    <col min="7743" max="7743" width="8.625" style="93" customWidth="1"/>
    <col min="7744" max="7745" width="0" style="93" hidden="1" customWidth="1"/>
    <col min="7746" max="7746" width="8.625" style="93" customWidth="1"/>
    <col min="7747" max="7748" width="0" style="93" hidden="1" customWidth="1"/>
    <col min="7749" max="7749" width="8.625" style="93" customWidth="1"/>
    <col min="7750" max="7750" width="2.5" style="93" customWidth="1"/>
    <col min="7751" max="7751" width="3.125" style="93" customWidth="1"/>
    <col min="7752" max="7936" width="9" style="93"/>
    <col min="7937" max="7937" width="2.625" style="93" customWidth="1"/>
    <col min="7938" max="7938" width="5" style="93" customWidth="1"/>
    <col min="7939" max="7939" width="16.25" style="93" customWidth="1"/>
    <col min="7940" max="7940" width="10" style="93" customWidth="1"/>
    <col min="7941" max="7941" width="6.875" style="93" customWidth="1"/>
    <col min="7942" max="7943" width="0" style="93" hidden="1" customWidth="1"/>
    <col min="7944" max="7944" width="5" style="93" customWidth="1"/>
    <col min="7945" max="7946" width="0" style="93" hidden="1" customWidth="1"/>
    <col min="7947" max="7947" width="5" style="93" customWidth="1"/>
    <col min="7948" max="7949" width="0" style="93" hidden="1" customWidth="1"/>
    <col min="7950" max="7950" width="5" style="93" customWidth="1"/>
    <col min="7951" max="7952" width="0" style="93" hidden="1" customWidth="1"/>
    <col min="7953" max="7953" width="5" style="93" customWidth="1"/>
    <col min="7954" max="7955" width="0" style="93" hidden="1" customWidth="1"/>
    <col min="7956" max="7956" width="5" style="93" customWidth="1"/>
    <col min="7957" max="7958" width="0" style="93" hidden="1" customWidth="1"/>
    <col min="7959" max="7959" width="5" style="93" customWidth="1"/>
    <col min="7960" max="7961" width="0" style="93" hidden="1" customWidth="1"/>
    <col min="7962" max="7962" width="5" style="93" customWidth="1"/>
    <col min="7963" max="7964" width="0" style="93" hidden="1" customWidth="1"/>
    <col min="7965" max="7965" width="5" style="93" customWidth="1"/>
    <col min="7966" max="7967" width="0" style="93" hidden="1" customWidth="1"/>
    <col min="7968" max="7968" width="5" style="93" customWidth="1"/>
    <col min="7969" max="7970" width="0" style="93" hidden="1" customWidth="1"/>
    <col min="7971" max="7971" width="5" style="93" customWidth="1"/>
    <col min="7972" max="7973" width="0" style="93" hidden="1" customWidth="1"/>
    <col min="7974" max="7974" width="5" style="93" customWidth="1"/>
    <col min="7975" max="7976" width="0" style="93" hidden="1" customWidth="1"/>
    <col min="7977" max="7977" width="5" style="93" customWidth="1"/>
    <col min="7978" max="7979" width="0" style="93" hidden="1" customWidth="1"/>
    <col min="7980" max="7980" width="5" style="93" customWidth="1"/>
    <col min="7981" max="7982" width="0" style="93" hidden="1" customWidth="1"/>
    <col min="7983" max="7983" width="5" style="93" customWidth="1"/>
    <col min="7984" max="7985" width="0" style="93" hidden="1" customWidth="1"/>
    <col min="7986" max="7986" width="5" style="93" customWidth="1"/>
    <col min="7987" max="7988" width="0" style="93" hidden="1" customWidth="1"/>
    <col min="7989" max="7989" width="5" style="93" customWidth="1"/>
    <col min="7990" max="7991" width="0" style="93" hidden="1" customWidth="1"/>
    <col min="7992" max="7992" width="5" style="93" customWidth="1"/>
    <col min="7993" max="7994" width="0" style="93" hidden="1" customWidth="1"/>
    <col min="7995" max="7995" width="5" style="93" customWidth="1"/>
    <col min="7996" max="7996" width="1.875" style="93" customWidth="1"/>
    <col min="7997" max="7998" width="0" style="93" hidden="1" customWidth="1"/>
    <col min="7999" max="7999" width="8.625" style="93" customWidth="1"/>
    <col min="8000" max="8001" width="0" style="93" hidden="1" customWidth="1"/>
    <col min="8002" max="8002" width="8.625" style="93" customWidth="1"/>
    <col min="8003" max="8004" width="0" style="93" hidden="1" customWidth="1"/>
    <col min="8005" max="8005" width="8.625" style="93" customWidth="1"/>
    <col min="8006" max="8006" width="2.5" style="93" customWidth="1"/>
    <col min="8007" max="8007" width="3.125" style="93" customWidth="1"/>
    <col min="8008" max="8192" width="9" style="93"/>
    <col min="8193" max="8193" width="2.625" style="93" customWidth="1"/>
    <col min="8194" max="8194" width="5" style="93" customWidth="1"/>
    <col min="8195" max="8195" width="16.25" style="93" customWidth="1"/>
    <col min="8196" max="8196" width="10" style="93" customWidth="1"/>
    <col min="8197" max="8197" width="6.875" style="93" customWidth="1"/>
    <col min="8198" max="8199" width="0" style="93" hidden="1" customWidth="1"/>
    <col min="8200" max="8200" width="5" style="93" customWidth="1"/>
    <col min="8201" max="8202" width="0" style="93" hidden="1" customWidth="1"/>
    <col min="8203" max="8203" width="5" style="93" customWidth="1"/>
    <col min="8204" max="8205" width="0" style="93" hidden="1" customWidth="1"/>
    <col min="8206" max="8206" width="5" style="93" customWidth="1"/>
    <col min="8207" max="8208" width="0" style="93" hidden="1" customWidth="1"/>
    <col min="8209" max="8209" width="5" style="93" customWidth="1"/>
    <col min="8210" max="8211" width="0" style="93" hidden="1" customWidth="1"/>
    <col min="8212" max="8212" width="5" style="93" customWidth="1"/>
    <col min="8213" max="8214" width="0" style="93" hidden="1" customWidth="1"/>
    <col min="8215" max="8215" width="5" style="93" customWidth="1"/>
    <col min="8216" max="8217" width="0" style="93" hidden="1" customWidth="1"/>
    <col min="8218" max="8218" width="5" style="93" customWidth="1"/>
    <col min="8219" max="8220" width="0" style="93" hidden="1" customWidth="1"/>
    <col min="8221" max="8221" width="5" style="93" customWidth="1"/>
    <col min="8222" max="8223" width="0" style="93" hidden="1" customWidth="1"/>
    <col min="8224" max="8224" width="5" style="93" customWidth="1"/>
    <col min="8225" max="8226" width="0" style="93" hidden="1" customWidth="1"/>
    <col min="8227" max="8227" width="5" style="93" customWidth="1"/>
    <col min="8228" max="8229" width="0" style="93" hidden="1" customWidth="1"/>
    <col min="8230" max="8230" width="5" style="93" customWidth="1"/>
    <col min="8231" max="8232" width="0" style="93" hidden="1" customWidth="1"/>
    <col min="8233" max="8233" width="5" style="93" customWidth="1"/>
    <col min="8234" max="8235" width="0" style="93" hidden="1" customWidth="1"/>
    <col min="8236" max="8236" width="5" style="93" customWidth="1"/>
    <col min="8237" max="8238" width="0" style="93" hidden="1" customWidth="1"/>
    <col min="8239" max="8239" width="5" style="93" customWidth="1"/>
    <col min="8240" max="8241" width="0" style="93" hidden="1" customWidth="1"/>
    <col min="8242" max="8242" width="5" style="93" customWidth="1"/>
    <col min="8243" max="8244" width="0" style="93" hidden="1" customWidth="1"/>
    <col min="8245" max="8245" width="5" style="93" customWidth="1"/>
    <col min="8246" max="8247" width="0" style="93" hidden="1" customWidth="1"/>
    <col min="8248" max="8248" width="5" style="93" customWidth="1"/>
    <col min="8249" max="8250" width="0" style="93" hidden="1" customWidth="1"/>
    <col min="8251" max="8251" width="5" style="93" customWidth="1"/>
    <col min="8252" max="8252" width="1.875" style="93" customWidth="1"/>
    <col min="8253" max="8254" width="0" style="93" hidden="1" customWidth="1"/>
    <col min="8255" max="8255" width="8.625" style="93" customWidth="1"/>
    <col min="8256" max="8257" width="0" style="93" hidden="1" customWidth="1"/>
    <col min="8258" max="8258" width="8.625" style="93" customWidth="1"/>
    <col min="8259" max="8260" width="0" style="93" hidden="1" customWidth="1"/>
    <col min="8261" max="8261" width="8.625" style="93" customWidth="1"/>
    <col min="8262" max="8262" width="2.5" style="93" customWidth="1"/>
    <col min="8263" max="8263" width="3.125" style="93" customWidth="1"/>
    <col min="8264" max="8448" width="9" style="93"/>
    <col min="8449" max="8449" width="2.625" style="93" customWidth="1"/>
    <col min="8450" max="8450" width="5" style="93" customWidth="1"/>
    <col min="8451" max="8451" width="16.25" style="93" customWidth="1"/>
    <col min="8452" max="8452" width="10" style="93" customWidth="1"/>
    <col min="8453" max="8453" width="6.875" style="93" customWidth="1"/>
    <col min="8454" max="8455" width="0" style="93" hidden="1" customWidth="1"/>
    <col min="8456" max="8456" width="5" style="93" customWidth="1"/>
    <col min="8457" max="8458" width="0" style="93" hidden="1" customWidth="1"/>
    <col min="8459" max="8459" width="5" style="93" customWidth="1"/>
    <col min="8460" max="8461" width="0" style="93" hidden="1" customWidth="1"/>
    <col min="8462" max="8462" width="5" style="93" customWidth="1"/>
    <col min="8463" max="8464" width="0" style="93" hidden="1" customWidth="1"/>
    <col min="8465" max="8465" width="5" style="93" customWidth="1"/>
    <col min="8466" max="8467" width="0" style="93" hidden="1" customWidth="1"/>
    <col min="8468" max="8468" width="5" style="93" customWidth="1"/>
    <col min="8469" max="8470" width="0" style="93" hidden="1" customWidth="1"/>
    <col min="8471" max="8471" width="5" style="93" customWidth="1"/>
    <col min="8472" max="8473" width="0" style="93" hidden="1" customWidth="1"/>
    <col min="8474" max="8474" width="5" style="93" customWidth="1"/>
    <col min="8475" max="8476" width="0" style="93" hidden="1" customWidth="1"/>
    <col min="8477" max="8477" width="5" style="93" customWidth="1"/>
    <col min="8478" max="8479" width="0" style="93" hidden="1" customWidth="1"/>
    <col min="8480" max="8480" width="5" style="93" customWidth="1"/>
    <col min="8481" max="8482" width="0" style="93" hidden="1" customWidth="1"/>
    <col min="8483" max="8483" width="5" style="93" customWidth="1"/>
    <col min="8484" max="8485" width="0" style="93" hidden="1" customWidth="1"/>
    <col min="8486" max="8486" width="5" style="93" customWidth="1"/>
    <col min="8487" max="8488" width="0" style="93" hidden="1" customWidth="1"/>
    <col min="8489" max="8489" width="5" style="93" customWidth="1"/>
    <col min="8490" max="8491" width="0" style="93" hidden="1" customWidth="1"/>
    <col min="8492" max="8492" width="5" style="93" customWidth="1"/>
    <col min="8493" max="8494" width="0" style="93" hidden="1" customWidth="1"/>
    <col min="8495" max="8495" width="5" style="93" customWidth="1"/>
    <col min="8496" max="8497" width="0" style="93" hidden="1" customWidth="1"/>
    <col min="8498" max="8498" width="5" style="93" customWidth="1"/>
    <col min="8499" max="8500" width="0" style="93" hidden="1" customWidth="1"/>
    <col min="8501" max="8501" width="5" style="93" customWidth="1"/>
    <col min="8502" max="8503" width="0" style="93" hidden="1" customWidth="1"/>
    <col min="8504" max="8504" width="5" style="93" customWidth="1"/>
    <col min="8505" max="8506" width="0" style="93" hidden="1" customWidth="1"/>
    <col min="8507" max="8507" width="5" style="93" customWidth="1"/>
    <col min="8508" max="8508" width="1.875" style="93" customWidth="1"/>
    <col min="8509" max="8510" width="0" style="93" hidden="1" customWidth="1"/>
    <col min="8511" max="8511" width="8.625" style="93" customWidth="1"/>
    <col min="8512" max="8513" width="0" style="93" hidden="1" customWidth="1"/>
    <col min="8514" max="8514" width="8.625" style="93" customWidth="1"/>
    <col min="8515" max="8516" width="0" style="93" hidden="1" customWidth="1"/>
    <col min="8517" max="8517" width="8.625" style="93" customWidth="1"/>
    <col min="8518" max="8518" width="2.5" style="93" customWidth="1"/>
    <col min="8519" max="8519" width="3.125" style="93" customWidth="1"/>
    <col min="8520" max="8704" width="9" style="93"/>
    <col min="8705" max="8705" width="2.625" style="93" customWidth="1"/>
    <col min="8706" max="8706" width="5" style="93" customWidth="1"/>
    <col min="8707" max="8707" width="16.25" style="93" customWidth="1"/>
    <col min="8708" max="8708" width="10" style="93" customWidth="1"/>
    <col min="8709" max="8709" width="6.875" style="93" customWidth="1"/>
    <col min="8710" max="8711" width="0" style="93" hidden="1" customWidth="1"/>
    <col min="8712" max="8712" width="5" style="93" customWidth="1"/>
    <col min="8713" max="8714" width="0" style="93" hidden="1" customWidth="1"/>
    <col min="8715" max="8715" width="5" style="93" customWidth="1"/>
    <col min="8716" max="8717" width="0" style="93" hidden="1" customWidth="1"/>
    <col min="8718" max="8718" width="5" style="93" customWidth="1"/>
    <col min="8719" max="8720" width="0" style="93" hidden="1" customWidth="1"/>
    <col min="8721" max="8721" width="5" style="93" customWidth="1"/>
    <col min="8722" max="8723" width="0" style="93" hidden="1" customWidth="1"/>
    <col min="8724" max="8724" width="5" style="93" customWidth="1"/>
    <col min="8725" max="8726" width="0" style="93" hidden="1" customWidth="1"/>
    <col min="8727" max="8727" width="5" style="93" customWidth="1"/>
    <col min="8728" max="8729" width="0" style="93" hidden="1" customWidth="1"/>
    <col min="8730" max="8730" width="5" style="93" customWidth="1"/>
    <col min="8731" max="8732" width="0" style="93" hidden="1" customWidth="1"/>
    <col min="8733" max="8733" width="5" style="93" customWidth="1"/>
    <col min="8734" max="8735" width="0" style="93" hidden="1" customWidth="1"/>
    <col min="8736" max="8736" width="5" style="93" customWidth="1"/>
    <col min="8737" max="8738" width="0" style="93" hidden="1" customWidth="1"/>
    <col min="8739" max="8739" width="5" style="93" customWidth="1"/>
    <col min="8740" max="8741" width="0" style="93" hidden="1" customWidth="1"/>
    <col min="8742" max="8742" width="5" style="93" customWidth="1"/>
    <col min="8743" max="8744" width="0" style="93" hidden="1" customWidth="1"/>
    <col min="8745" max="8745" width="5" style="93" customWidth="1"/>
    <col min="8746" max="8747" width="0" style="93" hidden="1" customWidth="1"/>
    <col min="8748" max="8748" width="5" style="93" customWidth="1"/>
    <col min="8749" max="8750" width="0" style="93" hidden="1" customWidth="1"/>
    <col min="8751" max="8751" width="5" style="93" customWidth="1"/>
    <col min="8752" max="8753" width="0" style="93" hidden="1" customWidth="1"/>
    <col min="8754" max="8754" width="5" style="93" customWidth="1"/>
    <col min="8755" max="8756" width="0" style="93" hidden="1" customWidth="1"/>
    <col min="8757" max="8757" width="5" style="93" customWidth="1"/>
    <col min="8758" max="8759" width="0" style="93" hidden="1" customWidth="1"/>
    <col min="8760" max="8760" width="5" style="93" customWidth="1"/>
    <col min="8761" max="8762" width="0" style="93" hidden="1" customWidth="1"/>
    <col min="8763" max="8763" width="5" style="93" customWidth="1"/>
    <col min="8764" max="8764" width="1.875" style="93" customWidth="1"/>
    <col min="8765" max="8766" width="0" style="93" hidden="1" customWidth="1"/>
    <col min="8767" max="8767" width="8.625" style="93" customWidth="1"/>
    <col min="8768" max="8769" width="0" style="93" hidden="1" customWidth="1"/>
    <col min="8770" max="8770" width="8.625" style="93" customWidth="1"/>
    <col min="8771" max="8772" width="0" style="93" hidden="1" customWidth="1"/>
    <col min="8773" max="8773" width="8.625" style="93" customWidth="1"/>
    <col min="8774" max="8774" width="2.5" style="93" customWidth="1"/>
    <col min="8775" max="8775" width="3.125" style="93" customWidth="1"/>
    <col min="8776" max="8960" width="9" style="93"/>
    <col min="8961" max="8961" width="2.625" style="93" customWidth="1"/>
    <col min="8962" max="8962" width="5" style="93" customWidth="1"/>
    <col min="8963" max="8963" width="16.25" style="93" customWidth="1"/>
    <col min="8964" max="8964" width="10" style="93" customWidth="1"/>
    <col min="8965" max="8965" width="6.875" style="93" customWidth="1"/>
    <col min="8966" max="8967" width="0" style="93" hidden="1" customWidth="1"/>
    <col min="8968" max="8968" width="5" style="93" customWidth="1"/>
    <col min="8969" max="8970" width="0" style="93" hidden="1" customWidth="1"/>
    <col min="8971" max="8971" width="5" style="93" customWidth="1"/>
    <col min="8972" max="8973" width="0" style="93" hidden="1" customWidth="1"/>
    <col min="8974" max="8974" width="5" style="93" customWidth="1"/>
    <col min="8975" max="8976" width="0" style="93" hidden="1" customWidth="1"/>
    <col min="8977" max="8977" width="5" style="93" customWidth="1"/>
    <col min="8978" max="8979" width="0" style="93" hidden="1" customWidth="1"/>
    <col min="8980" max="8980" width="5" style="93" customWidth="1"/>
    <col min="8981" max="8982" width="0" style="93" hidden="1" customWidth="1"/>
    <col min="8983" max="8983" width="5" style="93" customWidth="1"/>
    <col min="8984" max="8985" width="0" style="93" hidden="1" customWidth="1"/>
    <col min="8986" max="8986" width="5" style="93" customWidth="1"/>
    <col min="8987" max="8988" width="0" style="93" hidden="1" customWidth="1"/>
    <col min="8989" max="8989" width="5" style="93" customWidth="1"/>
    <col min="8990" max="8991" width="0" style="93" hidden="1" customWidth="1"/>
    <col min="8992" max="8992" width="5" style="93" customWidth="1"/>
    <col min="8993" max="8994" width="0" style="93" hidden="1" customWidth="1"/>
    <col min="8995" max="8995" width="5" style="93" customWidth="1"/>
    <col min="8996" max="8997" width="0" style="93" hidden="1" customWidth="1"/>
    <col min="8998" max="8998" width="5" style="93" customWidth="1"/>
    <col min="8999" max="9000" width="0" style="93" hidden="1" customWidth="1"/>
    <col min="9001" max="9001" width="5" style="93" customWidth="1"/>
    <col min="9002" max="9003" width="0" style="93" hidden="1" customWidth="1"/>
    <col min="9004" max="9004" width="5" style="93" customWidth="1"/>
    <col min="9005" max="9006" width="0" style="93" hidden="1" customWidth="1"/>
    <col min="9007" max="9007" width="5" style="93" customWidth="1"/>
    <col min="9008" max="9009" width="0" style="93" hidden="1" customWidth="1"/>
    <col min="9010" max="9010" width="5" style="93" customWidth="1"/>
    <col min="9011" max="9012" width="0" style="93" hidden="1" customWidth="1"/>
    <col min="9013" max="9013" width="5" style="93" customWidth="1"/>
    <col min="9014" max="9015" width="0" style="93" hidden="1" customWidth="1"/>
    <col min="9016" max="9016" width="5" style="93" customWidth="1"/>
    <col min="9017" max="9018" width="0" style="93" hidden="1" customWidth="1"/>
    <col min="9019" max="9019" width="5" style="93" customWidth="1"/>
    <col min="9020" max="9020" width="1.875" style="93" customWidth="1"/>
    <col min="9021" max="9022" width="0" style="93" hidden="1" customWidth="1"/>
    <col min="9023" max="9023" width="8.625" style="93" customWidth="1"/>
    <col min="9024" max="9025" width="0" style="93" hidden="1" customWidth="1"/>
    <col min="9026" max="9026" width="8.625" style="93" customWidth="1"/>
    <col min="9027" max="9028" width="0" style="93" hidden="1" customWidth="1"/>
    <col min="9029" max="9029" width="8.625" style="93" customWidth="1"/>
    <col min="9030" max="9030" width="2.5" style="93" customWidth="1"/>
    <col min="9031" max="9031" width="3.125" style="93" customWidth="1"/>
    <col min="9032" max="9216" width="9" style="93"/>
    <col min="9217" max="9217" width="2.625" style="93" customWidth="1"/>
    <col min="9218" max="9218" width="5" style="93" customWidth="1"/>
    <col min="9219" max="9219" width="16.25" style="93" customWidth="1"/>
    <col min="9220" max="9220" width="10" style="93" customWidth="1"/>
    <col min="9221" max="9221" width="6.875" style="93" customWidth="1"/>
    <col min="9222" max="9223" width="0" style="93" hidden="1" customWidth="1"/>
    <col min="9224" max="9224" width="5" style="93" customWidth="1"/>
    <col min="9225" max="9226" width="0" style="93" hidden="1" customWidth="1"/>
    <col min="9227" max="9227" width="5" style="93" customWidth="1"/>
    <col min="9228" max="9229" width="0" style="93" hidden="1" customWidth="1"/>
    <col min="9230" max="9230" width="5" style="93" customWidth="1"/>
    <col min="9231" max="9232" width="0" style="93" hidden="1" customWidth="1"/>
    <col min="9233" max="9233" width="5" style="93" customWidth="1"/>
    <col min="9234" max="9235" width="0" style="93" hidden="1" customWidth="1"/>
    <col min="9236" max="9236" width="5" style="93" customWidth="1"/>
    <col min="9237" max="9238" width="0" style="93" hidden="1" customWidth="1"/>
    <col min="9239" max="9239" width="5" style="93" customWidth="1"/>
    <col min="9240" max="9241" width="0" style="93" hidden="1" customWidth="1"/>
    <col min="9242" max="9242" width="5" style="93" customWidth="1"/>
    <col min="9243" max="9244" width="0" style="93" hidden="1" customWidth="1"/>
    <col min="9245" max="9245" width="5" style="93" customWidth="1"/>
    <col min="9246" max="9247" width="0" style="93" hidden="1" customWidth="1"/>
    <col min="9248" max="9248" width="5" style="93" customWidth="1"/>
    <col min="9249" max="9250" width="0" style="93" hidden="1" customWidth="1"/>
    <col min="9251" max="9251" width="5" style="93" customWidth="1"/>
    <col min="9252" max="9253" width="0" style="93" hidden="1" customWidth="1"/>
    <col min="9254" max="9254" width="5" style="93" customWidth="1"/>
    <col min="9255" max="9256" width="0" style="93" hidden="1" customWidth="1"/>
    <col min="9257" max="9257" width="5" style="93" customWidth="1"/>
    <col min="9258" max="9259" width="0" style="93" hidden="1" customWidth="1"/>
    <col min="9260" max="9260" width="5" style="93" customWidth="1"/>
    <col min="9261" max="9262" width="0" style="93" hidden="1" customWidth="1"/>
    <col min="9263" max="9263" width="5" style="93" customWidth="1"/>
    <col min="9264" max="9265" width="0" style="93" hidden="1" customWidth="1"/>
    <col min="9266" max="9266" width="5" style="93" customWidth="1"/>
    <col min="9267" max="9268" width="0" style="93" hidden="1" customWidth="1"/>
    <col min="9269" max="9269" width="5" style="93" customWidth="1"/>
    <col min="9270" max="9271" width="0" style="93" hidden="1" customWidth="1"/>
    <col min="9272" max="9272" width="5" style="93" customWidth="1"/>
    <col min="9273" max="9274" width="0" style="93" hidden="1" customWidth="1"/>
    <col min="9275" max="9275" width="5" style="93" customWidth="1"/>
    <col min="9276" max="9276" width="1.875" style="93" customWidth="1"/>
    <col min="9277" max="9278" width="0" style="93" hidden="1" customWidth="1"/>
    <col min="9279" max="9279" width="8.625" style="93" customWidth="1"/>
    <col min="9280" max="9281" width="0" style="93" hidden="1" customWidth="1"/>
    <col min="9282" max="9282" width="8.625" style="93" customWidth="1"/>
    <col min="9283" max="9284" width="0" style="93" hidden="1" customWidth="1"/>
    <col min="9285" max="9285" width="8.625" style="93" customWidth="1"/>
    <col min="9286" max="9286" width="2.5" style="93" customWidth="1"/>
    <col min="9287" max="9287" width="3.125" style="93" customWidth="1"/>
    <col min="9288" max="9472" width="9" style="93"/>
    <col min="9473" max="9473" width="2.625" style="93" customWidth="1"/>
    <col min="9474" max="9474" width="5" style="93" customWidth="1"/>
    <col min="9475" max="9475" width="16.25" style="93" customWidth="1"/>
    <col min="9476" max="9476" width="10" style="93" customWidth="1"/>
    <col min="9477" max="9477" width="6.875" style="93" customWidth="1"/>
    <col min="9478" max="9479" width="0" style="93" hidden="1" customWidth="1"/>
    <col min="9480" max="9480" width="5" style="93" customWidth="1"/>
    <col min="9481" max="9482" width="0" style="93" hidden="1" customWidth="1"/>
    <col min="9483" max="9483" width="5" style="93" customWidth="1"/>
    <col min="9484" max="9485" width="0" style="93" hidden="1" customWidth="1"/>
    <col min="9486" max="9486" width="5" style="93" customWidth="1"/>
    <col min="9487" max="9488" width="0" style="93" hidden="1" customWidth="1"/>
    <col min="9489" max="9489" width="5" style="93" customWidth="1"/>
    <col min="9490" max="9491" width="0" style="93" hidden="1" customWidth="1"/>
    <col min="9492" max="9492" width="5" style="93" customWidth="1"/>
    <col min="9493" max="9494" width="0" style="93" hidden="1" customWidth="1"/>
    <col min="9495" max="9495" width="5" style="93" customWidth="1"/>
    <col min="9496" max="9497" width="0" style="93" hidden="1" customWidth="1"/>
    <col min="9498" max="9498" width="5" style="93" customWidth="1"/>
    <col min="9499" max="9500" width="0" style="93" hidden="1" customWidth="1"/>
    <col min="9501" max="9501" width="5" style="93" customWidth="1"/>
    <col min="9502" max="9503" width="0" style="93" hidden="1" customWidth="1"/>
    <col min="9504" max="9504" width="5" style="93" customWidth="1"/>
    <col min="9505" max="9506" width="0" style="93" hidden="1" customWidth="1"/>
    <col min="9507" max="9507" width="5" style="93" customWidth="1"/>
    <col min="9508" max="9509" width="0" style="93" hidden="1" customWidth="1"/>
    <col min="9510" max="9510" width="5" style="93" customWidth="1"/>
    <col min="9511" max="9512" width="0" style="93" hidden="1" customWidth="1"/>
    <col min="9513" max="9513" width="5" style="93" customWidth="1"/>
    <col min="9514" max="9515" width="0" style="93" hidden="1" customWidth="1"/>
    <col min="9516" max="9516" width="5" style="93" customWidth="1"/>
    <col min="9517" max="9518" width="0" style="93" hidden="1" customWidth="1"/>
    <col min="9519" max="9519" width="5" style="93" customWidth="1"/>
    <col min="9520" max="9521" width="0" style="93" hidden="1" customWidth="1"/>
    <col min="9522" max="9522" width="5" style="93" customWidth="1"/>
    <col min="9523" max="9524" width="0" style="93" hidden="1" customWidth="1"/>
    <col min="9525" max="9525" width="5" style="93" customWidth="1"/>
    <col min="9526" max="9527" width="0" style="93" hidden="1" customWidth="1"/>
    <col min="9528" max="9528" width="5" style="93" customWidth="1"/>
    <col min="9529" max="9530" width="0" style="93" hidden="1" customWidth="1"/>
    <col min="9531" max="9531" width="5" style="93" customWidth="1"/>
    <col min="9532" max="9532" width="1.875" style="93" customWidth="1"/>
    <col min="9533" max="9534" width="0" style="93" hidden="1" customWidth="1"/>
    <col min="9535" max="9535" width="8.625" style="93" customWidth="1"/>
    <col min="9536" max="9537" width="0" style="93" hidden="1" customWidth="1"/>
    <col min="9538" max="9538" width="8.625" style="93" customWidth="1"/>
    <col min="9539" max="9540" width="0" style="93" hidden="1" customWidth="1"/>
    <col min="9541" max="9541" width="8.625" style="93" customWidth="1"/>
    <col min="9542" max="9542" width="2.5" style="93" customWidth="1"/>
    <col min="9543" max="9543" width="3.125" style="93" customWidth="1"/>
    <col min="9544" max="9728" width="9" style="93"/>
    <col min="9729" max="9729" width="2.625" style="93" customWidth="1"/>
    <col min="9730" max="9730" width="5" style="93" customWidth="1"/>
    <col min="9731" max="9731" width="16.25" style="93" customWidth="1"/>
    <col min="9732" max="9732" width="10" style="93" customWidth="1"/>
    <col min="9733" max="9733" width="6.875" style="93" customWidth="1"/>
    <col min="9734" max="9735" width="0" style="93" hidden="1" customWidth="1"/>
    <col min="9736" max="9736" width="5" style="93" customWidth="1"/>
    <col min="9737" max="9738" width="0" style="93" hidden="1" customWidth="1"/>
    <col min="9739" max="9739" width="5" style="93" customWidth="1"/>
    <col min="9740" max="9741" width="0" style="93" hidden="1" customWidth="1"/>
    <col min="9742" max="9742" width="5" style="93" customWidth="1"/>
    <col min="9743" max="9744" width="0" style="93" hidden="1" customWidth="1"/>
    <col min="9745" max="9745" width="5" style="93" customWidth="1"/>
    <col min="9746" max="9747" width="0" style="93" hidden="1" customWidth="1"/>
    <col min="9748" max="9748" width="5" style="93" customWidth="1"/>
    <col min="9749" max="9750" width="0" style="93" hidden="1" customWidth="1"/>
    <col min="9751" max="9751" width="5" style="93" customWidth="1"/>
    <col min="9752" max="9753" width="0" style="93" hidden="1" customWidth="1"/>
    <col min="9754" max="9754" width="5" style="93" customWidth="1"/>
    <col min="9755" max="9756" width="0" style="93" hidden="1" customWidth="1"/>
    <col min="9757" max="9757" width="5" style="93" customWidth="1"/>
    <col min="9758" max="9759" width="0" style="93" hidden="1" customWidth="1"/>
    <col min="9760" max="9760" width="5" style="93" customWidth="1"/>
    <col min="9761" max="9762" width="0" style="93" hidden="1" customWidth="1"/>
    <col min="9763" max="9763" width="5" style="93" customWidth="1"/>
    <col min="9764" max="9765" width="0" style="93" hidden="1" customWidth="1"/>
    <col min="9766" max="9766" width="5" style="93" customWidth="1"/>
    <col min="9767" max="9768" width="0" style="93" hidden="1" customWidth="1"/>
    <col min="9769" max="9769" width="5" style="93" customWidth="1"/>
    <col min="9770" max="9771" width="0" style="93" hidden="1" customWidth="1"/>
    <col min="9772" max="9772" width="5" style="93" customWidth="1"/>
    <col min="9773" max="9774" width="0" style="93" hidden="1" customWidth="1"/>
    <col min="9775" max="9775" width="5" style="93" customWidth="1"/>
    <col min="9776" max="9777" width="0" style="93" hidden="1" customWidth="1"/>
    <col min="9778" max="9778" width="5" style="93" customWidth="1"/>
    <col min="9779" max="9780" width="0" style="93" hidden="1" customWidth="1"/>
    <col min="9781" max="9781" width="5" style="93" customWidth="1"/>
    <col min="9782" max="9783" width="0" style="93" hidden="1" customWidth="1"/>
    <col min="9784" max="9784" width="5" style="93" customWidth="1"/>
    <col min="9785" max="9786" width="0" style="93" hidden="1" customWidth="1"/>
    <col min="9787" max="9787" width="5" style="93" customWidth="1"/>
    <col min="9788" max="9788" width="1.875" style="93" customWidth="1"/>
    <col min="9789" max="9790" width="0" style="93" hidden="1" customWidth="1"/>
    <col min="9791" max="9791" width="8.625" style="93" customWidth="1"/>
    <col min="9792" max="9793" width="0" style="93" hidden="1" customWidth="1"/>
    <col min="9794" max="9794" width="8.625" style="93" customWidth="1"/>
    <col min="9795" max="9796" width="0" style="93" hidden="1" customWidth="1"/>
    <col min="9797" max="9797" width="8.625" style="93" customWidth="1"/>
    <col min="9798" max="9798" width="2.5" style="93" customWidth="1"/>
    <col min="9799" max="9799" width="3.125" style="93" customWidth="1"/>
    <col min="9800" max="9984" width="9" style="93"/>
    <col min="9985" max="9985" width="2.625" style="93" customWidth="1"/>
    <col min="9986" max="9986" width="5" style="93" customWidth="1"/>
    <col min="9987" max="9987" width="16.25" style="93" customWidth="1"/>
    <col min="9988" max="9988" width="10" style="93" customWidth="1"/>
    <col min="9989" max="9989" width="6.875" style="93" customWidth="1"/>
    <col min="9990" max="9991" width="0" style="93" hidden="1" customWidth="1"/>
    <col min="9992" max="9992" width="5" style="93" customWidth="1"/>
    <col min="9993" max="9994" width="0" style="93" hidden="1" customWidth="1"/>
    <col min="9995" max="9995" width="5" style="93" customWidth="1"/>
    <col min="9996" max="9997" width="0" style="93" hidden="1" customWidth="1"/>
    <col min="9998" max="9998" width="5" style="93" customWidth="1"/>
    <col min="9999" max="10000" width="0" style="93" hidden="1" customWidth="1"/>
    <col min="10001" max="10001" width="5" style="93" customWidth="1"/>
    <col min="10002" max="10003" width="0" style="93" hidden="1" customWidth="1"/>
    <col min="10004" max="10004" width="5" style="93" customWidth="1"/>
    <col min="10005" max="10006" width="0" style="93" hidden="1" customWidth="1"/>
    <col min="10007" max="10007" width="5" style="93" customWidth="1"/>
    <col min="10008" max="10009" width="0" style="93" hidden="1" customWidth="1"/>
    <col min="10010" max="10010" width="5" style="93" customWidth="1"/>
    <col min="10011" max="10012" width="0" style="93" hidden="1" customWidth="1"/>
    <col min="10013" max="10013" width="5" style="93" customWidth="1"/>
    <col min="10014" max="10015" width="0" style="93" hidden="1" customWidth="1"/>
    <col min="10016" max="10016" width="5" style="93" customWidth="1"/>
    <col min="10017" max="10018" width="0" style="93" hidden="1" customWidth="1"/>
    <col min="10019" max="10019" width="5" style="93" customWidth="1"/>
    <col min="10020" max="10021" width="0" style="93" hidden="1" customWidth="1"/>
    <col min="10022" max="10022" width="5" style="93" customWidth="1"/>
    <col min="10023" max="10024" width="0" style="93" hidden="1" customWidth="1"/>
    <col min="10025" max="10025" width="5" style="93" customWidth="1"/>
    <col min="10026" max="10027" width="0" style="93" hidden="1" customWidth="1"/>
    <col min="10028" max="10028" width="5" style="93" customWidth="1"/>
    <col min="10029" max="10030" width="0" style="93" hidden="1" customWidth="1"/>
    <col min="10031" max="10031" width="5" style="93" customWidth="1"/>
    <col min="10032" max="10033" width="0" style="93" hidden="1" customWidth="1"/>
    <col min="10034" max="10034" width="5" style="93" customWidth="1"/>
    <col min="10035" max="10036" width="0" style="93" hidden="1" customWidth="1"/>
    <col min="10037" max="10037" width="5" style="93" customWidth="1"/>
    <col min="10038" max="10039" width="0" style="93" hidden="1" customWidth="1"/>
    <col min="10040" max="10040" width="5" style="93" customWidth="1"/>
    <col min="10041" max="10042" width="0" style="93" hidden="1" customWidth="1"/>
    <col min="10043" max="10043" width="5" style="93" customWidth="1"/>
    <col min="10044" max="10044" width="1.875" style="93" customWidth="1"/>
    <col min="10045" max="10046" width="0" style="93" hidden="1" customWidth="1"/>
    <col min="10047" max="10047" width="8.625" style="93" customWidth="1"/>
    <col min="10048" max="10049" width="0" style="93" hidden="1" customWidth="1"/>
    <col min="10050" max="10050" width="8.625" style="93" customWidth="1"/>
    <col min="10051" max="10052" width="0" style="93" hidden="1" customWidth="1"/>
    <col min="10053" max="10053" width="8.625" style="93" customWidth="1"/>
    <col min="10054" max="10054" width="2.5" style="93" customWidth="1"/>
    <col min="10055" max="10055" width="3.125" style="93" customWidth="1"/>
    <col min="10056" max="10240" width="9" style="93"/>
    <col min="10241" max="10241" width="2.625" style="93" customWidth="1"/>
    <col min="10242" max="10242" width="5" style="93" customWidth="1"/>
    <col min="10243" max="10243" width="16.25" style="93" customWidth="1"/>
    <col min="10244" max="10244" width="10" style="93" customWidth="1"/>
    <col min="10245" max="10245" width="6.875" style="93" customWidth="1"/>
    <col min="10246" max="10247" width="0" style="93" hidden="1" customWidth="1"/>
    <col min="10248" max="10248" width="5" style="93" customWidth="1"/>
    <col min="10249" max="10250" width="0" style="93" hidden="1" customWidth="1"/>
    <col min="10251" max="10251" width="5" style="93" customWidth="1"/>
    <col min="10252" max="10253" width="0" style="93" hidden="1" customWidth="1"/>
    <col min="10254" max="10254" width="5" style="93" customWidth="1"/>
    <col min="10255" max="10256" width="0" style="93" hidden="1" customWidth="1"/>
    <col min="10257" max="10257" width="5" style="93" customWidth="1"/>
    <col min="10258" max="10259" width="0" style="93" hidden="1" customWidth="1"/>
    <col min="10260" max="10260" width="5" style="93" customWidth="1"/>
    <col min="10261" max="10262" width="0" style="93" hidden="1" customWidth="1"/>
    <col min="10263" max="10263" width="5" style="93" customWidth="1"/>
    <col min="10264" max="10265" width="0" style="93" hidden="1" customWidth="1"/>
    <col min="10266" max="10266" width="5" style="93" customWidth="1"/>
    <col min="10267" max="10268" width="0" style="93" hidden="1" customWidth="1"/>
    <col min="10269" max="10269" width="5" style="93" customWidth="1"/>
    <col min="10270" max="10271" width="0" style="93" hidden="1" customWidth="1"/>
    <col min="10272" max="10272" width="5" style="93" customWidth="1"/>
    <col min="10273" max="10274" width="0" style="93" hidden="1" customWidth="1"/>
    <col min="10275" max="10275" width="5" style="93" customWidth="1"/>
    <col min="10276" max="10277" width="0" style="93" hidden="1" customWidth="1"/>
    <col min="10278" max="10278" width="5" style="93" customWidth="1"/>
    <col min="10279" max="10280" width="0" style="93" hidden="1" customWidth="1"/>
    <col min="10281" max="10281" width="5" style="93" customWidth="1"/>
    <col min="10282" max="10283" width="0" style="93" hidden="1" customWidth="1"/>
    <col min="10284" max="10284" width="5" style="93" customWidth="1"/>
    <col min="10285" max="10286" width="0" style="93" hidden="1" customWidth="1"/>
    <col min="10287" max="10287" width="5" style="93" customWidth="1"/>
    <col min="10288" max="10289" width="0" style="93" hidden="1" customWidth="1"/>
    <col min="10290" max="10290" width="5" style="93" customWidth="1"/>
    <col min="10291" max="10292" width="0" style="93" hidden="1" customWidth="1"/>
    <col min="10293" max="10293" width="5" style="93" customWidth="1"/>
    <col min="10294" max="10295" width="0" style="93" hidden="1" customWidth="1"/>
    <col min="10296" max="10296" width="5" style="93" customWidth="1"/>
    <col min="10297" max="10298" width="0" style="93" hidden="1" customWidth="1"/>
    <col min="10299" max="10299" width="5" style="93" customWidth="1"/>
    <col min="10300" max="10300" width="1.875" style="93" customWidth="1"/>
    <col min="10301" max="10302" width="0" style="93" hidden="1" customWidth="1"/>
    <col min="10303" max="10303" width="8.625" style="93" customWidth="1"/>
    <col min="10304" max="10305" width="0" style="93" hidden="1" customWidth="1"/>
    <col min="10306" max="10306" width="8.625" style="93" customWidth="1"/>
    <col min="10307" max="10308" width="0" style="93" hidden="1" customWidth="1"/>
    <col min="10309" max="10309" width="8.625" style="93" customWidth="1"/>
    <col min="10310" max="10310" width="2.5" style="93" customWidth="1"/>
    <col min="10311" max="10311" width="3.125" style="93" customWidth="1"/>
    <col min="10312" max="10496" width="9" style="93"/>
    <col min="10497" max="10497" width="2.625" style="93" customWidth="1"/>
    <col min="10498" max="10498" width="5" style="93" customWidth="1"/>
    <col min="10499" max="10499" width="16.25" style="93" customWidth="1"/>
    <col min="10500" max="10500" width="10" style="93" customWidth="1"/>
    <col min="10501" max="10501" width="6.875" style="93" customWidth="1"/>
    <col min="10502" max="10503" width="0" style="93" hidden="1" customWidth="1"/>
    <col min="10504" max="10504" width="5" style="93" customWidth="1"/>
    <col min="10505" max="10506" width="0" style="93" hidden="1" customWidth="1"/>
    <col min="10507" max="10507" width="5" style="93" customWidth="1"/>
    <col min="10508" max="10509" width="0" style="93" hidden="1" customWidth="1"/>
    <col min="10510" max="10510" width="5" style="93" customWidth="1"/>
    <col min="10511" max="10512" width="0" style="93" hidden="1" customWidth="1"/>
    <col min="10513" max="10513" width="5" style="93" customWidth="1"/>
    <col min="10514" max="10515" width="0" style="93" hidden="1" customWidth="1"/>
    <col min="10516" max="10516" width="5" style="93" customWidth="1"/>
    <col min="10517" max="10518" width="0" style="93" hidden="1" customWidth="1"/>
    <col min="10519" max="10519" width="5" style="93" customWidth="1"/>
    <col min="10520" max="10521" width="0" style="93" hidden="1" customWidth="1"/>
    <col min="10522" max="10522" width="5" style="93" customWidth="1"/>
    <col min="10523" max="10524" width="0" style="93" hidden="1" customWidth="1"/>
    <col min="10525" max="10525" width="5" style="93" customWidth="1"/>
    <col min="10526" max="10527" width="0" style="93" hidden="1" customWidth="1"/>
    <col min="10528" max="10528" width="5" style="93" customWidth="1"/>
    <col min="10529" max="10530" width="0" style="93" hidden="1" customWidth="1"/>
    <col min="10531" max="10531" width="5" style="93" customWidth="1"/>
    <col min="10532" max="10533" width="0" style="93" hidden="1" customWidth="1"/>
    <col min="10534" max="10534" width="5" style="93" customWidth="1"/>
    <col min="10535" max="10536" width="0" style="93" hidden="1" customWidth="1"/>
    <col min="10537" max="10537" width="5" style="93" customWidth="1"/>
    <col min="10538" max="10539" width="0" style="93" hidden="1" customWidth="1"/>
    <col min="10540" max="10540" width="5" style="93" customWidth="1"/>
    <col min="10541" max="10542" width="0" style="93" hidden="1" customWidth="1"/>
    <col min="10543" max="10543" width="5" style="93" customWidth="1"/>
    <col min="10544" max="10545" width="0" style="93" hidden="1" customWidth="1"/>
    <col min="10546" max="10546" width="5" style="93" customWidth="1"/>
    <col min="10547" max="10548" width="0" style="93" hidden="1" customWidth="1"/>
    <col min="10549" max="10549" width="5" style="93" customWidth="1"/>
    <col min="10550" max="10551" width="0" style="93" hidden="1" customWidth="1"/>
    <col min="10552" max="10552" width="5" style="93" customWidth="1"/>
    <col min="10553" max="10554" width="0" style="93" hidden="1" customWidth="1"/>
    <col min="10555" max="10555" width="5" style="93" customWidth="1"/>
    <col min="10556" max="10556" width="1.875" style="93" customWidth="1"/>
    <col min="10557" max="10558" width="0" style="93" hidden="1" customWidth="1"/>
    <col min="10559" max="10559" width="8.625" style="93" customWidth="1"/>
    <col min="10560" max="10561" width="0" style="93" hidden="1" customWidth="1"/>
    <col min="10562" max="10562" width="8.625" style="93" customWidth="1"/>
    <col min="10563" max="10564" width="0" style="93" hidden="1" customWidth="1"/>
    <col min="10565" max="10565" width="8.625" style="93" customWidth="1"/>
    <col min="10566" max="10566" width="2.5" style="93" customWidth="1"/>
    <col min="10567" max="10567" width="3.125" style="93" customWidth="1"/>
    <col min="10568" max="10752" width="9" style="93"/>
    <col min="10753" max="10753" width="2.625" style="93" customWidth="1"/>
    <col min="10754" max="10754" width="5" style="93" customWidth="1"/>
    <col min="10755" max="10755" width="16.25" style="93" customWidth="1"/>
    <col min="10756" max="10756" width="10" style="93" customWidth="1"/>
    <col min="10757" max="10757" width="6.875" style="93" customWidth="1"/>
    <col min="10758" max="10759" width="0" style="93" hidden="1" customWidth="1"/>
    <col min="10760" max="10760" width="5" style="93" customWidth="1"/>
    <col min="10761" max="10762" width="0" style="93" hidden="1" customWidth="1"/>
    <col min="10763" max="10763" width="5" style="93" customWidth="1"/>
    <col min="10764" max="10765" width="0" style="93" hidden="1" customWidth="1"/>
    <col min="10766" max="10766" width="5" style="93" customWidth="1"/>
    <col min="10767" max="10768" width="0" style="93" hidden="1" customWidth="1"/>
    <col min="10769" max="10769" width="5" style="93" customWidth="1"/>
    <col min="10770" max="10771" width="0" style="93" hidden="1" customWidth="1"/>
    <col min="10772" max="10772" width="5" style="93" customWidth="1"/>
    <col min="10773" max="10774" width="0" style="93" hidden="1" customWidth="1"/>
    <col min="10775" max="10775" width="5" style="93" customWidth="1"/>
    <col min="10776" max="10777" width="0" style="93" hidden="1" customWidth="1"/>
    <col min="10778" max="10778" width="5" style="93" customWidth="1"/>
    <col min="10779" max="10780" width="0" style="93" hidden="1" customWidth="1"/>
    <col min="10781" max="10781" width="5" style="93" customWidth="1"/>
    <col min="10782" max="10783" width="0" style="93" hidden="1" customWidth="1"/>
    <col min="10784" max="10784" width="5" style="93" customWidth="1"/>
    <col min="10785" max="10786" width="0" style="93" hidden="1" customWidth="1"/>
    <col min="10787" max="10787" width="5" style="93" customWidth="1"/>
    <col min="10788" max="10789" width="0" style="93" hidden="1" customWidth="1"/>
    <col min="10790" max="10790" width="5" style="93" customWidth="1"/>
    <col min="10791" max="10792" width="0" style="93" hidden="1" customWidth="1"/>
    <col min="10793" max="10793" width="5" style="93" customWidth="1"/>
    <col min="10794" max="10795" width="0" style="93" hidden="1" customWidth="1"/>
    <col min="10796" max="10796" width="5" style="93" customWidth="1"/>
    <col min="10797" max="10798" width="0" style="93" hidden="1" customWidth="1"/>
    <col min="10799" max="10799" width="5" style="93" customWidth="1"/>
    <col min="10800" max="10801" width="0" style="93" hidden="1" customWidth="1"/>
    <col min="10802" max="10802" width="5" style="93" customWidth="1"/>
    <col min="10803" max="10804" width="0" style="93" hidden="1" customWidth="1"/>
    <col min="10805" max="10805" width="5" style="93" customWidth="1"/>
    <col min="10806" max="10807" width="0" style="93" hidden="1" customWidth="1"/>
    <col min="10808" max="10808" width="5" style="93" customWidth="1"/>
    <col min="10809" max="10810" width="0" style="93" hidden="1" customWidth="1"/>
    <col min="10811" max="10811" width="5" style="93" customWidth="1"/>
    <col min="10812" max="10812" width="1.875" style="93" customWidth="1"/>
    <col min="10813" max="10814" width="0" style="93" hidden="1" customWidth="1"/>
    <col min="10815" max="10815" width="8.625" style="93" customWidth="1"/>
    <col min="10816" max="10817" width="0" style="93" hidden="1" customWidth="1"/>
    <col min="10818" max="10818" width="8.625" style="93" customWidth="1"/>
    <col min="10819" max="10820" width="0" style="93" hidden="1" customWidth="1"/>
    <col min="10821" max="10821" width="8.625" style="93" customWidth="1"/>
    <col min="10822" max="10822" width="2.5" style="93" customWidth="1"/>
    <col min="10823" max="10823" width="3.125" style="93" customWidth="1"/>
    <col min="10824" max="11008" width="9" style="93"/>
    <col min="11009" max="11009" width="2.625" style="93" customWidth="1"/>
    <col min="11010" max="11010" width="5" style="93" customWidth="1"/>
    <col min="11011" max="11011" width="16.25" style="93" customWidth="1"/>
    <col min="11012" max="11012" width="10" style="93" customWidth="1"/>
    <col min="11013" max="11013" width="6.875" style="93" customWidth="1"/>
    <col min="11014" max="11015" width="0" style="93" hidden="1" customWidth="1"/>
    <col min="11016" max="11016" width="5" style="93" customWidth="1"/>
    <col min="11017" max="11018" width="0" style="93" hidden="1" customWidth="1"/>
    <col min="11019" max="11019" width="5" style="93" customWidth="1"/>
    <col min="11020" max="11021" width="0" style="93" hidden="1" customWidth="1"/>
    <col min="11022" max="11022" width="5" style="93" customWidth="1"/>
    <col min="11023" max="11024" width="0" style="93" hidden="1" customWidth="1"/>
    <col min="11025" max="11025" width="5" style="93" customWidth="1"/>
    <col min="11026" max="11027" width="0" style="93" hidden="1" customWidth="1"/>
    <col min="11028" max="11028" width="5" style="93" customWidth="1"/>
    <col min="11029" max="11030" width="0" style="93" hidden="1" customWidth="1"/>
    <col min="11031" max="11031" width="5" style="93" customWidth="1"/>
    <col min="11032" max="11033" width="0" style="93" hidden="1" customWidth="1"/>
    <col min="11034" max="11034" width="5" style="93" customWidth="1"/>
    <col min="11035" max="11036" width="0" style="93" hidden="1" customWidth="1"/>
    <col min="11037" max="11037" width="5" style="93" customWidth="1"/>
    <col min="11038" max="11039" width="0" style="93" hidden="1" customWidth="1"/>
    <col min="11040" max="11040" width="5" style="93" customWidth="1"/>
    <col min="11041" max="11042" width="0" style="93" hidden="1" customWidth="1"/>
    <col min="11043" max="11043" width="5" style="93" customWidth="1"/>
    <col min="11044" max="11045" width="0" style="93" hidden="1" customWidth="1"/>
    <col min="11046" max="11046" width="5" style="93" customWidth="1"/>
    <col min="11047" max="11048" width="0" style="93" hidden="1" customWidth="1"/>
    <col min="11049" max="11049" width="5" style="93" customWidth="1"/>
    <col min="11050" max="11051" width="0" style="93" hidden="1" customWidth="1"/>
    <col min="11052" max="11052" width="5" style="93" customWidth="1"/>
    <col min="11053" max="11054" width="0" style="93" hidden="1" customWidth="1"/>
    <col min="11055" max="11055" width="5" style="93" customWidth="1"/>
    <col min="11056" max="11057" width="0" style="93" hidden="1" customWidth="1"/>
    <col min="11058" max="11058" width="5" style="93" customWidth="1"/>
    <col min="11059" max="11060" width="0" style="93" hidden="1" customWidth="1"/>
    <col min="11061" max="11061" width="5" style="93" customWidth="1"/>
    <col min="11062" max="11063" width="0" style="93" hidden="1" customWidth="1"/>
    <col min="11064" max="11064" width="5" style="93" customWidth="1"/>
    <col min="11065" max="11066" width="0" style="93" hidden="1" customWidth="1"/>
    <col min="11067" max="11067" width="5" style="93" customWidth="1"/>
    <col min="11068" max="11068" width="1.875" style="93" customWidth="1"/>
    <col min="11069" max="11070" width="0" style="93" hidden="1" customWidth="1"/>
    <col min="11071" max="11071" width="8.625" style="93" customWidth="1"/>
    <col min="11072" max="11073" width="0" style="93" hidden="1" customWidth="1"/>
    <col min="11074" max="11074" width="8.625" style="93" customWidth="1"/>
    <col min="11075" max="11076" width="0" style="93" hidden="1" customWidth="1"/>
    <col min="11077" max="11077" width="8.625" style="93" customWidth="1"/>
    <col min="11078" max="11078" width="2.5" style="93" customWidth="1"/>
    <col min="11079" max="11079" width="3.125" style="93" customWidth="1"/>
    <col min="11080" max="11264" width="9" style="93"/>
    <col min="11265" max="11265" width="2.625" style="93" customWidth="1"/>
    <col min="11266" max="11266" width="5" style="93" customWidth="1"/>
    <col min="11267" max="11267" width="16.25" style="93" customWidth="1"/>
    <col min="11268" max="11268" width="10" style="93" customWidth="1"/>
    <col min="11269" max="11269" width="6.875" style="93" customWidth="1"/>
    <col min="11270" max="11271" width="0" style="93" hidden="1" customWidth="1"/>
    <col min="11272" max="11272" width="5" style="93" customWidth="1"/>
    <col min="11273" max="11274" width="0" style="93" hidden="1" customWidth="1"/>
    <col min="11275" max="11275" width="5" style="93" customWidth="1"/>
    <col min="11276" max="11277" width="0" style="93" hidden="1" customWidth="1"/>
    <col min="11278" max="11278" width="5" style="93" customWidth="1"/>
    <col min="11279" max="11280" width="0" style="93" hidden="1" customWidth="1"/>
    <col min="11281" max="11281" width="5" style="93" customWidth="1"/>
    <col min="11282" max="11283" width="0" style="93" hidden="1" customWidth="1"/>
    <col min="11284" max="11284" width="5" style="93" customWidth="1"/>
    <col min="11285" max="11286" width="0" style="93" hidden="1" customWidth="1"/>
    <col min="11287" max="11287" width="5" style="93" customWidth="1"/>
    <col min="11288" max="11289" width="0" style="93" hidden="1" customWidth="1"/>
    <col min="11290" max="11290" width="5" style="93" customWidth="1"/>
    <col min="11291" max="11292" width="0" style="93" hidden="1" customWidth="1"/>
    <col min="11293" max="11293" width="5" style="93" customWidth="1"/>
    <col min="11294" max="11295" width="0" style="93" hidden="1" customWidth="1"/>
    <col min="11296" max="11296" width="5" style="93" customWidth="1"/>
    <col min="11297" max="11298" width="0" style="93" hidden="1" customWidth="1"/>
    <col min="11299" max="11299" width="5" style="93" customWidth="1"/>
    <col min="11300" max="11301" width="0" style="93" hidden="1" customWidth="1"/>
    <col min="11302" max="11302" width="5" style="93" customWidth="1"/>
    <col min="11303" max="11304" width="0" style="93" hidden="1" customWidth="1"/>
    <col min="11305" max="11305" width="5" style="93" customWidth="1"/>
    <col min="11306" max="11307" width="0" style="93" hidden="1" customWidth="1"/>
    <col min="11308" max="11308" width="5" style="93" customWidth="1"/>
    <col min="11309" max="11310" width="0" style="93" hidden="1" customWidth="1"/>
    <col min="11311" max="11311" width="5" style="93" customWidth="1"/>
    <col min="11312" max="11313" width="0" style="93" hidden="1" customWidth="1"/>
    <col min="11314" max="11314" width="5" style="93" customWidth="1"/>
    <col min="11315" max="11316" width="0" style="93" hidden="1" customWidth="1"/>
    <col min="11317" max="11317" width="5" style="93" customWidth="1"/>
    <col min="11318" max="11319" width="0" style="93" hidden="1" customWidth="1"/>
    <col min="11320" max="11320" width="5" style="93" customWidth="1"/>
    <col min="11321" max="11322" width="0" style="93" hidden="1" customWidth="1"/>
    <col min="11323" max="11323" width="5" style="93" customWidth="1"/>
    <col min="11324" max="11324" width="1.875" style="93" customWidth="1"/>
    <col min="11325" max="11326" width="0" style="93" hidden="1" customWidth="1"/>
    <col min="11327" max="11327" width="8.625" style="93" customWidth="1"/>
    <col min="11328" max="11329" width="0" style="93" hidden="1" customWidth="1"/>
    <col min="11330" max="11330" width="8.625" style="93" customWidth="1"/>
    <col min="11331" max="11332" width="0" style="93" hidden="1" customWidth="1"/>
    <col min="11333" max="11333" width="8.625" style="93" customWidth="1"/>
    <col min="11334" max="11334" width="2.5" style="93" customWidth="1"/>
    <col min="11335" max="11335" width="3.125" style="93" customWidth="1"/>
    <col min="11336" max="11520" width="9" style="93"/>
    <col min="11521" max="11521" width="2.625" style="93" customWidth="1"/>
    <col min="11522" max="11522" width="5" style="93" customWidth="1"/>
    <col min="11523" max="11523" width="16.25" style="93" customWidth="1"/>
    <col min="11524" max="11524" width="10" style="93" customWidth="1"/>
    <col min="11525" max="11525" width="6.875" style="93" customWidth="1"/>
    <col min="11526" max="11527" width="0" style="93" hidden="1" customWidth="1"/>
    <col min="11528" max="11528" width="5" style="93" customWidth="1"/>
    <col min="11529" max="11530" width="0" style="93" hidden="1" customWidth="1"/>
    <col min="11531" max="11531" width="5" style="93" customWidth="1"/>
    <col min="11532" max="11533" width="0" style="93" hidden="1" customWidth="1"/>
    <col min="11534" max="11534" width="5" style="93" customWidth="1"/>
    <col min="11535" max="11536" width="0" style="93" hidden="1" customWidth="1"/>
    <col min="11537" max="11537" width="5" style="93" customWidth="1"/>
    <col min="11538" max="11539" width="0" style="93" hidden="1" customWidth="1"/>
    <col min="11540" max="11540" width="5" style="93" customWidth="1"/>
    <col min="11541" max="11542" width="0" style="93" hidden="1" customWidth="1"/>
    <col min="11543" max="11543" width="5" style="93" customWidth="1"/>
    <col min="11544" max="11545" width="0" style="93" hidden="1" customWidth="1"/>
    <col min="11546" max="11546" width="5" style="93" customWidth="1"/>
    <col min="11547" max="11548" width="0" style="93" hidden="1" customWidth="1"/>
    <col min="11549" max="11549" width="5" style="93" customWidth="1"/>
    <col min="11550" max="11551" width="0" style="93" hidden="1" customWidth="1"/>
    <col min="11552" max="11552" width="5" style="93" customWidth="1"/>
    <col min="11553" max="11554" width="0" style="93" hidden="1" customWidth="1"/>
    <col min="11555" max="11555" width="5" style="93" customWidth="1"/>
    <col min="11556" max="11557" width="0" style="93" hidden="1" customWidth="1"/>
    <col min="11558" max="11558" width="5" style="93" customWidth="1"/>
    <col min="11559" max="11560" width="0" style="93" hidden="1" customWidth="1"/>
    <col min="11561" max="11561" width="5" style="93" customWidth="1"/>
    <col min="11562" max="11563" width="0" style="93" hidden="1" customWidth="1"/>
    <col min="11564" max="11564" width="5" style="93" customWidth="1"/>
    <col min="11565" max="11566" width="0" style="93" hidden="1" customWidth="1"/>
    <col min="11567" max="11567" width="5" style="93" customWidth="1"/>
    <col min="11568" max="11569" width="0" style="93" hidden="1" customWidth="1"/>
    <col min="11570" max="11570" width="5" style="93" customWidth="1"/>
    <col min="11571" max="11572" width="0" style="93" hidden="1" customWidth="1"/>
    <col min="11573" max="11573" width="5" style="93" customWidth="1"/>
    <col min="11574" max="11575" width="0" style="93" hidden="1" customWidth="1"/>
    <col min="11576" max="11576" width="5" style="93" customWidth="1"/>
    <col min="11577" max="11578" width="0" style="93" hidden="1" customWidth="1"/>
    <col min="11579" max="11579" width="5" style="93" customWidth="1"/>
    <col min="11580" max="11580" width="1.875" style="93" customWidth="1"/>
    <col min="11581" max="11582" width="0" style="93" hidden="1" customWidth="1"/>
    <col min="11583" max="11583" width="8.625" style="93" customWidth="1"/>
    <col min="11584" max="11585" width="0" style="93" hidden="1" customWidth="1"/>
    <col min="11586" max="11586" width="8.625" style="93" customWidth="1"/>
    <col min="11587" max="11588" width="0" style="93" hidden="1" customWidth="1"/>
    <col min="11589" max="11589" width="8.625" style="93" customWidth="1"/>
    <col min="11590" max="11590" width="2.5" style="93" customWidth="1"/>
    <col min="11591" max="11591" width="3.125" style="93" customWidth="1"/>
    <col min="11592" max="11776" width="9" style="93"/>
    <col min="11777" max="11777" width="2.625" style="93" customWidth="1"/>
    <col min="11778" max="11778" width="5" style="93" customWidth="1"/>
    <col min="11779" max="11779" width="16.25" style="93" customWidth="1"/>
    <col min="11780" max="11780" width="10" style="93" customWidth="1"/>
    <col min="11781" max="11781" width="6.875" style="93" customWidth="1"/>
    <col min="11782" max="11783" width="0" style="93" hidden="1" customWidth="1"/>
    <col min="11784" max="11784" width="5" style="93" customWidth="1"/>
    <col min="11785" max="11786" width="0" style="93" hidden="1" customWidth="1"/>
    <col min="11787" max="11787" width="5" style="93" customWidth="1"/>
    <col min="11788" max="11789" width="0" style="93" hidden="1" customWidth="1"/>
    <col min="11790" max="11790" width="5" style="93" customWidth="1"/>
    <col min="11791" max="11792" width="0" style="93" hidden="1" customWidth="1"/>
    <col min="11793" max="11793" width="5" style="93" customWidth="1"/>
    <col min="11794" max="11795" width="0" style="93" hidden="1" customWidth="1"/>
    <col min="11796" max="11796" width="5" style="93" customWidth="1"/>
    <col min="11797" max="11798" width="0" style="93" hidden="1" customWidth="1"/>
    <col min="11799" max="11799" width="5" style="93" customWidth="1"/>
    <col min="11800" max="11801" width="0" style="93" hidden="1" customWidth="1"/>
    <col min="11802" max="11802" width="5" style="93" customWidth="1"/>
    <col min="11803" max="11804" width="0" style="93" hidden="1" customWidth="1"/>
    <col min="11805" max="11805" width="5" style="93" customWidth="1"/>
    <col min="11806" max="11807" width="0" style="93" hidden="1" customWidth="1"/>
    <col min="11808" max="11808" width="5" style="93" customWidth="1"/>
    <col min="11809" max="11810" width="0" style="93" hidden="1" customWidth="1"/>
    <col min="11811" max="11811" width="5" style="93" customWidth="1"/>
    <col min="11812" max="11813" width="0" style="93" hidden="1" customWidth="1"/>
    <col min="11814" max="11814" width="5" style="93" customWidth="1"/>
    <col min="11815" max="11816" width="0" style="93" hidden="1" customWidth="1"/>
    <col min="11817" max="11817" width="5" style="93" customWidth="1"/>
    <col min="11818" max="11819" width="0" style="93" hidden="1" customWidth="1"/>
    <col min="11820" max="11820" width="5" style="93" customWidth="1"/>
    <col min="11821" max="11822" width="0" style="93" hidden="1" customWidth="1"/>
    <col min="11823" max="11823" width="5" style="93" customWidth="1"/>
    <col min="11824" max="11825" width="0" style="93" hidden="1" customWidth="1"/>
    <col min="11826" max="11826" width="5" style="93" customWidth="1"/>
    <col min="11827" max="11828" width="0" style="93" hidden="1" customWidth="1"/>
    <col min="11829" max="11829" width="5" style="93" customWidth="1"/>
    <col min="11830" max="11831" width="0" style="93" hidden="1" customWidth="1"/>
    <col min="11832" max="11832" width="5" style="93" customWidth="1"/>
    <col min="11833" max="11834" width="0" style="93" hidden="1" customWidth="1"/>
    <col min="11835" max="11835" width="5" style="93" customWidth="1"/>
    <col min="11836" max="11836" width="1.875" style="93" customWidth="1"/>
    <col min="11837" max="11838" width="0" style="93" hidden="1" customWidth="1"/>
    <col min="11839" max="11839" width="8.625" style="93" customWidth="1"/>
    <col min="11840" max="11841" width="0" style="93" hidden="1" customWidth="1"/>
    <col min="11842" max="11842" width="8.625" style="93" customWidth="1"/>
    <col min="11843" max="11844" width="0" style="93" hidden="1" customWidth="1"/>
    <col min="11845" max="11845" width="8.625" style="93" customWidth="1"/>
    <col min="11846" max="11846" width="2.5" style="93" customWidth="1"/>
    <col min="11847" max="11847" width="3.125" style="93" customWidth="1"/>
    <col min="11848" max="12032" width="9" style="93"/>
    <col min="12033" max="12033" width="2.625" style="93" customWidth="1"/>
    <col min="12034" max="12034" width="5" style="93" customWidth="1"/>
    <col min="12035" max="12035" width="16.25" style="93" customWidth="1"/>
    <col min="12036" max="12036" width="10" style="93" customWidth="1"/>
    <col min="12037" max="12037" width="6.875" style="93" customWidth="1"/>
    <col min="12038" max="12039" width="0" style="93" hidden="1" customWidth="1"/>
    <col min="12040" max="12040" width="5" style="93" customWidth="1"/>
    <col min="12041" max="12042" width="0" style="93" hidden="1" customWidth="1"/>
    <col min="12043" max="12043" width="5" style="93" customWidth="1"/>
    <col min="12044" max="12045" width="0" style="93" hidden="1" customWidth="1"/>
    <col min="12046" max="12046" width="5" style="93" customWidth="1"/>
    <col min="12047" max="12048" width="0" style="93" hidden="1" customWidth="1"/>
    <col min="12049" max="12049" width="5" style="93" customWidth="1"/>
    <col min="12050" max="12051" width="0" style="93" hidden="1" customWidth="1"/>
    <col min="12052" max="12052" width="5" style="93" customWidth="1"/>
    <col min="12053" max="12054" width="0" style="93" hidden="1" customWidth="1"/>
    <col min="12055" max="12055" width="5" style="93" customWidth="1"/>
    <col min="12056" max="12057" width="0" style="93" hidden="1" customWidth="1"/>
    <col min="12058" max="12058" width="5" style="93" customWidth="1"/>
    <col min="12059" max="12060" width="0" style="93" hidden="1" customWidth="1"/>
    <col min="12061" max="12061" width="5" style="93" customWidth="1"/>
    <col min="12062" max="12063" width="0" style="93" hidden="1" customWidth="1"/>
    <col min="12064" max="12064" width="5" style="93" customWidth="1"/>
    <col min="12065" max="12066" width="0" style="93" hidden="1" customWidth="1"/>
    <col min="12067" max="12067" width="5" style="93" customWidth="1"/>
    <col min="12068" max="12069" width="0" style="93" hidden="1" customWidth="1"/>
    <col min="12070" max="12070" width="5" style="93" customWidth="1"/>
    <col min="12071" max="12072" width="0" style="93" hidden="1" customWidth="1"/>
    <col min="12073" max="12073" width="5" style="93" customWidth="1"/>
    <col min="12074" max="12075" width="0" style="93" hidden="1" customWidth="1"/>
    <col min="12076" max="12076" width="5" style="93" customWidth="1"/>
    <col min="12077" max="12078" width="0" style="93" hidden="1" customWidth="1"/>
    <col min="12079" max="12079" width="5" style="93" customWidth="1"/>
    <col min="12080" max="12081" width="0" style="93" hidden="1" customWidth="1"/>
    <col min="12082" max="12082" width="5" style="93" customWidth="1"/>
    <col min="12083" max="12084" width="0" style="93" hidden="1" customWidth="1"/>
    <col min="12085" max="12085" width="5" style="93" customWidth="1"/>
    <col min="12086" max="12087" width="0" style="93" hidden="1" customWidth="1"/>
    <col min="12088" max="12088" width="5" style="93" customWidth="1"/>
    <col min="12089" max="12090" width="0" style="93" hidden="1" customWidth="1"/>
    <col min="12091" max="12091" width="5" style="93" customWidth="1"/>
    <col min="12092" max="12092" width="1.875" style="93" customWidth="1"/>
    <col min="12093" max="12094" width="0" style="93" hidden="1" customWidth="1"/>
    <col min="12095" max="12095" width="8.625" style="93" customWidth="1"/>
    <col min="12096" max="12097" width="0" style="93" hidden="1" customWidth="1"/>
    <col min="12098" max="12098" width="8.625" style="93" customWidth="1"/>
    <col min="12099" max="12100" width="0" style="93" hidden="1" customWidth="1"/>
    <col min="12101" max="12101" width="8.625" style="93" customWidth="1"/>
    <col min="12102" max="12102" width="2.5" style="93" customWidth="1"/>
    <col min="12103" max="12103" width="3.125" style="93" customWidth="1"/>
    <col min="12104" max="12288" width="9" style="93"/>
    <col min="12289" max="12289" width="2.625" style="93" customWidth="1"/>
    <col min="12290" max="12290" width="5" style="93" customWidth="1"/>
    <col min="12291" max="12291" width="16.25" style="93" customWidth="1"/>
    <col min="12292" max="12292" width="10" style="93" customWidth="1"/>
    <col min="12293" max="12293" width="6.875" style="93" customWidth="1"/>
    <col min="12294" max="12295" width="0" style="93" hidden="1" customWidth="1"/>
    <col min="12296" max="12296" width="5" style="93" customWidth="1"/>
    <col min="12297" max="12298" width="0" style="93" hidden="1" customWidth="1"/>
    <col min="12299" max="12299" width="5" style="93" customWidth="1"/>
    <col min="12300" max="12301" width="0" style="93" hidden="1" customWidth="1"/>
    <col min="12302" max="12302" width="5" style="93" customWidth="1"/>
    <col min="12303" max="12304" width="0" style="93" hidden="1" customWidth="1"/>
    <col min="12305" max="12305" width="5" style="93" customWidth="1"/>
    <col min="12306" max="12307" width="0" style="93" hidden="1" customWidth="1"/>
    <col min="12308" max="12308" width="5" style="93" customWidth="1"/>
    <col min="12309" max="12310" width="0" style="93" hidden="1" customWidth="1"/>
    <col min="12311" max="12311" width="5" style="93" customWidth="1"/>
    <col min="12312" max="12313" width="0" style="93" hidden="1" customWidth="1"/>
    <col min="12314" max="12314" width="5" style="93" customWidth="1"/>
    <col min="12315" max="12316" width="0" style="93" hidden="1" customWidth="1"/>
    <col min="12317" max="12317" width="5" style="93" customWidth="1"/>
    <col min="12318" max="12319" width="0" style="93" hidden="1" customWidth="1"/>
    <col min="12320" max="12320" width="5" style="93" customWidth="1"/>
    <col min="12321" max="12322" width="0" style="93" hidden="1" customWidth="1"/>
    <col min="12323" max="12323" width="5" style="93" customWidth="1"/>
    <col min="12324" max="12325" width="0" style="93" hidden="1" customWidth="1"/>
    <col min="12326" max="12326" width="5" style="93" customWidth="1"/>
    <col min="12327" max="12328" width="0" style="93" hidden="1" customWidth="1"/>
    <col min="12329" max="12329" width="5" style="93" customWidth="1"/>
    <col min="12330" max="12331" width="0" style="93" hidden="1" customWidth="1"/>
    <col min="12332" max="12332" width="5" style="93" customWidth="1"/>
    <col min="12333" max="12334" width="0" style="93" hidden="1" customWidth="1"/>
    <col min="12335" max="12335" width="5" style="93" customWidth="1"/>
    <col min="12336" max="12337" width="0" style="93" hidden="1" customWidth="1"/>
    <col min="12338" max="12338" width="5" style="93" customWidth="1"/>
    <col min="12339" max="12340" width="0" style="93" hidden="1" customWidth="1"/>
    <col min="12341" max="12341" width="5" style="93" customWidth="1"/>
    <col min="12342" max="12343" width="0" style="93" hidden="1" customWidth="1"/>
    <col min="12344" max="12344" width="5" style="93" customWidth="1"/>
    <col min="12345" max="12346" width="0" style="93" hidden="1" customWidth="1"/>
    <col min="12347" max="12347" width="5" style="93" customWidth="1"/>
    <col min="12348" max="12348" width="1.875" style="93" customWidth="1"/>
    <col min="12349" max="12350" width="0" style="93" hidden="1" customWidth="1"/>
    <col min="12351" max="12351" width="8.625" style="93" customWidth="1"/>
    <col min="12352" max="12353" width="0" style="93" hidden="1" customWidth="1"/>
    <col min="12354" max="12354" width="8.625" style="93" customWidth="1"/>
    <col min="12355" max="12356" width="0" style="93" hidden="1" customWidth="1"/>
    <col min="12357" max="12357" width="8.625" style="93" customWidth="1"/>
    <col min="12358" max="12358" width="2.5" style="93" customWidth="1"/>
    <col min="12359" max="12359" width="3.125" style="93" customWidth="1"/>
    <col min="12360" max="12544" width="9" style="93"/>
    <col min="12545" max="12545" width="2.625" style="93" customWidth="1"/>
    <col min="12546" max="12546" width="5" style="93" customWidth="1"/>
    <col min="12547" max="12547" width="16.25" style="93" customWidth="1"/>
    <col min="12548" max="12548" width="10" style="93" customWidth="1"/>
    <col min="12549" max="12549" width="6.875" style="93" customWidth="1"/>
    <col min="12550" max="12551" width="0" style="93" hidden="1" customWidth="1"/>
    <col min="12552" max="12552" width="5" style="93" customWidth="1"/>
    <col min="12553" max="12554" width="0" style="93" hidden="1" customWidth="1"/>
    <col min="12555" max="12555" width="5" style="93" customWidth="1"/>
    <col min="12556" max="12557" width="0" style="93" hidden="1" customWidth="1"/>
    <col min="12558" max="12558" width="5" style="93" customWidth="1"/>
    <col min="12559" max="12560" width="0" style="93" hidden="1" customWidth="1"/>
    <col min="12561" max="12561" width="5" style="93" customWidth="1"/>
    <col min="12562" max="12563" width="0" style="93" hidden="1" customWidth="1"/>
    <col min="12564" max="12564" width="5" style="93" customWidth="1"/>
    <col min="12565" max="12566" width="0" style="93" hidden="1" customWidth="1"/>
    <col min="12567" max="12567" width="5" style="93" customWidth="1"/>
    <col min="12568" max="12569" width="0" style="93" hidden="1" customWidth="1"/>
    <col min="12570" max="12570" width="5" style="93" customWidth="1"/>
    <col min="12571" max="12572" width="0" style="93" hidden="1" customWidth="1"/>
    <col min="12573" max="12573" width="5" style="93" customWidth="1"/>
    <col min="12574" max="12575" width="0" style="93" hidden="1" customWidth="1"/>
    <col min="12576" max="12576" width="5" style="93" customWidth="1"/>
    <col min="12577" max="12578" width="0" style="93" hidden="1" customWidth="1"/>
    <col min="12579" max="12579" width="5" style="93" customWidth="1"/>
    <col min="12580" max="12581" width="0" style="93" hidden="1" customWidth="1"/>
    <col min="12582" max="12582" width="5" style="93" customWidth="1"/>
    <col min="12583" max="12584" width="0" style="93" hidden="1" customWidth="1"/>
    <col min="12585" max="12585" width="5" style="93" customWidth="1"/>
    <col min="12586" max="12587" width="0" style="93" hidden="1" customWidth="1"/>
    <col min="12588" max="12588" width="5" style="93" customWidth="1"/>
    <col min="12589" max="12590" width="0" style="93" hidden="1" customWidth="1"/>
    <col min="12591" max="12591" width="5" style="93" customWidth="1"/>
    <col min="12592" max="12593" width="0" style="93" hidden="1" customWidth="1"/>
    <col min="12594" max="12594" width="5" style="93" customWidth="1"/>
    <col min="12595" max="12596" width="0" style="93" hidden="1" customWidth="1"/>
    <col min="12597" max="12597" width="5" style="93" customWidth="1"/>
    <col min="12598" max="12599" width="0" style="93" hidden="1" customWidth="1"/>
    <col min="12600" max="12600" width="5" style="93" customWidth="1"/>
    <col min="12601" max="12602" width="0" style="93" hidden="1" customWidth="1"/>
    <col min="12603" max="12603" width="5" style="93" customWidth="1"/>
    <col min="12604" max="12604" width="1.875" style="93" customWidth="1"/>
    <col min="12605" max="12606" width="0" style="93" hidden="1" customWidth="1"/>
    <col min="12607" max="12607" width="8.625" style="93" customWidth="1"/>
    <col min="12608" max="12609" width="0" style="93" hidden="1" customWidth="1"/>
    <col min="12610" max="12610" width="8.625" style="93" customWidth="1"/>
    <col min="12611" max="12612" width="0" style="93" hidden="1" customWidth="1"/>
    <col min="12613" max="12613" width="8.625" style="93" customWidth="1"/>
    <col min="12614" max="12614" width="2.5" style="93" customWidth="1"/>
    <col min="12615" max="12615" width="3.125" style="93" customWidth="1"/>
    <col min="12616" max="12800" width="9" style="93"/>
    <col min="12801" max="12801" width="2.625" style="93" customWidth="1"/>
    <col min="12802" max="12802" width="5" style="93" customWidth="1"/>
    <col min="12803" max="12803" width="16.25" style="93" customWidth="1"/>
    <col min="12804" max="12804" width="10" style="93" customWidth="1"/>
    <col min="12805" max="12805" width="6.875" style="93" customWidth="1"/>
    <col min="12806" max="12807" width="0" style="93" hidden="1" customWidth="1"/>
    <col min="12808" max="12808" width="5" style="93" customWidth="1"/>
    <col min="12809" max="12810" width="0" style="93" hidden="1" customWidth="1"/>
    <col min="12811" max="12811" width="5" style="93" customWidth="1"/>
    <col min="12812" max="12813" width="0" style="93" hidden="1" customWidth="1"/>
    <col min="12814" max="12814" width="5" style="93" customWidth="1"/>
    <col min="12815" max="12816" width="0" style="93" hidden="1" customWidth="1"/>
    <col min="12817" max="12817" width="5" style="93" customWidth="1"/>
    <col min="12818" max="12819" width="0" style="93" hidden="1" customWidth="1"/>
    <col min="12820" max="12820" width="5" style="93" customWidth="1"/>
    <col min="12821" max="12822" width="0" style="93" hidden="1" customWidth="1"/>
    <col min="12823" max="12823" width="5" style="93" customWidth="1"/>
    <col min="12824" max="12825" width="0" style="93" hidden="1" customWidth="1"/>
    <col min="12826" max="12826" width="5" style="93" customWidth="1"/>
    <col min="12827" max="12828" width="0" style="93" hidden="1" customWidth="1"/>
    <col min="12829" max="12829" width="5" style="93" customWidth="1"/>
    <col min="12830" max="12831" width="0" style="93" hidden="1" customWidth="1"/>
    <col min="12832" max="12832" width="5" style="93" customWidth="1"/>
    <col min="12833" max="12834" width="0" style="93" hidden="1" customWidth="1"/>
    <col min="12835" max="12835" width="5" style="93" customWidth="1"/>
    <col min="12836" max="12837" width="0" style="93" hidden="1" customWidth="1"/>
    <col min="12838" max="12838" width="5" style="93" customWidth="1"/>
    <col min="12839" max="12840" width="0" style="93" hidden="1" customWidth="1"/>
    <col min="12841" max="12841" width="5" style="93" customWidth="1"/>
    <col min="12842" max="12843" width="0" style="93" hidden="1" customWidth="1"/>
    <col min="12844" max="12844" width="5" style="93" customWidth="1"/>
    <col min="12845" max="12846" width="0" style="93" hidden="1" customWidth="1"/>
    <col min="12847" max="12847" width="5" style="93" customWidth="1"/>
    <col min="12848" max="12849" width="0" style="93" hidden="1" customWidth="1"/>
    <col min="12850" max="12850" width="5" style="93" customWidth="1"/>
    <col min="12851" max="12852" width="0" style="93" hidden="1" customWidth="1"/>
    <col min="12853" max="12853" width="5" style="93" customWidth="1"/>
    <col min="12854" max="12855" width="0" style="93" hidden="1" customWidth="1"/>
    <col min="12856" max="12856" width="5" style="93" customWidth="1"/>
    <col min="12857" max="12858" width="0" style="93" hidden="1" customWidth="1"/>
    <col min="12859" max="12859" width="5" style="93" customWidth="1"/>
    <col min="12860" max="12860" width="1.875" style="93" customWidth="1"/>
    <col min="12861" max="12862" width="0" style="93" hidden="1" customWidth="1"/>
    <col min="12863" max="12863" width="8.625" style="93" customWidth="1"/>
    <col min="12864" max="12865" width="0" style="93" hidden="1" customWidth="1"/>
    <col min="12866" max="12866" width="8.625" style="93" customWidth="1"/>
    <col min="12867" max="12868" width="0" style="93" hidden="1" customWidth="1"/>
    <col min="12869" max="12869" width="8.625" style="93" customWidth="1"/>
    <col min="12870" max="12870" width="2.5" style="93" customWidth="1"/>
    <col min="12871" max="12871" width="3.125" style="93" customWidth="1"/>
    <col min="12872" max="13056" width="9" style="93"/>
    <col min="13057" max="13057" width="2.625" style="93" customWidth="1"/>
    <col min="13058" max="13058" width="5" style="93" customWidth="1"/>
    <col min="13059" max="13059" width="16.25" style="93" customWidth="1"/>
    <col min="13060" max="13060" width="10" style="93" customWidth="1"/>
    <col min="13061" max="13061" width="6.875" style="93" customWidth="1"/>
    <col min="13062" max="13063" width="0" style="93" hidden="1" customWidth="1"/>
    <col min="13064" max="13064" width="5" style="93" customWidth="1"/>
    <col min="13065" max="13066" width="0" style="93" hidden="1" customWidth="1"/>
    <col min="13067" max="13067" width="5" style="93" customWidth="1"/>
    <col min="13068" max="13069" width="0" style="93" hidden="1" customWidth="1"/>
    <col min="13070" max="13070" width="5" style="93" customWidth="1"/>
    <col min="13071" max="13072" width="0" style="93" hidden="1" customWidth="1"/>
    <col min="13073" max="13073" width="5" style="93" customWidth="1"/>
    <col min="13074" max="13075" width="0" style="93" hidden="1" customWidth="1"/>
    <col min="13076" max="13076" width="5" style="93" customWidth="1"/>
    <col min="13077" max="13078" width="0" style="93" hidden="1" customWidth="1"/>
    <col min="13079" max="13079" width="5" style="93" customWidth="1"/>
    <col min="13080" max="13081" width="0" style="93" hidden="1" customWidth="1"/>
    <col min="13082" max="13082" width="5" style="93" customWidth="1"/>
    <col min="13083" max="13084" width="0" style="93" hidden="1" customWidth="1"/>
    <col min="13085" max="13085" width="5" style="93" customWidth="1"/>
    <col min="13086" max="13087" width="0" style="93" hidden="1" customWidth="1"/>
    <col min="13088" max="13088" width="5" style="93" customWidth="1"/>
    <col min="13089" max="13090" width="0" style="93" hidden="1" customWidth="1"/>
    <col min="13091" max="13091" width="5" style="93" customWidth="1"/>
    <col min="13092" max="13093" width="0" style="93" hidden="1" customWidth="1"/>
    <col min="13094" max="13094" width="5" style="93" customWidth="1"/>
    <col min="13095" max="13096" width="0" style="93" hidden="1" customWidth="1"/>
    <col min="13097" max="13097" width="5" style="93" customWidth="1"/>
    <col min="13098" max="13099" width="0" style="93" hidden="1" customWidth="1"/>
    <col min="13100" max="13100" width="5" style="93" customWidth="1"/>
    <col min="13101" max="13102" width="0" style="93" hidden="1" customWidth="1"/>
    <col min="13103" max="13103" width="5" style="93" customWidth="1"/>
    <col min="13104" max="13105" width="0" style="93" hidden="1" customWidth="1"/>
    <col min="13106" max="13106" width="5" style="93" customWidth="1"/>
    <col min="13107" max="13108" width="0" style="93" hidden="1" customWidth="1"/>
    <col min="13109" max="13109" width="5" style="93" customWidth="1"/>
    <col min="13110" max="13111" width="0" style="93" hidden="1" customWidth="1"/>
    <col min="13112" max="13112" width="5" style="93" customWidth="1"/>
    <col min="13113" max="13114" width="0" style="93" hidden="1" customWidth="1"/>
    <col min="13115" max="13115" width="5" style="93" customWidth="1"/>
    <col min="13116" max="13116" width="1.875" style="93" customWidth="1"/>
    <col min="13117" max="13118" width="0" style="93" hidden="1" customWidth="1"/>
    <col min="13119" max="13119" width="8.625" style="93" customWidth="1"/>
    <col min="13120" max="13121" width="0" style="93" hidden="1" customWidth="1"/>
    <col min="13122" max="13122" width="8.625" style="93" customWidth="1"/>
    <col min="13123" max="13124" width="0" style="93" hidden="1" customWidth="1"/>
    <col min="13125" max="13125" width="8.625" style="93" customWidth="1"/>
    <col min="13126" max="13126" width="2.5" style="93" customWidth="1"/>
    <col min="13127" max="13127" width="3.125" style="93" customWidth="1"/>
    <col min="13128" max="13312" width="9" style="93"/>
    <col min="13313" max="13313" width="2.625" style="93" customWidth="1"/>
    <col min="13314" max="13314" width="5" style="93" customWidth="1"/>
    <col min="13315" max="13315" width="16.25" style="93" customWidth="1"/>
    <col min="13316" max="13316" width="10" style="93" customWidth="1"/>
    <col min="13317" max="13317" width="6.875" style="93" customWidth="1"/>
    <col min="13318" max="13319" width="0" style="93" hidden="1" customWidth="1"/>
    <col min="13320" max="13320" width="5" style="93" customWidth="1"/>
    <col min="13321" max="13322" width="0" style="93" hidden="1" customWidth="1"/>
    <col min="13323" max="13323" width="5" style="93" customWidth="1"/>
    <col min="13324" max="13325" width="0" style="93" hidden="1" customWidth="1"/>
    <col min="13326" max="13326" width="5" style="93" customWidth="1"/>
    <col min="13327" max="13328" width="0" style="93" hidden="1" customWidth="1"/>
    <col min="13329" max="13329" width="5" style="93" customWidth="1"/>
    <col min="13330" max="13331" width="0" style="93" hidden="1" customWidth="1"/>
    <col min="13332" max="13332" width="5" style="93" customWidth="1"/>
    <col min="13333" max="13334" width="0" style="93" hidden="1" customWidth="1"/>
    <col min="13335" max="13335" width="5" style="93" customWidth="1"/>
    <col min="13336" max="13337" width="0" style="93" hidden="1" customWidth="1"/>
    <col min="13338" max="13338" width="5" style="93" customWidth="1"/>
    <col min="13339" max="13340" width="0" style="93" hidden="1" customWidth="1"/>
    <col min="13341" max="13341" width="5" style="93" customWidth="1"/>
    <col min="13342" max="13343" width="0" style="93" hidden="1" customWidth="1"/>
    <col min="13344" max="13344" width="5" style="93" customWidth="1"/>
    <col min="13345" max="13346" width="0" style="93" hidden="1" customWidth="1"/>
    <col min="13347" max="13347" width="5" style="93" customWidth="1"/>
    <col min="13348" max="13349" width="0" style="93" hidden="1" customWidth="1"/>
    <col min="13350" max="13350" width="5" style="93" customWidth="1"/>
    <col min="13351" max="13352" width="0" style="93" hidden="1" customWidth="1"/>
    <col min="13353" max="13353" width="5" style="93" customWidth="1"/>
    <col min="13354" max="13355" width="0" style="93" hidden="1" customWidth="1"/>
    <col min="13356" max="13356" width="5" style="93" customWidth="1"/>
    <col min="13357" max="13358" width="0" style="93" hidden="1" customWidth="1"/>
    <col min="13359" max="13359" width="5" style="93" customWidth="1"/>
    <col min="13360" max="13361" width="0" style="93" hidden="1" customWidth="1"/>
    <col min="13362" max="13362" width="5" style="93" customWidth="1"/>
    <col min="13363" max="13364" width="0" style="93" hidden="1" customWidth="1"/>
    <col min="13365" max="13365" width="5" style="93" customWidth="1"/>
    <col min="13366" max="13367" width="0" style="93" hidden="1" customWidth="1"/>
    <col min="13368" max="13368" width="5" style="93" customWidth="1"/>
    <col min="13369" max="13370" width="0" style="93" hidden="1" customWidth="1"/>
    <col min="13371" max="13371" width="5" style="93" customWidth="1"/>
    <col min="13372" max="13372" width="1.875" style="93" customWidth="1"/>
    <col min="13373" max="13374" width="0" style="93" hidden="1" customWidth="1"/>
    <col min="13375" max="13375" width="8.625" style="93" customWidth="1"/>
    <col min="13376" max="13377" width="0" style="93" hidden="1" customWidth="1"/>
    <col min="13378" max="13378" width="8.625" style="93" customWidth="1"/>
    <col min="13379" max="13380" width="0" style="93" hidden="1" customWidth="1"/>
    <col min="13381" max="13381" width="8.625" style="93" customWidth="1"/>
    <col min="13382" max="13382" width="2.5" style="93" customWidth="1"/>
    <col min="13383" max="13383" width="3.125" style="93" customWidth="1"/>
    <col min="13384" max="13568" width="9" style="93"/>
    <col min="13569" max="13569" width="2.625" style="93" customWidth="1"/>
    <col min="13570" max="13570" width="5" style="93" customWidth="1"/>
    <col min="13571" max="13571" width="16.25" style="93" customWidth="1"/>
    <col min="13572" max="13572" width="10" style="93" customWidth="1"/>
    <col min="13573" max="13573" width="6.875" style="93" customWidth="1"/>
    <col min="13574" max="13575" width="0" style="93" hidden="1" customWidth="1"/>
    <col min="13576" max="13576" width="5" style="93" customWidth="1"/>
    <col min="13577" max="13578" width="0" style="93" hidden="1" customWidth="1"/>
    <col min="13579" max="13579" width="5" style="93" customWidth="1"/>
    <col min="13580" max="13581" width="0" style="93" hidden="1" customWidth="1"/>
    <col min="13582" max="13582" width="5" style="93" customWidth="1"/>
    <col min="13583" max="13584" width="0" style="93" hidden="1" customWidth="1"/>
    <col min="13585" max="13585" width="5" style="93" customWidth="1"/>
    <col min="13586" max="13587" width="0" style="93" hidden="1" customWidth="1"/>
    <col min="13588" max="13588" width="5" style="93" customWidth="1"/>
    <col min="13589" max="13590" width="0" style="93" hidden="1" customWidth="1"/>
    <col min="13591" max="13591" width="5" style="93" customWidth="1"/>
    <col min="13592" max="13593" width="0" style="93" hidden="1" customWidth="1"/>
    <col min="13594" max="13594" width="5" style="93" customWidth="1"/>
    <col min="13595" max="13596" width="0" style="93" hidden="1" customWidth="1"/>
    <col min="13597" max="13597" width="5" style="93" customWidth="1"/>
    <col min="13598" max="13599" width="0" style="93" hidden="1" customWidth="1"/>
    <col min="13600" max="13600" width="5" style="93" customWidth="1"/>
    <col min="13601" max="13602" width="0" style="93" hidden="1" customWidth="1"/>
    <col min="13603" max="13603" width="5" style="93" customWidth="1"/>
    <col min="13604" max="13605" width="0" style="93" hidden="1" customWidth="1"/>
    <col min="13606" max="13606" width="5" style="93" customWidth="1"/>
    <col min="13607" max="13608" width="0" style="93" hidden="1" customWidth="1"/>
    <col min="13609" max="13609" width="5" style="93" customWidth="1"/>
    <col min="13610" max="13611" width="0" style="93" hidden="1" customWidth="1"/>
    <col min="13612" max="13612" width="5" style="93" customWidth="1"/>
    <col min="13613" max="13614" width="0" style="93" hidden="1" customWidth="1"/>
    <col min="13615" max="13615" width="5" style="93" customWidth="1"/>
    <col min="13616" max="13617" width="0" style="93" hidden="1" customWidth="1"/>
    <col min="13618" max="13618" width="5" style="93" customWidth="1"/>
    <col min="13619" max="13620" width="0" style="93" hidden="1" customWidth="1"/>
    <col min="13621" max="13621" width="5" style="93" customWidth="1"/>
    <col min="13622" max="13623" width="0" style="93" hidden="1" customWidth="1"/>
    <col min="13624" max="13624" width="5" style="93" customWidth="1"/>
    <col min="13625" max="13626" width="0" style="93" hidden="1" customWidth="1"/>
    <col min="13627" max="13627" width="5" style="93" customWidth="1"/>
    <col min="13628" max="13628" width="1.875" style="93" customWidth="1"/>
    <col min="13629" max="13630" width="0" style="93" hidden="1" customWidth="1"/>
    <col min="13631" max="13631" width="8.625" style="93" customWidth="1"/>
    <col min="13632" max="13633" width="0" style="93" hidden="1" customWidth="1"/>
    <col min="13634" max="13634" width="8.625" style="93" customWidth="1"/>
    <col min="13635" max="13636" width="0" style="93" hidden="1" customWidth="1"/>
    <col min="13637" max="13637" width="8.625" style="93" customWidth="1"/>
    <col min="13638" max="13638" width="2.5" style="93" customWidth="1"/>
    <col min="13639" max="13639" width="3.125" style="93" customWidth="1"/>
    <col min="13640" max="13824" width="9" style="93"/>
    <col min="13825" max="13825" width="2.625" style="93" customWidth="1"/>
    <col min="13826" max="13826" width="5" style="93" customWidth="1"/>
    <col min="13827" max="13827" width="16.25" style="93" customWidth="1"/>
    <col min="13828" max="13828" width="10" style="93" customWidth="1"/>
    <col min="13829" max="13829" width="6.875" style="93" customWidth="1"/>
    <col min="13830" max="13831" width="0" style="93" hidden="1" customWidth="1"/>
    <col min="13832" max="13832" width="5" style="93" customWidth="1"/>
    <col min="13833" max="13834" width="0" style="93" hidden="1" customWidth="1"/>
    <col min="13835" max="13835" width="5" style="93" customWidth="1"/>
    <col min="13836" max="13837" width="0" style="93" hidden="1" customWidth="1"/>
    <col min="13838" max="13838" width="5" style="93" customWidth="1"/>
    <col min="13839" max="13840" width="0" style="93" hidden="1" customWidth="1"/>
    <col min="13841" max="13841" width="5" style="93" customWidth="1"/>
    <col min="13842" max="13843" width="0" style="93" hidden="1" customWidth="1"/>
    <col min="13844" max="13844" width="5" style="93" customWidth="1"/>
    <col min="13845" max="13846" width="0" style="93" hidden="1" customWidth="1"/>
    <col min="13847" max="13847" width="5" style="93" customWidth="1"/>
    <col min="13848" max="13849" width="0" style="93" hidden="1" customWidth="1"/>
    <col min="13850" max="13850" width="5" style="93" customWidth="1"/>
    <col min="13851" max="13852" width="0" style="93" hidden="1" customWidth="1"/>
    <col min="13853" max="13853" width="5" style="93" customWidth="1"/>
    <col min="13854" max="13855" width="0" style="93" hidden="1" customWidth="1"/>
    <col min="13856" max="13856" width="5" style="93" customWidth="1"/>
    <col min="13857" max="13858" width="0" style="93" hidden="1" customWidth="1"/>
    <col min="13859" max="13859" width="5" style="93" customWidth="1"/>
    <col min="13860" max="13861" width="0" style="93" hidden="1" customWidth="1"/>
    <col min="13862" max="13862" width="5" style="93" customWidth="1"/>
    <col min="13863" max="13864" width="0" style="93" hidden="1" customWidth="1"/>
    <col min="13865" max="13865" width="5" style="93" customWidth="1"/>
    <col min="13866" max="13867" width="0" style="93" hidden="1" customWidth="1"/>
    <col min="13868" max="13868" width="5" style="93" customWidth="1"/>
    <col min="13869" max="13870" width="0" style="93" hidden="1" customWidth="1"/>
    <col min="13871" max="13871" width="5" style="93" customWidth="1"/>
    <col min="13872" max="13873" width="0" style="93" hidden="1" customWidth="1"/>
    <col min="13874" max="13874" width="5" style="93" customWidth="1"/>
    <col min="13875" max="13876" width="0" style="93" hidden="1" customWidth="1"/>
    <col min="13877" max="13877" width="5" style="93" customWidth="1"/>
    <col min="13878" max="13879" width="0" style="93" hidden="1" customWidth="1"/>
    <col min="13880" max="13880" width="5" style="93" customWidth="1"/>
    <col min="13881" max="13882" width="0" style="93" hidden="1" customWidth="1"/>
    <col min="13883" max="13883" width="5" style="93" customWidth="1"/>
    <col min="13884" max="13884" width="1.875" style="93" customWidth="1"/>
    <col min="13885" max="13886" width="0" style="93" hidden="1" customWidth="1"/>
    <col min="13887" max="13887" width="8.625" style="93" customWidth="1"/>
    <col min="13888" max="13889" width="0" style="93" hidden="1" customWidth="1"/>
    <col min="13890" max="13890" width="8.625" style="93" customWidth="1"/>
    <col min="13891" max="13892" width="0" style="93" hidden="1" customWidth="1"/>
    <col min="13893" max="13893" width="8.625" style="93" customWidth="1"/>
    <col min="13894" max="13894" width="2.5" style="93" customWidth="1"/>
    <col min="13895" max="13895" width="3.125" style="93" customWidth="1"/>
    <col min="13896" max="14080" width="9" style="93"/>
    <col min="14081" max="14081" width="2.625" style="93" customWidth="1"/>
    <col min="14082" max="14082" width="5" style="93" customWidth="1"/>
    <col min="14083" max="14083" width="16.25" style="93" customWidth="1"/>
    <col min="14084" max="14084" width="10" style="93" customWidth="1"/>
    <col min="14085" max="14085" width="6.875" style="93" customWidth="1"/>
    <col min="14086" max="14087" width="0" style="93" hidden="1" customWidth="1"/>
    <col min="14088" max="14088" width="5" style="93" customWidth="1"/>
    <col min="14089" max="14090" width="0" style="93" hidden="1" customWidth="1"/>
    <col min="14091" max="14091" width="5" style="93" customWidth="1"/>
    <col min="14092" max="14093" width="0" style="93" hidden="1" customWidth="1"/>
    <col min="14094" max="14094" width="5" style="93" customWidth="1"/>
    <col min="14095" max="14096" width="0" style="93" hidden="1" customWidth="1"/>
    <col min="14097" max="14097" width="5" style="93" customWidth="1"/>
    <col min="14098" max="14099" width="0" style="93" hidden="1" customWidth="1"/>
    <col min="14100" max="14100" width="5" style="93" customWidth="1"/>
    <col min="14101" max="14102" width="0" style="93" hidden="1" customWidth="1"/>
    <col min="14103" max="14103" width="5" style="93" customWidth="1"/>
    <col min="14104" max="14105" width="0" style="93" hidden="1" customWidth="1"/>
    <col min="14106" max="14106" width="5" style="93" customWidth="1"/>
    <col min="14107" max="14108" width="0" style="93" hidden="1" customWidth="1"/>
    <col min="14109" max="14109" width="5" style="93" customWidth="1"/>
    <col min="14110" max="14111" width="0" style="93" hidden="1" customWidth="1"/>
    <col min="14112" max="14112" width="5" style="93" customWidth="1"/>
    <col min="14113" max="14114" width="0" style="93" hidden="1" customWidth="1"/>
    <col min="14115" max="14115" width="5" style="93" customWidth="1"/>
    <col min="14116" max="14117" width="0" style="93" hidden="1" customWidth="1"/>
    <col min="14118" max="14118" width="5" style="93" customWidth="1"/>
    <col min="14119" max="14120" width="0" style="93" hidden="1" customWidth="1"/>
    <col min="14121" max="14121" width="5" style="93" customWidth="1"/>
    <col min="14122" max="14123" width="0" style="93" hidden="1" customWidth="1"/>
    <col min="14124" max="14124" width="5" style="93" customWidth="1"/>
    <col min="14125" max="14126" width="0" style="93" hidden="1" customWidth="1"/>
    <col min="14127" max="14127" width="5" style="93" customWidth="1"/>
    <col min="14128" max="14129" width="0" style="93" hidden="1" customWidth="1"/>
    <col min="14130" max="14130" width="5" style="93" customWidth="1"/>
    <col min="14131" max="14132" width="0" style="93" hidden="1" customWidth="1"/>
    <col min="14133" max="14133" width="5" style="93" customWidth="1"/>
    <col min="14134" max="14135" width="0" style="93" hidden="1" customWidth="1"/>
    <col min="14136" max="14136" width="5" style="93" customWidth="1"/>
    <col min="14137" max="14138" width="0" style="93" hidden="1" customWidth="1"/>
    <col min="14139" max="14139" width="5" style="93" customWidth="1"/>
    <col min="14140" max="14140" width="1.875" style="93" customWidth="1"/>
    <col min="14141" max="14142" width="0" style="93" hidden="1" customWidth="1"/>
    <col min="14143" max="14143" width="8.625" style="93" customWidth="1"/>
    <col min="14144" max="14145" width="0" style="93" hidden="1" customWidth="1"/>
    <col min="14146" max="14146" width="8.625" style="93" customWidth="1"/>
    <col min="14147" max="14148" width="0" style="93" hidden="1" customWidth="1"/>
    <col min="14149" max="14149" width="8.625" style="93" customWidth="1"/>
    <col min="14150" max="14150" width="2.5" style="93" customWidth="1"/>
    <col min="14151" max="14151" width="3.125" style="93" customWidth="1"/>
    <col min="14152" max="14336" width="9" style="93"/>
    <col min="14337" max="14337" width="2.625" style="93" customWidth="1"/>
    <col min="14338" max="14338" width="5" style="93" customWidth="1"/>
    <col min="14339" max="14339" width="16.25" style="93" customWidth="1"/>
    <col min="14340" max="14340" width="10" style="93" customWidth="1"/>
    <col min="14341" max="14341" width="6.875" style="93" customWidth="1"/>
    <col min="14342" max="14343" width="0" style="93" hidden="1" customWidth="1"/>
    <col min="14344" max="14344" width="5" style="93" customWidth="1"/>
    <col min="14345" max="14346" width="0" style="93" hidden="1" customWidth="1"/>
    <col min="14347" max="14347" width="5" style="93" customWidth="1"/>
    <col min="14348" max="14349" width="0" style="93" hidden="1" customWidth="1"/>
    <col min="14350" max="14350" width="5" style="93" customWidth="1"/>
    <col min="14351" max="14352" width="0" style="93" hidden="1" customWidth="1"/>
    <col min="14353" max="14353" width="5" style="93" customWidth="1"/>
    <col min="14354" max="14355" width="0" style="93" hidden="1" customWidth="1"/>
    <col min="14356" max="14356" width="5" style="93" customWidth="1"/>
    <col min="14357" max="14358" width="0" style="93" hidden="1" customWidth="1"/>
    <col min="14359" max="14359" width="5" style="93" customWidth="1"/>
    <col min="14360" max="14361" width="0" style="93" hidden="1" customWidth="1"/>
    <col min="14362" max="14362" width="5" style="93" customWidth="1"/>
    <col min="14363" max="14364" width="0" style="93" hidden="1" customWidth="1"/>
    <col min="14365" max="14365" width="5" style="93" customWidth="1"/>
    <col min="14366" max="14367" width="0" style="93" hidden="1" customWidth="1"/>
    <col min="14368" max="14368" width="5" style="93" customWidth="1"/>
    <col min="14369" max="14370" width="0" style="93" hidden="1" customWidth="1"/>
    <col min="14371" max="14371" width="5" style="93" customWidth="1"/>
    <col min="14372" max="14373" width="0" style="93" hidden="1" customWidth="1"/>
    <col min="14374" max="14374" width="5" style="93" customWidth="1"/>
    <col min="14375" max="14376" width="0" style="93" hidden="1" customWidth="1"/>
    <col min="14377" max="14377" width="5" style="93" customWidth="1"/>
    <col min="14378" max="14379" width="0" style="93" hidden="1" customWidth="1"/>
    <col min="14380" max="14380" width="5" style="93" customWidth="1"/>
    <col min="14381" max="14382" width="0" style="93" hidden="1" customWidth="1"/>
    <col min="14383" max="14383" width="5" style="93" customWidth="1"/>
    <col min="14384" max="14385" width="0" style="93" hidden="1" customWidth="1"/>
    <col min="14386" max="14386" width="5" style="93" customWidth="1"/>
    <col min="14387" max="14388" width="0" style="93" hidden="1" customWidth="1"/>
    <col min="14389" max="14389" width="5" style="93" customWidth="1"/>
    <col min="14390" max="14391" width="0" style="93" hidden="1" customWidth="1"/>
    <col min="14392" max="14392" width="5" style="93" customWidth="1"/>
    <col min="14393" max="14394" width="0" style="93" hidden="1" customWidth="1"/>
    <col min="14395" max="14395" width="5" style="93" customWidth="1"/>
    <col min="14396" max="14396" width="1.875" style="93" customWidth="1"/>
    <col min="14397" max="14398" width="0" style="93" hidden="1" customWidth="1"/>
    <col min="14399" max="14399" width="8.625" style="93" customWidth="1"/>
    <col min="14400" max="14401" width="0" style="93" hidden="1" customWidth="1"/>
    <col min="14402" max="14402" width="8.625" style="93" customWidth="1"/>
    <col min="14403" max="14404" width="0" style="93" hidden="1" customWidth="1"/>
    <col min="14405" max="14405" width="8.625" style="93" customWidth="1"/>
    <col min="14406" max="14406" width="2.5" style="93" customWidth="1"/>
    <col min="14407" max="14407" width="3.125" style="93" customWidth="1"/>
    <col min="14408" max="14592" width="9" style="93"/>
    <col min="14593" max="14593" width="2.625" style="93" customWidth="1"/>
    <col min="14594" max="14594" width="5" style="93" customWidth="1"/>
    <col min="14595" max="14595" width="16.25" style="93" customWidth="1"/>
    <col min="14596" max="14596" width="10" style="93" customWidth="1"/>
    <col min="14597" max="14597" width="6.875" style="93" customWidth="1"/>
    <col min="14598" max="14599" width="0" style="93" hidden="1" customWidth="1"/>
    <col min="14600" max="14600" width="5" style="93" customWidth="1"/>
    <col min="14601" max="14602" width="0" style="93" hidden="1" customWidth="1"/>
    <col min="14603" max="14603" width="5" style="93" customWidth="1"/>
    <col min="14604" max="14605" width="0" style="93" hidden="1" customWidth="1"/>
    <col min="14606" max="14606" width="5" style="93" customWidth="1"/>
    <col min="14607" max="14608" width="0" style="93" hidden="1" customWidth="1"/>
    <col min="14609" max="14609" width="5" style="93" customWidth="1"/>
    <col min="14610" max="14611" width="0" style="93" hidden="1" customWidth="1"/>
    <col min="14612" max="14612" width="5" style="93" customWidth="1"/>
    <col min="14613" max="14614" width="0" style="93" hidden="1" customWidth="1"/>
    <col min="14615" max="14615" width="5" style="93" customWidth="1"/>
    <col min="14616" max="14617" width="0" style="93" hidden="1" customWidth="1"/>
    <col min="14618" max="14618" width="5" style="93" customWidth="1"/>
    <col min="14619" max="14620" width="0" style="93" hidden="1" customWidth="1"/>
    <col min="14621" max="14621" width="5" style="93" customWidth="1"/>
    <col min="14622" max="14623" width="0" style="93" hidden="1" customWidth="1"/>
    <col min="14624" max="14624" width="5" style="93" customWidth="1"/>
    <col min="14625" max="14626" width="0" style="93" hidden="1" customWidth="1"/>
    <col min="14627" max="14627" width="5" style="93" customWidth="1"/>
    <col min="14628" max="14629" width="0" style="93" hidden="1" customWidth="1"/>
    <col min="14630" max="14630" width="5" style="93" customWidth="1"/>
    <col min="14631" max="14632" width="0" style="93" hidden="1" customWidth="1"/>
    <col min="14633" max="14633" width="5" style="93" customWidth="1"/>
    <col min="14634" max="14635" width="0" style="93" hidden="1" customWidth="1"/>
    <col min="14636" max="14636" width="5" style="93" customWidth="1"/>
    <col min="14637" max="14638" width="0" style="93" hidden="1" customWidth="1"/>
    <col min="14639" max="14639" width="5" style="93" customWidth="1"/>
    <col min="14640" max="14641" width="0" style="93" hidden="1" customWidth="1"/>
    <col min="14642" max="14642" width="5" style="93" customWidth="1"/>
    <col min="14643" max="14644" width="0" style="93" hidden="1" customWidth="1"/>
    <col min="14645" max="14645" width="5" style="93" customWidth="1"/>
    <col min="14646" max="14647" width="0" style="93" hidden="1" customWidth="1"/>
    <col min="14648" max="14648" width="5" style="93" customWidth="1"/>
    <col min="14649" max="14650" width="0" style="93" hidden="1" customWidth="1"/>
    <col min="14651" max="14651" width="5" style="93" customWidth="1"/>
    <col min="14652" max="14652" width="1.875" style="93" customWidth="1"/>
    <col min="14653" max="14654" width="0" style="93" hidden="1" customWidth="1"/>
    <col min="14655" max="14655" width="8.625" style="93" customWidth="1"/>
    <col min="14656" max="14657" width="0" style="93" hidden="1" customWidth="1"/>
    <col min="14658" max="14658" width="8.625" style="93" customWidth="1"/>
    <col min="14659" max="14660" width="0" style="93" hidden="1" customWidth="1"/>
    <col min="14661" max="14661" width="8.625" style="93" customWidth="1"/>
    <col min="14662" max="14662" width="2.5" style="93" customWidth="1"/>
    <col min="14663" max="14663" width="3.125" style="93" customWidth="1"/>
    <col min="14664" max="14848" width="9" style="93"/>
    <col min="14849" max="14849" width="2.625" style="93" customWidth="1"/>
    <col min="14850" max="14850" width="5" style="93" customWidth="1"/>
    <col min="14851" max="14851" width="16.25" style="93" customWidth="1"/>
    <col min="14852" max="14852" width="10" style="93" customWidth="1"/>
    <col min="14853" max="14853" width="6.875" style="93" customWidth="1"/>
    <col min="14854" max="14855" width="0" style="93" hidden="1" customWidth="1"/>
    <col min="14856" max="14856" width="5" style="93" customWidth="1"/>
    <col min="14857" max="14858" width="0" style="93" hidden="1" customWidth="1"/>
    <col min="14859" max="14859" width="5" style="93" customWidth="1"/>
    <col min="14860" max="14861" width="0" style="93" hidden="1" customWidth="1"/>
    <col min="14862" max="14862" width="5" style="93" customWidth="1"/>
    <col min="14863" max="14864" width="0" style="93" hidden="1" customWidth="1"/>
    <col min="14865" max="14865" width="5" style="93" customWidth="1"/>
    <col min="14866" max="14867" width="0" style="93" hidden="1" customWidth="1"/>
    <col min="14868" max="14868" width="5" style="93" customWidth="1"/>
    <col min="14869" max="14870" width="0" style="93" hidden="1" customWidth="1"/>
    <col min="14871" max="14871" width="5" style="93" customWidth="1"/>
    <col min="14872" max="14873" width="0" style="93" hidden="1" customWidth="1"/>
    <col min="14874" max="14874" width="5" style="93" customWidth="1"/>
    <col min="14875" max="14876" width="0" style="93" hidden="1" customWidth="1"/>
    <col min="14877" max="14877" width="5" style="93" customWidth="1"/>
    <col min="14878" max="14879" width="0" style="93" hidden="1" customWidth="1"/>
    <col min="14880" max="14880" width="5" style="93" customWidth="1"/>
    <col min="14881" max="14882" width="0" style="93" hidden="1" customWidth="1"/>
    <col min="14883" max="14883" width="5" style="93" customWidth="1"/>
    <col min="14884" max="14885" width="0" style="93" hidden="1" customWidth="1"/>
    <col min="14886" max="14886" width="5" style="93" customWidth="1"/>
    <col min="14887" max="14888" width="0" style="93" hidden="1" customWidth="1"/>
    <col min="14889" max="14889" width="5" style="93" customWidth="1"/>
    <col min="14890" max="14891" width="0" style="93" hidden="1" customWidth="1"/>
    <col min="14892" max="14892" width="5" style="93" customWidth="1"/>
    <col min="14893" max="14894" width="0" style="93" hidden="1" customWidth="1"/>
    <col min="14895" max="14895" width="5" style="93" customWidth="1"/>
    <col min="14896" max="14897" width="0" style="93" hidden="1" customWidth="1"/>
    <col min="14898" max="14898" width="5" style="93" customWidth="1"/>
    <col min="14899" max="14900" width="0" style="93" hidden="1" customWidth="1"/>
    <col min="14901" max="14901" width="5" style="93" customWidth="1"/>
    <col min="14902" max="14903" width="0" style="93" hidden="1" customWidth="1"/>
    <col min="14904" max="14904" width="5" style="93" customWidth="1"/>
    <col min="14905" max="14906" width="0" style="93" hidden="1" customWidth="1"/>
    <col min="14907" max="14907" width="5" style="93" customWidth="1"/>
    <col min="14908" max="14908" width="1.875" style="93" customWidth="1"/>
    <col min="14909" max="14910" width="0" style="93" hidden="1" customWidth="1"/>
    <col min="14911" max="14911" width="8.625" style="93" customWidth="1"/>
    <col min="14912" max="14913" width="0" style="93" hidden="1" customWidth="1"/>
    <col min="14914" max="14914" width="8.625" style="93" customWidth="1"/>
    <col min="14915" max="14916" width="0" style="93" hidden="1" customWidth="1"/>
    <col min="14917" max="14917" width="8.625" style="93" customWidth="1"/>
    <col min="14918" max="14918" width="2.5" style="93" customWidth="1"/>
    <col min="14919" max="14919" width="3.125" style="93" customWidth="1"/>
    <col min="14920" max="15104" width="9" style="93"/>
    <col min="15105" max="15105" width="2.625" style="93" customWidth="1"/>
    <col min="15106" max="15106" width="5" style="93" customWidth="1"/>
    <col min="15107" max="15107" width="16.25" style="93" customWidth="1"/>
    <col min="15108" max="15108" width="10" style="93" customWidth="1"/>
    <col min="15109" max="15109" width="6.875" style="93" customWidth="1"/>
    <col min="15110" max="15111" width="0" style="93" hidden="1" customWidth="1"/>
    <col min="15112" max="15112" width="5" style="93" customWidth="1"/>
    <col min="15113" max="15114" width="0" style="93" hidden="1" customWidth="1"/>
    <col min="15115" max="15115" width="5" style="93" customWidth="1"/>
    <col min="15116" max="15117" width="0" style="93" hidden="1" customWidth="1"/>
    <col min="15118" max="15118" width="5" style="93" customWidth="1"/>
    <col min="15119" max="15120" width="0" style="93" hidden="1" customWidth="1"/>
    <col min="15121" max="15121" width="5" style="93" customWidth="1"/>
    <col min="15122" max="15123" width="0" style="93" hidden="1" customWidth="1"/>
    <col min="15124" max="15124" width="5" style="93" customWidth="1"/>
    <col min="15125" max="15126" width="0" style="93" hidden="1" customWidth="1"/>
    <col min="15127" max="15127" width="5" style="93" customWidth="1"/>
    <col min="15128" max="15129" width="0" style="93" hidden="1" customWidth="1"/>
    <col min="15130" max="15130" width="5" style="93" customWidth="1"/>
    <col min="15131" max="15132" width="0" style="93" hidden="1" customWidth="1"/>
    <col min="15133" max="15133" width="5" style="93" customWidth="1"/>
    <col min="15134" max="15135" width="0" style="93" hidden="1" customWidth="1"/>
    <col min="15136" max="15136" width="5" style="93" customWidth="1"/>
    <col min="15137" max="15138" width="0" style="93" hidden="1" customWidth="1"/>
    <col min="15139" max="15139" width="5" style="93" customWidth="1"/>
    <col min="15140" max="15141" width="0" style="93" hidden="1" customWidth="1"/>
    <col min="15142" max="15142" width="5" style="93" customWidth="1"/>
    <col min="15143" max="15144" width="0" style="93" hidden="1" customWidth="1"/>
    <col min="15145" max="15145" width="5" style="93" customWidth="1"/>
    <col min="15146" max="15147" width="0" style="93" hidden="1" customWidth="1"/>
    <col min="15148" max="15148" width="5" style="93" customWidth="1"/>
    <col min="15149" max="15150" width="0" style="93" hidden="1" customWidth="1"/>
    <col min="15151" max="15151" width="5" style="93" customWidth="1"/>
    <col min="15152" max="15153" width="0" style="93" hidden="1" customWidth="1"/>
    <col min="15154" max="15154" width="5" style="93" customWidth="1"/>
    <col min="15155" max="15156" width="0" style="93" hidden="1" customWidth="1"/>
    <col min="15157" max="15157" width="5" style="93" customWidth="1"/>
    <col min="15158" max="15159" width="0" style="93" hidden="1" customWidth="1"/>
    <col min="15160" max="15160" width="5" style="93" customWidth="1"/>
    <col min="15161" max="15162" width="0" style="93" hidden="1" customWidth="1"/>
    <col min="15163" max="15163" width="5" style="93" customWidth="1"/>
    <col min="15164" max="15164" width="1.875" style="93" customWidth="1"/>
    <col min="15165" max="15166" width="0" style="93" hidden="1" customWidth="1"/>
    <col min="15167" max="15167" width="8.625" style="93" customWidth="1"/>
    <col min="15168" max="15169" width="0" style="93" hidden="1" customWidth="1"/>
    <col min="15170" max="15170" width="8.625" style="93" customWidth="1"/>
    <col min="15171" max="15172" width="0" style="93" hidden="1" customWidth="1"/>
    <col min="15173" max="15173" width="8.625" style="93" customWidth="1"/>
    <col min="15174" max="15174" width="2.5" style="93" customWidth="1"/>
    <col min="15175" max="15175" width="3.125" style="93" customWidth="1"/>
    <col min="15176" max="15360" width="9" style="93"/>
    <col min="15361" max="15361" width="2.625" style="93" customWidth="1"/>
    <col min="15362" max="15362" width="5" style="93" customWidth="1"/>
    <col min="15363" max="15363" width="16.25" style="93" customWidth="1"/>
    <col min="15364" max="15364" width="10" style="93" customWidth="1"/>
    <col min="15365" max="15365" width="6.875" style="93" customWidth="1"/>
    <col min="15366" max="15367" width="0" style="93" hidden="1" customWidth="1"/>
    <col min="15368" max="15368" width="5" style="93" customWidth="1"/>
    <col min="15369" max="15370" width="0" style="93" hidden="1" customWidth="1"/>
    <col min="15371" max="15371" width="5" style="93" customWidth="1"/>
    <col min="15372" max="15373" width="0" style="93" hidden="1" customWidth="1"/>
    <col min="15374" max="15374" width="5" style="93" customWidth="1"/>
    <col min="15375" max="15376" width="0" style="93" hidden="1" customWidth="1"/>
    <col min="15377" max="15377" width="5" style="93" customWidth="1"/>
    <col min="15378" max="15379" width="0" style="93" hidden="1" customWidth="1"/>
    <col min="15380" max="15380" width="5" style="93" customWidth="1"/>
    <col min="15381" max="15382" width="0" style="93" hidden="1" customWidth="1"/>
    <col min="15383" max="15383" width="5" style="93" customWidth="1"/>
    <col min="15384" max="15385" width="0" style="93" hidden="1" customWidth="1"/>
    <col min="15386" max="15386" width="5" style="93" customWidth="1"/>
    <col min="15387" max="15388" width="0" style="93" hidden="1" customWidth="1"/>
    <col min="15389" max="15389" width="5" style="93" customWidth="1"/>
    <col min="15390" max="15391" width="0" style="93" hidden="1" customWidth="1"/>
    <col min="15392" max="15392" width="5" style="93" customWidth="1"/>
    <col min="15393" max="15394" width="0" style="93" hidden="1" customWidth="1"/>
    <col min="15395" max="15395" width="5" style="93" customWidth="1"/>
    <col min="15396" max="15397" width="0" style="93" hidden="1" customWidth="1"/>
    <col min="15398" max="15398" width="5" style="93" customWidth="1"/>
    <col min="15399" max="15400" width="0" style="93" hidden="1" customWidth="1"/>
    <col min="15401" max="15401" width="5" style="93" customWidth="1"/>
    <col min="15402" max="15403" width="0" style="93" hidden="1" customWidth="1"/>
    <col min="15404" max="15404" width="5" style="93" customWidth="1"/>
    <col min="15405" max="15406" width="0" style="93" hidden="1" customWidth="1"/>
    <col min="15407" max="15407" width="5" style="93" customWidth="1"/>
    <col min="15408" max="15409" width="0" style="93" hidden="1" customWidth="1"/>
    <col min="15410" max="15410" width="5" style="93" customWidth="1"/>
    <col min="15411" max="15412" width="0" style="93" hidden="1" customWidth="1"/>
    <col min="15413" max="15413" width="5" style="93" customWidth="1"/>
    <col min="15414" max="15415" width="0" style="93" hidden="1" customWidth="1"/>
    <col min="15416" max="15416" width="5" style="93" customWidth="1"/>
    <col min="15417" max="15418" width="0" style="93" hidden="1" customWidth="1"/>
    <col min="15419" max="15419" width="5" style="93" customWidth="1"/>
    <col min="15420" max="15420" width="1.875" style="93" customWidth="1"/>
    <col min="15421" max="15422" width="0" style="93" hidden="1" customWidth="1"/>
    <col min="15423" max="15423" width="8.625" style="93" customWidth="1"/>
    <col min="15424" max="15425" width="0" style="93" hidden="1" customWidth="1"/>
    <col min="15426" max="15426" width="8.625" style="93" customWidth="1"/>
    <col min="15427" max="15428" width="0" style="93" hidden="1" customWidth="1"/>
    <col min="15429" max="15429" width="8.625" style="93" customWidth="1"/>
    <col min="15430" max="15430" width="2.5" style="93" customWidth="1"/>
    <col min="15431" max="15431" width="3.125" style="93" customWidth="1"/>
    <col min="15432" max="15616" width="9" style="93"/>
    <col min="15617" max="15617" width="2.625" style="93" customWidth="1"/>
    <col min="15618" max="15618" width="5" style="93" customWidth="1"/>
    <col min="15619" max="15619" width="16.25" style="93" customWidth="1"/>
    <col min="15620" max="15620" width="10" style="93" customWidth="1"/>
    <col min="15621" max="15621" width="6.875" style="93" customWidth="1"/>
    <col min="15622" max="15623" width="0" style="93" hidden="1" customWidth="1"/>
    <col min="15624" max="15624" width="5" style="93" customWidth="1"/>
    <col min="15625" max="15626" width="0" style="93" hidden="1" customWidth="1"/>
    <col min="15627" max="15627" width="5" style="93" customWidth="1"/>
    <col min="15628" max="15629" width="0" style="93" hidden="1" customWidth="1"/>
    <col min="15630" max="15630" width="5" style="93" customWidth="1"/>
    <col min="15631" max="15632" width="0" style="93" hidden="1" customWidth="1"/>
    <col min="15633" max="15633" width="5" style="93" customWidth="1"/>
    <col min="15634" max="15635" width="0" style="93" hidden="1" customWidth="1"/>
    <col min="15636" max="15636" width="5" style="93" customWidth="1"/>
    <col min="15637" max="15638" width="0" style="93" hidden="1" customWidth="1"/>
    <col min="15639" max="15639" width="5" style="93" customWidth="1"/>
    <col min="15640" max="15641" width="0" style="93" hidden="1" customWidth="1"/>
    <col min="15642" max="15642" width="5" style="93" customWidth="1"/>
    <col min="15643" max="15644" width="0" style="93" hidden="1" customWidth="1"/>
    <col min="15645" max="15645" width="5" style="93" customWidth="1"/>
    <col min="15646" max="15647" width="0" style="93" hidden="1" customWidth="1"/>
    <col min="15648" max="15648" width="5" style="93" customWidth="1"/>
    <col min="15649" max="15650" width="0" style="93" hidden="1" customWidth="1"/>
    <col min="15651" max="15651" width="5" style="93" customWidth="1"/>
    <col min="15652" max="15653" width="0" style="93" hidden="1" customWidth="1"/>
    <col min="15654" max="15654" width="5" style="93" customWidth="1"/>
    <col min="15655" max="15656" width="0" style="93" hidden="1" customWidth="1"/>
    <col min="15657" max="15657" width="5" style="93" customWidth="1"/>
    <col min="15658" max="15659" width="0" style="93" hidden="1" customWidth="1"/>
    <col min="15660" max="15660" width="5" style="93" customWidth="1"/>
    <col min="15661" max="15662" width="0" style="93" hidden="1" customWidth="1"/>
    <col min="15663" max="15663" width="5" style="93" customWidth="1"/>
    <col min="15664" max="15665" width="0" style="93" hidden="1" customWidth="1"/>
    <col min="15666" max="15666" width="5" style="93" customWidth="1"/>
    <col min="15667" max="15668" width="0" style="93" hidden="1" customWidth="1"/>
    <col min="15669" max="15669" width="5" style="93" customWidth="1"/>
    <col min="15670" max="15671" width="0" style="93" hidden="1" customWidth="1"/>
    <col min="15672" max="15672" width="5" style="93" customWidth="1"/>
    <col min="15673" max="15674" width="0" style="93" hidden="1" customWidth="1"/>
    <col min="15675" max="15675" width="5" style="93" customWidth="1"/>
    <col min="15676" max="15676" width="1.875" style="93" customWidth="1"/>
    <col min="15677" max="15678" width="0" style="93" hidden="1" customWidth="1"/>
    <col min="15679" max="15679" width="8.625" style="93" customWidth="1"/>
    <col min="15680" max="15681" width="0" style="93" hidden="1" customWidth="1"/>
    <col min="15682" max="15682" width="8.625" style="93" customWidth="1"/>
    <col min="15683" max="15684" width="0" style="93" hidden="1" customWidth="1"/>
    <col min="15685" max="15685" width="8.625" style="93" customWidth="1"/>
    <col min="15686" max="15686" width="2.5" style="93" customWidth="1"/>
    <col min="15687" max="15687" width="3.125" style="93" customWidth="1"/>
    <col min="15688" max="15872" width="9" style="93"/>
    <col min="15873" max="15873" width="2.625" style="93" customWidth="1"/>
    <col min="15874" max="15874" width="5" style="93" customWidth="1"/>
    <col min="15875" max="15875" width="16.25" style="93" customWidth="1"/>
    <col min="15876" max="15876" width="10" style="93" customWidth="1"/>
    <col min="15877" max="15877" width="6.875" style="93" customWidth="1"/>
    <col min="15878" max="15879" width="0" style="93" hidden="1" customWidth="1"/>
    <col min="15880" max="15880" width="5" style="93" customWidth="1"/>
    <col min="15881" max="15882" width="0" style="93" hidden="1" customWidth="1"/>
    <col min="15883" max="15883" width="5" style="93" customWidth="1"/>
    <col min="15884" max="15885" width="0" style="93" hidden="1" customWidth="1"/>
    <col min="15886" max="15886" width="5" style="93" customWidth="1"/>
    <col min="15887" max="15888" width="0" style="93" hidden="1" customWidth="1"/>
    <col min="15889" max="15889" width="5" style="93" customWidth="1"/>
    <col min="15890" max="15891" width="0" style="93" hidden="1" customWidth="1"/>
    <col min="15892" max="15892" width="5" style="93" customWidth="1"/>
    <col min="15893" max="15894" width="0" style="93" hidden="1" customWidth="1"/>
    <col min="15895" max="15895" width="5" style="93" customWidth="1"/>
    <col min="15896" max="15897" width="0" style="93" hidden="1" customWidth="1"/>
    <col min="15898" max="15898" width="5" style="93" customWidth="1"/>
    <col min="15899" max="15900" width="0" style="93" hidden="1" customWidth="1"/>
    <col min="15901" max="15901" width="5" style="93" customWidth="1"/>
    <col min="15902" max="15903" width="0" style="93" hidden="1" customWidth="1"/>
    <col min="15904" max="15904" width="5" style="93" customWidth="1"/>
    <col min="15905" max="15906" width="0" style="93" hidden="1" customWidth="1"/>
    <col min="15907" max="15907" width="5" style="93" customWidth="1"/>
    <col min="15908" max="15909" width="0" style="93" hidden="1" customWidth="1"/>
    <col min="15910" max="15910" width="5" style="93" customWidth="1"/>
    <col min="15911" max="15912" width="0" style="93" hidden="1" customWidth="1"/>
    <col min="15913" max="15913" width="5" style="93" customWidth="1"/>
    <col min="15914" max="15915" width="0" style="93" hidden="1" customWidth="1"/>
    <col min="15916" max="15916" width="5" style="93" customWidth="1"/>
    <col min="15917" max="15918" width="0" style="93" hidden="1" customWidth="1"/>
    <col min="15919" max="15919" width="5" style="93" customWidth="1"/>
    <col min="15920" max="15921" width="0" style="93" hidden="1" customWidth="1"/>
    <col min="15922" max="15922" width="5" style="93" customWidth="1"/>
    <col min="15923" max="15924" width="0" style="93" hidden="1" customWidth="1"/>
    <col min="15925" max="15925" width="5" style="93" customWidth="1"/>
    <col min="15926" max="15927" width="0" style="93" hidden="1" customWidth="1"/>
    <col min="15928" max="15928" width="5" style="93" customWidth="1"/>
    <col min="15929" max="15930" width="0" style="93" hidden="1" customWidth="1"/>
    <col min="15931" max="15931" width="5" style="93" customWidth="1"/>
    <col min="15932" max="15932" width="1.875" style="93" customWidth="1"/>
    <col min="15933" max="15934" width="0" style="93" hidden="1" customWidth="1"/>
    <col min="15935" max="15935" width="8.625" style="93" customWidth="1"/>
    <col min="15936" max="15937" width="0" style="93" hidden="1" customWidth="1"/>
    <col min="15938" max="15938" width="8.625" style="93" customWidth="1"/>
    <col min="15939" max="15940" width="0" style="93" hidden="1" customWidth="1"/>
    <col min="15941" max="15941" width="8.625" style="93" customWidth="1"/>
    <col min="15942" max="15942" width="2.5" style="93" customWidth="1"/>
    <col min="15943" max="15943" width="3.125" style="93" customWidth="1"/>
    <col min="15944" max="16128" width="9" style="93"/>
    <col min="16129" max="16129" width="2.625" style="93" customWidth="1"/>
    <col min="16130" max="16130" width="5" style="93" customWidth="1"/>
    <col min="16131" max="16131" width="16.25" style="93" customWidth="1"/>
    <col min="16132" max="16132" width="10" style="93" customWidth="1"/>
    <col min="16133" max="16133" width="6.875" style="93" customWidth="1"/>
    <col min="16134" max="16135" width="0" style="93" hidden="1" customWidth="1"/>
    <col min="16136" max="16136" width="5" style="93" customWidth="1"/>
    <col min="16137" max="16138" width="0" style="93" hidden="1" customWidth="1"/>
    <col min="16139" max="16139" width="5" style="93" customWidth="1"/>
    <col min="16140" max="16141" width="0" style="93" hidden="1" customWidth="1"/>
    <col min="16142" max="16142" width="5" style="93" customWidth="1"/>
    <col min="16143" max="16144" width="0" style="93" hidden="1" customWidth="1"/>
    <col min="16145" max="16145" width="5" style="93" customWidth="1"/>
    <col min="16146" max="16147" width="0" style="93" hidden="1" customWidth="1"/>
    <col min="16148" max="16148" width="5" style="93" customWidth="1"/>
    <col min="16149" max="16150" width="0" style="93" hidden="1" customWidth="1"/>
    <col min="16151" max="16151" width="5" style="93" customWidth="1"/>
    <col min="16152" max="16153" width="0" style="93" hidden="1" customWidth="1"/>
    <col min="16154" max="16154" width="5" style="93" customWidth="1"/>
    <col min="16155" max="16156" width="0" style="93" hidden="1" customWidth="1"/>
    <col min="16157" max="16157" width="5" style="93" customWidth="1"/>
    <col min="16158" max="16159" width="0" style="93" hidden="1" customWidth="1"/>
    <col min="16160" max="16160" width="5" style="93" customWidth="1"/>
    <col min="16161" max="16162" width="0" style="93" hidden="1" customWidth="1"/>
    <col min="16163" max="16163" width="5" style="93" customWidth="1"/>
    <col min="16164" max="16165" width="0" style="93" hidden="1" customWidth="1"/>
    <col min="16166" max="16166" width="5" style="93" customWidth="1"/>
    <col min="16167" max="16168" width="0" style="93" hidden="1" customWidth="1"/>
    <col min="16169" max="16169" width="5" style="93" customWidth="1"/>
    <col min="16170" max="16171" width="0" style="93" hidden="1" customWidth="1"/>
    <col min="16172" max="16172" width="5" style="93" customWidth="1"/>
    <col min="16173" max="16174" width="0" style="93" hidden="1" customWidth="1"/>
    <col min="16175" max="16175" width="5" style="93" customWidth="1"/>
    <col min="16176" max="16177" width="0" style="93" hidden="1" customWidth="1"/>
    <col min="16178" max="16178" width="5" style="93" customWidth="1"/>
    <col min="16179" max="16180" width="0" style="93" hidden="1" customWidth="1"/>
    <col min="16181" max="16181" width="5" style="93" customWidth="1"/>
    <col min="16182" max="16183" width="0" style="93" hidden="1" customWidth="1"/>
    <col min="16184" max="16184" width="5" style="93" customWidth="1"/>
    <col min="16185" max="16186" width="0" style="93" hidden="1" customWidth="1"/>
    <col min="16187" max="16187" width="5" style="93" customWidth="1"/>
    <col min="16188" max="16188" width="1.875" style="93" customWidth="1"/>
    <col min="16189" max="16190" width="0" style="93" hidden="1" customWidth="1"/>
    <col min="16191" max="16191" width="8.625" style="93" customWidth="1"/>
    <col min="16192" max="16193" width="0" style="93" hidden="1" customWidth="1"/>
    <col min="16194" max="16194" width="8.625" style="93" customWidth="1"/>
    <col min="16195" max="16196" width="0" style="93" hidden="1" customWidth="1"/>
    <col min="16197" max="16197" width="8.625" style="93" customWidth="1"/>
    <col min="16198" max="16198" width="2.5" style="93" customWidth="1"/>
    <col min="16199" max="16199" width="3.125" style="93" customWidth="1"/>
    <col min="16200" max="16384" width="9" style="93"/>
  </cols>
  <sheetData>
    <row r="1" spans="1:71" x14ac:dyDescent="0.15">
      <c r="A1" s="90"/>
      <c r="B1" s="90"/>
      <c r="C1" s="90"/>
      <c r="D1" s="90"/>
      <c r="E1" s="90"/>
      <c r="F1" s="90"/>
      <c r="G1" s="90"/>
      <c r="H1" s="91"/>
      <c r="I1" s="90"/>
      <c r="J1" s="90"/>
      <c r="K1" s="92"/>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row>
    <row r="2" spans="1:71" x14ac:dyDescent="0.15">
      <c r="A2" s="90"/>
      <c r="B2" s="90"/>
      <c r="C2" s="90"/>
      <c r="D2" s="90"/>
      <c r="E2" s="90"/>
      <c r="F2" s="90"/>
      <c r="G2" s="90"/>
      <c r="H2" s="91"/>
      <c r="I2" s="90"/>
      <c r="J2" s="90"/>
      <c r="K2" s="92"/>
      <c r="L2" s="90" t="s">
        <v>168</v>
      </c>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row>
    <row r="3" spans="1:71" ht="13.5" customHeight="1" x14ac:dyDescent="0.15">
      <c r="A3" s="90"/>
      <c r="B3" s="90"/>
      <c r="C3" s="90"/>
      <c r="D3" s="90"/>
      <c r="E3" s="90"/>
      <c r="F3" s="90"/>
      <c r="G3" s="90"/>
      <c r="H3" s="91"/>
      <c r="I3" s="90"/>
      <c r="J3" s="90"/>
      <c r="K3" s="92"/>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row>
    <row r="4" spans="1:71" ht="17.25" customHeight="1" x14ac:dyDescent="0.15">
      <c r="A4" s="90"/>
      <c r="B4" s="94" t="s">
        <v>144</v>
      </c>
      <c r="C4" s="90"/>
      <c r="D4" s="90"/>
      <c r="E4" s="90"/>
      <c r="F4" s="90"/>
      <c r="G4" s="90"/>
      <c r="H4" s="91"/>
      <c r="I4" s="90"/>
      <c r="J4" s="90"/>
      <c r="K4" s="92"/>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71" ht="11.25" customHeight="1" thickBot="1" x14ac:dyDescent="0.2">
      <c r="A5" s="90"/>
      <c r="B5" s="90"/>
      <c r="C5" s="90"/>
      <c r="D5" s="90"/>
      <c r="E5" s="90"/>
      <c r="F5" s="90"/>
      <c r="G5" s="90"/>
      <c r="H5" s="91"/>
      <c r="I5" s="90"/>
      <c r="J5" s="90"/>
      <c r="K5" s="92"/>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row>
    <row r="6" spans="1:71" ht="22.5" customHeight="1" thickTop="1" x14ac:dyDescent="0.15">
      <c r="A6" s="90"/>
      <c r="B6" s="418" t="s">
        <v>145</v>
      </c>
      <c r="C6" s="419" t="s">
        <v>146</v>
      </c>
      <c r="D6" s="420"/>
      <c r="E6" s="423" t="s">
        <v>169</v>
      </c>
      <c r="F6" s="446" t="s">
        <v>170</v>
      </c>
      <c r="G6" s="439"/>
      <c r="H6" s="439"/>
      <c r="I6" s="439"/>
      <c r="J6" s="439"/>
      <c r="K6" s="439"/>
      <c r="L6" s="439"/>
      <c r="M6" s="439"/>
      <c r="N6" s="440"/>
      <c r="O6" s="438" t="s">
        <v>171</v>
      </c>
      <c r="P6" s="439"/>
      <c r="Q6" s="439"/>
      <c r="R6" s="439"/>
      <c r="S6" s="439"/>
      <c r="T6" s="439"/>
      <c r="U6" s="439"/>
      <c r="V6" s="439"/>
      <c r="W6" s="440"/>
      <c r="X6" s="438" t="s">
        <v>172</v>
      </c>
      <c r="Y6" s="439"/>
      <c r="Z6" s="439"/>
      <c r="AA6" s="439"/>
      <c r="AB6" s="439"/>
      <c r="AC6" s="439"/>
      <c r="AD6" s="439"/>
      <c r="AE6" s="439"/>
      <c r="AF6" s="440"/>
      <c r="AG6" s="438" t="s">
        <v>173</v>
      </c>
      <c r="AH6" s="439"/>
      <c r="AI6" s="439"/>
      <c r="AJ6" s="439"/>
      <c r="AK6" s="439"/>
      <c r="AL6" s="439"/>
      <c r="AM6" s="439"/>
      <c r="AN6" s="439"/>
      <c r="AO6" s="440"/>
      <c r="AP6" s="438" t="s">
        <v>174</v>
      </c>
      <c r="AQ6" s="439"/>
      <c r="AR6" s="439"/>
      <c r="AS6" s="439"/>
      <c r="AT6" s="439"/>
      <c r="AU6" s="439"/>
      <c r="AV6" s="439"/>
      <c r="AW6" s="439"/>
      <c r="AX6" s="440"/>
      <c r="AY6" s="438" t="s">
        <v>175</v>
      </c>
      <c r="AZ6" s="439"/>
      <c r="BA6" s="439"/>
      <c r="BB6" s="439"/>
      <c r="BC6" s="439"/>
      <c r="BD6" s="439"/>
      <c r="BE6" s="439"/>
      <c r="BF6" s="439"/>
      <c r="BG6" s="455"/>
      <c r="BH6" s="90"/>
      <c r="BI6" s="422"/>
      <c r="BJ6" s="422"/>
      <c r="BK6" s="422"/>
      <c r="BL6" s="422"/>
      <c r="BM6" s="422"/>
      <c r="BN6" s="422"/>
      <c r="BO6" s="422"/>
      <c r="BP6" s="422"/>
      <c r="BQ6" s="422"/>
      <c r="BR6" s="95"/>
      <c r="BS6" s="95"/>
    </row>
    <row r="7" spans="1:71" ht="22.5" customHeight="1" thickBot="1" x14ac:dyDescent="0.2">
      <c r="A7" s="90"/>
      <c r="B7" s="409"/>
      <c r="C7" s="421"/>
      <c r="D7" s="422"/>
      <c r="E7" s="393"/>
      <c r="F7" s="445" t="s">
        <v>176</v>
      </c>
      <c r="G7" s="416"/>
      <c r="H7" s="416"/>
      <c r="I7" s="416" t="s">
        <v>177</v>
      </c>
      <c r="J7" s="416"/>
      <c r="K7" s="416"/>
      <c r="L7" s="416" t="s">
        <v>178</v>
      </c>
      <c r="M7" s="416"/>
      <c r="N7" s="417"/>
      <c r="O7" s="415" t="s">
        <v>176</v>
      </c>
      <c r="P7" s="416"/>
      <c r="Q7" s="416"/>
      <c r="R7" s="416" t="s">
        <v>177</v>
      </c>
      <c r="S7" s="416"/>
      <c r="T7" s="416"/>
      <c r="U7" s="416" t="s">
        <v>178</v>
      </c>
      <c r="V7" s="416"/>
      <c r="W7" s="417"/>
      <c r="X7" s="415" t="s">
        <v>176</v>
      </c>
      <c r="Y7" s="416"/>
      <c r="Z7" s="416"/>
      <c r="AA7" s="416" t="s">
        <v>177</v>
      </c>
      <c r="AB7" s="416"/>
      <c r="AC7" s="416"/>
      <c r="AD7" s="416" t="s">
        <v>178</v>
      </c>
      <c r="AE7" s="416"/>
      <c r="AF7" s="417"/>
      <c r="AG7" s="415" t="s">
        <v>176</v>
      </c>
      <c r="AH7" s="416"/>
      <c r="AI7" s="416"/>
      <c r="AJ7" s="416" t="s">
        <v>177</v>
      </c>
      <c r="AK7" s="416"/>
      <c r="AL7" s="416"/>
      <c r="AM7" s="416" t="s">
        <v>178</v>
      </c>
      <c r="AN7" s="416"/>
      <c r="AO7" s="417"/>
      <c r="AP7" s="415" t="s">
        <v>176</v>
      </c>
      <c r="AQ7" s="416"/>
      <c r="AR7" s="416"/>
      <c r="AS7" s="416" t="s">
        <v>177</v>
      </c>
      <c r="AT7" s="416"/>
      <c r="AU7" s="416"/>
      <c r="AV7" s="416" t="s">
        <v>178</v>
      </c>
      <c r="AW7" s="416"/>
      <c r="AX7" s="417"/>
      <c r="AY7" s="415" t="s">
        <v>176</v>
      </c>
      <c r="AZ7" s="416"/>
      <c r="BA7" s="416"/>
      <c r="BB7" s="416" t="s">
        <v>177</v>
      </c>
      <c r="BC7" s="416"/>
      <c r="BD7" s="416"/>
      <c r="BE7" s="416" t="s">
        <v>178</v>
      </c>
      <c r="BF7" s="416"/>
      <c r="BG7" s="429"/>
      <c r="BH7" s="90"/>
      <c r="BI7" s="422"/>
      <c r="BJ7" s="422"/>
      <c r="BK7" s="422"/>
      <c r="BL7" s="422"/>
      <c r="BM7" s="422"/>
      <c r="BN7" s="422"/>
      <c r="BO7" s="422"/>
      <c r="BP7" s="422"/>
      <c r="BQ7" s="422"/>
      <c r="BR7" s="95"/>
      <c r="BS7" s="95"/>
    </row>
    <row r="8" spans="1:71" ht="22.5" hidden="1" customHeight="1" x14ac:dyDescent="0.15">
      <c r="A8" s="90"/>
      <c r="B8" s="409"/>
      <c r="C8" s="421"/>
      <c r="D8" s="422"/>
      <c r="E8" s="402"/>
      <c r="F8" s="96" t="s">
        <v>179</v>
      </c>
      <c r="G8" s="97" t="s">
        <v>180</v>
      </c>
      <c r="H8" s="98" t="s">
        <v>181</v>
      </c>
      <c r="I8" s="99" t="s">
        <v>179</v>
      </c>
      <c r="J8" s="97" t="s">
        <v>180</v>
      </c>
      <c r="K8" s="100" t="s">
        <v>181</v>
      </c>
      <c r="L8" s="99" t="s">
        <v>179</v>
      </c>
      <c r="M8" s="97" t="s">
        <v>180</v>
      </c>
      <c r="N8" s="101" t="s">
        <v>181</v>
      </c>
      <c r="O8" s="102" t="s">
        <v>179</v>
      </c>
      <c r="P8" s="97" t="s">
        <v>180</v>
      </c>
      <c r="Q8" s="99" t="s">
        <v>181</v>
      </c>
      <c r="R8" s="99" t="s">
        <v>179</v>
      </c>
      <c r="S8" s="97" t="s">
        <v>180</v>
      </c>
      <c r="T8" s="99" t="s">
        <v>181</v>
      </c>
      <c r="U8" s="99" t="s">
        <v>179</v>
      </c>
      <c r="V8" s="97" t="s">
        <v>180</v>
      </c>
      <c r="W8" s="101" t="s">
        <v>181</v>
      </c>
      <c r="X8" s="102" t="s">
        <v>179</v>
      </c>
      <c r="Y8" s="97" t="s">
        <v>180</v>
      </c>
      <c r="Z8" s="99" t="s">
        <v>181</v>
      </c>
      <c r="AA8" s="99" t="s">
        <v>179</v>
      </c>
      <c r="AB8" s="97" t="s">
        <v>180</v>
      </c>
      <c r="AC8" s="99" t="s">
        <v>181</v>
      </c>
      <c r="AD8" s="99" t="s">
        <v>179</v>
      </c>
      <c r="AE8" s="97" t="s">
        <v>180</v>
      </c>
      <c r="AF8" s="101" t="s">
        <v>181</v>
      </c>
      <c r="AG8" s="102" t="s">
        <v>179</v>
      </c>
      <c r="AH8" s="97" t="s">
        <v>180</v>
      </c>
      <c r="AI8" s="99" t="s">
        <v>181</v>
      </c>
      <c r="AJ8" s="99" t="s">
        <v>179</v>
      </c>
      <c r="AK8" s="97" t="s">
        <v>180</v>
      </c>
      <c r="AL8" s="99" t="s">
        <v>181</v>
      </c>
      <c r="AM8" s="99" t="s">
        <v>179</v>
      </c>
      <c r="AN8" s="97" t="s">
        <v>180</v>
      </c>
      <c r="AO8" s="101" t="s">
        <v>181</v>
      </c>
      <c r="AP8" s="102" t="s">
        <v>179</v>
      </c>
      <c r="AQ8" s="97" t="s">
        <v>180</v>
      </c>
      <c r="AR8" s="99" t="s">
        <v>181</v>
      </c>
      <c r="AS8" s="99" t="s">
        <v>179</v>
      </c>
      <c r="AT8" s="97" t="s">
        <v>180</v>
      </c>
      <c r="AU8" s="99" t="s">
        <v>181</v>
      </c>
      <c r="AV8" s="99" t="s">
        <v>179</v>
      </c>
      <c r="AW8" s="97" t="s">
        <v>180</v>
      </c>
      <c r="AX8" s="101" t="s">
        <v>181</v>
      </c>
      <c r="AY8" s="102" t="s">
        <v>179</v>
      </c>
      <c r="AZ8" s="97" t="s">
        <v>180</v>
      </c>
      <c r="BA8" s="99" t="s">
        <v>181</v>
      </c>
      <c r="BB8" s="99" t="s">
        <v>179</v>
      </c>
      <c r="BC8" s="97" t="s">
        <v>180</v>
      </c>
      <c r="BD8" s="99" t="s">
        <v>181</v>
      </c>
      <c r="BE8" s="99" t="s">
        <v>179</v>
      </c>
      <c r="BF8" s="97" t="s">
        <v>180</v>
      </c>
      <c r="BG8" s="103" t="s">
        <v>181</v>
      </c>
      <c r="BH8" s="90"/>
      <c r="BI8" s="104"/>
      <c r="BJ8" s="104"/>
      <c r="BK8" s="104"/>
      <c r="BL8" s="104"/>
      <c r="BM8" s="104"/>
      <c r="BN8" s="104"/>
      <c r="BO8" s="104"/>
      <c r="BP8" s="104"/>
      <c r="BQ8" s="104"/>
      <c r="BR8" s="105"/>
      <c r="BS8" s="105"/>
    </row>
    <row r="9" spans="1:71" s="90" customFormat="1" ht="26.25" customHeight="1" thickTop="1" x14ac:dyDescent="0.15">
      <c r="B9" s="418" t="s">
        <v>147</v>
      </c>
      <c r="C9" s="425" t="s">
        <v>148</v>
      </c>
      <c r="D9" s="426"/>
      <c r="E9" s="106" t="s">
        <v>182</v>
      </c>
      <c r="F9" s="107">
        <v>32</v>
      </c>
      <c r="G9" s="108">
        <v>5</v>
      </c>
      <c r="H9" s="109">
        <f t="shared" ref="H9:H26" si="0">G9/F9</f>
        <v>0.15625</v>
      </c>
      <c r="I9" s="108">
        <v>20</v>
      </c>
      <c r="J9" s="108">
        <v>18</v>
      </c>
      <c r="K9" s="109">
        <f t="shared" ref="K9:K26" si="1">J9/I9</f>
        <v>0.9</v>
      </c>
      <c r="L9" s="110">
        <f t="shared" ref="L9:M24" si="2">F9+I9</f>
        <v>52</v>
      </c>
      <c r="M9" s="110">
        <f t="shared" si="2"/>
        <v>23</v>
      </c>
      <c r="N9" s="111">
        <f t="shared" ref="N9:N26" si="3">M9/L9</f>
        <v>0.44230769230769229</v>
      </c>
      <c r="O9" s="112">
        <v>32</v>
      </c>
      <c r="P9" s="108">
        <v>4</v>
      </c>
      <c r="Q9" s="109">
        <f t="shared" ref="Q9:Q26" si="4">P9/O9</f>
        <v>0.125</v>
      </c>
      <c r="R9" s="108">
        <v>24</v>
      </c>
      <c r="S9" s="108">
        <v>23</v>
      </c>
      <c r="T9" s="109">
        <f t="shared" ref="T9:T26" si="5">S9/R9</f>
        <v>0.95833333333333337</v>
      </c>
      <c r="U9" s="110">
        <f t="shared" ref="U9:V24" si="6">O9+R9</f>
        <v>56</v>
      </c>
      <c r="V9" s="110">
        <f t="shared" si="6"/>
        <v>27</v>
      </c>
      <c r="W9" s="111">
        <f t="shared" ref="W9:W26" si="7">V9/U9</f>
        <v>0.48214285714285715</v>
      </c>
      <c r="X9" s="112">
        <v>34</v>
      </c>
      <c r="Y9" s="108">
        <v>4</v>
      </c>
      <c r="Z9" s="109">
        <f>Y9/X9</f>
        <v>0.11764705882352941</v>
      </c>
      <c r="AA9" s="108">
        <v>16</v>
      </c>
      <c r="AB9" s="108">
        <v>16</v>
      </c>
      <c r="AC9" s="109">
        <f>AB9/AA9</f>
        <v>1</v>
      </c>
      <c r="AD9" s="110">
        <f t="shared" ref="AD9:AE24" si="8">X9+AA9</f>
        <v>50</v>
      </c>
      <c r="AE9" s="110">
        <f t="shared" si="8"/>
        <v>20</v>
      </c>
      <c r="AF9" s="111">
        <f>AE9/AD9</f>
        <v>0.4</v>
      </c>
      <c r="AG9" s="112">
        <v>32</v>
      </c>
      <c r="AH9" s="108">
        <v>11</v>
      </c>
      <c r="AI9" s="109">
        <f>AH9/AG9</f>
        <v>0.34375</v>
      </c>
      <c r="AJ9" s="108">
        <v>22</v>
      </c>
      <c r="AK9" s="108">
        <v>12</v>
      </c>
      <c r="AL9" s="109">
        <f>AK9/AJ9</f>
        <v>0.54545454545454541</v>
      </c>
      <c r="AM9" s="110">
        <f t="shared" ref="AM9:AN24" si="9">AG9+AJ9</f>
        <v>54</v>
      </c>
      <c r="AN9" s="110">
        <f t="shared" si="9"/>
        <v>23</v>
      </c>
      <c r="AO9" s="111">
        <f>AN9/AM9</f>
        <v>0.42592592592592593</v>
      </c>
      <c r="AP9" s="112">
        <v>36</v>
      </c>
      <c r="AQ9" s="108">
        <v>16</v>
      </c>
      <c r="AR9" s="109">
        <f t="shared" ref="AR9:AR26" si="10">AQ9/AP9</f>
        <v>0.44444444444444442</v>
      </c>
      <c r="AS9" s="108">
        <v>18</v>
      </c>
      <c r="AT9" s="108">
        <v>13</v>
      </c>
      <c r="AU9" s="109">
        <f t="shared" ref="AU9:AU26" si="11">AT9/AS9</f>
        <v>0.72222222222222221</v>
      </c>
      <c r="AV9" s="110">
        <f t="shared" ref="AV9:AW24" si="12">AP9+AS9</f>
        <v>54</v>
      </c>
      <c r="AW9" s="110">
        <f t="shared" si="12"/>
        <v>29</v>
      </c>
      <c r="AX9" s="111">
        <f t="shared" ref="AX9:AX26" si="13">AW9/AV9</f>
        <v>0.53703703703703709</v>
      </c>
      <c r="AY9" s="112">
        <v>30</v>
      </c>
      <c r="AZ9" s="108">
        <v>7</v>
      </c>
      <c r="BA9" s="109">
        <f t="shared" ref="BA9:BA26" si="14">AZ9/AY9</f>
        <v>0.23333333333333334</v>
      </c>
      <c r="BB9" s="108">
        <v>20</v>
      </c>
      <c r="BC9" s="108">
        <v>10</v>
      </c>
      <c r="BD9" s="109">
        <f t="shared" ref="BD9:BD26" si="15">BC9/BB9</f>
        <v>0.5</v>
      </c>
      <c r="BE9" s="110">
        <f t="shared" ref="BE9:BF24" si="16">AY9+BB9</f>
        <v>50</v>
      </c>
      <c r="BF9" s="110">
        <f t="shared" si="16"/>
        <v>17</v>
      </c>
      <c r="BG9" s="113">
        <f t="shared" ref="BG9:BG26" si="17">BF9/BE9</f>
        <v>0.34</v>
      </c>
      <c r="BI9" s="114"/>
      <c r="BJ9" s="114"/>
      <c r="BK9" s="114"/>
      <c r="BL9" s="114"/>
      <c r="BM9" s="114"/>
      <c r="BN9" s="114"/>
      <c r="BO9" s="114"/>
      <c r="BP9" s="114"/>
      <c r="BQ9" s="114"/>
      <c r="BR9" s="114"/>
      <c r="BS9" s="114"/>
    </row>
    <row r="10" spans="1:71" s="90" customFormat="1" ht="26.25" customHeight="1" x14ac:dyDescent="0.15">
      <c r="B10" s="409"/>
      <c r="C10" s="412" t="s">
        <v>149</v>
      </c>
      <c r="D10" s="413"/>
      <c r="E10" s="115" t="s">
        <v>182</v>
      </c>
      <c r="F10" s="116">
        <v>32</v>
      </c>
      <c r="G10" s="117">
        <v>6</v>
      </c>
      <c r="H10" s="118">
        <f t="shared" si="0"/>
        <v>0.1875</v>
      </c>
      <c r="I10" s="119">
        <v>20</v>
      </c>
      <c r="J10" s="119">
        <v>17</v>
      </c>
      <c r="K10" s="118">
        <f t="shared" si="1"/>
        <v>0.85</v>
      </c>
      <c r="L10" s="117">
        <f t="shared" si="2"/>
        <v>52</v>
      </c>
      <c r="M10" s="117">
        <f t="shared" si="2"/>
        <v>23</v>
      </c>
      <c r="N10" s="120">
        <f t="shared" si="3"/>
        <v>0.44230769230769229</v>
      </c>
      <c r="O10" s="121">
        <v>32</v>
      </c>
      <c r="P10" s="117">
        <v>6</v>
      </c>
      <c r="Q10" s="118">
        <f t="shared" si="4"/>
        <v>0.1875</v>
      </c>
      <c r="R10" s="119">
        <v>24</v>
      </c>
      <c r="S10" s="119">
        <v>23</v>
      </c>
      <c r="T10" s="118">
        <f t="shared" si="5"/>
        <v>0.95833333333333337</v>
      </c>
      <c r="U10" s="117">
        <f t="shared" si="6"/>
        <v>56</v>
      </c>
      <c r="V10" s="117">
        <f t="shared" si="6"/>
        <v>29</v>
      </c>
      <c r="W10" s="120">
        <f t="shared" si="7"/>
        <v>0.5178571428571429</v>
      </c>
      <c r="X10" s="121">
        <v>34</v>
      </c>
      <c r="Y10" s="117">
        <v>10</v>
      </c>
      <c r="Z10" s="118">
        <f>Y10/X10</f>
        <v>0.29411764705882354</v>
      </c>
      <c r="AA10" s="119">
        <v>16</v>
      </c>
      <c r="AB10" s="119">
        <v>14</v>
      </c>
      <c r="AC10" s="118">
        <f>AB10/AA10</f>
        <v>0.875</v>
      </c>
      <c r="AD10" s="117">
        <f t="shared" si="8"/>
        <v>50</v>
      </c>
      <c r="AE10" s="117">
        <f t="shared" si="8"/>
        <v>24</v>
      </c>
      <c r="AF10" s="120">
        <f>AE10/AD10</f>
        <v>0.48</v>
      </c>
      <c r="AG10" s="121">
        <v>32</v>
      </c>
      <c r="AH10" s="117">
        <v>22</v>
      </c>
      <c r="AI10" s="118">
        <f>AH10/AG10</f>
        <v>0.6875</v>
      </c>
      <c r="AJ10" s="119">
        <v>22</v>
      </c>
      <c r="AK10" s="119">
        <v>11</v>
      </c>
      <c r="AL10" s="118">
        <f>AK10/AJ10</f>
        <v>0.5</v>
      </c>
      <c r="AM10" s="117">
        <f t="shared" si="9"/>
        <v>54</v>
      </c>
      <c r="AN10" s="117">
        <f t="shared" si="9"/>
        <v>33</v>
      </c>
      <c r="AO10" s="120">
        <f>AN10/AM10</f>
        <v>0.61111111111111116</v>
      </c>
      <c r="AP10" s="121">
        <v>34</v>
      </c>
      <c r="AQ10" s="117">
        <v>16</v>
      </c>
      <c r="AR10" s="118">
        <f t="shared" si="10"/>
        <v>0.47058823529411764</v>
      </c>
      <c r="AS10" s="119">
        <v>18</v>
      </c>
      <c r="AT10" s="119">
        <v>11</v>
      </c>
      <c r="AU10" s="118">
        <f t="shared" si="11"/>
        <v>0.61111111111111116</v>
      </c>
      <c r="AV10" s="117">
        <f t="shared" si="12"/>
        <v>52</v>
      </c>
      <c r="AW10" s="117">
        <f t="shared" si="12"/>
        <v>27</v>
      </c>
      <c r="AX10" s="120">
        <f t="shared" si="13"/>
        <v>0.51923076923076927</v>
      </c>
      <c r="AY10" s="121">
        <v>30</v>
      </c>
      <c r="AZ10" s="117">
        <v>7</v>
      </c>
      <c r="BA10" s="118">
        <f t="shared" si="14"/>
        <v>0.23333333333333334</v>
      </c>
      <c r="BB10" s="119">
        <v>20</v>
      </c>
      <c r="BC10" s="119">
        <v>19</v>
      </c>
      <c r="BD10" s="118">
        <f t="shared" si="15"/>
        <v>0.95</v>
      </c>
      <c r="BE10" s="117">
        <f t="shared" si="16"/>
        <v>50</v>
      </c>
      <c r="BF10" s="117">
        <f t="shared" si="16"/>
        <v>26</v>
      </c>
      <c r="BG10" s="122">
        <f t="shared" si="17"/>
        <v>0.52</v>
      </c>
      <c r="BI10" s="114"/>
      <c r="BJ10" s="114"/>
      <c r="BK10" s="114"/>
      <c r="BL10" s="114"/>
      <c r="BM10" s="114"/>
      <c r="BN10" s="114"/>
      <c r="BO10" s="114"/>
      <c r="BP10" s="114"/>
      <c r="BQ10" s="114"/>
      <c r="BR10" s="114"/>
      <c r="BS10" s="114"/>
    </row>
    <row r="11" spans="1:71" s="90" customFormat="1" ht="26.25" customHeight="1" x14ac:dyDescent="0.15">
      <c r="B11" s="409"/>
      <c r="C11" s="412" t="s">
        <v>150</v>
      </c>
      <c r="D11" s="413"/>
      <c r="E11" s="115" t="s">
        <v>183</v>
      </c>
      <c r="F11" s="116">
        <v>64</v>
      </c>
      <c r="G11" s="117">
        <v>4</v>
      </c>
      <c r="H11" s="118">
        <f t="shared" si="0"/>
        <v>6.25E-2</v>
      </c>
      <c r="I11" s="117">
        <v>40</v>
      </c>
      <c r="J11" s="117">
        <v>40</v>
      </c>
      <c r="K11" s="118">
        <f t="shared" si="1"/>
        <v>1</v>
      </c>
      <c r="L11" s="117">
        <f t="shared" si="2"/>
        <v>104</v>
      </c>
      <c r="M11" s="117">
        <f t="shared" si="2"/>
        <v>44</v>
      </c>
      <c r="N11" s="120">
        <f t="shared" si="3"/>
        <v>0.42307692307692307</v>
      </c>
      <c r="O11" s="121">
        <v>64</v>
      </c>
      <c r="P11" s="117">
        <v>4</v>
      </c>
      <c r="Q11" s="118">
        <f t="shared" si="4"/>
        <v>6.25E-2</v>
      </c>
      <c r="R11" s="117">
        <v>48</v>
      </c>
      <c r="S11" s="117">
        <v>48</v>
      </c>
      <c r="T11" s="118">
        <f t="shared" si="5"/>
        <v>1</v>
      </c>
      <c r="U11" s="117">
        <f t="shared" si="6"/>
        <v>112</v>
      </c>
      <c r="V11" s="117">
        <f t="shared" si="6"/>
        <v>52</v>
      </c>
      <c r="W11" s="120">
        <f t="shared" si="7"/>
        <v>0.4642857142857143</v>
      </c>
      <c r="X11" s="121">
        <v>24</v>
      </c>
      <c r="Y11" s="117">
        <v>1</v>
      </c>
      <c r="Z11" s="118">
        <f>Y11/X11</f>
        <v>4.1666666666666664E-2</v>
      </c>
      <c r="AA11" s="117">
        <v>16</v>
      </c>
      <c r="AB11" s="117">
        <v>16</v>
      </c>
      <c r="AC11" s="118">
        <f>AB11/AA11</f>
        <v>1</v>
      </c>
      <c r="AD11" s="117">
        <f t="shared" si="8"/>
        <v>40</v>
      </c>
      <c r="AE11" s="117">
        <f t="shared" si="8"/>
        <v>17</v>
      </c>
      <c r="AF11" s="120">
        <f>AE11/AD11</f>
        <v>0.42499999999999999</v>
      </c>
      <c r="AG11" s="121">
        <v>28</v>
      </c>
      <c r="AH11" s="117">
        <v>2</v>
      </c>
      <c r="AI11" s="118">
        <f>AH11/AG11</f>
        <v>7.1428571428571425E-2</v>
      </c>
      <c r="AJ11" s="117">
        <v>28</v>
      </c>
      <c r="AK11" s="117">
        <v>28</v>
      </c>
      <c r="AL11" s="118">
        <f>AK11/AJ11</f>
        <v>1</v>
      </c>
      <c r="AM11" s="117">
        <f t="shared" si="9"/>
        <v>56</v>
      </c>
      <c r="AN11" s="117">
        <f t="shared" si="9"/>
        <v>30</v>
      </c>
      <c r="AO11" s="120">
        <f>AN11/AM11</f>
        <v>0.5357142857142857</v>
      </c>
      <c r="AP11" s="121">
        <v>68</v>
      </c>
      <c r="AQ11" s="117">
        <v>5</v>
      </c>
      <c r="AR11" s="118">
        <f t="shared" si="10"/>
        <v>7.3529411764705885E-2</v>
      </c>
      <c r="AS11" s="117">
        <v>36</v>
      </c>
      <c r="AT11" s="117">
        <v>36</v>
      </c>
      <c r="AU11" s="118">
        <f t="shared" si="11"/>
        <v>1</v>
      </c>
      <c r="AV11" s="117">
        <f t="shared" si="12"/>
        <v>104</v>
      </c>
      <c r="AW11" s="117">
        <f t="shared" si="12"/>
        <v>41</v>
      </c>
      <c r="AX11" s="120">
        <f t="shared" si="13"/>
        <v>0.39423076923076922</v>
      </c>
      <c r="AY11" s="121">
        <v>60</v>
      </c>
      <c r="AZ11" s="117">
        <v>3</v>
      </c>
      <c r="BA11" s="118">
        <f t="shared" si="14"/>
        <v>0.05</v>
      </c>
      <c r="BB11" s="117">
        <v>44</v>
      </c>
      <c r="BC11" s="117">
        <v>38</v>
      </c>
      <c r="BD11" s="118">
        <f t="shared" si="15"/>
        <v>0.86363636363636365</v>
      </c>
      <c r="BE11" s="117">
        <f t="shared" si="16"/>
        <v>104</v>
      </c>
      <c r="BF11" s="117">
        <f t="shared" si="16"/>
        <v>41</v>
      </c>
      <c r="BG11" s="122">
        <f t="shared" si="17"/>
        <v>0.39423076923076922</v>
      </c>
      <c r="BI11" s="114"/>
      <c r="BJ11" s="114"/>
      <c r="BK11" s="114"/>
      <c r="BL11" s="114"/>
      <c r="BM11" s="114"/>
      <c r="BN11" s="114"/>
      <c r="BO11" s="114"/>
      <c r="BP11" s="114"/>
      <c r="BQ11" s="114"/>
      <c r="BR11" s="114"/>
      <c r="BS11" s="114"/>
    </row>
    <row r="12" spans="1:71" s="90" customFormat="1" ht="26.25" customHeight="1" thickBot="1" x14ac:dyDescent="0.2">
      <c r="B12" s="424"/>
      <c r="C12" s="427" t="s">
        <v>151</v>
      </c>
      <c r="D12" s="428"/>
      <c r="E12" s="123" t="s">
        <v>183</v>
      </c>
      <c r="F12" s="124">
        <v>64</v>
      </c>
      <c r="G12" s="125">
        <v>0</v>
      </c>
      <c r="H12" s="126">
        <f t="shared" si="0"/>
        <v>0</v>
      </c>
      <c r="I12" s="125">
        <v>40</v>
      </c>
      <c r="J12" s="125">
        <v>36</v>
      </c>
      <c r="K12" s="126">
        <f t="shared" si="1"/>
        <v>0.9</v>
      </c>
      <c r="L12" s="125">
        <f t="shared" si="2"/>
        <v>104</v>
      </c>
      <c r="M12" s="125">
        <f t="shared" si="2"/>
        <v>36</v>
      </c>
      <c r="N12" s="127">
        <f t="shared" si="3"/>
        <v>0.34615384615384615</v>
      </c>
      <c r="O12" s="128">
        <v>64</v>
      </c>
      <c r="P12" s="125">
        <v>0</v>
      </c>
      <c r="Q12" s="126">
        <f t="shared" si="4"/>
        <v>0</v>
      </c>
      <c r="R12" s="125">
        <v>48</v>
      </c>
      <c r="S12" s="125">
        <v>32</v>
      </c>
      <c r="T12" s="126">
        <f t="shared" si="5"/>
        <v>0.66666666666666663</v>
      </c>
      <c r="U12" s="125">
        <f t="shared" si="6"/>
        <v>112</v>
      </c>
      <c r="V12" s="125">
        <f t="shared" si="6"/>
        <v>32</v>
      </c>
      <c r="W12" s="127">
        <f t="shared" si="7"/>
        <v>0.2857142857142857</v>
      </c>
      <c r="X12" s="128">
        <v>56</v>
      </c>
      <c r="Y12" s="125">
        <v>0</v>
      </c>
      <c r="Z12" s="118">
        <f>Y12/X12</f>
        <v>0</v>
      </c>
      <c r="AA12" s="125">
        <v>32</v>
      </c>
      <c r="AB12" s="125">
        <v>17</v>
      </c>
      <c r="AC12" s="118">
        <f>AB12/AA12</f>
        <v>0.53125</v>
      </c>
      <c r="AD12" s="125">
        <f t="shared" si="8"/>
        <v>88</v>
      </c>
      <c r="AE12" s="125">
        <f t="shared" si="8"/>
        <v>17</v>
      </c>
      <c r="AF12" s="120">
        <f>AE12/AD12</f>
        <v>0.19318181818181818</v>
      </c>
      <c r="AG12" s="128">
        <v>0</v>
      </c>
      <c r="AH12" s="117">
        <v>0</v>
      </c>
      <c r="AI12" s="118">
        <v>0</v>
      </c>
      <c r="AJ12" s="117">
        <v>8</v>
      </c>
      <c r="AK12" s="117">
        <v>0</v>
      </c>
      <c r="AL12" s="118">
        <v>0</v>
      </c>
      <c r="AM12" s="125">
        <f t="shared" si="9"/>
        <v>8</v>
      </c>
      <c r="AN12" s="125">
        <f t="shared" si="9"/>
        <v>0</v>
      </c>
      <c r="AO12" s="120">
        <v>0</v>
      </c>
      <c r="AP12" s="128">
        <v>68</v>
      </c>
      <c r="AQ12" s="125">
        <v>4</v>
      </c>
      <c r="AR12" s="126">
        <f t="shared" si="10"/>
        <v>5.8823529411764705E-2</v>
      </c>
      <c r="AS12" s="125">
        <v>36</v>
      </c>
      <c r="AT12" s="125">
        <v>16</v>
      </c>
      <c r="AU12" s="126">
        <f t="shared" si="11"/>
        <v>0.44444444444444442</v>
      </c>
      <c r="AV12" s="125">
        <f t="shared" si="12"/>
        <v>104</v>
      </c>
      <c r="AW12" s="125">
        <f t="shared" si="12"/>
        <v>20</v>
      </c>
      <c r="AX12" s="127">
        <f t="shared" si="13"/>
        <v>0.19230769230769232</v>
      </c>
      <c r="AY12" s="128">
        <v>60</v>
      </c>
      <c r="AZ12" s="125">
        <v>0</v>
      </c>
      <c r="BA12" s="126">
        <f t="shared" si="14"/>
        <v>0</v>
      </c>
      <c r="BB12" s="125">
        <v>44</v>
      </c>
      <c r="BC12" s="125">
        <v>36</v>
      </c>
      <c r="BD12" s="126">
        <f t="shared" si="15"/>
        <v>0.81818181818181823</v>
      </c>
      <c r="BE12" s="125">
        <f t="shared" si="16"/>
        <v>104</v>
      </c>
      <c r="BF12" s="125">
        <f t="shared" si="16"/>
        <v>36</v>
      </c>
      <c r="BG12" s="129">
        <f t="shared" si="17"/>
        <v>0.34615384615384615</v>
      </c>
      <c r="BI12" s="114"/>
      <c r="BJ12" s="114"/>
      <c r="BK12" s="114"/>
      <c r="BL12" s="114"/>
      <c r="BM12" s="114"/>
      <c r="BN12" s="114"/>
      <c r="BO12" s="114"/>
      <c r="BP12" s="114"/>
      <c r="BQ12" s="114"/>
      <c r="BR12" s="114"/>
      <c r="BS12" s="114"/>
    </row>
    <row r="13" spans="1:71" s="90" customFormat="1" ht="26.25" customHeight="1" x14ac:dyDescent="0.15">
      <c r="B13" s="409" t="s">
        <v>152</v>
      </c>
      <c r="C13" s="410" t="s">
        <v>153</v>
      </c>
      <c r="D13" s="411"/>
      <c r="E13" s="130" t="s">
        <v>183</v>
      </c>
      <c r="F13" s="131">
        <v>105</v>
      </c>
      <c r="G13" s="132" t="e">
        <f>SUM(#REF!)</f>
        <v>#REF!</v>
      </c>
      <c r="H13" s="133">
        <v>0.2</v>
      </c>
      <c r="I13" s="132">
        <v>45</v>
      </c>
      <c r="J13" s="132" t="e">
        <f>SUM(#REF!)</f>
        <v>#REF!</v>
      </c>
      <c r="K13" s="133">
        <v>0.87</v>
      </c>
      <c r="L13" s="132">
        <f t="shared" si="2"/>
        <v>150</v>
      </c>
      <c r="M13" s="132" t="e">
        <f t="shared" ref="M13:M20" si="18">J13+G13</f>
        <v>#REF!</v>
      </c>
      <c r="N13" s="134">
        <v>0.4</v>
      </c>
      <c r="O13" s="135">
        <v>90</v>
      </c>
      <c r="P13" s="132" t="e">
        <f>SUM(#REF!)</f>
        <v>#REF!</v>
      </c>
      <c r="Q13" s="133">
        <v>0.26</v>
      </c>
      <c r="R13" s="132">
        <v>65</v>
      </c>
      <c r="S13" s="132" t="e">
        <f>SUM(#REF!)</f>
        <v>#REF!</v>
      </c>
      <c r="T13" s="133">
        <v>0.75</v>
      </c>
      <c r="U13" s="132">
        <f t="shared" si="6"/>
        <v>155</v>
      </c>
      <c r="V13" s="132" t="e">
        <f t="shared" ref="V13:V20" si="19">S13+P13</f>
        <v>#REF!</v>
      </c>
      <c r="W13" s="134">
        <v>0.46</v>
      </c>
      <c r="X13" s="135">
        <v>0</v>
      </c>
      <c r="Y13" s="132" t="e">
        <f>SUM(#REF!)</f>
        <v>#REF!</v>
      </c>
      <c r="Z13" s="133">
        <v>0</v>
      </c>
      <c r="AA13" s="132">
        <v>0</v>
      </c>
      <c r="AB13" s="132" t="e">
        <f>SUM(#REF!)</f>
        <v>#REF!</v>
      </c>
      <c r="AC13" s="133">
        <v>0</v>
      </c>
      <c r="AD13" s="132">
        <f t="shared" si="8"/>
        <v>0</v>
      </c>
      <c r="AE13" s="132" t="e">
        <f t="shared" ref="AE13:AE20" si="20">AB13+Y13</f>
        <v>#REF!</v>
      </c>
      <c r="AF13" s="136">
        <v>0</v>
      </c>
      <c r="AG13" s="135">
        <v>64</v>
      </c>
      <c r="AH13" s="132" t="e">
        <f>SUM(#REF!)</f>
        <v>#REF!</v>
      </c>
      <c r="AI13" s="133">
        <v>0.7</v>
      </c>
      <c r="AJ13" s="132">
        <v>32</v>
      </c>
      <c r="AK13" s="132" t="e">
        <f>SUM(#REF!)</f>
        <v>#REF!</v>
      </c>
      <c r="AL13" s="133">
        <v>1</v>
      </c>
      <c r="AM13" s="132">
        <f t="shared" si="9"/>
        <v>96</v>
      </c>
      <c r="AN13" s="132" t="e">
        <f t="shared" ref="AN13:AN20" si="21">AK13+AH13</f>
        <v>#REF!</v>
      </c>
      <c r="AO13" s="134">
        <v>0.82</v>
      </c>
      <c r="AP13" s="135">
        <v>60</v>
      </c>
      <c r="AQ13" s="132" t="e">
        <f>SUM(#REF!)</f>
        <v>#REF!</v>
      </c>
      <c r="AR13" s="133">
        <v>0.93</v>
      </c>
      <c r="AS13" s="132">
        <v>33</v>
      </c>
      <c r="AT13" s="132" t="e">
        <f>SUM(#REF!)</f>
        <v>#REF!</v>
      </c>
      <c r="AU13" s="133">
        <v>1</v>
      </c>
      <c r="AV13" s="132">
        <f t="shared" si="12"/>
        <v>93</v>
      </c>
      <c r="AW13" s="132" t="e">
        <f t="shared" ref="AW13:AW20" si="22">AT13+AQ13</f>
        <v>#REF!</v>
      </c>
      <c r="AX13" s="134">
        <v>0.96</v>
      </c>
      <c r="AY13" s="135">
        <v>88</v>
      </c>
      <c r="AZ13" s="132" t="e">
        <f>SUM(#REF!)</f>
        <v>#REF!</v>
      </c>
      <c r="BA13" s="133">
        <v>0.14000000000000001</v>
      </c>
      <c r="BB13" s="132">
        <v>44</v>
      </c>
      <c r="BC13" s="132" t="e">
        <f>SUM(#REF!)</f>
        <v>#REF!</v>
      </c>
      <c r="BD13" s="133">
        <v>0.7</v>
      </c>
      <c r="BE13" s="132">
        <f t="shared" si="16"/>
        <v>132</v>
      </c>
      <c r="BF13" s="132" t="e">
        <f t="shared" ref="BF13:BF20" si="23">BC13+AZ13</f>
        <v>#REF!</v>
      </c>
      <c r="BG13" s="137">
        <v>0.33</v>
      </c>
      <c r="BI13" s="114"/>
      <c r="BJ13" s="114"/>
      <c r="BK13" s="114"/>
      <c r="BL13" s="114"/>
      <c r="BM13" s="114"/>
      <c r="BN13" s="114"/>
      <c r="BO13" s="114"/>
      <c r="BP13" s="114"/>
      <c r="BQ13" s="114"/>
      <c r="BR13" s="114"/>
      <c r="BS13" s="114"/>
    </row>
    <row r="14" spans="1:71" s="90" customFormat="1" ht="26.25" customHeight="1" x14ac:dyDescent="0.15">
      <c r="B14" s="409"/>
      <c r="C14" s="412" t="s">
        <v>154</v>
      </c>
      <c r="D14" s="413"/>
      <c r="E14" s="115" t="s">
        <v>182</v>
      </c>
      <c r="F14" s="138">
        <v>52.5</v>
      </c>
      <c r="G14" s="139">
        <v>7</v>
      </c>
      <c r="H14" s="140">
        <f t="shared" si="0"/>
        <v>0.13333333333333333</v>
      </c>
      <c r="I14" s="119">
        <v>22.5</v>
      </c>
      <c r="J14" s="119">
        <v>7</v>
      </c>
      <c r="K14" s="140">
        <f t="shared" si="1"/>
        <v>0.31111111111111112</v>
      </c>
      <c r="L14" s="119">
        <f t="shared" si="2"/>
        <v>75</v>
      </c>
      <c r="M14" s="119">
        <f t="shared" si="18"/>
        <v>14</v>
      </c>
      <c r="N14" s="141">
        <f t="shared" si="3"/>
        <v>0.18666666666666668</v>
      </c>
      <c r="O14" s="142">
        <v>45</v>
      </c>
      <c r="P14" s="119">
        <v>2</v>
      </c>
      <c r="Q14" s="140">
        <f t="shared" si="4"/>
        <v>4.4444444444444446E-2</v>
      </c>
      <c r="R14" s="119">
        <v>32.5</v>
      </c>
      <c r="S14" s="119">
        <v>11</v>
      </c>
      <c r="T14" s="140">
        <f t="shared" si="5"/>
        <v>0.33846153846153848</v>
      </c>
      <c r="U14" s="119">
        <f t="shared" si="6"/>
        <v>77.5</v>
      </c>
      <c r="V14" s="119">
        <f t="shared" si="19"/>
        <v>13</v>
      </c>
      <c r="W14" s="141">
        <f t="shared" si="7"/>
        <v>0.16774193548387098</v>
      </c>
      <c r="X14" s="142">
        <v>66</v>
      </c>
      <c r="Y14" s="119">
        <v>3</v>
      </c>
      <c r="Z14" s="140">
        <f>Y14/X14</f>
        <v>4.5454545454545456E-2</v>
      </c>
      <c r="AA14" s="119">
        <v>24</v>
      </c>
      <c r="AB14" s="119">
        <v>6</v>
      </c>
      <c r="AC14" s="140">
        <f t="shared" ref="AC14:AC26" si="24">AB14/AA14</f>
        <v>0.25</v>
      </c>
      <c r="AD14" s="119">
        <f t="shared" si="8"/>
        <v>90</v>
      </c>
      <c r="AE14" s="119">
        <f t="shared" si="20"/>
        <v>9</v>
      </c>
      <c r="AF14" s="141">
        <f t="shared" ref="AF14:AF26" si="25">AE14/AD14</f>
        <v>0.1</v>
      </c>
      <c r="AG14" s="142">
        <v>44</v>
      </c>
      <c r="AH14" s="119">
        <v>0</v>
      </c>
      <c r="AI14" s="140">
        <f t="shared" ref="AI14:AI26" si="26">AH14/AG14</f>
        <v>0</v>
      </c>
      <c r="AJ14" s="119">
        <v>20</v>
      </c>
      <c r="AK14" s="119">
        <v>9</v>
      </c>
      <c r="AL14" s="140">
        <f t="shared" ref="AL14:AL26" si="27">AK14/AJ14</f>
        <v>0.45</v>
      </c>
      <c r="AM14" s="119">
        <f t="shared" si="9"/>
        <v>64</v>
      </c>
      <c r="AN14" s="119">
        <f t="shared" si="21"/>
        <v>9</v>
      </c>
      <c r="AO14" s="141">
        <f t="shared" ref="AO14:AO26" si="28">AN14/AM14</f>
        <v>0.140625</v>
      </c>
      <c r="AP14" s="142">
        <v>42</v>
      </c>
      <c r="AQ14" s="119">
        <v>4</v>
      </c>
      <c r="AR14" s="140">
        <f t="shared" si="10"/>
        <v>9.5238095238095233E-2</v>
      </c>
      <c r="AS14" s="119">
        <v>20</v>
      </c>
      <c r="AT14" s="119">
        <v>2</v>
      </c>
      <c r="AU14" s="140">
        <f t="shared" si="11"/>
        <v>0.1</v>
      </c>
      <c r="AV14" s="119">
        <f t="shared" si="12"/>
        <v>62</v>
      </c>
      <c r="AW14" s="119">
        <f t="shared" si="22"/>
        <v>6</v>
      </c>
      <c r="AX14" s="141">
        <f t="shared" si="13"/>
        <v>9.6774193548387094E-2</v>
      </c>
      <c r="AY14" s="142">
        <v>38</v>
      </c>
      <c r="AZ14" s="119">
        <v>0</v>
      </c>
      <c r="BA14" s="140">
        <f t="shared" si="14"/>
        <v>0</v>
      </c>
      <c r="BB14" s="119">
        <v>22</v>
      </c>
      <c r="BC14" s="119">
        <v>8</v>
      </c>
      <c r="BD14" s="140">
        <f t="shared" si="15"/>
        <v>0.36363636363636365</v>
      </c>
      <c r="BE14" s="119">
        <f t="shared" si="16"/>
        <v>60</v>
      </c>
      <c r="BF14" s="119">
        <f t="shared" si="23"/>
        <v>8</v>
      </c>
      <c r="BG14" s="143">
        <f t="shared" si="17"/>
        <v>0.13333333333333333</v>
      </c>
      <c r="BI14" s="114"/>
      <c r="BJ14" s="114"/>
      <c r="BK14" s="114"/>
      <c r="BL14" s="114"/>
      <c r="BM14" s="114"/>
      <c r="BN14" s="114"/>
      <c r="BO14" s="114"/>
      <c r="BP14" s="114"/>
      <c r="BQ14" s="114"/>
      <c r="BR14" s="114"/>
      <c r="BS14" s="114"/>
    </row>
    <row r="15" spans="1:71" s="90" customFormat="1" ht="26.25" customHeight="1" x14ac:dyDescent="0.15">
      <c r="B15" s="409"/>
      <c r="C15" s="410" t="s">
        <v>155</v>
      </c>
      <c r="D15" s="144" t="s">
        <v>184</v>
      </c>
      <c r="E15" s="392" t="s">
        <v>183</v>
      </c>
      <c r="F15" s="145">
        <v>105</v>
      </c>
      <c r="G15" s="146">
        <v>7</v>
      </c>
      <c r="H15" s="147">
        <f t="shared" si="0"/>
        <v>6.6666666666666666E-2</v>
      </c>
      <c r="I15" s="146">
        <v>45</v>
      </c>
      <c r="J15" s="146">
        <v>38</v>
      </c>
      <c r="K15" s="147">
        <f t="shared" si="1"/>
        <v>0.84444444444444444</v>
      </c>
      <c r="L15" s="148">
        <f t="shared" si="2"/>
        <v>150</v>
      </c>
      <c r="M15" s="148">
        <f t="shared" si="18"/>
        <v>45</v>
      </c>
      <c r="N15" s="149">
        <f t="shared" si="3"/>
        <v>0.3</v>
      </c>
      <c r="O15" s="150">
        <v>90</v>
      </c>
      <c r="P15" s="146">
        <v>29</v>
      </c>
      <c r="Q15" s="147">
        <f t="shared" si="4"/>
        <v>0.32222222222222224</v>
      </c>
      <c r="R15" s="146">
        <v>65</v>
      </c>
      <c r="S15" s="146">
        <v>42</v>
      </c>
      <c r="T15" s="147">
        <f t="shared" si="5"/>
        <v>0.64615384615384619</v>
      </c>
      <c r="U15" s="148">
        <f t="shared" si="6"/>
        <v>155</v>
      </c>
      <c r="V15" s="148">
        <f t="shared" si="19"/>
        <v>71</v>
      </c>
      <c r="W15" s="149">
        <f t="shared" si="7"/>
        <v>0.45806451612903226</v>
      </c>
      <c r="X15" s="150">
        <v>132</v>
      </c>
      <c r="Y15" s="146">
        <v>16</v>
      </c>
      <c r="Z15" s="147">
        <f>Y15/X15</f>
        <v>0.12121212121212122</v>
      </c>
      <c r="AA15" s="146">
        <v>48</v>
      </c>
      <c r="AB15" s="146">
        <v>24</v>
      </c>
      <c r="AC15" s="147">
        <f t="shared" si="24"/>
        <v>0.5</v>
      </c>
      <c r="AD15" s="148">
        <f t="shared" si="8"/>
        <v>180</v>
      </c>
      <c r="AE15" s="148">
        <f t="shared" si="20"/>
        <v>40</v>
      </c>
      <c r="AF15" s="149">
        <f t="shared" si="25"/>
        <v>0.22222222222222221</v>
      </c>
      <c r="AG15" s="150">
        <v>72</v>
      </c>
      <c r="AH15" s="146">
        <v>20</v>
      </c>
      <c r="AI15" s="147">
        <f t="shared" si="26"/>
        <v>0.27777777777777779</v>
      </c>
      <c r="AJ15" s="146">
        <v>36</v>
      </c>
      <c r="AK15" s="146">
        <v>34</v>
      </c>
      <c r="AL15" s="147">
        <f t="shared" si="27"/>
        <v>0.94444444444444442</v>
      </c>
      <c r="AM15" s="148">
        <f t="shared" si="9"/>
        <v>108</v>
      </c>
      <c r="AN15" s="148">
        <f t="shared" si="21"/>
        <v>54</v>
      </c>
      <c r="AO15" s="149">
        <f t="shared" si="28"/>
        <v>0.5</v>
      </c>
      <c r="AP15" s="150">
        <v>68</v>
      </c>
      <c r="AQ15" s="146">
        <v>12</v>
      </c>
      <c r="AR15" s="147">
        <f t="shared" si="10"/>
        <v>0.17647058823529413</v>
      </c>
      <c r="AS15" s="146">
        <v>40</v>
      </c>
      <c r="AT15" s="146">
        <v>34</v>
      </c>
      <c r="AU15" s="147">
        <f t="shared" si="11"/>
        <v>0.85</v>
      </c>
      <c r="AV15" s="148">
        <f t="shared" si="12"/>
        <v>108</v>
      </c>
      <c r="AW15" s="148">
        <f t="shared" si="22"/>
        <v>46</v>
      </c>
      <c r="AX15" s="149">
        <f t="shared" si="13"/>
        <v>0.42592592592592593</v>
      </c>
      <c r="AY15" s="150">
        <v>56</v>
      </c>
      <c r="AZ15" s="146">
        <v>7</v>
      </c>
      <c r="BA15" s="147">
        <f t="shared" si="14"/>
        <v>0.125</v>
      </c>
      <c r="BB15" s="146">
        <v>44</v>
      </c>
      <c r="BC15" s="146">
        <v>32</v>
      </c>
      <c r="BD15" s="147">
        <f t="shared" si="15"/>
        <v>0.72727272727272729</v>
      </c>
      <c r="BE15" s="148">
        <f t="shared" si="16"/>
        <v>100</v>
      </c>
      <c r="BF15" s="148">
        <f t="shared" si="23"/>
        <v>39</v>
      </c>
      <c r="BG15" s="151">
        <f t="shared" si="17"/>
        <v>0.39</v>
      </c>
      <c r="BI15" s="114"/>
      <c r="BJ15" s="114"/>
      <c r="BK15" s="114"/>
      <c r="BL15" s="114"/>
      <c r="BM15" s="114"/>
      <c r="BN15" s="114"/>
      <c r="BO15" s="114"/>
      <c r="BP15" s="114"/>
      <c r="BQ15" s="114"/>
      <c r="BR15" s="114"/>
      <c r="BS15" s="114"/>
    </row>
    <row r="16" spans="1:71" s="90" customFormat="1" ht="26.25" customHeight="1" x14ac:dyDescent="0.15">
      <c r="B16" s="409"/>
      <c r="C16" s="410"/>
      <c r="D16" s="152" t="s">
        <v>156</v>
      </c>
      <c r="E16" s="393"/>
      <c r="F16" s="153">
        <v>105</v>
      </c>
      <c r="G16" s="154">
        <v>4</v>
      </c>
      <c r="H16" s="155">
        <f t="shared" si="0"/>
        <v>3.8095238095238099E-2</v>
      </c>
      <c r="I16" s="154">
        <v>45</v>
      </c>
      <c r="J16" s="154">
        <v>38</v>
      </c>
      <c r="K16" s="155">
        <f t="shared" si="1"/>
        <v>0.84444444444444444</v>
      </c>
      <c r="L16" s="154">
        <f t="shared" si="2"/>
        <v>150</v>
      </c>
      <c r="M16" s="154">
        <f t="shared" si="18"/>
        <v>42</v>
      </c>
      <c r="N16" s="156">
        <f t="shared" si="3"/>
        <v>0.28000000000000003</v>
      </c>
      <c r="O16" s="157">
        <v>90</v>
      </c>
      <c r="P16" s="154">
        <v>25</v>
      </c>
      <c r="Q16" s="155">
        <f t="shared" si="4"/>
        <v>0.27777777777777779</v>
      </c>
      <c r="R16" s="154">
        <v>65</v>
      </c>
      <c r="S16" s="154">
        <v>36</v>
      </c>
      <c r="T16" s="155">
        <f t="shared" si="5"/>
        <v>0.55384615384615388</v>
      </c>
      <c r="U16" s="154">
        <f t="shared" si="6"/>
        <v>155</v>
      </c>
      <c r="V16" s="154">
        <f t="shared" si="19"/>
        <v>61</v>
      </c>
      <c r="W16" s="156">
        <f t="shared" si="7"/>
        <v>0.3935483870967742</v>
      </c>
      <c r="X16" s="157">
        <v>132</v>
      </c>
      <c r="Y16" s="154">
        <v>11</v>
      </c>
      <c r="Z16" s="155">
        <f>Y16/X16</f>
        <v>8.3333333333333329E-2</v>
      </c>
      <c r="AA16" s="154">
        <v>48</v>
      </c>
      <c r="AB16" s="154">
        <v>20</v>
      </c>
      <c r="AC16" s="155">
        <f t="shared" si="24"/>
        <v>0.41666666666666669</v>
      </c>
      <c r="AD16" s="154">
        <f t="shared" si="8"/>
        <v>180</v>
      </c>
      <c r="AE16" s="154">
        <f t="shared" si="20"/>
        <v>31</v>
      </c>
      <c r="AF16" s="156">
        <f t="shared" si="25"/>
        <v>0.17222222222222222</v>
      </c>
      <c r="AG16" s="157">
        <v>72</v>
      </c>
      <c r="AH16" s="154">
        <v>3</v>
      </c>
      <c r="AI16" s="155">
        <f t="shared" si="26"/>
        <v>4.1666666666666664E-2</v>
      </c>
      <c r="AJ16" s="154">
        <v>36</v>
      </c>
      <c r="AK16" s="154">
        <v>36</v>
      </c>
      <c r="AL16" s="155">
        <f t="shared" si="27"/>
        <v>1</v>
      </c>
      <c r="AM16" s="154">
        <f t="shared" si="9"/>
        <v>108</v>
      </c>
      <c r="AN16" s="154">
        <f t="shared" si="21"/>
        <v>39</v>
      </c>
      <c r="AO16" s="156">
        <f t="shared" si="28"/>
        <v>0.3611111111111111</v>
      </c>
      <c r="AP16" s="157">
        <v>68</v>
      </c>
      <c r="AQ16" s="154">
        <v>2</v>
      </c>
      <c r="AR16" s="155">
        <f t="shared" si="10"/>
        <v>2.9411764705882353E-2</v>
      </c>
      <c r="AS16" s="154">
        <v>40</v>
      </c>
      <c r="AT16" s="154">
        <v>28</v>
      </c>
      <c r="AU16" s="155">
        <f t="shared" si="11"/>
        <v>0.7</v>
      </c>
      <c r="AV16" s="154">
        <f t="shared" si="12"/>
        <v>108</v>
      </c>
      <c r="AW16" s="154">
        <f t="shared" si="22"/>
        <v>30</v>
      </c>
      <c r="AX16" s="156">
        <f t="shared" si="13"/>
        <v>0.27777777777777779</v>
      </c>
      <c r="AY16" s="157">
        <v>56</v>
      </c>
      <c r="AZ16" s="154">
        <v>5</v>
      </c>
      <c r="BA16" s="155">
        <f t="shared" si="14"/>
        <v>8.9285714285714288E-2</v>
      </c>
      <c r="BB16" s="154">
        <v>44</v>
      </c>
      <c r="BC16" s="154">
        <v>30</v>
      </c>
      <c r="BD16" s="155">
        <f t="shared" si="15"/>
        <v>0.68181818181818177</v>
      </c>
      <c r="BE16" s="154">
        <f t="shared" si="16"/>
        <v>100</v>
      </c>
      <c r="BF16" s="154">
        <f t="shared" si="23"/>
        <v>35</v>
      </c>
      <c r="BG16" s="158">
        <f t="shared" si="17"/>
        <v>0.35</v>
      </c>
      <c r="BI16" s="114"/>
      <c r="BJ16" s="114"/>
      <c r="BK16" s="114"/>
      <c r="BL16" s="114"/>
      <c r="BM16" s="114"/>
      <c r="BN16" s="114"/>
      <c r="BO16" s="114"/>
      <c r="BP16" s="114"/>
      <c r="BQ16" s="114"/>
      <c r="BR16" s="114"/>
      <c r="BS16" s="114"/>
    </row>
    <row r="17" spans="1:71" s="90" customFormat="1" ht="26.25" customHeight="1" x14ac:dyDescent="0.15">
      <c r="B17" s="409"/>
      <c r="C17" s="410"/>
      <c r="D17" s="152" t="s">
        <v>157</v>
      </c>
      <c r="E17" s="393"/>
      <c r="F17" s="153">
        <v>105</v>
      </c>
      <c r="G17" s="154">
        <v>0</v>
      </c>
      <c r="H17" s="155">
        <f t="shared" si="0"/>
        <v>0</v>
      </c>
      <c r="I17" s="154">
        <v>45</v>
      </c>
      <c r="J17" s="154">
        <v>35</v>
      </c>
      <c r="K17" s="155">
        <f t="shared" si="1"/>
        <v>0.77777777777777779</v>
      </c>
      <c r="L17" s="154">
        <f t="shared" si="2"/>
        <v>150</v>
      </c>
      <c r="M17" s="154">
        <f t="shared" si="18"/>
        <v>35</v>
      </c>
      <c r="N17" s="156">
        <f t="shared" si="3"/>
        <v>0.23333333333333334</v>
      </c>
      <c r="O17" s="157">
        <v>90</v>
      </c>
      <c r="P17" s="154">
        <v>20</v>
      </c>
      <c r="Q17" s="155">
        <f t="shared" si="4"/>
        <v>0.22222222222222221</v>
      </c>
      <c r="R17" s="154">
        <v>65</v>
      </c>
      <c r="S17" s="154">
        <v>34</v>
      </c>
      <c r="T17" s="155">
        <f t="shared" si="5"/>
        <v>0.52307692307692311</v>
      </c>
      <c r="U17" s="154">
        <f t="shared" si="6"/>
        <v>155</v>
      </c>
      <c r="V17" s="154">
        <f t="shared" si="19"/>
        <v>54</v>
      </c>
      <c r="W17" s="156">
        <f t="shared" si="7"/>
        <v>0.34838709677419355</v>
      </c>
      <c r="X17" s="157">
        <v>132</v>
      </c>
      <c r="Y17" s="154">
        <v>1</v>
      </c>
      <c r="Z17" s="155">
        <f t="shared" ref="Z17:Z26" si="29">Y17/X17</f>
        <v>7.575757575757576E-3</v>
      </c>
      <c r="AA17" s="154">
        <v>48</v>
      </c>
      <c r="AB17" s="154">
        <v>18</v>
      </c>
      <c r="AC17" s="155">
        <f t="shared" si="24"/>
        <v>0.375</v>
      </c>
      <c r="AD17" s="154">
        <f t="shared" si="8"/>
        <v>180</v>
      </c>
      <c r="AE17" s="154">
        <f t="shared" si="20"/>
        <v>19</v>
      </c>
      <c r="AF17" s="156">
        <f t="shared" si="25"/>
        <v>0.10555555555555556</v>
      </c>
      <c r="AG17" s="157">
        <v>72</v>
      </c>
      <c r="AH17" s="154">
        <v>0</v>
      </c>
      <c r="AI17" s="155">
        <f t="shared" si="26"/>
        <v>0</v>
      </c>
      <c r="AJ17" s="154">
        <v>36</v>
      </c>
      <c r="AK17" s="154">
        <v>33</v>
      </c>
      <c r="AL17" s="155">
        <f t="shared" si="27"/>
        <v>0.91666666666666663</v>
      </c>
      <c r="AM17" s="154">
        <f t="shared" si="9"/>
        <v>108</v>
      </c>
      <c r="AN17" s="154">
        <f t="shared" si="21"/>
        <v>33</v>
      </c>
      <c r="AO17" s="156">
        <f t="shared" si="28"/>
        <v>0.30555555555555558</v>
      </c>
      <c r="AP17" s="157">
        <v>68</v>
      </c>
      <c r="AQ17" s="154">
        <v>0</v>
      </c>
      <c r="AR17" s="155">
        <f t="shared" si="10"/>
        <v>0</v>
      </c>
      <c r="AS17" s="154">
        <v>40</v>
      </c>
      <c r="AT17" s="154">
        <v>25</v>
      </c>
      <c r="AU17" s="155">
        <f t="shared" si="11"/>
        <v>0.625</v>
      </c>
      <c r="AV17" s="154">
        <f t="shared" si="12"/>
        <v>108</v>
      </c>
      <c r="AW17" s="154">
        <f t="shared" si="22"/>
        <v>25</v>
      </c>
      <c r="AX17" s="156">
        <f t="shared" si="13"/>
        <v>0.23148148148148148</v>
      </c>
      <c r="AY17" s="157">
        <v>56</v>
      </c>
      <c r="AZ17" s="154">
        <v>9</v>
      </c>
      <c r="BA17" s="155">
        <f t="shared" si="14"/>
        <v>0.16071428571428573</v>
      </c>
      <c r="BB17" s="154">
        <v>44</v>
      </c>
      <c r="BC17" s="154">
        <v>31</v>
      </c>
      <c r="BD17" s="155">
        <f t="shared" si="15"/>
        <v>0.70454545454545459</v>
      </c>
      <c r="BE17" s="154">
        <f t="shared" si="16"/>
        <v>100</v>
      </c>
      <c r="BF17" s="154">
        <f t="shared" si="23"/>
        <v>40</v>
      </c>
      <c r="BG17" s="158">
        <f t="shared" si="17"/>
        <v>0.4</v>
      </c>
      <c r="BI17" s="114"/>
      <c r="BJ17" s="114"/>
      <c r="BK17" s="114"/>
      <c r="BL17" s="114"/>
      <c r="BM17" s="114"/>
      <c r="BN17" s="114"/>
      <c r="BO17" s="114"/>
      <c r="BP17" s="114"/>
      <c r="BQ17" s="114"/>
      <c r="BR17" s="114"/>
      <c r="BS17" s="114"/>
    </row>
    <row r="18" spans="1:71" s="90" customFormat="1" ht="26.25" customHeight="1" x14ac:dyDescent="0.15">
      <c r="B18" s="409"/>
      <c r="C18" s="410"/>
      <c r="D18" s="152" t="s">
        <v>158</v>
      </c>
      <c r="E18" s="393"/>
      <c r="F18" s="153">
        <v>105</v>
      </c>
      <c r="G18" s="154">
        <v>1</v>
      </c>
      <c r="H18" s="155">
        <f t="shared" si="0"/>
        <v>9.5238095238095247E-3</v>
      </c>
      <c r="I18" s="154">
        <v>45</v>
      </c>
      <c r="J18" s="154">
        <v>33</v>
      </c>
      <c r="K18" s="155">
        <f t="shared" si="1"/>
        <v>0.73333333333333328</v>
      </c>
      <c r="L18" s="154">
        <f t="shared" si="2"/>
        <v>150</v>
      </c>
      <c r="M18" s="154">
        <f t="shared" si="18"/>
        <v>34</v>
      </c>
      <c r="N18" s="156">
        <f t="shared" si="3"/>
        <v>0.22666666666666666</v>
      </c>
      <c r="O18" s="157">
        <v>90</v>
      </c>
      <c r="P18" s="154">
        <v>17</v>
      </c>
      <c r="Q18" s="155">
        <f t="shared" si="4"/>
        <v>0.18888888888888888</v>
      </c>
      <c r="R18" s="154">
        <v>65</v>
      </c>
      <c r="S18" s="154">
        <v>32</v>
      </c>
      <c r="T18" s="155">
        <f t="shared" si="5"/>
        <v>0.49230769230769234</v>
      </c>
      <c r="U18" s="154">
        <f t="shared" si="6"/>
        <v>155</v>
      </c>
      <c r="V18" s="154">
        <f t="shared" si="19"/>
        <v>49</v>
      </c>
      <c r="W18" s="156">
        <f t="shared" si="7"/>
        <v>0.31612903225806449</v>
      </c>
      <c r="X18" s="157">
        <v>132</v>
      </c>
      <c r="Y18" s="154">
        <v>0</v>
      </c>
      <c r="Z18" s="155">
        <f t="shared" si="29"/>
        <v>0</v>
      </c>
      <c r="AA18" s="154">
        <v>48</v>
      </c>
      <c r="AB18" s="154">
        <v>20</v>
      </c>
      <c r="AC18" s="155">
        <f t="shared" si="24"/>
        <v>0.41666666666666669</v>
      </c>
      <c r="AD18" s="154">
        <f t="shared" si="8"/>
        <v>180</v>
      </c>
      <c r="AE18" s="154">
        <f t="shared" si="20"/>
        <v>20</v>
      </c>
      <c r="AF18" s="156">
        <f t="shared" si="25"/>
        <v>0.1111111111111111</v>
      </c>
      <c r="AG18" s="157">
        <v>72</v>
      </c>
      <c r="AH18" s="154">
        <v>0</v>
      </c>
      <c r="AI18" s="155">
        <f t="shared" si="26"/>
        <v>0</v>
      </c>
      <c r="AJ18" s="154">
        <v>36</v>
      </c>
      <c r="AK18" s="154">
        <v>37</v>
      </c>
      <c r="AL18" s="155">
        <f t="shared" si="27"/>
        <v>1.0277777777777777</v>
      </c>
      <c r="AM18" s="154">
        <f t="shared" si="9"/>
        <v>108</v>
      </c>
      <c r="AN18" s="154">
        <f t="shared" si="21"/>
        <v>37</v>
      </c>
      <c r="AO18" s="156">
        <f t="shared" si="28"/>
        <v>0.34259259259259262</v>
      </c>
      <c r="AP18" s="157">
        <v>68</v>
      </c>
      <c r="AQ18" s="154">
        <v>0</v>
      </c>
      <c r="AR18" s="155">
        <f t="shared" si="10"/>
        <v>0</v>
      </c>
      <c r="AS18" s="154">
        <v>40</v>
      </c>
      <c r="AT18" s="154">
        <v>21</v>
      </c>
      <c r="AU18" s="155">
        <f t="shared" si="11"/>
        <v>0.52500000000000002</v>
      </c>
      <c r="AV18" s="154">
        <f t="shared" si="12"/>
        <v>108</v>
      </c>
      <c r="AW18" s="154">
        <f t="shared" si="22"/>
        <v>21</v>
      </c>
      <c r="AX18" s="156">
        <f t="shared" si="13"/>
        <v>0.19444444444444445</v>
      </c>
      <c r="AY18" s="157">
        <v>56</v>
      </c>
      <c r="AZ18" s="154">
        <v>8</v>
      </c>
      <c r="BA18" s="155">
        <f t="shared" si="14"/>
        <v>0.14285714285714285</v>
      </c>
      <c r="BB18" s="154">
        <v>44</v>
      </c>
      <c r="BC18" s="154">
        <v>29</v>
      </c>
      <c r="BD18" s="155">
        <f t="shared" si="15"/>
        <v>0.65909090909090906</v>
      </c>
      <c r="BE18" s="154">
        <f t="shared" si="16"/>
        <v>100</v>
      </c>
      <c r="BF18" s="154">
        <f t="shared" si="23"/>
        <v>37</v>
      </c>
      <c r="BG18" s="158">
        <f t="shared" si="17"/>
        <v>0.37</v>
      </c>
      <c r="BI18" s="114"/>
      <c r="BJ18" s="114"/>
      <c r="BK18" s="114"/>
      <c r="BL18" s="114"/>
      <c r="BM18" s="114"/>
      <c r="BN18" s="114"/>
      <c r="BO18" s="114"/>
      <c r="BP18" s="114"/>
      <c r="BQ18" s="114"/>
      <c r="BR18" s="114"/>
      <c r="BS18" s="114"/>
    </row>
    <row r="19" spans="1:71" s="90" customFormat="1" ht="26.25" customHeight="1" x14ac:dyDescent="0.15">
      <c r="B19" s="409"/>
      <c r="C19" s="414"/>
      <c r="D19" s="159" t="s">
        <v>159</v>
      </c>
      <c r="E19" s="394"/>
      <c r="F19" s="138">
        <v>105</v>
      </c>
      <c r="G19" s="139">
        <v>10</v>
      </c>
      <c r="H19" s="160">
        <f t="shared" si="0"/>
        <v>9.5238095238095233E-2</v>
      </c>
      <c r="I19" s="139">
        <v>45</v>
      </c>
      <c r="J19" s="139">
        <v>26</v>
      </c>
      <c r="K19" s="160">
        <f t="shared" si="1"/>
        <v>0.57777777777777772</v>
      </c>
      <c r="L19" s="161">
        <f t="shared" si="2"/>
        <v>150</v>
      </c>
      <c r="M19" s="161">
        <f t="shared" si="18"/>
        <v>36</v>
      </c>
      <c r="N19" s="162">
        <f t="shared" si="3"/>
        <v>0.24</v>
      </c>
      <c r="O19" s="163">
        <v>90</v>
      </c>
      <c r="P19" s="139">
        <v>21</v>
      </c>
      <c r="Q19" s="160">
        <f t="shared" si="4"/>
        <v>0.23333333333333334</v>
      </c>
      <c r="R19" s="139">
        <v>65</v>
      </c>
      <c r="S19" s="139">
        <v>24</v>
      </c>
      <c r="T19" s="160">
        <f t="shared" si="5"/>
        <v>0.36923076923076925</v>
      </c>
      <c r="U19" s="161">
        <f t="shared" si="6"/>
        <v>155</v>
      </c>
      <c r="V19" s="161">
        <f t="shared" si="19"/>
        <v>45</v>
      </c>
      <c r="W19" s="162">
        <f t="shared" si="7"/>
        <v>0.29032258064516131</v>
      </c>
      <c r="X19" s="163">
        <v>132</v>
      </c>
      <c r="Y19" s="139">
        <v>22</v>
      </c>
      <c r="Z19" s="160">
        <f t="shared" si="29"/>
        <v>0.16666666666666666</v>
      </c>
      <c r="AA19" s="139">
        <v>48</v>
      </c>
      <c r="AB19" s="139">
        <v>12</v>
      </c>
      <c r="AC19" s="160">
        <f t="shared" si="24"/>
        <v>0.25</v>
      </c>
      <c r="AD19" s="161">
        <f t="shared" si="8"/>
        <v>180</v>
      </c>
      <c r="AE19" s="161">
        <f t="shared" si="20"/>
        <v>34</v>
      </c>
      <c r="AF19" s="162">
        <f t="shared" si="25"/>
        <v>0.18888888888888888</v>
      </c>
      <c r="AG19" s="163">
        <v>72</v>
      </c>
      <c r="AH19" s="139">
        <v>15</v>
      </c>
      <c r="AI19" s="160">
        <f t="shared" si="26"/>
        <v>0.20833333333333334</v>
      </c>
      <c r="AJ19" s="139">
        <v>36</v>
      </c>
      <c r="AK19" s="139">
        <v>13</v>
      </c>
      <c r="AL19" s="160">
        <f t="shared" si="27"/>
        <v>0.3611111111111111</v>
      </c>
      <c r="AM19" s="161">
        <f t="shared" si="9"/>
        <v>108</v>
      </c>
      <c r="AN19" s="161">
        <f t="shared" si="21"/>
        <v>28</v>
      </c>
      <c r="AO19" s="162">
        <f t="shared" si="28"/>
        <v>0.25925925925925924</v>
      </c>
      <c r="AP19" s="163">
        <v>68</v>
      </c>
      <c r="AQ19" s="139">
        <v>2</v>
      </c>
      <c r="AR19" s="160">
        <f t="shared" si="10"/>
        <v>2.9411764705882353E-2</v>
      </c>
      <c r="AS19" s="139">
        <v>40</v>
      </c>
      <c r="AT19" s="139">
        <v>10</v>
      </c>
      <c r="AU19" s="160">
        <f t="shared" si="11"/>
        <v>0.25</v>
      </c>
      <c r="AV19" s="161">
        <f t="shared" si="12"/>
        <v>108</v>
      </c>
      <c r="AW19" s="161">
        <f t="shared" si="22"/>
        <v>12</v>
      </c>
      <c r="AX19" s="162">
        <f t="shared" si="13"/>
        <v>0.1111111111111111</v>
      </c>
      <c r="AY19" s="163">
        <v>56</v>
      </c>
      <c r="AZ19" s="139">
        <v>4</v>
      </c>
      <c r="BA19" s="160">
        <f t="shared" si="14"/>
        <v>7.1428571428571425E-2</v>
      </c>
      <c r="BB19" s="139">
        <v>44</v>
      </c>
      <c r="BC19" s="139">
        <v>17</v>
      </c>
      <c r="BD19" s="160">
        <f t="shared" si="15"/>
        <v>0.38636363636363635</v>
      </c>
      <c r="BE19" s="161">
        <f t="shared" si="16"/>
        <v>100</v>
      </c>
      <c r="BF19" s="161">
        <f t="shared" si="23"/>
        <v>21</v>
      </c>
      <c r="BG19" s="164">
        <f t="shared" si="17"/>
        <v>0.21</v>
      </c>
      <c r="BI19" s="114"/>
      <c r="BJ19" s="114"/>
      <c r="BK19" s="114"/>
      <c r="BL19" s="114"/>
      <c r="BM19" s="114"/>
      <c r="BN19" s="114"/>
      <c r="BO19" s="114"/>
      <c r="BP19" s="114"/>
      <c r="BQ19" s="114"/>
      <c r="BR19" s="114"/>
      <c r="BS19" s="114"/>
    </row>
    <row r="20" spans="1:71" s="90" customFormat="1" ht="26.25" customHeight="1" thickBot="1" x14ac:dyDescent="0.2">
      <c r="B20" s="409"/>
      <c r="C20" s="447" t="s">
        <v>160</v>
      </c>
      <c r="D20" s="448"/>
      <c r="E20" s="165" t="s">
        <v>183</v>
      </c>
      <c r="F20" s="166">
        <v>105</v>
      </c>
      <c r="G20" s="161">
        <v>24</v>
      </c>
      <c r="H20" s="160">
        <f t="shared" si="0"/>
        <v>0.22857142857142856</v>
      </c>
      <c r="I20" s="161">
        <v>45</v>
      </c>
      <c r="J20" s="161">
        <v>34</v>
      </c>
      <c r="K20" s="160">
        <f t="shared" si="1"/>
        <v>0.75555555555555554</v>
      </c>
      <c r="L20" s="161">
        <f t="shared" si="2"/>
        <v>150</v>
      </c>
      <c r="M20" s="161">
        <f t="shared" si="18"/>
        <v>58</v>
      </c>
      <c r="N20" s="162">
        <f t="shared" si="3"/>
        <v>0.38666666666666666</v>
      </c>
      <c r="O20" s="167">
        <v>100</v>
      </c>
      <c r="P20" s="161">
        <v>17</v>
      </c>
      <c r="Q20" s="160">
        <f t="shared" si="4"/>
        <v>0.17</v>
      </c>
      <c r="R20" s="161">
        <v>55</v>
      </c>
      <c r="S20" s="161">
        <v>36</v>
      </c>
      <c r="T20" s="160">
        <f t="shared" si="5"/>
        <v>0.65454545454545454</v>
      </c>
      <c r="U20" s="161">
        <f t="shared" si="6"/>
        <v>155</v>
      </c>
      <c r="V20" s="161">
        <f t="shared" si="19"/>
        <v>53</v>
      </c>
      <c r="W20" s="162">
        <f t="shared" si="7"/>
        <v>0.34193548387096773</v>
      </c>
      <c r="X20" s="167">
        <v>126</v>
      </c>
      <c r="Y20" s="161">
        <v>26</v>
      </c>
      <c r="Z20" s="160">
        <f t="shared" si="29"/>
        <v>0.20634920634920634</v>
      </c>
      <c r="AA20" s="161">
        <v>54</v>
      </c>
      <c r="AB20" s="161">
        <v>19</v>
      </c>
      <c r="AC20" s="160">
        <f t="shared" si="24"/>
        <v>0.35185185185185186</v>
      </c>
      <c r="AD20" s="161">
        <f t="shared" si="8"/>
        <v>180</v>
      </c>
      <c r="AE20" s="161">
        <f t="shared" si="20"/>
        <v>45</v>
      </c>
      <c r="AF20" s="162">
        <f t="shared" si="25"/>
        <v>0.25</v>
      </c>
      <c r="AG20" s="167">
        <v>96</v>
      </c>
      <c r="AH20" s="161">
        <v>22</v>
      </c>
      <c r="AI20" s="160">
        <f t="shared" si="26"/>
        <v>0.22916666666666666</v>
      </c>
      <c r="AJ20" s="161">
        <v>36</v>
      </c>
      <c r="AK20" s="161">
        <v>46</v>
      </c>
      <c r="AL20" s="160">
        <v>1</v>
      </c>
      <c r="AM20" s="161">
        <f t="shared" si="9"/>
        <v>132</v>
      </c>
      <c r="AN20" s="161">
        <f t="shared" si="21"/>
        <v>68</v>
      </c>
      <c r="AO20" s="162">
        <v>0.44</v>
      </c>
      <c r="AP20" s="167">
        <v>84</v>
      </c>
      <c r="AQ20" s="161">
        <v>19</v>
      </c>
      <c r="AR20" s="160">
        <f t="shared" si="10"/>
        <v>0.22619047619047619</v>
      </c>
      <c r="AS20" s="161">
        <v>40</v>
      </c>
      <c r="AT20" s="161">
        <v>24</v>
      </c>
      <c r="AU20" s="160">
        <f t="shared" si="11"/>
        <v>0.6</v>
      </c>
      <c r="AV20" s="161">
        <f t="shared" si="12"/>
        <v>124</v>
      </c>
      <c r="AW20" s="161">
        <f t="shared" si="22"/>
        <v>43</v>
      </c>
      <c r="AX20" s="162">
        <f t="shared" si="13"/>
        <v>0.34677419354838712</v>
      </c>
      <c r="AY20" s="167">
        <v>76</v>
      </c>
      <c r="AZ20" s="161">
        <v>18</v>
      </c>
      <c r="BA20" s="160">
        <f t="shared" si="14"/>
        <v>0.23684210526315788</v>
      </c>
      <c r="BB20" s="161">
        <v>44</v>
      </c>
      <c r="BC20" s="161">
        <v>28</v>
      </c>
      <c r="BD20" s="160">
        <f t="shared" si="15"/>
        <v>0.63636363636363635</v>
      </c>
      <c r="BE20" s="161">
        <f t="shared" si="16"/>
        <v>120</v>
      </c>
      <c r="BF20" s="161">
        <f t="shared" si="23"/>
        <v>46</v>
      </c>
      <c r="BG20" s="164">
        <f t="shared" si="17"/>
        <v>0.38333333333333336</v>
      </c>
      <c r="BI20" s="114"/>
      <c r="BJ20" s="114"/>
      <c r="BK20" s="114"/>
      <c r="BL20" s="114"/>
      <c r="BM20" s="114"/>
      <c r="BN20" s="114"/>
      <c r="BO20" s="114"/>
      <c r="BP20" s="114"/>
      <c r="BQ20" s="114"/>
      <c r="BR20" s="114"/>
      <c r="BS20" s="114"/>
    </row>
    <row r="21" spans="1:71" ht="26.25" customHeight="1" x14ac:dyDescent="0.15">
      <c r="A21" s="90"/>
      <c r="B21" s="449" t="s">
        <v>161</v>
      </c>
      <c r="C21" s="452" t="s">
        <v>185</v>
      </c>
      <c r="D21" s="168" t="s">
        <v>186</v>
      </c>
      <c r="E21" s="454" t="s">
        <v>187</v>
      </c>
      <c r="F21" s="131">
        <v>3872</v>
      </c>
      <c r="G21" s="132">
        <v>2686</v>
      </c>
      <c r="H21" s="133">
        <f t="shared" si="0"/>
        <v>0.69369834710743805</v>
      </c>
      <c r="I21" s="132">
        <v>1980</v>
      </c>
      <c r="J21" s="132">
        <v>1445</v>
      </c>
      <c r="K21" s="169">
        <f t="shared" si="1"/>
        <v>0.72979797979797978</v>
      </c>
      <c r="L21" s="132">
        <f t="shared" si="2"/>
        <v>5852</v>
      </c>
      <c r="M21" s="132">
        <f>J21+G21</f>
        <v>4131</v>
      </c>
      <c r="N21" s="170">
        <f t="shared" si="3"/>
        <v>0.70591250854408749</v>
      </c>
      <c r="O21" s="135">
        <v>3696</v>
      </c>
      <c r="P21" s="132">
        <v>2703</v>
      </c>
      <c r="Q21" s="79">
        <f t="shared" si="4"/>
        <v>0.73133116883116878</v>
      </c>
      <c r="R21" s="132">
        <v>2354</v>
      </c>
      <c r="S21" s="132">
        <v>1619</v>
      </c>
      <c r="T21" s="79">
        <f t="shared" si="5"/>
        <v>0.68776550552251492</v>
      </c>
      <c r="U21" s="132">
        <f t="shared" si="6"/>
        <v>6050</v>
      </c>
      <c r="V21" s="132">
        <f>S21+P21</f>
        <v>4322</v>
      </c>
      <c r="W21" s="170">
        <f t="shared" si="7"/>
        <v>0.71438016528925619</v>
      </c>
      <c r="X21" s="135">
        <v>4246</v>
      </c>
      <c r="Y21" s="132">
        <v>2760</v>
      </c>
      <c r="Z21" s="79">
        <f t="shared" si="29"/>
        <v>0.65002355157795577</v>
      </c>
      <c r="AA21" s="132">
        <v>1584</v>
      </c>
      <c r="AB21" s="132">
        <v>964</v>
      </c>
      <c r="AC21" s="79">
        <f t="shared" si="24"/>
        <v>0.60858585858585856</v>
      </c>
      <c r="AD21" s="132">
        <f t="shared" si="8"/>
        <v>5830</v>
      </c>
      <c r="AE21" s="132">
        <f>AB21+Y21</f>
        <v>3724</v>
      </c>
      <c r="AF21" s="170">
        <f t="shared" si="25"/>
        <v>0.63876500857632934</v>
      </c>
      <c r="AG21" s="135">
        <v>3872</v>
      </c>
      <c r="AH21" s="132">
        <v>2654</v>
      </c>
      <c r="AI21" s="79">
        <f t="shared" si="26"/>
        <v>0.68543388429752061</v>
      </c>
      <c r="AJ21" s="132">
        <v>2178</v>
      </c>
      <c r="AK21" s="132">
        <v>1647</v>
      </c>
      <c r="AL21" s="79">
        <f t="shared" si="27"/>
        <v>0.75619834710743805</v>
      </c>
      <c r="AM21" s="132">
        <f t="shared" si="9"/>
        <v>6050</v>
      </c>
      <c r="AN21" s="132">
        <f>AK21+AH21</f>
        <v>4301</v>
      </c>
      <c r="AO21" s="170">
        <f t="shared" si="28"/>
        <v>0.71090909090909093</v>
      </c>
      <c r="AP21" s="135">
        <v>4246</v>
      </c>
      <c r="AQ21" s="132">
        <v>2783</v>
      </c>
      <c r="AR21" s="79">
        <f t="shared" si="10"/>
        <v>0.65544041450777202</v>
      </c>
      <c r="AS21" s="132">
        <v>1782</v>
      </c>
      <c r="AT21" s="132">
        <v>1133</v>
      </c>
      <c r="AU21" s="79">
        <f t="shared" si="11"/>
        <v>0.63580246913580252</v>
      </c>
      <c r="AV21" s="132">
        <f t="shared" si="12"/>
        <v>6028</v>
      </c>
      <c r="AW21" s="132">
        <f>AT21+AQ21</f>
        <v>3916</v>
      </c>
      <c r="AX21" s="170">
        <f t="shared" si="13"/>
        <v>0.64963503649635035</v>
      </c>
      <c r="AY21" s="135">
        <v>3674</v>
      </c>
      <c r="AZ21" s="132">
        <v>2694</v>
      </c>
      <c r="BA21" s="79">
        <f t="shared" si="14"/>
        <v>0.73326075122482304</v>
      </c>
      <c r="BB21" s="132">
        <v>1980</v>
      </c>
      <c r="BC21" s="132">
        <v>1296</v>
      </c>
      <c r="BD21" s="79">
        <f t="shared" si="15"/>
        <v>0.65454545454545454</v>
      </c>
      <c r="BE21" s="132">
        <f t="shared" si="16"/>
        <v>5654</v>
      </c>
      <c r="BF21" s="132">
        <f>BC21+AZ21</f>
        <v>3990</v>
      </c>
      <c r="BG21" s="171">
        <f t="shared" si="17"/>
        <v>0.7056950831269897</v>
      </c>
      <c r="BH21" s="90"/>
      <c r="BI21" s="114"/>
      <c r="BJ21" s="114"/>
      <c r="BK21" s="114"/>
      <c r="BL21" s="114"/>
      <c r="BM21" s="114"/>
      <c r="BN21" s="114"/>
      <c r="BO21" s="114"/>
      <c r="BP21" s="114"/>
      <c r="BQ21" s="114"/>
      <c r="BR21" s="172"/>
      <c r="BS21" s="172"/>
    </row>
    <row r="22" spans="1:71" ht="26.25" customHeight="1" x14ac:dyDescent="0.15">
      <c r="A22" s="90"/>
      <c r="B22" s="450"/>
      <c r="C22" s="453"/>
      <c r="D22" s="173" t="s">
        <v>162</v>
      </c>
      <c r="E22" s="393"/>
      <c r="F22" s="153">
        <v>1760</v>
      </c>
      <c r="G22" s="154">
        <v>949</v>
      </c>
      <c r="H22" s="155">
        <f t="shared" si="0"/>
        <v>0.53920454545454544</v>
      </c>
      <c r="I22" s="154">
        <v>900</v>
      </c>
      <c r="J22" s="154">
        <v>736</v>
      </c>
      <c r="K22" s="174">
        <f t="shared" si="1"/>
        <v>0.81777777777777783</v>
      </c>
      <c r="L22" s="154">
        <f t="shared" si="2"/>
        <v>2660</v>
      </c>
      <c r="M22" s="154">
        <f>J22+G22</f>
        <v>1685</v>
      </c>
      <c r="N22" s="175">
        <f t="shared" si="3"/>
        <v>0.63345864661654139</v>
      </c>
      <c r="O22" s="157">
        <v>1670</v>
      </c>
      <c r="P22" s="154">
        <v>991</v>
      </c>
      <c r="Q22" s="80">
        <f t="shared" si="4"/>
        <v>0.59341317365269464</v>
      </c>
      <c r="R22" s="154">
        <v>1070</v>
      </c>
      <c r="S22" s="154">
        <v>878</v>
      </c>
      <c r="T22" s="80">
        <f t="shared" si="5"/>
        <v>0.82056074766355136</v>
      </c>
      <c r="U22" s="154">
        <f t="shared" si="6"/>
        <v>2740</v>
      </c>
      <c r="V22" s="154">
        <f>S22+P22</f>
        <v>1869</v>
      </c>
      <c r="W22" s="175">
        <f t="shared" si="7"/>
        <v>0.68211678832116784</v>
      </c>
      <c r="X22" s="157">
        <v>1930</v>
      </c>
      <c r="Y22" s="154">
        <v>903</v>
      </c>
      <c r="Z22" s="80">
        <f t="shared" si="29"/>
        <v>0.46787564766839379</v>
      </c>
      <c r="AA22" s="154">
        <v>720</v>
      </c>
      <c r="AB22" s="154">
        <v>589</v>
      </c>
      <c r="AC22" s="80">
        <f t="shared" si="24"/>
        <v>0.81805555555555554</v>
      </c>
      <c r="AD22" s="154">
        <f t="shared" si="8"/>
        <v>2650</v>
      </c>
      <c r="AE22" s="154">
        <f>AB22+Y22</f>
        <v>1492</v>
      </c>
      <c r="AF22" s="175">
        <f t="shared" si="25"/>
        <v>0.56301886792452827</v>
      </c>
      <c r="AG22" s="157">
        <v>1760</v>
      </c>
      <c r="AH22" s="154">
        <v>883</v>
      </c>
      <c r="AI22" s="80">
        <f t="shared" si="26"/>
        <v>0.50170454545454546</v>
      </c>
      <c r="AJ22" s="154">
        <v>990</v>
      </c>
      <c r="AK22" s="154">
        <v>820</v>
      </c>
      <c r="AL22" s="80">
        <f t="shared" si="27"/>
        <v>0.82828282828282829</v>
      </c>
      <c r="AM22" s="154">
        <f t="shared" si="9"/>
        <v>2750</v>
      </c>
      <c r="AN22" s="154">
        <f>AK22+AH22</f>
        <v>1703</v>
      </c>
      <c r="AO22" s="175">
        <f t="shared" si="28"/>
        <v>0.61927272727272731</v>
      </c>
      <c r="AP22" s="157">
        <v>1930</v>
      </c>
      <c r="AQ22" s="154">
        <v>1271</v>
      </c>
      <c r="AR22" s="80">
        <f t="shared" si="10"/>
        <v>0.65854922279792749</v>
      </c>
      <c r="AS22" s="154">
        <v>810</v>
      </c>
      <c r="AT22" s="154">
        <v>666</v>
      </c>
      <c r="AU22" s="80">
        <f t="shared" si="11"/>
        <v>0.82222222222222219</v>
      </c>
      <c r="AV22" s="154">
        <f t="shared" si="12"/>
        <v>2740</v>
      </c>
      <c r="AW22" s="154">
        <f>AT22+AQ22</f>
        <v>1937</v>
      </c>
      <c r="AX22" s="175">
        <f t="shared" si="13"/>
        <v>0.70693430656934308</v>
      </c>
      <c r="AY22" s="157">
        <v>1670</v>
      </c>
      <c r="AZ22" s="154">
        <v>1036</v>
      </c>
      <c r="BA22" s="80">
        <f t="shared" si="14"/>
        <v>0.62035928143712571</v>
      </c>
      <c r="BB22" s="154">
        <v>900</v>
      </c>
      <c r="BC22" s="154">
        <v>706</v>
      </c>
      <c r="BD22" s="80">
        <f t="shared" si="15"/>
        <v>0.7844444444444445</v>
      </c>
      <c r="BE22" s="154">
        <f t="shared" si="16"/>
        <v>2570</v>
      </c>
      <c r="BF22" s="154">
        <f>BC22+AZ22</f>
        <v>1742</v>
      </c>
      <c r="BG22" s="176">
        <f t="shared" si="17"/>
        <v>0.67782101167315179</v>
      </c>
      <c r="BH22" s="90"/>
      <c r="BI22" s="114"/>
      <c r="BJ22" s="114"/>
      <c r="BK22" s="114"/>
      <c r="BL22" s="114"/>
      <c r="BM22" s="114"/>
      <c r="BN22" s="114"/>
      <c r="BO22" s="114"/>
      <c r="BP22" s="114"/>
      <c r="BQ22" s="114"/>
      <c r="BR22" s="172"/>
      <c r="BS22" s="172"/>
    </row>
    <row r="23" spans="1:71" ht="26.25" customHeight="1" x14ac:dyDescent="0.15">
      <c r="A23" s="90"/>
      <c r="B23" s="450"/>
      <c r="C23" s="453"/>
      <c r="D23" s="177" t="s">
        <v>188</v>
      </c>
      <c r="E23" s="393"/>
      <c r="F23" s="145">
        <v>640</v>
      </c>
      <c r="G23" s="146">
        <v>161</v>
      </c>
      <c r="H23" s="178">
        <f t="shared" si="0"/>
        <v>0.25156250000000002</v>
      </c>
      <c r="I23" s="146">
        <v>400</v>
      </c>
      <c r="J23" s="146">
        <v>33</v>
      </c>
      <c r="K23" s="179">
        <f t="shared" si="1"/>
        <v>8.2500000000000004E-2</v>
      </c>
      <c r="L23" s="146">
        <f t="shared" si="2"/>
        <v>1040</v>
      </c>
      <c r="M23" s="146">
        <f>J23+G23</f>
        <v>194</v>
      </c>
      <c r="N23" s="180">
        <f t="shared" si="3"/>
        <v>0.18653846153846154</v>
      </c>
      <c r="O23" s="150">
        <v>640</v>
      </c>
      <c r="P23" s="146">
        <v>192</v>
      </c>
      <c r="Q23" s="83">
        <f t="shared" si="4"/>
        <v>0.3</v>
      </c>
      <c r="R23" s="146">
        <v>440</v>
      </c>
      <c r="S23" s="146">
        <v>31</v>
      </c>
      <c r="T23" s="83">
        <f t="shared" si="5"/>
        <v>7.045454545454545E-2</v>
      </c>
      <c r="U23" s="146">
        <f t="shared" si="6"/>
        <v>1080</v>
      </c>
      <c r="V23" s="146">
        <f>S23+P23</f>
        <v>223</v>
      </c>
      <c r="W23" s="180">
        <f t="shared" si="7"/>
        <v>0.20648148148148149</v>
      </c>
      <c r="X23" s="150">
        <v>680</v>
      </c>
      <c r="Y23" s="146">
        <v>276</v>
      </c>
      <c r="Z23" s="83">
        <f t="shared" si="29"/>
        <v>0.40588235294117647</v>
      </c>
      <c r="AA23" s="146">
        <v>320</v>
      </c>
      <c r="AB23" s="146">
        <v>29</v>
      </c>
      <c r="AC23" s="83">
        <f t="shared" si="24"/>
        <v>9.0624999999999997E-2</v>
      </c>
      <c r="AD23" s="146">
        <f t="shared" si="8"/>
        <v>1000</v>
      </c>
      <c r="AE23" s="146">
        <f>AB23+Y23</f>
        <v>305</v>
      </c>
      <c r="AF23" s="180">
        <f t="shared" si="25"/>
        <v>0.30499999999999999</v>
      </c>
      <c r="AG23" s="150">
        <v>640</v>
      </c>
      <c r="AH23" s="146">
        <v>265</v>
      </c>
      <c r="AI23" s="83">
        <f t="shared" si="26"/>
        <v>0.4140625</v>
      </c>
      <c r="AJ23" s="146">
        <v>440</v>
      </c>
      <c r="AK23" s="146">
        <v>57</v>
      </c>
      <c r="AL23" s="83">
        <f t="shared" si="27"/>
        <v>0.12954545454545455</v>
      </c>
      <c r="AM23" s="146">
        <f t="shared" si="9"/>
        <v>1080</v>
      </c>
      <c r="AN23" s="146">
        <f>AK23+AH23</f>
        <v>322</v>
      </c>
      <c r="AO23" s="180">
        <f t="shared" si="28"/>
        <v>0.29814814814814816</v>
      </c>
      <c r="AP23" s="150">
        <v>720</v>
      </c>
      <c r="AQ23" s="146">
        <v>210</v>
      </c>
      <c r="AR23" s="83">
        <f t="shared" si="10"/>
        <v>0.29166666666666669</v>
      </c>
      <c r="AS23" s="146">
        <v>360</v>
      </c>
      <c r="AT23" s="146">
        <v>36</v>
      </c>
      <c r="AU23" s="83">
        <f t="shared" si="11"/>
        <v>0.1</v>
      </c>
      <c r="AV23" s="146">
        <f t="shared" si="12"/>
        <v>1080</v>
      </c>
      <c r="AW23" s="146">
        <f>AT23+AQ23</f>
        <v>246</v>
      </c>
      <c r="AX23" s="180">
        <f t="shared" si="13"/>
        <v>0.22777777777777777</v>
      </c>
      <c r="AY23" s="150">
        <v>600</v>
      </c>
      <c r="AZ23" s="146">
        <v>168</v>
      </c>
      <c r="BA23" s="83">
        <f t="shared" si="14"/>
        <v>0.28000000000000003</v>
      </c>
      <c r="BB23" s="146">
        <v>400</v>
      </c>
      <c r="BC23" s="146">
        <v>40</v>
      </c>
      <c r="BD23" s="83">
        <f t="shared" si="15"/>
        <v>0.1</v>
      </c>
      <c r="BE23" s="146">
        <f t="shared" si="16"/>
        <v>1000</v>
      </c>
      <c r="BF23" s="146">
        <f>BC23+AZ23</f>
        <v>208</v>
      </c>
      <c r="BG23" s="181">
        <f t="shared" si="17"/>
        <v>0.20799999999999999</v>
      </c>
      <c r="BH23" s="90"/>
      <c r="BI23" s="114"/>
      <c r="BJ23" s="114"/>
      <c r="BK23" s="114"/>
      <c r="BL23" s="114"/>
      <c r="BM23" s="114"/>
      <c r="BN23" s="114"/>
      <c r="BO23" s="114"/>
      <c r="BP23" s="114"/>
      <c r="BQ23" s="114"/>
      <c r="BR23" s="172"/>
      <c r="BS23" s="172"/>
    </row>
    <row r="24" spans="1:71" ht="26.25" customHeight="1" x14ac:dyDescent="0.15">
      <c r="A24" s="90"/>
      <c r="B24" s="450"/>
      <c r="C24" s="453"/>
      <c r="D24" s="182" t="s">
        <v>189</v>
      </c>
      <c r="E24" s="394"/>
      <c r="F24" s="183">
        <v>960</v>
      </c>
      <c r="G24" s="184">
        <v>904</v>
      </c>
      <c r="H24" s="185">
        <f t="shared" si="0"/>
        <v>0.94166666666666665</v>
      </c>
      <c r="I24" s="184">
        <v>520</v>
      </c>
      <c r="J24" s="184">
        <v>343</v>
      </c>
      <c r="K24" s="186">
        <f t="shared" si="1"/>
        <v>0.6596153846153846</v>
      </c>
      <c r="L24" s="184">
        <f t="shared" si="2"/>
        <v>1480</v>
      </c>
      <c r="M24" s="184">
        <f>J24+G24</f>
        <v>1247</v>
      </c>
      <c r="N24" s="187">
        <f t="shared" si="3"/>
        <v>0.84256756756756757</v>
      </c>
      <c r="O24" s="188">
        <v>928</v>
      </c>
      <c r="P24" s="184">
        <v>866</v>
      </c>
      <c r="Q24" s="84">
        <f t="shared" si="4"/>
        <v>0.93318965517241381</v>
      </c>
      <c r="R24" s="184">
        <v>608</v>
      </c>
      <c r="S24" s="184">
        <v>378</v>
      </c>
      <c r="T24" s="84">
        <f t="shared" si="5"/>
        <v>0.62171052631578949</v>
      </c>
      <c r="U24" s="184">
        <f t="shared" si="6"/>
        <v>1536</v>
      </c>
      <c r="V24" s="184">
        <f>S24+P24</f>
        <v>1244</v>
      </c>
      <c r="W24" s="187">
        <f t="shared" si="7"/>
        <v>0.80989583333333337</v>
      </c>
      <c r="X24" s="188">
        <v>1044</v>
      </c>
      <c r="Y24" s="184">
        <v>983</v>
      </c>
      <c r="Z24" s="84">
        <f t="shared" si="29"/>
        <v>0.94157088122605359</v>
      </c>
      <c r="AA24" s="184">
        <v>416</v>
      </c>
      <c r="AB24" s="184">
        <v>374</v>
      </c>
      <c r="AC24" s="84">
        <f t="shared" si="24"/>
        <v>0.89903846153846156</v>
      </c>
      <c r="AD24" s="184">
        <f t="shared" si="8"/>
        <v>1460</v>
      </c>
      <c r="AE24" s="184">
        <f>AB24+Y24</f>
        <v>1357</v>
      </c>
      <c r="AF24" s="187">
        <f t="shared" si="25"/>
        <v>0.92945205479452053</v>
      </c>
      <c r="AG24" s="188">
        <v>960</v>
      </c>
      <c r="AH24" s="184">
        <v>907</v>
      </c>
      <c r="AI24" s="84">
        <f t="shared" si="26"/>
        <v>0.9447916666666667</v>
      </c>
      <c r="AJ24" s="184">
        <v>572</v>
      </c>
      <c r="AK24" s="184">
        <v>469</v>
      </c>
      <c r="AL24" s="84">
        <f t="shared" si="27"/>
        <v>0.81993006993006989</v>
      </c>
      <c r="AM24" s="184">
        <f t="shared" si="9"/>
        <v>1532</v>
      </c>
      <c r="AN24" s="184">
        <f>AK24+AH24</f>
        <v>1376</v>
      </c>
      <c r="AO24" s="187">
        <f t="shared" si="28"/>
        <v>0.89817232375979117</v>
      </c>
      <c r="AP24" s="188">
        <v>1064</v>
      </c>
      <c r="AQ24" s="184">
        <v>869</v>
      </c>
      <c r="AR24" s="84">
        <f t="shared" si="10"/>
        <v>0.81672932330827064</v>
      </c>
      <c r="AS24" s="184">
        <v>468</v>
      </c>
      <c r="AT24" s="184">
        <v>290</v>
      </c>
      <c r="AU24" s="84">
        <f t="shared" si="11"/>
        <v>0.61965811965811968</v>
      </c>
      <c r="AV24" s="184">
        <f t="shared" si="12"/>
        <v>1532</v>
      </c>
      <c r="AW24" s="184">
        <f>AT24+AQ24</f>
        <v>1159</v>
      </c>
      <c r="AX24" s="187">
        <f t="shared" si="13"/>
        <v>0.75652741514360311</v>
      </c>
      <c r="AY24" s="188">
        <v>908</v>
      </c>
      <c r="AZ24" s="184">
        <v>801</v>
      </c>
      <c r="BA24" s="84">
        <f t="shared" si="14"/>
        <v>0.88215859030837007</v>
      </c>
      <c r="BB24" s="184">
        <v>520</v>
      </c>
      <c r="BC24" s="184">
        <v>454</v>
      </c>
      <c r="BD24" s="84">
        <f t="shared" si="15"/>
        <v>0.87307692307692308</v>
      </c>
      <c r="BE24" s="184">
        <f t="shared" si="16"/>
        <v>1428</v>
      </c>
      <c r="BF24" s="184">
        <f>BC24+AZ24</f>
        <v>1255</v>
      </c>
      <c r="BG24" s="189">
        <f t="shared" si="17"/>
        <v>0.87885154061624648</v>
      </c>
      <c r="BH24" s="90"/>
      <c r="BI24" s="114"/>
      <c r="BJ24" s="114"/>
      <c r="BK24" s="114"/>
      <c r="BL24" s="114"/>
      <c r="BM24" s="114"/>
      <c r="BN24" s="114"/>
      <c r="BO24" s="114"/>
      <c r="BP24" s="114"/>
      <c r="BQ24" s="114"/>
      <c r="BR24" s="172"/>
      <c r="BS24" s="172"/>
    </row>
    <row r="25" spans="1:71" s="90" customFormat="1" ht="26.25" customHeight="1" x14ac:dyDescent="0.15">
      <c r="B25" s="450"/>
      <c r="C25" s="400" t="s">
        <v>190</v>
      </c>
      <c r="D25" s="190" t="s">
        <v>163</v>
      </c>
      <c r="E25" s="392" t="s">
        <v>187</v>
      </c>
      <c r="F25" s="191">
        <v>708</v>
      </c>
      <c r="G25" s="192">
        <v>210</v>
      </c>
      <c r="H25" s="193">
        <f t="shared" si="0"/>
        <v>0.29661016949152541</v>
      </c>
      <c r="I25" s="192">
        <v>392</v>
      </c>
      <c r="J25" s="192">
        <v>181</v>
      </c>
      <c r="K25" s="193">
        <f t="shared" si="1"/>
        <v>0.46173469387755101</v>
      </c>
      <c r="L25" s="192">
        <f t="shared" ref="L25:L26" si="30">F25+I25</f>
        <v>1100</v>
      </c>
      <c r="M25" s="192">
        <f>G25+J25</f>
        <v>391</v>
      </c>
      <c r="N25" s="194">
        <f t="shared" si="3"/>
        <v>0.35545454545454547</v>
      </c>
      <c r="O25" s="195">
        <v>676</v>
      </c>
      <c r="P25" s="192">
        <v>189</v>
      </c>
      <c r="Q25" s="193">
        <f t="shared" si="4"/>
        <v>0.27958579881656803</v>
      </c>
      <c r="R25" s="192">
        <v>528</v>
      </c>
      <c r="S25" s="192">
        <v>216</v>
      </c>
      <c r="T25" s="193">
        <f t="shared" si="5"/>
        <v>0.40909090909090912</v>
      </c>
      <c r="U25" s="192">
        <f t="shared" ref="U25:U26" si="31">O25+R25</f>
        <v>1204</v>
      </c>
      <c r="V25" s="192">
        <f>P25+S25</f>
        <v>405</v>
      </c>
      <c r="W25" s="194">
        <f t="shared" si="7"/>
        <v>0.33637873754152825</v>
      </c>
      <c r="X25" s="195">
        <v>772</v>
      </c>
      <c r="Y25" s="192">
        <v>190</v>
      </c>
      <c r="Z25" s="193">
        <f t="shared" si="29"/>
        <v>0.24611398963730569</v>
      </c>
      <c r="AA25" s="192">
        <v>352</v>
      </c>
      <c r="AB25" s="192">
        <v>169</v>
      </c>
      <c r="AC25" s="193">
        <f t="shared" si="24"/>
        <v>0.48011363636363635</v>
      </c>
      <c r="AD25" s="192">
        <f t="shared" ref="AD25:AD26" si="32">X25+AA25</f>
        <v>1124</v>
      </c>
      <c r="AE25" s="192">
        <f>Y25+AB25</f>
        <v>359</v>
      </c>
      <c r="AF25" s="194">
        <f t="shared" si="25"/>
        <v>0.3193950177935943</v>
      </c>
      <c r="AG25" s="195">
        <v>672</v>
      </c>
      <c r="AH25" s="192">
        <v>219</v>
      </c>
      <c r="AI25" s="193">
        <f t="shared" si="26"/>
        <v>0.32589285714285715</v>
      </c>
      <c r="AJ25" s="192">
        <v>520</v>
      </c>
      <c r="AK25" s="192">
        <v>211</v>
      </c>
      <c r="AL25" s="193">
        <f t="shared" si="27"/>
        <v>0.40576923076923077</v>
      </c>
      <c r="AM25" s="192">
        <f t="shared" ref="AM25:AM26" si="33">AG25+AJ25</f>
        <v>1192</v>
      </c>
      <c r="AN25" s="192">
        <f>AH25+AK25</f>
        <v>430</v>
      </c>
      <c r="AO25" s="194">
        <f t="shared" si="28"/>
        <v>0.36073825503355705</v>
      </c>
      <c r="AP25" s="195">
        <v>779</v>
      </c>
      <c r="AQ25" s="192">
        <v>204</v>
      </c>
      <c r="AR25" s="193">
        <f t="shared" si="10"/>
        <v>0.26187419768934533</v>
      </c>
      <c r="AS25" s="192">
        <v>396</v>
      </c>
      <c r="AT25" s="192">
        <v>122</v>
      </c>
      <c r="AU25" s="193">
        <f t="shared" si="11"/>
        <v>0.30808080808080807</v>
      </c>
      <c r="AV25" s="192">
        <f t="shared" ref="AV25:AV26" si="34">AP25+AS25</f>
        <v>1175</v>
      </c>
      <c r="AW25" s="192">
        <f>AQ25+AT25</f>
        <v>326</v>
      </c>
      <c r="AX25" s="194">
        <f t="shared" si="13"/>
        <v>0.2774468085106383</v>
      </c>
      <c r="AY25" s="195">
        <v>668</v>
      </c>
      <c r="AZ25" s="192">
        <v>182</v>
      </c>
      <c r="BA25" s="193">
        <f t="shared" si="14"/>
        <v>0.27245508982035926</v>
      </c>
      <c r="BB25" s="192">
        <v>440</v>
      </c>
      <c r="BC25" s="192">
        <v>205</v>
      </c>
      <c r="BD25" s="193">
        <f t="shared" si="15"/>
        <v>0.46590909090909088</v>
      </c>
      <c r="BE25" s="192">
        <f t="shared" ref="BE25:BE26" si="35">AY25+BB25</f>
        <v>1108</v>
      </c>
      <c r="BF25" s="192">
        <f>AZ25+BC25</f>
        <v>387</v>
      </c>
      <c r="BG25" s="196">
        <f t="shared" si="17"/>
        <v>0.3492779783393502</v>
      </c>
      <c r="BI25" s="114"/>
      <c r="BJ25" s="114"/>
      <c r="BK25" s="114"/>
      <c r="BL25" s="114"/>
      <c r="BM25" s="114"/>
      <c r="BN25" s="114"/>
      <c r="BO25" s="114"/>
      <c r="BP25" s="114"/>
      <c r="BQ25" s="114"/>
      <c r="BR25" s="114"/>
      <c r="BS25" s="114"/>
    </row>
    <row r="26" spans="1:71" s="90" customFormat="1" ht="26.25" customHeight="1" thickBot="1" x14ac:dyDescent="0.2">
      <c r="B26" s="451"/>
      <c r="C26" s="401"/>
      <c r="D26" s="197" t="s">
        <v>164</v>
      </c>
      <c r="E26" s="402"/>
      <c r="F26" s="198">
        <v>272</v>
      </c>
      <c r="G26" s="199">
        <v>164</v>
      </c>
      <c r="H26" s="200">
        <f t="shared" si="0"/>
        <v>0.6029411764705882</v>
      </c>
      <c r="I26" s="199">
        <v>144</v>
      </c>
      <c r="J26" s="199">
        <v>67</v>
      </c>
      <c r="K26" s="200">
        <f t="shared" si="1"/>
        <v>0.46527777777777779</v>
      </c>
      <c r="L26" s="199">
        <f t="shared" si="30"/>
        <v>416</v>
      </c>
      <c r="M26" s="199">
        <f>G26+J26</f>
        <v>231</v>
      </c>
      <c r="N26" s="201">
        <f t="shared" si="3"/>
        <v>0.55528846153846156</v>
      </c>
      <c r="O26" s="202">
        <v>256</v>
      </c>
      <c r="P26" s="199">
        <v>145</v>
      </c>
      <c r="Q26" s="200">
        <f t="shared" si="4"/>
        <v>0.56640625</v>
      </c>
      <c r="R26" s="199">
        <v>184</v>
      </c>
      <c r="S26" s="199">
        <v>66</v>
      </c>
      <c r="T26" s="200">
        <f t="shared" si="5"/>
        <v>0.35869565217391303</v>
      </c>
      <c r="U26" s="199">
        <f t="shared" si="31"/>
        <v>440</v>
      </c>
      <c r="V26" s="199">
        <f>P26+S26</f>
        <v>211</v>
      </c>
      <c r="W26" s="201">
        <f t="shared" si="7"/>
        <v>0.47954545454545455</v>
      </c>
      <c r="X26" s="202">
        <v>272</v>
      </c>
      <c r="Y26" s="199">
        <v>184</v>
      </c>
      <c r="Z26" s="200">
        <f t="shared" si="29"/>
        <v>0.67647058823529416</v>
      </c>
      <c r="AA26" s="199">
        <v>128</v>
      </c>
      <c r="AB26" s="199">
        <v>50</v>
      </c>
      <c r="AC26" s="200">
        <f t="shared" si="24"/>
        <v>0.390625</v>
      </c>
      <c r="AD26" s="199">
        <f t="shared" si="32"/>
        <v>400</v>
      </c>
      <c r="AE26" s="199">
        <f>Y26+AB26</f>
        <v>234</v>
      </c>
      <c r="AF26" s="201">
        <f t="shared" si="25"/>
        <v>0.58499999999999996</v>
      </c>
      <c r="AG26" s="202">
        <v>240</v>
      </c>
      <c r="AH26" s="199">
        <v>158</v>
      </c>
      <c r="AI26" s="200">
        <f t="shared" si="26"/>
        <v>0.65833333333333333</v>
      </c>
      <c r="AJ26" s="199">
        <v>192</v>
      </c>
      <c r="AK26" s="199">
        <v>117</v>
      </c>
      <c r="AL26" s="200">
        <f t="shared" si="27"/>
        <v>0.609375</v>
      </c>
      <c r="AM26" s="199">
        <f t="shared" si="33"/>
        <v>432</v>
      </c>
      <c r="AN26" s="199">
        <f>AH26+AK26</f>
        <v>275</v>
      </c>
      <c r="AO26" s="201">
        <f t="shared" si="28"/>
        <v>0.63657407407407407</v>
      </c>
      <c r="AP26" s="202">
        <v>281</v>
      </c>
      <c r="AQ26" s="199">
        <v>140</v>
      </c>
      <c r="AR26" s="200">
        <f t="shared" si="10"/>
        <v>0.49822064056939502</v>
      </c>
      <c r="AS26" s="199">
        <v>128</v>
      </c>
      <c r="AT26" s="199">
        <v>61</v>
      </c>
      <c r="AU26" s="200">
        <f t="shared" si="11"/>
        <v>0.4765625</v>
      </c>
      <c r="AV26" s="199">
        <f t="shared" si="34"/>
        <v>409</v>
      </c>
      <c r="AW26" s="199">
        <f>AQ26+AT26</f>
        <v>201</v>
      </c>
      <c r="AX26" s="201">
        <f t="shared" si="13"/>
        <v>0.49144254278728605</v>
      </c>
      <c r="AY26" s="202">
        <v>240</v>
      </c>
      <c r="AZ26" s="199">
        <v>145</v>
      </c>
      <c r="BA26" s="200">
        <f t="shared" si="14"/>
        <v>0.60416666666666663</v>
      </c>
      <c r="BB26" s="199">
        <v>152</v>
      </c>
      <c r="BC26" s="199">
        <v>64</v>
      </c>
      <c r="BD26" s="200">
        <f t="shared" si="15"/>
        <v>0.42105263157894735</v>
      </c>
      <c r="BE26" s="199">
        <f t="shared" si="35"/>
        <v>392</v>
      </c>
      <c r="BF26" s="199">
        <f>AZ26+BC26</f>
        <v>209</v>
      </c>
      <c r="BG26" s="203">
        <f t="shared" si="17"/>
        <v>0.53316326530612246</v>
      </c>
      <c r="BI26" s="114"/>
      <c r="BJ26" s="114"/>
      <c r="BK26" s="114"/>
      <c r="BL26" s="114"/>
      <c r="BM26" s="114"/>
      <c r="BN26" s="114"/>
      <c r="BO26" s="114"/>
      <c r="BP26" s="114"/>
      <c r="BQ26" s="114"/>
      <c r="BR26" s="114"/>
      <c r="BS26" s="114"/>
    </row>
    <row r="27" spans="1:71" ht="15" customHeight="1" thickTop="1" thickBot="1" x14ac:dyDescent="0.2">
      <c r="A27" s="90"/>
      <c r="B27" s="90"/>
      <c r="C27" s="90"/>
      <c r="D27" s="90"/>
      <c r="E27" s="90"/>
      <c r="F27" s="90"/>
      <c r="G27" s="90"/>
      <c r="H27" s="91"/>
      <c r="I27" s="90"/>
      <c r="J27" s="90"/>
      <c r="K27" s="92"/>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row>
    <row r="28" spans="1:71" ht="22.5" customHeight="1" thickTop="1" x14ac:dyDescent="0.15">
      <c r="A28" s="90"/>
      <c r="B28" s="418" t="s">
        <v>145</v>
      </c>
      <c r="C28" s="419" t="s">
        <v>146</v>
      </c>
      <c r="D28" s="420"/>
      <c r="E28" s="423" t="s">
        <v>169</v>
      </c>
      <c r="F28" s="446" t="s">
        <v>191</v>
      </c>
      <c r="G28" s="439"/>
      <c r="H28" s="439"/>
      <c r="I28" s="439"/>
      <c r="J28" s="439"/>
      <c r="K28" s="439"/>
      <c r="L28" s="439"/>
      <c r="M28" s="439"/>
      <c r="N28" s="440"/>
      <c r="O28" s="435" t="s">
        <v>192</v>
      </c>
      <c r="P28" s="436"/>
      <c r="Q28" s="436"/>
      <c r="R28" s="436"/>
      <c r="S28" s="436"/>
      <c r="T28" s="436"/>
      <c r="U28" s="436"/>
      <c r="V28" s="436"/>
      <c r="W28" s="437"/>
      <c r="X28" s="438" t="s">
        <v>193</v>
      </c>
      <c r="Y28" s="439"/>
      <c r="Z28" s="439"/>
      <c r="AA28" s="439"/>
      <c r="AB28" s="439"/>
      <c r="AC28" s="439"/>
      <c r="AD28" s="439"/>
      <c r="AE28" s="439"/>
      <c r="AF28" s="440"/>
      <c r="AG28" s="435" t="s">
        <v>194</v>
      </c>
      <c r="AH28" s="436"/>
      <c r="AI28" s="436"/>
      <c r="AJ28" s="436"/>
      <c r="AK28" s="436"/>
      <c r="AL28" s="436"/>
      <c r="AM28" s="436"/>
      <c r="AN28" s="436"/>
      <c r="AO28" s="437"/>
      <c r="AP28" s="438" t="s">
        <v>195</v>
      </c>
      <c r="AQ28" s="439"/>
      <c r="AR28" s="439"/>
      <c r="AS28" s="439"/>
      <c r="AT28" s="439"/>
      <c r="AU28" s="439"/>
      <c r="AV28" s="439"/>
      <c r="AW28" s="439"/>
      <c r="AX28" s="440"/>
      <c r="AY28" s="435" t="s">
        <v>196</v>
      </c>
      <c r="AZ28" s="436"/>
      <c r="BA28" s="436"/>
      <c r="BB28" s="436"/>
      <c r="BC28" s="436"/>
      <c r="BD28" s="436"/>
      <c r="BE28" s="436"/>
      <c r="BF28" s="436"/>
      <c r="BG28" s="441"/>
      <c r="BH28" s="204"/>
      <c r="BI28" s="442" t="s">
        <v>197</v>
      </c>
      <c r="BJ28" s="443"/>
      <c r="BK28" s="443"/>
      <c r="BL28" s="443"/>
      <c r="BM28" s="443"/>
      <c r="BN28" s="443"/>
      <c r="BO28" s="443"/>
      <c r="BP28" s="443"/>
      <c r="BQ28" s="444"/>
      <c r="BR28" s="95"/>
      <c r="BS28" s="95"/>
    </row>
    <row r="29" spans="1:71" ht="21.75" customHeight="1" thickBot="1" x14ac:dyDescent="0.2">
      <c r="A29" s="90"/>
      <c r="B29" s="409"/>
      <c r="C29" s="421"/>
      <c r="D29" s="422"/>
      <c r="E29" s="393"/>
      <c r="F29" s="445" t="s">
        <v>176</v>
      </c>
      <c r="G29" s="416"/>
      <c r="H29" s="416"/>
      <c r="I29" s="416" t="s">
        <v>177</v>
      </c>
      <c r="J29" s="416"/>
      <c r="K29" s="416"/>
      <c r="L29" s="416" t="s">
        <v>178</v>
      </c>
      <c r="M29" s="416"/>
      <c r="N29" s="417"/>
      <c r="O29" s="415" t="s">
        <v>176</v>
      </c>
      <c r="P29" s="416"/>
      <c r="Q29" s="416"/>
      <c r="R29" s="416" t="s">
        <v>177</v>
      </c>
      <c r="S29" s="416"/>
      <c r="T29" s="416"/>
      <c r="U29" s="416" t="s">
        <v>178</v>
      </c>
      <c r="V29" s="416"/>
      <c r="W29" s="417"/>
      <c r="X29" s="415" t="s">
        <v>176</v>
      </c>
      <c r="Y29" s="416"/>
      <c r="Z29" s="416"/>
      <c r="AA29" s="416" t="s">
        <v>177</v>
      </c>
      <c r="AB29" s="416"/>
      <c r="AC29" s="416"/>
      <c r="AD29" s="416" t="s">
        <v>178</v>
      </c>
      <c r="AE29" s="416"/>
      <c r="AF29" s="417"/>
      <c r="AG29" s="415" t="s">
        <v>176</v>
      </c>
      <c r="AH29" s="416"/>
      <c r="AI29" s="416"/>
      <c r="AJ29" s="416" t="s">
        <v>177</v>
      </c>
      <c r="AK29" s="416"/>
      <c r="AL29" s="416"/>
      <c r="AM29" s="416" t="s">
        <v>178</v>
      </c>
      <c r="AN29" s="416"/>
      <c r="AO29" s="417"/>
      <c r="AP29" s="415" t="s">
        <v>176</v>
      </c>
      <c r="AQ29" s="416"/>
      <c r="AR29" s="416"/>
      <c r="AS29" s="416" t="s">
        <v>177</v>
      </c>
      <c r="AT29" s="416"/>
      <c r="AU29" s="416"/>
      <c r="AV29" s="416" t="s">
        <v>178</v>
      </c>
      <c r="AW29" s="416"/>
      <c r="AX29" s="417"/>
      <c r="AY29" s="415" t="s">
        <v>176</v>
      </c>
      <c r="AZ29" s="416"/>
      <c r="BA29" s="416"/>
      <c r="BB29" s="416" t="s">
        <v>177</v>
      </c>
      <c r="BC29" s="416"/>
      <c r="BD29" s="416"/>
      <c r="BE29" s="416" t="s">
        <v>178</v>
      </c>
      <c r="BF29" s="416"/>
      <c r="BG29" s="429"/>
      <c r="BH29" s="204"/>
      <c r="BI29" s="430" t="s">
        <v>176</v>
      </c>
      <c r="BJ29" s="431"/>
      <c r="BK29" s="431"/>
      <c r="BL29" s="432" t="s">
        <v>177</v>
      </c>
      <c r="BM29" s="431"/>
      <c r="BN29" s="433"/>
      <c r="BO29" s="431" t="s">
        <v>198</v>
      </c>
      <c r="BP29" s="431"/>
      <c r="BQ29" s="434"/>
      <c r="BR29" s="95"/>
      <c r="BS29" s="95"/>
    </row>
    <row r="30" spans="1:71" ht="22.5" hidden="1" customHeight="1" x14ac:dyDescent="0.15">
      <c r="A30" s="90"/>
      <c r="B30" s="409"/>
      <c r="C30" s="421"/>
      <c r="D30" s="422"/>
      <c r="E30" s="402"/>
      <c r="F30" s="96" t="s">
        <v>179</v>
      </c>
      <c r="G30" s="97" t="s">
        <v>180</v>
      </c>
      <c r="H30" s="98" t="s">
        <v>181</v>
      </c>
      <c r="I30" s="99" t="s">
        <v>179</v>
      </c>
      <c r="J30" s="97" t="s">
        <v>180</v>
      </c>
      <c r="K30" s="100" t="s">
        <v>181</v>
      </c>
      <c r="L30" s="99" t="s">
        <v>179</v>
      </c>
      <c r="M30" s="97" t="s">
        <v>180</v>
      </c>
      <c r="N30" s="101" t="s">
        <v>181</v>
      </c>
      <c r="O30" s="102" t="s">
        <v>179</v>
      </c>
      <c r="P30" s="97" t="s">
        <v>180</v>
      </c>
      <c r="Q30" s="99" t="s">
        <v>181</v>
      </c>
      <c r="R30" s="99" t="s">
        <v>179</v>
      </c>
      <c r="S30" s="97" t="s">
        <v>180</v>
      </c>
      <c r="T30" s="99" t="s">
        <v>181</v>
      </c>
      <c r="U30" s="99" t="s">
        <v>179</v>
      </c>
      <c r="V30" s="97" t="s">
        <v>180</v>
      </c>
      <c r="W30" s="101" t="s">
        <v>181</v>
      </c>
      <c r="X30" s="102" t="s">
        <v>179</v>
      </c>
      <c r="Y30" s="97" t="s">
        <v>180</v>
      </c>
      <c r="Z30" s="99" t="s">
        <v>181</v>
      </c>
      <c r="AA30" s="99" t="s">
        <v>179</v>
      </c>
      <c r="AB30" s="97" t="s">
        <v>180</v>
      </c>
      <c r="AC30" s="99" t="s">
        <v>181</v>
      </c>
      <c r="AD30" s="99" t="s">
        <v>179</v>
      </c>
      <c r="AE30" s="97" t="s">
        <v>180</v>
      </c>
      <c r="AF30" s="101" t="s">
        <v>181</v>
      </c>
      <c r="AG30" s="102" t="s">
        <v>179</v>
      </c>
      <c r="AH30" s="97" t="s">
        <v>180</v>
      </c>
      <c r="AI30" s="99" t="s">
        <v>181</v>
      </c>
      <c r="AJ30" s="99" t="s">
        <v>179</v>
      </c>
      <c r="AK30" s="97" t="s">
        <v>180</v>
      </c>
      <c r="AL30" s="99" t="s">
        <v>181</v>
      </c>
      <c r="AM30" s="99" t="s">
        <v>179</v>
      </c>
      <c r="AN30" s="97" t="s">
        <v>180</v>
      </c>
      <c r="AO30" s="101" t="s">
        <v>181</v>
      </c>
      <c r="AP30" s="102" t="s">
        <v>179</v>
      </c>
      <c r="AQ30" s="97" t="s">
        <v>180</v>
      </c>
      <c r="AR30" s="99" t="s">
        <v>181</v>
      </c>
      <c r="AS30" s="99" t="s">
        <v>179</v>
      </c>
      <c r="AT30" s="97" t="s">
        <v>180</v>
      </c>
      <c r="AU30" s="99" t="s">
        <v>181</v>
      </c>
      <c r="AV30" s="99" t="s">
        <v>179</v>
      </c>
      <c r="AW30" s="97" t="s">
        <v>180</v>
      </c>
      <c r="AX30" s="101" t="s">
        <v>181</v>
      </c>
      <c r="AY30" s="102" t="s">
        <v>179</v>
      </c>
      <c r="AZ30" s="97" t="s">
        <v>180</v>
      </c>
      <c r="BA30" s="99" t="s">
        <v>181</v>
      </c>
      <c r="BB30" s="99" t="s">
        <v>179</v>
      </c>
      <c r="BC30" s="97" t="s">
        <v>180</v>
      </c>
      <c r="BD30" s="99" t="s">
        <v>181</v>
      </c>
      <c r="BE30" s="99" t="s">
        <v>179</v>
      </c>
      <c r="BF30" s="97" t="s">
        <v>180</v>
      </c>
      <c r="BG30" s="103" t="s">
        <v>181</v>
      </c>
      <c r="BH30" s="204"/>
      <c r="BI30" s="205" t="s">
        <v>179</v>
      </c>
      <c r="BJ30" s="206" t="s">
        <v>180</v>
      </c>
      <c r="BK30" s="104" t="s">
        <v>181</v>
      </c>
      <c r="BL30" s="207" t="s">
        <v>179</v>
      </c>
      <c r="BM30" s="206" t="s">
        <v>180</v>
      </c>
      <c r="BN30" s="208" t="s">
        <v>181</v>
      </c>
      <c r="BO30" s="104" t="s">
        <v>179</v>
      </c>
      <c r="BP30" s="206" t="s">
        <v>180</v>
      </c>
      <c r="BQ30" s="209" t="s">
        <v>181</v>
      </c>
      <c r="BR30" s="105"/>
      <c r="BS30" s="105"/>
    </row>
    <row r="31" spans="1:71" ht="26.25" customHeight="1" thickTop="1" x14ac:dyDescent="0.15">
      <c r="A31" s="90"/>
      <c r="B31" s="418" t="s">
        <v>147</v>
      </c>
      <c r="C31" s="425" t="s">
        <v>148</v>
      </c>
      <c r="D31" s="426"/>
      <c r="E31" s="106" t="s">
        <v>182</v>
      </c>
      <c r="F31" s="107">
        <v>34</v>
      </c>
      <c r="G31" s="108">
        <v>7</v>
      </c>
      <c r="H31" s="109">
        <f t="shared" ref="H31:H48" si="36">G31/F31</f>
        <v>0.20588235294117646</v>
      </c>
      <c r="I31" s="108">
        <v>22</v>
      </c>
      <c r="J31" s="108">
        <v>21</v>
      </c>
      <c r="K31" s="109">
        <f t="shared" ref="K31:K48" si="37">J31/I31</f>
        <v>0.95454545454545459</v>
      </c>
      <c r="L31" s="110">
        <f t="shared" ref="L31:M46" si="38">F31+I31</f>
        <v>56</v>
      </c>
      <c r="M31" s="110">
        <f t="shared" si="38"/>
        <v>28</v>
      </c>
      <c r="N31" s="111">
        <f t="shared" ref="N31:N48" si="39">M31/L31</f>
        <v>0.5</v>
      </c>
      <c r="O31" s="112">
        <v>30</v>
      </c>
      <c r="P31" s="108">
        <v>2</v>
      </c>
      <c r="Q31" s="109">
        <f t="shared" ref="Q31:Q48" si="40">P31/O31</f>
        <v>6.6666666666666666E-2</v>
      </c>
      <c r="R31" s="108">
        <v>20</v>
      </c>
      <c r="S31" s="108">
        <v>15</v>
      </c>
      <c r="T31" s="109">
        <f t="shared" ref="T31:T48" si="41">S31/R31</f>
        <v>0.75</v>
      </c>
      <c r="U31" s="110">
        <f t="shared" ref="U31:V46" si="42">O31+R31</f>
        <v>50</v>
      </c>
      <c r="V31" s="110">
        <f t="shared" si="42"/>
        <v>17</v>
      </c>
      <c r="W31" s="111">
        <f t="shared" ref="W31:W48" si="43">V31/U31</f>
        <v>0.34</v>
      </c>
      <c r="X31" s="112">
        <v>26</v>
      </c>
      <c r="Y31" s="108">
        <v>0</v>
      </c>
      <c r="Z31" s="109">
        <f t="shared" ref="Z31:Z48" si="44">Y31/X31</f>
        <v>0</v>
      </c>
      <c r="AA31" s="108">
        <v>14</v>
      </c>
      <c r="AB31" s="108">
        <v>8</v>
      </c>
      <c r="AC31" s="109">
        <f t="shared" ref="AC31:AC48" si="45">AB31/AA31</f>
        <v>0.5714285714285714</v>
      </c>
      <c r="AD31" s="110">
        <f t="shared" ref="AD31:AE46" si="46">X31+AA31</f>
        <v>40</v>
      </c>
      <c r="AE31" s="110">
        <f t="shared" si="46"/>
        <v>8</v>
      </c>
      <c r="AF31" s="111">
        <f t="shared" ref="AF31:AF48" si="47">AE31/AD31</f>
        <v>0.2</v>
      </c>
      <c r="AG31" s="112">
        <v>0</v>
      </c>
      <c r="AH31" s="108">
        <v>0</v>
      </c>
      <c r="AI31" s="109">
        <v>0</v>
      </c>
      <c r="AJ31" s="108">
        <v>0</v>
      </c>
      <c r="AK31" s="108">
        <v>0</v>
      </c>
      <c r="AL31" s="109">
        <v>0</v>
      </c>
      <c r="AM31" s="110">
        <f t="shared" ref="AM31:AN41" si="48">AG31+AJ31</f>
        <v>0</v>
      </c>
      <c r="AN31" s="110">
        <f t="shared" si="48"/>
        <v>0</v>
      </c>
      <c r="AO31" s="111">
        <v>0</v>
      </c>
      <c r="AP31" s="112">
        <v>0</v>
      </c>
      <c r="AQ31" s="108">
        <v>0</v>
      </c>
      <c r="AR31" s="109">
        <v>0</v>
      </c>
      <c r="AS31" s="108">
        <v>0</v>
      </c>
      <c r="AT31" s="108">
        <v>0</v>
      </c>
      <c r="AU31" s="109">
        <v>0</v>
      </c>
      <c r="AV31" s="110">
        <f t="shared" ref="AV31:AW46" si="49">AP31+AS31</f>
        <v>0</v>
      </c>
      <c r="AW31" s="110">
        <f t="shared" si="49"/>
        <v>0</v>
      </c>
      <c r="AX31" s="111">
        <v>0</v>
      </c>
      <c r="AY31" s="112">
        <v>18</v>
      </c>
      <c r="AZ31" s="108">
        <v>2</v>
      </c>
      <c r="BA31" s="109">
        <f>AZ31/AY31</f>
        <v>0.1111111111111111</v>
      </c>
      <c r="BB31" s="108">
        <v>14</v>
      </c>
      <c r="BC31" s="108">
        <v>11</v>
      </c>
      <c r="BD31" s="109">
        <f t="shared" ref="BD31:BD36" si="50">BC31/BB31</f>
        <v>0.7857142857142857</v>
      </c>
      <c r="BE31" s="110">
        <f t="shared" ref="BE31:BF34" si="51">AY31+BB31</f>
        <v>32</v>
      </c>
      <c r="BF31" s="110">
        <f t="shared" si="51"/>
        <v>13</v>
      </c>
      <c r="BG31" s="113">
        <f t="shared" ref="BG31:BG36" si="52">BF31/BE31</f>
        <v>0.40625</v>
      </c>
      <c r="BH31" s="204"/>
      <c r="BI31" s="210">
        <f t="shared" ref="BI31:BJ34" si="53">SUM(F9,O9,X9,AG9,AP9,AY9,F31,O31,X31,AG31,AP31,AY31)</f>
        <v>304</v>
      </c>
      <c r="BJ31" s="211">
        <f t="shared" si="53"/>
        <v>58</v>
      </c>
      <c r="BK31" s="212">
        <f t="shared" ref="BK31:BK48" si="54">BJ31/BI31</f>
        <v>0.19078947368421054</v>
      </c>
      <c r="BL31" s="213">
        <f t="shared" ref="BL31:BM34" si="55">SUM(I9,R9,AA9,AJ9,AS9,BB9,I31,R31,AA31,AJ31,AS31,BB31)</f>
        <v>190</v>
      </c>
      <c r="BM31" s="211">
        <f t="shared" si="55"/>
        <v>147</v>
      </c>
      <c r="BN31" s="214">
        <f t="shared" ref="BN31:BN48" si="56">BM31/BL31</f>
        <v>0.77368421052631575</v>
      </c>
      <c r="BO31" s="215">
        <f t="shared" ref="BO31:BP34" si="57">SUM(BI31,BL31)</f>
        <v>494</v>
      </c>
      <c r="BP31" s="211">
        <f t="shared" si="57"/>
        <v>205</v>
      </c>
      <c r="BQ31" s="216">
        <f t="shared" ref="BQ31:BQ48" si="58">BP31/BO31</f>
        <v>0.41497975708502022</v>
      </c>
      <c r="BR31" s="217"/>
      <c r="BS31" s="217"/>
    </row>
    <row r="32" spans="1:71" ht="26.25" customHeight="1" x14ac:dyDescent="0.15">
      <c r="A32" s="90"/>
      <c r="B32" s="409"/>
      <c r="C32" s="412" t="s">
        <v>149</v>
      </c>
      <c r="D32" s="413"/>
      <c r="E32" s="115" t="s">
        <v>182</v>
      </c>
      <c r="F32" s="116">
        <v>32</v>
      </c>
      <c r="G32" s="117">
        <v>9</v>
      </c>
      <c r="H32" s="118">
        <f t="shared" si="36"/>
        <v>0.28125</v>
      </c>
      <c r="I32" s="119">
        <v>22</v>
      </c>
      <c r="J32" s="119">
        <v>17</v>
      </c>
      <c r="K32" s="118">
        <f t="shared" si="37"/>
        <v>0.77272727272727271</v>
      </c>
      <c r="L32" s="117">
        <f t="shared" si="38"/>
        <v>54</v>
      </c>
      <c r="M32" s="117">
        <f t="shared" si="38"/>
        <v>26</v>
      </c>
      <c r="N32" s="120">
        <f t="shared" si="39"/>
        <v>0.48148148148148145</v>
      </c>
      <c r="O32" s="121">
        <v>30</v>
      </c>
      <c r="P32" s="117">
        <v>14</v>
      </c>
      <c r="Q32" s="118">
        <f t="shared" si="40"/>
        <v>0.46666666666666667</v>
      </c>
      <c r="R32" s="119">
        <v>20</v>
      </c>
      <c r="S32" s="119">
        <v>10</v>
      </c>
      <c r="T32" s="118">
        <f t="shared" si="41"/>
        <v>0.5</v>
      </c>
      <c r="U32" s="117">
        <f t="shared" si="42"/>
        <v>50</v>
      </c>
      <c r="V32" s="117">
        <f t="shared" si="42"/>
        <v>24</v>
      </c>
      <c r="W32" s="120">
        <f t="shared" si="43"/>
        <v>0.48</v>
      </c>
      <c r="X32" s="121">
        <v>30</v>
      </c>
      <c r="Y32" s="117">
        <v>4</v>
      </c>
      <c r="Z32" s="118">
        <f t="shared" si="44"/>
        <v>0.13333333333333333</v>
      </c>
      <c r="AA32" s="119">
        <v>18</v>
      </c>
      <c r="AB32" s="119">
        <v>10</v>
      </c>
      <c r="AC32" s="118">
        <f t="shared" si="45"/>
        <v>0.55555555555555558</v>
      </c>
      <c r="AD32" s="117">
        <f t="shared" si="46"/>
        <v>48</v>
      </c>
      <c r="AE32" s="117">
        <f t="shared" si="46"/>
        <v>14</v>
      </c>
      <c r="AF32" s="120">
        <f t="shared" si="47"/>
        <v>0.29166666666666669</v>
      </c>
      <c r="AG32" s="121">
        <v>32</v>
      </c>
      <c r="AH32" s="117">
        <v>7</v>
      </c>
      <c r="AI32" s="118">
        <f>AH32/AG32</f>
        <v>0.21875</v>
      </c>
      <c r="AJ32" s="119">
        <v>20</v>
      </c>
      <c r="AK32" s="119">
        <v>10</v>
      </c>
      <c r="AL32" s="118">
        <f>AK32/AJ32</f>
        <v>0.5</v>
      </c>
      <c r="AM32" s="117">
        <f t="shared" si="48"/>
        <v>52</v>
      </c>
      <c r="AN32" s="117">
        <f t="shared" si="48"/>
        <v>17</v>
      </c>
      <c r="AO32" s="120">
        <f>AN32/AM32</f>
        <v>0.32692307692307693</v>
      </c>
      <c r="AP32" s="121">
        <v>32</v>
      </c>
      <c r="AQ32" s="117">
        <v>4</v>
      </c>
      <c r="AR32" s="118">
        <f>AQ32/AP32</f>
        <v>0.125</v>
      </c>
      <c r="AS32" s="119">
        <v>16</v>
      </c>
      <c r="AT32" s="119">
        <v>14</v>
      </c>
      <c r="AU32" s="118">
        <f>AT32/AS32</f>
        <v>0.875</v>
      </c>
      <c r="AV32" s="117">
        <f t="shared" si="49"/>
        <v>48</v>
      </c>
      <c r="AW32" s="117">
        <f t="shared" si="49"/>
        <v>18</v>
      </c>
      <c r="AX32" s="120">
        <f>AW32/AV32</f>
        <v>0.375</v>
      </c>
      <c r="AY32" s="121">
        <v>34</v>
      </c>
      <c r="AZ32" s="117">
        <v>11</v>
      </c>
      <c r="BA32" s="118">
        <f>AZ32/AY32</f>
        <v>0.3235294117647059</v>
      </c>
      <c r="BB32" s="119">
        <v>18</v>
      </c>
      <c r="BC32" s="119">
        <v>16</v>
      </c>
      <c r="BD32" s="118">
        <f t="shared" si="50"/>
        <v>0.88888888888888884</v>
      </c>
      <c r="BE32" s="117">
        <f t="shared" si="51"/>
        <v>52</v>
      </c>
      <c r="BF32" s="117">
        <f t="shared" si="51"/>
        <v>27</v>
      </c>
      <c r="BG32" s="122">
        <f t="shared" si="52"/>
        <v>0.51923076923076927</v>
      </c>
      <c r="BH32" s="204"/>
      <c r="BI32" s="218">
        <f t="shared" si="53"/>
        <v>384</v>
      </c>
      <c r="BJ32" s="219">
        <f t="shared" si="53"/>
        <v>116</v>
      </c>
      <c r="BK32" s="220">
        <f t="shared" si="54"/>
        <v>0.30208333333333331</v>
      </c>
      <c r="BL32" s="221">
        <f t="shared" si="55"/>
        <v>234</v>
      </c>
      <c r="BM32" s="219">
        <f t="shared" si="55"/>
        <v>172</v>
      </c>
      <c r="BN32" s="222">
        <f t="shared" si="56"/>
        <v>0.7350427350427351</v>
      </c>
      <c r="BO32" s="221">
        <f t="shared" si="57"/>
        <v>618</v>
      </c>
      <c r="BP32" s="219">
        <f t="shared" si="57"/>
        <v>288</v>
      </c>
      <c r="BQ32" s="223">
        <f t="shared" si="58"/>
        <v>0.46601941747572817</v>
      </c>
      <c r="BR32" s="217"/>
      <c r="BS32" s="217"/>
    </row>
    <row r="33" spans="1:71" ht="26.25" customHeight="1" x14ac:dyDescent="0.15">
      <c r="A33" s="90"/>
      <c r="B33" s="409"/>
      <c r="C33" s="412" t="s">
        <v>150</v>
      </c>
      <c r="D33" s="413"/>
      <c r="E33" s="115" t="s">
        <v>183</v>
      </c>
      <c r="F33" s="116">
        <v>68</v>
      </c>
      <c r="G33" s="117">
        <v>3</v>
      </c>
      <c r="H33" s="118">
        <f t="shared" si="36"/>
        <v>4.4117647058823532E-2</v>
      </c>
      <c r="I33" s="117">
        <v>44</v>
      </c>
      <c r="J33" s="117">
        <v>44</v>
      </c>
      <c r="K33" s="118">
        <f t="shared" si="37"/>
        <v>1</v>
      </c>
      <c r="L33" s="117">
        <f t="shared" si="38"/>
        <v>112</v>
      </c>
      <c r="M33" s="117">
        <f t="shared" si="38"/>
        <v>47</v>
      </c>
      <c r="N33" s="120">
        <f t="shared" si="39"/>
        <v>0.41964285714285715</v>
      </c>
      <c r="O33" s="121">
        <v>60</v>
      </c>
      <c r="P33" s="117">
        <v>4</v>
      </c>
      <c r="Q33" s="118">
        <f t="shared" si="40"/>
        <v>6.6666666666666666E-2</v>
      </c>
      <c r="R33" s="117">
        <v>40</v>
      </c>
      <c r="S33" s="117">
        <v>35</v>
      </c>
      <c r="T33" s="118">
        <f t="shared" si="41"/>
        <v>0.875</v>
      </c>
      <c r="U33" s="117">
        <f t="shared" si="42"/>
        <v>100</v>
      </c>
      <c r="V33" s="117">
        <f t="shared" si="42"/>
        <v>39</v>
      </c>
      <c r="W33" s="120">
        <f t="shared" si="43"/>
        <v>0.39</v>
      </c>
      <c r="X33" s="121">
        <v>60</v>
      </c>
      <c r="Y33" s="117">
        <v>4</v>
      </c>
      <c r="Z33" s="118">
        <f t="shared" si="44"/>
        <v>6.6666666666666666E-2</v>
      </c>
      <c r="AA33" s="117">
        <v>36</v>
      </c>
      <c r="AB33" s="117">
        <v>36</v>
      </c>
      <c r="AC33" s="118">
        <f t="shared" si="45"/>
        <v>1</v>
      </c>
      <c r="AD33" s="117">
        <f t="shared" si="46"/>
        <v>96</v>
      </c>
      <c r="AE33" s="117">
        <f t="shared" si="46"/>
        <v>40</v>
      </c>
      <c r="AF33" s="120">
        <f t="shared" si="47"/>
        <v>0.41666666666666669</v>
      </c>
      <c r="AG33" s="121">
        <v>64</v>
      </c>
      <c r="AH33" s="117">
        <v>4</v>
      </c>
      <c r="AI33" s="118">
        <f>AH33/AG33</f>
        <v>6.25E-2</v>
      </c>
      <c r="AJ33" s="117">
        <v>40</v>
      </c>
      <c r="AK33" s="117">
        <v>33</v>
      </c>
      <c r="AL33" s="118">
        <f>AK33/AJ33</f>
        <v>0.82499999999999996</v>
      </c>
      <c r="AM33" s="117">
        <f t="shared" si="48"/>
        <v>104</v>
      </c>
      <c r="AN33" s="117">
        <f t="shared" si="48"/>
        <v>37</v>
      </c>
      <c r="AO33" s="120">
        <f>AN33/AM33</f>
        <v>0.35576923076923078</v>
      </c>
      <c r="AP33" s="121">
        <v>64</v>
      </c>
      <c r="AQ33" s="117">
        <v>4</v>
      </c>
      <c r="AR33" s="118">
        <f>AQ33/AP33</f>
        <v>6.25E-2</v>
      </c>
      <c r="AS33" s="117">
        <v>36</v>
      </c>
      <c r="AT33" s="117">
        <v>29</v>
      </c>
      <c r="AU33" s="118">
        <f>AT33/AS33</f>
        <v>0.80555555555555558</v>
      </c>
      <c r="AV33" s="117">
        <f t="shared" si="49"/>
        <v>100</v>
      </c>
      <c r="AW33" s="117">
        <f t="shared" si="49"/>
        <v>33</v>
      </c>
      <c r="AX33" s="120">
        <f>AW33/AV33</f>
        <v>0.33</v>
      </c>
      <c r="AY33" s="121">
        <v>68</v>
      </c>
      <c r="AZ33" s="117">
        <v>3</v>
      </c>
      <c r="BA33" s="118">
        <f>AZ33/AY33</f>
        <v>4.4117647058823532E-2</v>
      </c>
      <c r="BB33" s="117">
        <v>36</v>
      </c>
      <c r="BC33" s="117">
        <v>36</v>
      </c>
      <c r="BD33" s="118">
        <f t="shared" si="50"/>
        <v>1</v>
      </c>
      <c r="BE33" s="117">
        <f t="shared" si="51"/>
        <v>104</v>
      </c>
      <c r="BF33" s="117">
        <f t="shared" si="51"/>
        <v>39</v>
      </c>
      <c r="BG33" s="122">
        <f t="shared" si="52"/>
        <v>0.375</v>
      </c>
      <c r="BH33" s="224"/>
      <c r="BI33" s="225">
        <f t="shared" si="53"/>
        <v>692</v>
      </c>
      <c r="BJ33" s="226">
        <f t="shared" si="53"/>
        <v>41</v>
      </c>
      <c r="BK33" s="227">
        <f t="shared" si="54"/>
        <v>5.9248554913294796E-2</v>
      </c>
      <c r="BL33" s="228">
        <f t="shared" si="55"/>
        <v>444</v>
      </c>
      <c r="BM33" s="226">
        <f t="shared" si="55"/>
        <v>419</v>
      </c>
      <c r="BN33" s="229">
        <f t="shared" si="56"/>
        <v>0.94369369369369371</v>
      </c>
      <c r="BO33" s="230">
        <f t="shared" si="57"/>
        <v>1136</v>
      </c>
      <c r="BP33" s="226">
        <f t="shared" si="57"/>
        <v>460</v>
      </c>
      <c r="BQ33" s="231">
        <f t="shared" si="58"/>
        <v>0.40492957746478875</v>
      </c>
      <c r="BR33" s="217"/>
      <c r="BS33" s="217"/>
    </row>
    <row r="34" spans="1:71" ht="26.25" customHeight="1" thickBot="1" x14ac:dyDescent="0.2">
      <c r="A34" s="90"/>
      <c r="B34" s="424"/>
      <c r="C34" s="427" t="s">
        <v>151</v>
      </c>
      <c r="D34" s="428"/>
      <c r="E34" s="123" t="s">
        <v>183</v>
      </c>
      <c r="F34" s="124">
        <v>68</v>
      </c>
      <c r="G34" s="125">
        <v>0</v>
      </c>
      <c r="H34" s="126">
        <f t="shared" si="36"/>
        <v>0</v>
      </c>
      <c r="I34" s="125">
        <v>44</v>
      </c>
      <c r="J34" s="125">
        <v>30</v>
      </c>
      <c r="K34" s="126">
        <f t="shared" si="37"/>
        <v>0.68181818181818177</v>
      </c>
      <c r="L34" s="125">
        <f t="shared" si="38"/>
        <v>112</v>
      </c>
      <c r="M34" s="125">
        <f t="shared" si="38"/>
        <v>30</v>
      </c>
      <c r="N34" s="127">
        <f t="shared" si="39"/>
        <v>0.26785714285714285</v>
      </c>
      <c r="O34" s="128">
        <v>60</v>
      </c>
      <c r="P34" s="125">
        <v>0</v>
      </c>
      <c r="Q34" s="126">
        <f t="shared" si="40"/>
        <v>0</v>
      </c>
      <c r="R34" s="125">
        <v>40</v>
      </c>
      <c r="S34" s="125">
        <v>30</v>
      </c>
      <c r="T34" s="126">
        <f t="shared" si="41"/>
        <v>0.75</v>
      </c>
      <c r="U34" s="125">
        <f t="shared" si="42"/>
        <v>100</v>
      </c>
      <c r="V34" s="125">
        <f t="shared" si="42"/>
        <v>30</v>
      </c>
      <c r="W34" s="127">
        <f t="shared" si="43"/>
        <v>0.3</v>
      </c>
      <c r="X34" s="128">
        <v>60</v>
      </c>
      <c r="Y34" s="125">
        <v>0</v>
      </c>
      <c r="Z34" s="126">
        <f t="shared" si="44"/>
        <v>0</v>
      </c>
      <c r="AA34" s="125">
        <v>36</v>
      </c>
      <c r="AB34" s="125">
        <v>26</v>
      </c>
      <c r="AC34" s="126">
        <f t="shared" si="45"/>
        <v>0.72222222222222221</v>
      </c>
      <c r="AD34" s="125">
        <f t="shared" si="46"/>
        <v>96</v>
      </c>
      <c r="AE34" s="125">
        <f t="shared" si="46"/>
        <v>26</v>
      </c>
      <c r="AF34" s="127">
        <f t="shared" si="47"/>
        <v>0.27083333333333331</v>
      </c>
      <c r="AG34" s="128">
        <v>64</v>
      </c>
      <c r="AH34" s="125">
        <v>0</v>
      </c>
      <c r="AI34" s="126">
        <f>AH34/AG34</f>
        <v>0</v>
      </c>
      <c r="AJ34" s="125">
        <v>40</v>
      </c>
      <c r="AK34" s="125">
        <v>11</v>
      </c>
      <c r="AL34" s="126">
        <f>AK34/AJ34</f>
        <v>0.27500000000000002</v>
      </c>
      <c r="AM34" s="125">
        <f t="shared" si="48"/>
        <v>104</v>
      </c>
      <c r="AN34" s="125">
        <f t="shared" si="48"/>
        <v>11</v>
      </c>
      <c r="AO34" s="127">
        <f>AN34/AM34</f>
        <v>0.10576923076923077</v>
      </c>
      <c r="AP34" s="128">
        <v>64</v>
      </c>
      <c r="AQ34" s="125">
        <v>0</v>
      </c>
      <c r="AR34" s="126">
        <f>AQ34/AP34</f>
        <v>0</v>
      </c>
      <c r="AS34" s="125">
        <v>36</v>
      </c>
      <c r="AT34" s="125">
        <v>20</v>
      </c>
      <c r="AU34" s="126">
        <f>AT34/AS34</f>
        <v>0.55555555555555558</v>
      </c>
      <c r="AV34" s="125">
        <f t="shared" si="49"/>
        <v>100</v>
      </c>
      <c r="AW34" s="125">
        <f t="shared" si="49"/>
        <v>20</v>
      </c>
      <c r="AX34" s="127">
        <f>AW34/AV34</f>
        <v>0.2</v>
      </c>
      <c r="AY34" s="128">
        <v>68</v>
      </c>
      <c r="AZ34" s="125">
        <v>0</v>
      </c>
      <c r="BA34" s="126">
        <v>0</v>
      </c>
      <c r="BB34" s="125">
        <v>36</v>
      </c>
      <c r="BC34" s="125">
        <v>22</v>
      </c>
      <c r="BD34" s="126">
        <f t="shared" si="50"/>
        <v>0.61111111111111116</v>
      </c>
      <c r="BE34" s="125">
        <f t="shared" si="51"/>
        <v>104</v>
      </c>
      <c r="BF34" s="125">
        <f t="shared" si="51"/>
        <v>22</v>
      </c>
      <c r="BG34" s="129">
        <f t="shared" si="52"/>
        <v>0.21153846153846154</v>
      </c>
      <c r="BH34" s="224"/>
      <c r="BI34" s="232">
        <f t="shared" si="53"/>
        <v>696</v>
      </c>
      <c r="BJ34" s="233">
        <f t="shared" si="53"/>
        <v>4</v>
      </c>
      <c r="BK34" s="234">
        <f t="shared" si="54"/>
        <v>5.7471264367816091E-3</v>
      </c>
      <c r="BL34" s="235">
        <f t="shared" si="55"/>
        <v>440</v>
      </c>
      <c r="BM34" s="233">
        <f t="shared" si="55"/>
        <v>276</v>
      </c>
      <c r="BN34" s="236">
        <f t="shared" si="56"/>
        <v>0.62727272727272732</v>
      </c>
      <c r="BO34" s="235">
        <f t="shared" si="57"/>
        <v>1136</v>
      </c>
      <c r="BP34" s="233">
        <f t="shared" si="57"/>
        <v>280</v>
      </c>
      <c r="BQ34" s="237">
        <f t="shared" si="58"/>
        <v>0.24647887323943662</v>
      </c>
      <c r="BR34" s="217"/>
      <c r="BS34" s="217"/>
    </row>
    <row r="35" spans="1:71" s="90" customFormat="1" ht="26.25" customHeight="1" x14ac:dyDescent="0.15">
      <c r="B35" s="409" t="s">
        <v>152</v>
      </c>
      <c r="C35" s="410" t="s">
        <v>153</v>
      </c>
      <c r="D35" s="411"/>
      <c r="E35" s="130" t="s">
        <v>183</v>
      </c>
      <c r="F35" s="131">
        <v>84</v>
      </c>
      <c r="G35" s="132" t="e">
        <f>SUM(#REF!)</f>
        <v>#REF!</v>
      </c>
      <c r="H35" s="133">
        <v>0.27</v>
      </c>
      <c r="I35" s="132">
        <v>40</v>
      </c>
      <c r="J35" s="132" t="e">
        <f>SUM(#REF!)</f>
        <v>#REF!</v>
      </c>
      <c r="K35" s="133">
        <v>0.85</v>
      </c>
      <c r="L35" s="132">
        <f t="shared" si="38"/>
        <v>124</v>
      </c>
      <c r="M35" s="132" t="e">
        <f t="shared" ref="M35:M42" si="59">J35+G35</f>
        <v>#REF!</v>
      </c>
      <c r="N35" s="134">
        <v>0.46</v>
      </c>
      <c r="O35" s="150">
        <v>76</v>
      </c>
      <c r="P35" s="132" t="e">
        <f>SUM(#REF!)</f>
        <v>#REF!</v>
      </c>
      <c r="Q35" s="133">
        <v>0.13</v>
      </c>
      <c r="R35" s="146">
        <v>44</v>
      </c>
      <c r="S35" s="132" t="e">
        <f>SUM(#REF!)</f>
        <v>#REF!</v>
      </c>
      <c r="T35" s="133">
        <v>0.75</v>
      </c>
      <c r="U35" s="132">
        <f t="shared" si="42"/>
        <v>120</v>
      </c>
      <c r="V35" s="132" t="e">
        <f t="shared" ref="V35:V42" si="60">S35+P35</f>
        <v>#REF!</v>
      </c>
      <c r="W35" s="134">
        <v>0.36</v>
      </c>
      <c r="X35" s="135">
        <v>76</v>
      </c>
      <c r="Y35" s="132" t="e">
        <f>SUM(#REF!)</f>
        <v>#REF!</v>
      </c>
      <c r="Z35" s="133">
        <v>0.21</v>
      </c>
      <c r="AA35" s="132">
        <v>38</v>
      </c>
      <c r="AB35" s="132" t="e">
        <f>SUM(#REF!)</f>
        <v>#REF!</v>
      </c>
      <c r="AC35" s="133">
        <v>0.68</v>
      </c>
      <c r="AD35" s="132">
        <f t="shared" si="46"/>
        <v>114</v>
      </c>
      <c r="AE35" s="132" t="e">
        <f t="shared" ref="AE35:AE42" si="61">AB35+Y35</f>
        <v>#REF!</v>
      </c>
      <c r="AF35" s="134">
        <v>0.37</v>
      </c>
      <c r="AG35" s="150">
        <v>0</v>
      </c>
      <c r="AH35" s="132" t="e">
        <f>SUM(#REF!)</f>
        <v>#REF!</v>
      </c>
      <c r="AI35" s="133">
        <v>0</v>
      </c>
      <c r="AJ35" s="146">
        <v>0</v>
      </c>
      <c r="AK35" s="132" t="e">
        <f>SUM(#REF!)</f>
        <v>#REF!</v>
      </c>
      <c r="AL35" s="133">
        <v>0</v>
      </c>
      <c r="AM35" s="132">
        <f t="shared" si="48"/>
        <v>0</v>
      </c>
      <c r="AN35" s="132" t="e">
        <f t="shared" ref="AN35:AN42" si="62">AK35+AH35</f>
        <v>#REF!</v>
      </c>
      <c r="AO35" s="134">
        <v>0</v>
      </c>
      <c r="AP35" s="135">
        <v>0</v>
      </c>
      <c r="AQ35" s="132" t="e">
        <f>SUM(#REF!)</f>
        <v>#REF!</v>
      </c>
      <c r="AR35" s="133">
        <v>0</v>
      </c>
      <c r="AS35" s="132">
        <v>0</v>
      </c>
      <c r="AT35" s="132" t="e">
        <f>SUM(#REF!)</f>
        <v>#REF!</v>
      </c>
      <c r="AU35" s="133">
        <v>0</v>
      </c>
      <c r="AV35" s="132">
        <f t="shared" si="49"/>
        <v>0</v>
      </c>
      <c r="AW35" s="132" t="e">
        <f t="shared" ref="AW35:AW42" si="63">AT35+AQ35</f>
        <v>#REF!</v>
      </c>
      <c r="AX35" s="134">
        <v>0</v>
      </c>
      <c r="AY35" s="135">
        <v>56</v>
      </c>
      <c r="AZ35" s="132" t="e">
        <f>SUM(#REF!)</f>
        <v>#REF!</v>
      </c>
      <c r="BA35" s="133">
        <v>1</v>
      </c>
      <c r="BB35" s="132">
        <v>36</v>
      </c>
      <c r="BC35" s="132" t="e">
        <f>SUM(#REF!)</f>
        <v>#REF!</v>
      </c>
      <c r="BD35" s="133">
        <v>0.78</v>
      </c>
      <c r="BE35" s="132">
        <f>AY35+BB35</f>
        <v>92</v>
      </c>
      <c r="BF35" s="132" t="e">
        <f t="shared" ref="BF35:BF36" si="64">BC35+AZ35</f>
        <v>#REF!</v>
      </c>
      <c r="BG35" s="137">
        <v>0.89</v>
      </c>
      <c r="BH35" s="204"/>
      <c r="BI35" s="238">
        <f t="shared" ref="BI35:BJ42" si="65">F13+O13+X13+AG13+AP13+AY13+F35+O35+X35+AG35+AP35+AY35</f>
        <v>699</v>
      </c>
      <c r="BJ35" s="239" t="e">
        <f t="shared" si="65"/>
        <v>#REF!</v>
      </c>
      <c r="BK35" s="240">
        <v>0.39</v>
      </c>
      <c r="BL35" s="241">
        <f t="shared" ref="BL35:BM42" si="66">I13+R13+AA13+AJ13+AS13+BB13+I35+R35+AA35+AJ35+AS35+BB35</f>
        <v>377</v>
      </c>
      <c r="BM35" s="239" t="e">
        <f t="shared" si="66"/>
        <v>#REF!</v>
      </c>
      <c r="BN35" s="240">
        <v>0.85</v>
      </c>
      <c r="BO35" s="241">
        <f t="shared" ref="BO35:BP42" si="67">BL35+BI35</f>
        <v>1076</v>
      </c>
      <c r="BP35" s="239" t="e">
        <f t="shared" si="67"/>
        <v>#REF!</v>
      </c>
      <c r="BQ35" s="242">
        <v>0.55000000000000004</v>
      </c>
      <c r="BR35" s="243"/>
      <c r="BS35" s="243"/>
    </row>
    <row r="36" spans="1:71" s="90" customFormat="1" ht="26.25" customHeight="1" x14ac:dyDescent="0.15">
      <c r="B36" s="409"/>
      <c r="C36" s="412" t="s">
        <v>154</v>
      </c>
      <c r="D36" s="413"/>
      <c r="E36" s="115" t="s">
        <v>182</v>
      </c>
      <c r="F36" s="244">
        <v>40</v>
      </c>
      <c r="G36" s="119">
        <v>10</v>
      </c>
      <c r="H36" s="140">
        <f t="shared" si="36"/>
        <v>0.25</v>
      </c>
      <c r="I36" s="119">
        <v>20</v>
      </c>
      <c r="J36" s="119">
        <v>11</v>
      </c>
      <c r="K36" s="140">
        <f t="shared" si="37"/>
        <v>0.55000000000000004</v>
      </c>
      <c r="L36" s="119">
        <f t="shared" si="38"/>
        <v>60</v>
      </c>
      <c r="M36" s="119">
        <f t="shared" si="59"/>
        <v>21</v>
      </c>
      <c r="N36" s="141">
        <f t="shared" si="39"/>
        <v>0.35</v>
      </c>
      <c r="O36" s="142">
        <v>38</v>
      </c>
      <c r="P36" s="119">
        <v>0</v>
      </c>
      <c r="Q36" s="140">
        <f t="shared" si="40"/>
        <v>0</v>
      </c>
      <c r="R36" s="119">
        <v>22</v>
      </c>
      <c r="S36" s="119">
        <v>10</v>
      </c>
      <c r="T36" s="140">
        <f t="shared" si="41"/>
        <v>0.45454545454545453</v>
      </c>
      <c r="U36" s="119">
        <f t="shared" si="42"/>
        <v>60</v>
      </c>
      <c r="V36" s="119">
        <f t="shared" si="60"/>
        <v>10</v>
      </c>
      <c r="W36" s="141">
        <f t="shared" si="43"/>
        <v>0.16666666666666666</v>
      </c>
      <c r="X36" s="142">
        <v>38</v>
      </c>
      <c r="Y36" s="119">
        <v>0</v>
      </c>
      <c r="Z36" s="140">
        <f t="shared" si="44"/>
        <v>0</v>
      </c>
      <c r="AA36" s="119">
        <v>18</v>
      </c>
      <c r="AB36" s="119">
        <v>4</v>
      </c>
      <c r="AC36" s="140">
        <f t="shared" si="45"/>
        <v>0.22222222222222221</v>
      </c>
      <c r="AD36" s="119">
        <f t="shared" si="46"/>
        <v>56</v>
      </c>
      <c r="AE36" s="119">
        <f t="shared" si="61"/>
        <v>4</v>
      </c>
      <c r="AF36" s="141">
        <f t="shared" si="47"/>
        <v>7.1428571428571425E-2</v>
      </c>
      <c r="AG36" s="142">
        <v>38</v>
      </c>
      <c r="AH36" s="119">
        <v>0</v>
      </c>
      <c r="AI36" s="140">
        <f>AH36/AG36</f>
        <v>0</v>
      </c>
      <c r="AJ36" s="119">
        <v>20</v>
      </c>
      <c r="AK36" s="119">
        <v>0</v>
      </c>
      <c r="AL36" s="140">
        <f>AK36/AJ36</f>
        <v>0</v>
      </c>
      <c r="AM36" s="119">
        <f t="shared" si="48"/>
        <v>58</v>
      </c>
      <c r="AN36" s="119">
        <f t="shared" si="62"/>
        <v>0</v>
      </c>
      <c r="AO36" s="141">
        <f>AN36/AM36</f>
        <v>0</v>
      </c>
      <c r="AP36" s="142">
        <v>40</v>
      </c>
      <c r="AQ36" s="119">
        <v>1</v>
      </c>
      <c r="AR36" s="140">
        <f>AQ36/AP36</f>
        <v>2.5000000000000001E-2</v>
      </c>
      <c r="AS36" s="119">
        <v>18</v>
      </c>
      <c r="AT36" s="119">
        <v>1</v>
      </c>
      <c r="AU36" s="140">
        <f>AT36/AS36</f>
        <v>5.5555555555555552E-2</v>
      </c>
      <c r="AV36" s="119">
        <f t="shared" si="49"/>
        <v>58</v>
      </c>
      <c r="AW36" s="119">
        <f t="shared" si="63"/>
        <v>2</v>
      </c>
      <c r="AX36" s="141">
        <f>AW36/AV36</f>
        <v>3.4482758620689655E-2</v>
      </c>
      <c r="AY36" s="142">
        <v>28</v>
      </c>
      <c r="AZ36" s="119">
        <v>3</v>
      </c>
      <c r="BA36" s="140">
        <f t="shared" ref="BA36" si="68">AZ36/AY36</f>
        <v>0.10714285714285714</v>
      </c>
      <c r="BB36" s="119">
        <v>18</v>
      </c>
      <c r="BC36" s="119">
        <v>3</v>
      </c>
      <c r="BD36" s="140">
        <f t="shared" si="50"/>
        <v>0.16666666666666666</v>
      </c>
      <c r="BE36" s="119">
        <v>28</v>
      </c>
      <c r="BF36" s="119">
        <f t="shared" si="64"/>
        <v>6</v>
      </c>
      <c r="BG36" s="143">
        <f t="shared" si="52"/>
        <v>0.21428571428571427</v>
      </c>
      <c r="BH36" s="204"/>
      <c r="BI36" s="245">
        <f t="shared" si="65"/>
        <v>509.5</v>
      </c>
      <c r="BJ36" s="246">
        <f t="shared" si="65"/>
        <v>30</v>
      </c>
      <c r="BK36" s="247">
        <f t="shared" si="54"/>
        <v>5.8881256133464184E-2</v>
      </c>
      <c r="BL36" s="248">
        <f t="shared" si="66"/>
        <v>257</v>
      </c>
      <c r="BM36" s="246">
        <f t="shared" si="66"/>
        <v>72</v>
      </c>
      <c r="BN36" s="247">
        <f t="shared" si="56"/>
        <v>0.28015564202334631</v>
      </c>
      <c r="BO36" s="248">
        <f t="shared" si="67"/>
        <v>766.5</v>
      </c>
      <c r="BP36" s="246">
        <f t="shared" si="67"/>
        <v>102</v>
      </c>
      <c r="BQ36" s="249">
        <f t="shared" si="58"/>
        <v>0.13307240704500978</v>
      </c>
      <c r="BR36" s="243"/>
      <c r="BS36" s="243"/>
    </row>
    <row r="37" spans="1:71" s="90" customFormat="1" ht="26.25" customHeight="1" x14ac:dyDescent="0.15">
      <c r="B37" s="409"/>
      <c r="C37" s="410" t="s">
        <v>155</v>
      </c>
      <c r="D37" s="144" t="s">
        <v>184</v>
      </c>
      <c r="E37" s="392" t="s">
        <v>183</v>
      </c>
      <c r="F37" s="145">
        <v>84</v>
      </c>
      <c r="G37" s="146">
        <v>8</v>
      </c>
      <c r="H37" s="147">
        <f t="shared" si="36"/>
        <v>9.5238095238095233E-2</v>
      </c>
      <c r="I37" s="146">
        <v>40</v>
      </c>
      <c r="J37" s="146">
        <v>35</v>
      </c>
      <c r="K37" s="147">
        <f t="shared" si="37"/>
        <v>0.875</v>
      </c>
      <c r="L37" s="148">
        <f t="shared" si="38"/>
        <v>124</v>
      </c>
      <c r="M37" s="148">
        <f t="shared" si="59"/>
        <v>43</v>
      </c>
      <c r="N37" s="149">
        <f t="shared" si="39"/>
        <v>0.34677419354838712</v>
      </c>
      <c r="O37" s="150">
        <v>76</v>
      </c>
      <c r="P37" s="146">
        <v>18</v>
      </c>
      <c r="Q37" s="147">
        <f t="shared" si="40"/>
        <v>0.23684210526315788</v>
      </c>
      <c r="R37" s="146">
        <v>44</v>
      </c>
      <c r="S37" s="146">
        <v>29</v>
      </c>
      <c r="T37" s="147">
        <f t="shared" si="41"/>
        <v>0.65909090909090906</v>
      </c>
      <c r="U37" s="148">
        <f t="shared" si="42"/>
        <v>120</v>
      </c>
      <c r="V37" s="148">
        <f t="shared" si="60"/>
        <v>47</v>
      </c>
      <c r="W37" s="149">
        <f t="shared" si="43"/>
        <v>0.39166666666666666</v>
      </c>
      <c r="X37" s="150">
        <v>76</v>
      </c>
      <c r="Y37" s="146">
        <v>14</v>
      </c>
      <c r="Z37" s="147">
        <f t="shared" si="44"/>
        <v>0.18421052631578946</v>
      </c>
      <c r="AA37" s="146">
        <v>36</v>
      </c>
      <c r="AB37" s="146">
        <v>17</v>
      </c>
      <c r="AC37" s="147">
        <f t="shared" si="45"/>
        <v>0.47222222222222221</v>
      </c>
      <c r="AD37" s="148">
        <f t="shared" si="46"/>
        <v>112</v>
      </c>
      <c r="AE37" s="148">
        <f t="shared" si="61"/>
        <v>31</v>
      </c>
      <c r="AF37" s="149">
        <f t="shared" si="47"/>
        <v>0.2767857142857143</v>
      </c>
      <c r="AG37" s="150">
        <v>64</v>
      </c>
      <c r="AH37" s="146">
        <v>4</v>
      </c>
      <c r="AI37" s="147">
        <f>AH37/AG37</f>
        <v>6.25E-2</v>
      </c>
      <c r="AJ37" s="146">
        <v>40</v>
      </c>
      <c r="AK37" s="146">
        <v>8</v>
      </c>
      <c r="AL37" s="147">
        <f>AK37/AJ37</f>
        <v>0.2</v>
      </c>
      <c r="AM37" s="148">
        <f t="shared" si="48"/>
        <v>104</v>
      </c>
      <c r="AN37" s="148">
        <f t="shared" si="62"/>
        <v>12</v>
      </c>
      <c r="AO37" s="149">
        <f>AN37/AM37</f>
        <v>0.11538461538461539</v>
      </c>
      <c r="AP37" s="150">
        <v>72</v>
      </c>
      <c r="AQ37" s="146">
        <v>10</v>
      </c>
      <c r="AR37" s="147">
        <f>AQ37/AP37</f>
        <v>0.1388888888888889</v>
      </c>
      <c r="AS37" s="146">
        <v>36</v>
      </c>
      <c r="AT37" s="146">
        <v>12</v>
      </c>
      <c r="AU37" s="147">
        <f>AT37/AS37</f>
        <v>0.33333333333333331</v>
      </c>
      <c r="AV37" s="148">
        <f t="shared" si="49"/>
        <v>108</v>
      </c>
      <c r="AW37" s="148">
        <f t="shared" si="63"/>
        <v>22</v>
      </c>
      <c r="AX37" s="149">
        <f>AW37/AV37</f>
        <v>0.20370370370370369</v>
      </c>
      <c r="AY37" s="150">
        <v>88</v>
      </c>
      <c r="AZ37" s="146">
        <v>14</v>
      </c>
      <c r="BA37" s="147">
        <v>0</v>
      </c>
      <c r="BB37" s="146">
        <v>36</v>
      </c>
      <c r="BC37" s="146">
        <v>28</v>
      </c>
      <c r="BD37" s="147">
        <v>0</v>
      </c>
      <c r="BE37" s="148">
        <v>124</v>
      </c>
      <c r="BF37" s="148">
        <v>32</v>
      </c>
      <c r="BG37" s="151">
        <v>0</v>
      </c>
      <c r="BH37" s="204"/>
      <c r="BI37" s="250">
        <f t="shared" si="65"/>
        <v>983</v>
      </c>
      <c r="BJ37" s="251">
        <f t="shared" si="65"/>
        <v>159</v>
      </c>
      <c r="BK37" s="252">
        <f t="shared" si="54"/>
        <v>0.16174974567650049</v>
      </c>
      <c r="BL37" s="253">
        <f t="shared" si="66"/>
        <v>510</v>
      </c>
      <c r="BM37" s="251">
        <f t="shared" si="66"/>
        <v>333</v>
      </c>
      <c r="BN37" s="252">
        <f t="shared" si="56"/>
        <v>0.65294117647058825</v>
      </c>
      <c r="BO37" s="253">
        <f t="shared" si="67"/>
        <v>1493</v>
      </c>
      <c r="BP37" s="251">
        <f t="shared" si="67"/>
        <v>492</v>
      </c>
      <c r="BQ37" s="254">
        <f t="shared" si="58"/>
        <v>0.32953784326858676</v>
      </c>
      <c r="BR37" s="243"/>
      <c r="BS37" s="243"/>
    </row>
    <row r="38" spans="1:71" s="90" customFormat="1" ht="26.25" customHeight="1" x14ac:dyDescent="0.15">
      <c r="B38" s="409"/>
      <c r="C38" s="410"/>
      <c r="D38" s="152" t="s">
        <v>156</v>
      </c>
      <c r="E38" s="393"/>
      <c r="F38" s="153">
        <v>84</v>
      </c>
      <c r="G38" s="154">
        <v>3</v>
      </c>
      <c r="H38" s="155">
        <f t="shared" si="36"/>
        <v>3.5714285714285712E-2</v>
      </c>
      <c r="I38" s="154">
        <v>40</v>
      </c>
      <c r="J38" s="154">
        <v>30</v>
      </c>
      <c r="K38" s="155">
        <f t="shared" si="37"/>
        <v>0.75</v>
      </c>
      <c r="L38" s="154">
        <f t="shared" si="38"/>
        <v>124</v>
      </c>
      <c r="M38" s="154">
        <f t="shared" si="59"/>
        <v>33</v>
      </c>
      <c r="N38" s="156">
        <f t="shared" si="39"/>
        <v>0.2661290322580645</v>
      </c>
      <c r="O38" s="157">
        <v>76</v>
      </c>
      <c r="P38" s="154">
        <v>11</v>
      </c>
      <c r="Q38" s="155">
        <f t="shared" si="40"/>
        <v>0.14473684210526316</v>
      </c>
      <c r="R38" s="154">
        <v>44</v>
      </c>
      <c r="S38" s="154">
        <v>25</v>
      </c>
      <c r="T38" s="155">
        <f t="shared" si="41"/>
        <v>0.56818181818181823</v>
      </c>
      <c r="U38" s="154">
        <f t="shared" si="42"/>
        <v>120</v>
      </c>
      <c r="V38" s="154">
        <f t="shared" si="60"/>
        <v>36</v>
      </c>
      <c r="W38" s="156">
        <f t="shared" si="43"/>
        <v>0.3</v>
      </c>
      <c r="X38" s="157">
        <v>76</v>
      </c>
      <c r="Y38" s="154">
        <v>4</v>
      </c>
      <c r="Z38" s="155">
        <f t="shared" si="44"/>
        <v>5.2631578947368418E-2</v>
      </c>
      <c r="AA38" s="154">
        <v>36</v>
      </c>
      <c r="AB38" s="154">
        <v>17</v>
      </c>
      <c r="AC38" s="155">
        <f t="shared" si="45"/>
        <v>0.47222222222222221</v>
      </c>
      <c r="AD38" s="154">
        <f t="shared" si="46"/>
        <v>112</v>
      </c>
      <c r="AE38" s="154">
        <f t="shared" si="61"/>
        <v>21</v>
      </c>
      <c r="AF38" s="156">
        <f t="shared" si="47"/>
        <v>0.1875</v>
      </c>
      <c r="AG38" s="157">
        <v>64</v>
      </c>
      <c r="AH38" s="154">
        <v>0</v>
      </c>
      <c r="AI38" s="155">
        <f t="shared" ref="AI38:AI48" si="69">AH38/AG38</f>
        <v>0</v>
      </c>
      <c r="AJ38" s="154">
        <v>40</v>
      </c>
      <c r="AK38" s="154">
        <v>12</v>
      </c>
      <c r="AL38" s="155">
        <f t="shared" ref="AL38:AL48" si="70">AK38/AJ38</f>
        <v>0.3</v>
      </c>
      <c r="AM38" s="154">
        <f t="shared" si="48"/>
        <v>104</v>
      </c>
      <c r="AN38" s="154">
        <f t="shared" si="62"/>
        <v>12</v>
      </c>
      <c r="AO38" s="156">
        <f t="shared" ref="AO38:AO48" si="71">AN38/AM38</f>
        <v>0.11538461538461539</v>
      </c>
      <c r="AP38" s="157">
        <v>72</v>
      </c>
      <c r="AQ38" s="154">
        <v>1</v>
      </c>
      <c r="AR38" s="155">
        <f t="shared" ref="AR38:AR48" si="72">AQ38/AP38</f>
        <v>1.3888888888888888E-2</v>
      </c>
      <c r="AS38" s="154">
        <v>36</v>
      </c>
      <c r="AT38" s="154">
        <v>6</v>
      </c>
      <c r="AU38" s="155">
        <f t="shared" ref="AU38:AU48" si="73">AT38/AS38</f>
        <v>0.16666666666666666</v>
      </c>
      <c r="AV38" s="154">
        <f t="shared" si="49"/>
        <v>108</v>
      </c>
      <c r="AW38" s="154">
        <f t="shared" si="63"/>
        <v>7</v>
      </c>
      <c r="AX38" s="156">
        <f t="shared" ref="AX38:AX48" si="74">AW38/AV38</f>
        <v>6.4814814814814811E-2</v>
      </c>
      <c r="AY38" s="157">
        <v>88</v>
      </c>
      <c r="AZ38" s="154">
        <v>3</v>
      </c>
      <c r="BA38" s="155">
        <f t="shared" ref="BA38:BA48" si="75">AZ38/AY38</f>
        <v>3.4090909090909088E-2</v>
      </c>
      <c r="BB38" s="154">
        <v>36</v>
      </c>
      <c r="BC38" s="154">
        <v>25</v>
      </c>
      <c r="BD38" s="155">
        <f t="shared" ref="BD38:BD48" si="76">BC38/BB38</f>
        <v>0.69444444444444442</v>
      </c>
      <c r="BE38" s="154">
        <v>124</v>
      </c>
      <c r="BF38" s="154">
        <v>28</v>
      </c>
      <c r="BG38" s="158">
        <f t="shared" ref="BG38:BG48" si="77">BF38/BE38</f>
        <v>0.22580645161290322</v>
      </c>
      <c r="BH38" s="204"/>
      <c r="BI38" s="255">
        <f t="shared" si="65"/>
        <v>983</v>
      </c>
      <c r="BJ38" s="256">
        <f t="shared" si="65"/>
        <v>72</v>
      </c>
      <c r="BK38" s="257">
        <f t="shared" si="54"/>
        <v>7.3245167853509666E-2</v>
      </c>
      <c r="BL38" s="258">
        <f t="shared" si="66"/>
        <v>510</v>
      </c>
      <c r="BM38" s="256">
        <f t="shared" si="66"/>
        <v>303</v>
      </c>
      <c r="BN38" s="257">
        <f t="shared" si="56"/>
        <v>0.59411764705882353</v>
      </c>
      <c r="BO38" s="258">
        <f t="shared" si="67"/>
        <v>1493</v>
      </c>
      <c r="BP38" s="256">
        <f t="shared" si="67"/>
        <v>375</v>
      </c>
      <c r="BQ38" s="259">
        <f t="shared" si="58"/>
        <v>0.25117213663764232</v>
      </c>
      <c r="BR38" s="243"/>
      <c r="BS38" s="243"/>
    </row>
    <row r="39" spans="1:71" s="90" customFormat="1" ht="26.25" customHeight="1" x14ac:dyDescent="0.15">
      <c r="B39" s="409"/>
      <c r="C39" s="410"/>
      <c r="D39" s="152" t="s">
        <v>157</v>
      </c>
      <c r="E39" s="393"/>
      <c r="F39" s="153">
        <v>84</v>
      </c>
      <c r="G39" s="154">
        <v>2</v>
      </c>
      <c r="H39" s="155">
        <f t="shared" si="36"/>
        <v>2.3809523809523808E-2</v>
      </c>
      <c r="I39" s="154">
        <v>40</v>
      </c>
      <c r="J39" s="154">
        <v>35</v>
      </c>
      <c r="K39" s="155">
        <f t="shared" si="37"/>
        <v>0.875</v>
      </c>
      <c r="L39" s="154">
        <f t="shared" si="38"/>
        <v>124</v>
      </c>
      <c r="M39" s="154">
        <f t="shared" si="59"/>
        <v>37</v>
      </c>
      <c r="N39" s="156">
        <f t="shared" si="39"/>
        <v>0.29838709677419356</v>
      </c>
      <c r="O39" s="157">
        <v>76</v>
      </c>
      <c r="P39" s="154">
        <v>4</v>
      </c>
      <c r="Q39" s="155">
        <f t="shared" si="40"/>
        <v>5.2631578947368418E-2</v>
      </c>
      <c r="R39" s="154">
        <v>44</v>
      </c>
      <c r="S39" s="154">
        <v>24</v>
      </c>
      <c r="T39" s="155">
        <f t="shared" si="41"/>
        <v>0.54545454545454541</v>
      </c>
      <c r="U39" s="154">
        <f t="shared" si="42"/>
        <v>120</v>
      </c>
      <c r="V39" s="154">
        <f t="shared" si="60"/>
        <v>28</v>
      </c>
      <c r="W39" s="156">
        <f t="shared" si="43"/>
        <v>0.23333333333333334</v>
      </c>
      <c r="X39" s="157">
        <v>76</v>
      </c>
      <c r="Y39" s="154">
        <v>4</v>
      </c>
      <c r="Z39" s="155">
        <f t="shared" si="44"/>
        <v>5.2631578947368418E-2</v>
      </c>
      <c r="AA39" s="154">
        <v>36</v>
      </c>
      <c r="AB39" s="154">
        <v>11</v>
      </c>
      <c r="AC39" s="155">
        <f t="shared" si="45"/>
        <v>0.30555555555555558</v>
      </c>
      <c r="AD39" s="154">
        <f t="shared" si="46"/>
        <v>112</v>
      </c>
      <c r="AE39" s="154">
        <f t="shared" si="61"/>
        <v>15</v>
      </c>
      <c r="AF39" s="156">
        <f t="shared" si="47"/>
        <v>0.13392857142857142</v>
      </c>
      <c r="AG39" s="157">
        <v>64</v>
      </c>
      <c r="AH39" s="154">
        <v>4</v>
      </c>
      <c r="AI39" s="155">
        <f t="shared" si="69"/>
        <v>6.25E-2</v>
      </c>
      <c r="AJ39" s="154">
        <v>40</v>
      </c>
      <c r="AK39" s="154">
        <v>0</v>
      </c>
      <c r="AL39" s="155">
        <f t="shared" si="70"/>
        <v>0</v>
      </c>
      <c r="AM39" s="154">
        <f t="shared" si="48"/>
        <v>104</v>
      </c>
      <c r="AN39" s="154">
        <f t="shared" si="62"/>
        <v>4</v>
      </c>
      <c r="AO39" s="156">
        <f t="shared" si="71"/>
        <v>3.8461538461538464E-2</v>
      </c>
      <c r="AP39" s="157">
        <v>72</v>
      </c>
      <c r="AQ39" s="154">
        <v>0</v>
      </c>
      <c r="AR39" s="155">
        <f t="shared" si="72"/>
        <v>0</v>
      </c>
      <c r="AS39" s="154">
        <v>36</v>
      </c>
      <c r="AT39" s="154">
        <v>13</v>
      </c>
      <c r="AU39" s="155">
        <f t="shared" si="73"/>
        <v>0.3611111111111111</v>
      </c>
      <c r="AV39" s="154">
        <f t="shared" si="49"/>
        <v>108</v>
      </c>
      <c r="AW39" s="154">
        <f t="shared" si="63"/>
        <v>13</v>
      </c>
      <c r="AX39" s="156">
        <f t="shared" si="74"/>
        <v>0.12037037037037036</v>
      </c>
      <c r="AY39" s="157">
        <v>88</v>
      </c>
      <c r="AZ39" s="154">
        <v>0</v>
      </c>
      <c r="BA39" s="155">
        <f t="shared" si="75"/>
        <v>0</v>
      </c>
      <c r="BB39" s="154">
        <v>36</v>
      </c>
      <c r="BC39" s="154">
        <v>23</v>
      </c>
      <c r="BD39" s="155">
        <f t="shared" si="76"/>
        <v>0.63888888888888884</v>
      </c>
      <c r="BE39" s="154">
        <v>124</v>
      </c>
      <c r="BF39" s="154">
        <v>26</v>
      </c>
      <c r="BG39" s="158">
        <f t="shared" si="77"/>
        <v>0.20967741935483872</v>
      </c>
      <c r="BH39" s="204"/>
      <c r="BI39" s="255">
        <f t="shared" si="65"/>
        <v>983</v>
      </c>
      <c r="BJ39" s="256">
        <f t="shared" si="65"/>
        <v>44</v>
      </c>
      <c r="BK39" s="257">
        <f t="shared" si="54"/>
        <v>4.4760935910478125E-2</v>
      </c>
      <c r="BL39" s="258">
        <f t="shared" si="66"/>
        <v>510</v>
      </c>
      <c r="BM39" s="256">
        <f t="shared" si="66"/>
        <v>282</v>
      </c>
      <c r="BN39" s="257">
        <f t="shared" si="56"/>
        <v>0.55294117647058827</v>
      </c>
      <c r="BO39" s="258">
        <f t="shared" si="67"/>
        <v>1493</v>
      </c>
      <c r="BP39" s="256">
        <f t="shared" si="67"/>
        <v>326</v>
      </c>
      <c r="BQ39" s="259">
        <f t="shared" si="58"/>
        <v>0.21835231078365708</v>
      </c>
      <c r="BR39" s="243"/>
      <c r="BS39" s="243"/>
    </row>
    <row r="40" spans="1:71" s="90" customFormat="1" ht="26.25" customHeight="1" x14ac:dyDescent="0.15">
      <c r="B40" s="409"/>
      <c r="C40" s="410"/>
      <c r="D40" s="152" t="s">
        <v>158</v>
      </c>
      <c r="E40" s="393"/>
      <c r="F40" s="153">
        <v>84</v>
      </c>
      <c r="G40" s="154">
        <v>0</v>
      </c>
      <c r="H40" s="155">
        <f t="shared" si="36"/>
        <v>0</v>
      </c>
      <c r="I40" s="154">
        <v>40</v>
      </c>
      <c r="J40" s="154">
        <v>33</v>
      </c>
      <c r="K40" s="155">
        <f t="shared" si="37"/>
        <v>0.82499999999999996</v>
      </c>
      <c r="L40" s="154">
        <f t="shared" si="38"/>
        <v>124</v>
      </c>
      <c r="M40" s="154">
        <f t="shared" si="59"/>
        <v>33</v>
      </c>
      <c r="N40" s="156">
        <f t="shared" si="39"/>
        <v>0.2661290322580645</v>
      </c>
      <c r="O40" s="157">
        <v>76</v>
      </c>
      <c r="P40" s="154">
        <v>6</v>
      </c>
      <c r="Q40" s="155">
        <f t="shared" si="40"/>
        <v>7.8947368421052627E-2</v>
      </c>
      <c r="R40" s="154">
        <v>44</v>
      </c>
      <c r="S40" s="154">
        <v>30</v>
      </c>
      <c r="T40" s="155">
        <f t="shared" si="41"/>
        <v>0.68181818181818177</v>
      </c>
      <c r="U40" s="154">
        <f t="shared" si="42"/>
        <v>120</v>
      </c>
      <c r="V40" s="154">
        <f t="shared" si="60"/>
        <v>36</v>
      </c>
      <c r="W40" s="156">
        <f t="shared" si="43"/>
        <v>0.3</v>
      </c>
      <c r="X40" s="157">
        <v>76</v>
      </c>
      <c r="Y40" s="154">
        <v>6</v>
      </c>
      <c r="Z40" s="155">
        <f t="shared" si="44"/>
        <v>7.8947368421052627E-2</v>
      </c>
      <c r="AA40" s="154">
        <v>36</v>
      </c>
      <c r="AB40" s="154">
        <v>14</v>
      </c>
      <c r="AC40" s="155">
        <f t="shared" si="45"/>
        <v>0.3888888888888889</v>
      </c>
      <c r="AD40" s="154">
        <f t="shared" si="46"/>
        <v>112</v>
      </c>
      <c r="AE40" s="154">
        <f t="shared" si="61"/>
        <v>20</v>
      </c>
      <c r="AF40" s="156">
        <f t="shared" si="47"/>
        <v>0.17857142857142858</v>
      </c>
      <c r="AG40" s="157">
        <v>64</v>
      </c>
      <c r="AH40" s="154">
        <v>0</v>
      </c>
      <c r="AI40" s="155">
        <f t="shared" si="69"/>
        <v>0</v>
      </c>
      <c r="AJ40" s="154">
        <v>40</v>
      </c>
      <c r="AK40" s="154">
        <v>3</v>
      </c>
      <c r="AL40" s="155">
        <f t="shared" si="70"/>
        <v>7.4999999999999997E-2</v>
      </c>
      <c r="AM40" s="154">
        <f t="shared" si="48"/>
        <v>104</v>
      </c>
      <c r="AN40" s="154">
        <f t="shared" si="62"/>
        <v>3</v>
      </c>
      <c r="AO40" s="156">
        <f t="shared" si="71"/>
        <v>2.8846153846153848E-2</v>
      </c>
      <c r="AP40" s="157">
        <v>72</v>
      </c>
      <c r="AQ40" s="154">
        <v>3</v>
      </c>
      <c r="AR40" s="155">
        <f t="shared" si="72"/>
        <v>4.1666666666666664E-2</v>
      </c>
      <c r="AS40" s="154">
        <v>36</v>
      </c>
      <c r="AT40" s="154">
        <v>10</v>
      </c>
      <c r="AU40" s="155">
        <f t="shared" si="73"/>
        <v>0.27777777777777779</v>
      </c>
      <c r="AV40" s="154">
        <f t="shared" si="49"/>
        <v>108</v>
      </c>
      <c r="AW40" s="154">
        <f t="shared" si="63"/>
        <v>13</v>
      </c>
      <c r="AX40" s="156">
        <f t="shared" si="74"/>
        <v>0.12037037037037036</v>
      </c>
      <c r="AY40" s="157">
        <v>88</v>
      </c>
      <c r="AZ40" s="154">
        <v>0</v>
      </c>
      <c r="BA40" s="155">
        <f t="shared" si="75"/>
        <v>0</v>
      </c>
      <c r="BB40" s="154">
        <v>36</v>
      </c>
      <c r="BC40" s="154">
        <v>21</v>
      </c>
      <c r="BD40" s="155">
        <f t="shared" si="76"/>
        <v>0.58333333333333337</v>
      </c>
      <c r="BE40" s="154">
        <v>124</v>
      </c>
      <c r="BF40" s="154">
        <v>26</v>
      </c>
      <c r="BG40" s="158">
        <f t="shared" si="77"/>
        <v>0.20967741935483872</v>
      </c>
      <c r="BH40" s="204"/>
      <c r="BI40" s="255">
        <f t="shared" si="65"/>
        <v>983</v>
      </c>
      <c r="BJ40" s="256">
        <f t="shared" si="65"/>
        <v>41</v>
      </c>
      <c r="BK40" s="257">
        <f t="shared" si="54"/>
        <v>4.170905391658189E-2</v>
      </c>
      <c r="BL40" s="258">
        <f t="shared" si="66"/>
        <v>510</v>
      </c>
      <c r="BM40" s="256">
        <f t="shared" si="66"/>
        <v>283</v>
      </c>
      <c r="BN40" s="257">
        <f t="shared" si="56"/>
        <v>0.55490196078431375</v>
      </c>
      <c r="BO40" s="258">
        <f t="shared" si="67"/>
        <v>1493</v>
      </c>
      <c r="BP40" s="256">
        <f t="shared" si="67"/>
        <v>324</v>
      </c>
      <c r="BQ40" s="259">
        <f t="shared" si="58"/>
        <v>0.21701272605492297</v>
      </c>
      <c r="BR40" s="243"/>
      <c r="BS40" s="243"/>
    </row>
    <row r="41" spans="1:71" s="90" customFormat="1" ht="26.25" customHeight="1" x14ac:dyDescent="0.15">
      <c r="B41" s="409"/>
      <c r="C41" s="414"/>
      <c r="D41" s="159" t="s">
        <v>159</v>
      </c>
      <c r="E41" s="394"/>
      <c r="F41" s="138">
        <v>84</v>
      </c>
      <c r="G41" s="139">
        <v>11</v>
      </c>
      <c r="H41" s="160">
        <f t="shared" si="36"/>
        <v>0.13095238095238096</v>
      </c>
      <c r="I41" s="139">
        <v>40</v>
      </c>
      <c r="J41" s="139">
        <v>21</v>
      </c>
      <c r="K41" s="160">
        <f t="shared" si="37"/>
        <v>0.52500000000000002</v>
      </c>
      <c r="L41" s="161">
        <f t="shared" si="38"/>
        <v>124</v>
      </c>
      <c r="M41" s="161">
        <f t="shared" si="59"/>
        <v>32</v>
      </c>
      <c r="N41" s="162">
        <f t="shared" si="39"/>
        <v>0.25806451612903225</v>
      </c>
      <c r="O41" s="163">
        <v>76</v>
      </c>
      <c r="P41" s="139">
        <v>10</v>
      </c>
      <c r="Q41" s="160">
        <f t="shared" si="40"/>
        <v>0.13157894736842105</v>
      </c>
      <c r="R41" s="139">
        <v>44</v>
      </c>
      <c r="S41" s="139">
        <v>15</v>
      </c>
      <c r="T41" s="160">
        <f t="shared" si="41"/>
        <v>0.34090909090909088</v>
      </c>
      <c r="U41" s="161">
        <f t="shared" si="42"/>
        <v>120</v>
      </c>
      <c r="V41" s="161">
        <f t="shared" si="60"/>
        <v>25</v>
      </c>
      <c r="W41" s="162">
        <f t="shared" si="43"/>
        <v>0.20833333333333334</v>
      </c>
      <c r="X41" s="163">
        <v>76</v>
      </c>
      <c r="Y41" s="139">
        <v>10</v>
      </c>
      <c r="Z41" s="160">
        <f t="shared" si="44"/>
        <v>0.13157894736842105</v>
      </c>
      <c r="AA41" s="139">
        <v>36</v>
      </c>
      <c r="AB41" s="139">
        <v>19</v>
      </c>
      <c r="AC41" s="160">
        <f t="shared" si="45"/>
        <v>0.52777777777777779</v>
      </c>
      <c r="AD41" s="161">
        <f t="shared" si="46"/>
        <v>112</v>
      </c>
      <c r="AE41" s="161">
        <f t="shared" si="61"/>
        <v>29</v>
      </c>
      <c r="AF41" s="162">
        <f t="shared" si="47"/>
        <v>0.25892857142857145</v>
      </c>
      <c r="AG41" s="163">
        <v>64</v>
      </c>
      <c r="AH41" s="139">
        <v>12</v>
      </c>
      <c r="AI41" s="160">
        <f t="shared" si="69"/>
        <v>0.1875</v>
      </c>
      <c r="AJ41" s="139">
        <v>40</v>
      </c>
      <c r="AK41" s="139">
        <v>6</v>
      </c>
      <c r="AL41" s="160">
        <f t="shared" si="70"/>
        <v>0.15</v>
      </c>
      <c r="AM41" s="161">
        <f t="shared" si="48"/>
        <v>104</v>
      </c>
      <c r="AN41" s="161">
        <f t="shared" si="62"/>
        <v>18</v>
      </c>
      <c r="AO41" s="162">
        <f t="shared" si="71"/>
        <v>0.17307692307692307</v>
      </c>
      <c r="AP41" s="163">
        <v>72</v>
      </c>
      <c r="AQ41" s="139">
        <v>5</v>
      </c>
      <c r="AR41" s="160">
        <f t="shared" si="72"/>
        <v>6.9444444444444448E-2</v>
      </c>
      <c r="AS41" s="139">
        <v>36</v>
      </c>
      <c r="AT41" s="139">
        <v>8</v>
      </c>
      <c r="AU41" s="160">
        <f t="shared" si="73"/>
        <v>0.22222222222222221</v>
      </c>
      <c r="AV41" s="161">
        <f t="shared" si="49"/>
        <v>108</v>
      </c>
      <c r="AW41" s="161">
        <f t="shared" si="63"/>
        <v>13</v>
      </c>
      <c r="AX41" s="162">
        <f t="shared" si="74"/>
        <v>0.12037037037037036</v>
      </c>
      <c r="AY41" s="163">
        <v>88</v>
      </c>
      <c r="AZ41" s="139">
        <v>2</v>
      </c>
      <c r="BA41" s="160">
        <f t="shared" si="75"/>
        <v>2.2727272727272728E-2</v>
      </c>
      <c r="BB41" s="139">
        <v>36</v>
      </c>
      <c r="BC41" s="139">
        <v>12</v>
      </c>
      <c r="BD41" s="160">
        <f t="shared" si="76"/>
        <v>0.33333333333333331</v>
      </c>
      <c r="BE41" s="161">
        <v>124</v>
      </c>
      <c r="BF41" s="161">
        <v>33</v>
      </c>
      <c r="BG41" s="164">
        <f t="shared" si="77"/>
        <v>0.2661290322580645</v>
      </c>
      <c r="BH41" s="204"/>
      <c r="BI41" s="260">
        <f t="shared" si="65"/>
        <v>983</v>
      </c>
      <c r="BJ41" s="261">
        <f t="shared" si="65"/>
        <v>124</v>
      </c>
      <c r="BK41" s="262">
        <f t="shared" si="54"/>
        <v>0.12614445574771108</v>
      </c>
      <c r="BL41" s="263">
        <f t="shared" si="66"/>
        <v>510</v>
      </c>
      <c r="BM41" s="261">
        <f t="shared" si="66"/>
        <v>183</v>
      </c>
      <c r="BN41" s="262">
        <f t="shared" si="56"/>
        <v>0.35882352941176471</v>
      </c>
      <c r="BO41" s="264">
        <f t="shared" si="67"/>
        <v>1493</v>
      </c>
      <c r="BP41" s="265">
        <f t="shared" si="67"/>
        <v>307</v>
      </c>
      <c r="BQ41" s="266">
        <f t="shared" si="58"/>
        <v>0.2056262558606832</v>
      </c>
      <c r="BR41" s="243"/>
      <c r="BS41" s="243"/>
    </row>
    <row r="42" spans="1:71" s="90" customFormat="1" ht="26.25" customHeight="1" thickBot="1" x14ac:dyDescent="0.2">
      <c r="B42" s="409"/>
      <c r="C42" s="395" t="s">
        <v>160</v>
      </c>
      <c r="D42" s="396"/>
      <c r="E42" s="165" t="s">
        <v>183</v>
      </c>
      <c r="F42" s="166">
        <v>84</v>
      </c>
      <c r="G42" s="161">
        <v>23</v>
      </c>
      <c r="H42" s="160">
        <f t="shared" si="36"/>
        <v>0.27380952380952384</v>
      </c>
      <c r="I42" s="161">
        <v>40</v>
      </c>
      <c r="J42" s="161">
        <v>30</v>
      </c>
      <c r="K42" s="160">
        <f t="shared" si="37"/>
        <v>0.75</v>
      </c>
      <c r="L42" s="161">
        <f t="shared" si="38"/>
        <v>124</v>
      </c>
      <c r="M42" s="161">
        <f t="shared" si="59"/>
        <v>53</v>
      </c>
      <c r="N42" s="162">
        <f t="shared" si="39"/>
        <v>0.42741935483870969</v>
      </c>
      <c r="O42" s="167">
        <v>76</v>
      </c>
      <c r="P42" s="161">
        <v>17</v>
      </c>
      <c r="Q42" s="160">
        <f t="shared" si="40"/>
        <v>0.22368421052631579</v>
      </c>
      <c r="R42" s="161">
        <v>44</v>
      </c>
      <c r="S42" s="161">
        <v>19</v>
      </c>
      <c r="T42" s="160">
        <f t="shared" si="41"/>
        <v>0.43181818181818182</v>
      </c>
      <c r="U42" s="161">
        <f t="shared" si="42"/>
        <v>120</v>
      </c>
      <c r="V42" s="161">
        <f t="shared" si="60"/>
        <v>36</v>
      </c>
      <c r="W42" s="162">
        <f t="shared" si="43"/>
        <v>0.3</v>
      </c>
      <c r="X42" s="167">
        <v>76</v>
      </c>
      <c r="Y42" s="161">
        <v>17</v>
      </c>
      <c r="Z42" s="160">
        <f t="shared" si="44"/>
        <v>0.22368421052631579</v>
      </c>
      <c r="AA42" s="161">
        <v>27</v>
      </c>
      <c r="AB42" s="161">
        <v>28</v>
      </c>
      <c r="AC42" s="160">
        <v>1</v>
      </c>
      <c r="AD42" s="161">
        <f t="shared" si="46"/>
        <v>103</v>
      </c>
      <c r="AE42" s="161">
        <f t="shared" si="61"/>
        <v>45</v>
      </c>
      <c r="AF42" s="162">
        <f t="shared" si="47"/>
        <v>0.43689320388349512</v>
      </c>
      <c r="AG42" s="167">
        <v>76</v>
      </c>
      <c r="AH42" s="161">
        <v>0</v>
      </c>
      <c r="AI42" s="160">
        <f t="shared" si="69"/>
        <v>0</v>
      </c>
      <c r="AJ42" s="161">
        <v>40</v>
      </c>
      <c r="AK42" s="161">
        <v>0</v>
      </c>
      <c r="AL42" s="160">
        <f t="shared" si="70"/>
        <v>0</v>
      </c>
      <c r="AM42" s="161">
        <f>AG42+AJ42</f>
        <v>116</v>
      </c>
      <c r="AN42" s="161">
        <f t="shared" si="62"/>
        <v>0</v>
      </c>
      <c r="AO42" s="162">
        <f t="shared" si="71"/>
        <v>0</v>
      </c>
      <c r="AP42" s="167">
        <v>80</v>
      </c>
      <c r="AQ42" s="161">
        <v>0</v>
      </c>
      <c r="AR42" s="160">
        <f t="shared" si="72"/>
        <v>0</v>
      </c>
      <c r="AS42" s="161">
        <v>36</v>
      </c>
      <c r="AT42" s="161">
        <v>0</v>
      </c>
      <c r="AU42" s="160">
        <f t="shared" si="73"/>
        <v>0</v>
      </c>
      <c r="AV42" s="161">
        <f t="shared" si="49"/>
        <v>116</v>
      </c>
      <c r="AW42" s="161">
        <f t="shared" si="63"/>
        <v>0</v>
      </c>
      <c r="AX42" s="162">
        <f t="shared" si="74"/>
        <v>0</v>
      </c>
      <c r="AY42" s="167">
        <v>88</v>
      </c>
      <c r="AZ42" s="161">
        <v>0</v>
      </c>
      <c r="BA42" s="160">
        <f t="shared" si="75"/>
        <v>0</v>
      </c>
      <c r="BB42" s="161">
        <v>36</v>
      </c>
      <c r="BC42" s="161">
        <v>0</v>
      </c>
      <c r="BD42" s="160">
        <f t="shared" si="76"/>
        <v>0</v>
      </c>
      <c r="BE42" s="161">
        <f t="shared" ref="BE42:BE48" si="78">AY42+BB42</f>
        <v>124</v>
      </c>
      <c r="BF42" s="161">
        <v>38</v>
      </c>
      <c r="BG42" s="164">
        <f t="shared" si="77"/>
        <v>0.30645161290322581</v>
      </c>
      <c r="BH42" s="204"/>
      <c r="BI42" s="267">
        <f t="shared" si="65"/>
        <v>1067</v>
      </c>
      <c r="BJ42" s="265">
        <f t="shared" si="65"/>
        <v>183</v>
      </c>
      <c r="BK42" s="330">
        <f t="shared" si="54"/>
        <v>0.17150890346766634</v>
      </c>
      <c r="BL42" s="331">
        <f t="shared" si="66"/>
        <v>497</v>
      </c>
      <c r="BM42" s="332">
        <f t="shared" si="66"/>
        <v>264</v>
      </c>
      <c r="BN42" s="330">
        <f t="shared" si="56"/>
        <v>0.53118712273641855</v>
      </c>
      <c r="BO42" s="264">
        <f t="shared" si="67"/>
        <v>1564</v>
      </c>
      <c r="BP42" s="265">
        <f t="shared" si="67"/>
        <v>447</v>
      </c>
      <c r="BQ42" s="266">
        <f t="shared" si="58"/>
        <v>0.28580562659846548</v>
      </c>
      <c r="BR42" s="243"/>
      <c r="BS42" s="243"/>
    </row>
    <row r="43" spans="1:71" ht="26.25" customHeight="1" x14ac:dyDescent="0.15">
      <c r="B43" s="404" t="s">
        <v>161</v>
      </c>
      <c r="C43" s="407" t="s">
        <v>185</v>
      </c>
      <c r="D43" s="168" t="s">
        <v>186</v>
      </c>
      <c r="E43" s="397" t="s">
        <v>187</v>
      </c>
      <c r="F43" s="268">
        <v>3520</v>
      </c>
      <c r="G43" s="269">
        <v>2643</v>
      </c>
      <c r="H43" s="85">
        <f t="shared" si="36"/>
        <v>0.75085227272727273</v>
      </c>
      <c r="I43" s="269">
        <v>1936</v>
      </c>
      <c r="J43" s="269">
        <v>1399</v>
      </c>
      <c r="K43" s="85">
        <f t="shared" si="37"/>
        <v>0.72262396694214881</v>
      </c>
      <c r="L43" s="269">
        <f t="shared" si="38"/>
        <v>5456</v>
      </c>
      <c r="M43" s="269">
        <f>J43+G43</f>
        <v>4042</v>
      </c>
      <c r="N43" s="270">
        <f t="shared" si="39"/>
        <v>0.74083577712609971</v>
      </c>
      <c r="O43" s="271">
        <v>3520</v>
      </c>
      <c r="P43" s="269">
        <v>2617</v>
      </c>
      <c r="Q43" s="85">
        <f t="shared" si="40"/>
        <v>0.74346590909090904</v>
      </c>
      <c r="R43" s="269">
        <v>1760</v>
      </c>
      <c r="S43" s="269">
        <v>1158</v>
      </c>
      <c r="T43" s="85">
        <f t="shared" si="41"/>
        <v>0.65795454545454546</v>
      </c>
      <c r="U43" s="269">
        <f t="shared" si="42"/>
        <v>5280</v>
      </c>
      <c r="V43" s="269">
        <f>S43+P43</f>
        <v>3775</v>
      </c>
      <c r="W43" s="270">
        <f t="shared" si="43"/>
        <v>0.71496212121212122</v>
      </c>
      <c r="X43" s="271">
        <v>3168</v>
      </c>
      <c r="Y43" s="269">
        <v>2179</v>
      </c>
      <c r="Z43" s="85">
        <f t="shared" si="44"/>
        <v>0.68781565656565657</v>
      </c>
      <c r="AA43" s="269">
        <v>1584</v>
      </c>
      <c r="AB43" s="269">
        <v>1151</v>
      </c>
      <c r="AC43" s="85">
        <f t="shared" si="45"/>
        <v>0.72664141414141414</v>
      </c>
      <c r="AD43" s="269">
        <f t="shared" si="46"/>
        <v>4752</v>
      </c>
      <c r="AE43" s="269">
        <f>AB43+Y43</f>
        <v>3330</v>
      </c>
      <c r="AF43" s="270">
        <f t="shared" si="47"/>
        <v>0.7007575757575758</v>
      </c>
      <c r="AG43" s="271">
        <v>3520</v>
      </c>
      <c r="AH43" s="269">
        <v>2016</v>
      </c>
      <c r="AI43" s="85">
        <f t="shared" si="69"/>
        <v>0.57272727272727275</v>
      </c>
      <c r="AJ43" s="269">
        <v>1760</v>
      </c>
      <c r="AK43" s="269">
        <v>929</v>
      </c>
      <c r="AL43" s="85">
        <f t="shared" si="70"/>
        <v>0.52784090909090908</v>
      </c>
      <c r="AM43" s="269">
        <f t="shared" ref="AM43:AM48" si="79">AG43+AJ43</f>
        <v>5280</v>
      </c>
      <c r="AN43" s="269">
        <f>AK43+AH43</f>
        <v>2945</v>
      </c>
      <c r="AO43" s="270">
        <f t="shared" si="71"/>
        <v>0.55776515151515149</v>
      </c>
      <c r="AP43" s="271">
        <v>3520</v>
      </c>
      <c r="AQ43" s="269">
        <v>2626</v>
      </c>
      <c r="AR43" s="85">
        <f t="shared" si="72"/>
        <v>0.74602272727272723</v>
      </c>
      <c r="AS43" s="269">
        <v>1408</v>
      </c>
      <c r="AT43" s="269">
        <v>820</v>
      </c>
      <c r="AU43" s="85">
        <f t="shared" si="73"/>
        <v>0.58238636363636365</v>
      </c>
      <c r="AV43" s="269">
        <f t="shared" si="49"/>
        <v>4928</v>
      </c>
      <c r="AW43" s="269">
        <f>AT43+AQ43</f>
        <v>3446</v>
      </c>
      <c r="AX43" s="270">
        <f t="shared" si="74"/>
        <v>0.69926948051948057</v>
      </c>
      <c r="AY43" s="271">
        <v>3872</v>
      </c>
      <c r="AZ43" s="269">
        <v>2838</v>
      </c>
      <c r="BA43" s="85">
        <f t="shared" si="75"/>
        <v>0.73295454545454541</v>
      </c>
      <c r="BB43" s="269">
        <v>1584</v>
      </c>
      <c r="BC43" s="269">
        <v>1210</v>
      </c>
      <c r="BD43" s="85">
        <f t="shared" si="76"/>
        <v>0.76388888888888884</v>
      </c>
      <c r="BE43" s="269">
        <f t="shared" si="78"/>
        <v>5456</v>
      </c>
      <c r="BF43" s="269">
        <f>BC43+AZ43</f>
        <v>4048</v>
      </c>
      <c r="BG43" s="272">
        <f t="shared" si="77"/>
        <v>0.74193548387096775</v>
      </c>
      <c r="BH43" s="273"/>
      <c r="BI43" s="274">
        <f t="shared" ref="BI43:BJ48" si="80">SUM(F21,O21,X21,AG21,AP21,AY21,F43,O43,X43,AG43,AP43,AY43)</f>
        <v>44726</v>
      </c>
      <c r="BJ43" s="275">
        <f t="shared" si="80"/>
        <v>31199</v>
      </c>
      <c r="BK43" s="276">
        <f t="shared" si="54"/>
        <v>0.69755846711085279</v>
      </c>
      <c r="BL43" s="168">
        <f t="shared" ref="BL43:BM48" si="81">SUM(I21,R21,AA21,AJ21,AS21,BB21,I43,R43,AA43,AJ43,AS43,BB43)</f>
        <v>21890</v>
      </c>
      <c r="BM43" s="275">
        <f t="shared" si="81"/>
        <v>14771</v>
      </c>
      <c r="BN43" s="86">
        <f t="shared" si="56"/>
        <v>0.67478300593878482</v>
      </c>
      <c r="BO43" s="277">
        <f t="shared" ref="BO43:BP48" si="82">SUM(L21,U21,AD21,AM21,AV21,BE21,L43,U43,AD43,AM43,AV43,BE43)</f>
        <v>66616</v>
      </c>
      <c r="BP43" s="275">
        <f t="shared" si="82"/>
        <v>45970</v>
      </c>
      <c r="BQ43" s="278">
        <f t="shared" si="58"/>
        <v>0.69007445658700617</v>
      </c>
      <c r="BR43" s="87"/>
      <c r="BS43" s="87"/>
    </row>
    <row r="44" spans="1:71" ht="26.25" customHeight="1" x14ac:dyDescent="0.15">
      <c r="B44" s="405"/>
      <c r="C44" s="408"/>
      <c r="D44" s="173" t="s">
        <v>162</v>
      </c>
      <c r="E44" s="398"/>
      <c r="F44" s="279">
        <v>1610</v>
      </c>
      <c r="G44" s="280">
        <v>880</v>
      </c>
      <c r="H44" s="88">
        <f t="shared" si="36"/>
        <v>0.54658385093167705</v>
      </c>
      <c r="I44" s="280">
        <v>880</v>
      </c>
      <c r="J44" s="280">
        <v>761</v>
      </c>
      <c r="K44" s="88">
        <f t="shared" si="37"/>
        <v>0.86477272727272725</v>
      </c>
      <c r="L44" s="280">
        <f t="shared" si="38"/>
        <v>2490</v>
      </c>
      <c r="M44" s="280">
        <f>J44+G44</f>
        <v>1641</v>
      </c>
      <c r="N44" s="281">
        <f t="shared" si="39"/>
        <v>0.65903614457831328</v>
      </c>
      <c r="O44" s="282">
        <v>1600</v>
      </c>
      <c r="P44" s="280">
        <v>947</v>
      </c>
      <c r="Q44" s="88">
        <f t="shared" si="40"/>
        <v>0.59187500000000004</v>
      </c>
      <c r="R44" s="280">
        <v>800</v>
      </c>
      <c r="S44" s="280">
        <v>662</v>
      </c>
      <c r="T44" s="88">
        <f t="shared" si="41"/>
        <v>0.82750000000000001</v>
      </c>
      <c r="U44" s="280">
        <f t="shared" si="42"/>
        <v>2400</v>
      </c>
      <c r="V44" s="280">
        <f>S44+P44</f>
        <v>1609</v>
      </c>
      <c r="W44" s="281">
        <f t="shared" si="43"/>
        <v>0.67041666666666666</v>
      </c>
      <c r="X44" s="282">
        <v>1440</v>
      </c>
      <c r="Y44" s="280">
        <v>927</v>
      </c>
      <c r="Z44" s="88">
        <f t="shared" si="44"/>
        <v>0.64375000000000004</v>
      </c>
      <c r="AA44" s="280">
        <v>720</v>
      </c>
      <c r="AB44" s="280">
        <v>640</v>
      </c>
      <c r="AC44" s="88">
        <f t="shared" si="45"/>
        <v>0.88888888888888884</v>
      </c>
      <c r="AD44" s="280">
        <f t="shared" si="46"/>
        <v>2160</v>
      </c>
      <c r="AE44" s="280">
        <f>AB44+Y44</f>
        <v>1567</v>
      </c>
      <c r="AF44" s="281">
        <f t="shared" si="47"/>
        <v>0.72546296296296298</v>
      </c>
      <c r="AG44" s="282">
        <v>1600</v>
      </c>
      <c r="AH44" s="280">
        <v>965</v>
      </c>
      <c r="AI44" s="88">
        <f t="shared" si="69"/>
        <v>0.60312500000000002</v>
      </c>
      <c r="AJ44" s="280">
        <v>800</v>
      </c>
      <c r="AK44" s="280">
        <v>615</v>
      </c>
      <c r="AL44" s="88">
        <f t="shared" si="70"/>
        <v>0.76875000000000004</v>
      </c>
      <c r="AM44" s="280">
        <f t="shared" si="79"/>
        <v>2400</v>
      </c>
      <c r="AN44" s="280">
        <f>AK44+AH44</f>
        <v>1580</v>
      </c>
      <c r="AO44" s="281">
        <f t="shared" si="71"/>
        <v>0.65833333333333333</v>
      </c>
      <c r="AP44" s="282">
        <v>1600</v>
      </c>
      <c r="AQ44" s="280">
        <v>952</v>
      </c>
      <c r="AR44" s="88">
        <f t="shared" si="72"/>
        <v>0.59499999999999997</v>
      </c>
      <c r="AS44" s="280">
        <v>640</v>
      </c>
      <c r="AT44" s="280">
        <v>528</v>
      </c>
      <c r="AU44" s="88">
        <f t="shared" si="73"/>
        <v>0.82499999999999996</v>
      </c>
      <c r="AV44" s="280">
        <f t="shared" si="49"/>
        <v>2240</v>
      </c>
      <c r="AW44" s="280">
        <f>AT44+AQ44</f>
        <v>1480</v>
      </c>
      <c r="AX44" s="281">
        <f t="shared" si="74"/>
        <v>0.6607142857142857</v>
      </c>
      <c r="AY44" s="282">
        <v>1760</v>
      </c>
      <c r="AZ44" s="280">
        <v>1005</v>
      </c>
      <c r="BA44" s="88">
        <f t="shared" si="75"/>
        <v>0.57102272727272729</v>
      </c>
      <c r="BB44" s="280">
        <v>720</v>
      </c>
      <c r="BC44" s="280">
        <v>625</v>
      </c>
      <c r="BD44" s="88">
        <f t="shared" si="76"/>
        <v>0.86805555555555558</v>
      </c>
      <c r="BE44" s="280">
        <f t="shared" si="78"/>
        <v>2480</v>
      </c>
      <c r="BF44" s="280">
        <f>BC44+AZ44</f>
        <v>1630</v>
      </c>
      <c r="BG44" s="283">
        <f t="shared" si="77"/>
        <v>0.657258064516129</v>
      </c>
      <c r="BH44" s="273"/>
      <c r="BI44" s="284">
        <f t="shared" si="80"/>
        <v>20330</v>
      </c>
      <c r="BJ44" s="285">
        <f t="shared" si="80"/>
        <v>11709</v>
      </c>
      <c r="BK44" s="286">
        <f t="shared" si="54"/>
        <v>0.57594687653713728</v>
      </c>
      <c r="BL44" s="287">
        <f t="shared" si="81"/>
        <v>9950</v>
      </c>
      <c r="BM44" s="285">
        <f t="shared" si="81"/>
        <v>8226</v>
      </c>
      <c r="BN44" s="89">
        <f t="shared" si="56"/>
        <v>0.82673366834170858</v>
      </c>
      <c r="BO44" s="288">
        <f t="shared" si="82"/>
        <v>30280</v>
      </c>
      <c r="BP44" s="285">
        <f t="shared" si="82"/>
        <v>19935</v>
      </c>
      <c r="BQ44" s="289">
        <f t="shared" si="58"/>
        <v>0.65835535006605017</v>
      </c>
      <c r="BR44" s="87"/>
      <c r="BS44" s="87"/>
    </row>
    <row r="45" spans="1:71" ht="26.25" customHeight="1" x14ac:dyDescent="0.15">
      <c r="B45" s="405"/>
      <c r="C45" s="408"/>
      <c r="D45" s="177" t="s">
        <v>188</v>
      </c>
      <c r="E45" s="398"/>
      <c r="F45" s="290">
        <v>800</v>
      </c>
      <c r="G45" s="291">
        <v>244</v>
      </c>
      <c r="H45" s="292">
        <f t="shared" si="36"/>
        <v>0.30499999999999999</v>
      </c>
      <c r="I45" s="291">
        <v>550</v>
      </c>
      <c r="J45" s="291">
        <v>66</v>
      </c>
      <c r="K45" s="292">
        <f t="shared" si="37"/>
        <v>0.12</v>
      </c>
      <c r="L45" s="291">
        <f t="shared" si="38"/>
        <v>1350</v>
      </c>
      <c r="M45" s="291">
        <f>J45+G45</f>
        <v>310</v>
      </c>
      <c r="N45" s="293">
        <f t="shared" si="39"/>
        <v>0.22962962962962963</v>
      </c>
      <c r="O45" s="294">
        <v>800</v>
      </c>
      <c r="P45" s="291">
        <v>220</v>
      </c>
      <c r="Q45" s="292">
        <f t="shared" si="40"/>
        <v>0.27500000000000002</v>
      </c>
      <c r="R45" s="291">
        <v>500</v>
      </c>
      <c r="S45" s="291">
        <v>67</v>
      </c>
      <c r="T45" s="292">
        <f t="shared" si="41"/>
        <v>0.13400000000000001</v>
      </c>
      <c r="U45" s="291">
        <f t="shared" si="42"/>
        <v>1300</v>
      </c>
      <c r="V45" s="291">
        <f>S45+P45</f>
        <v>287</v>
      </c>
      <c r="W45" s="293">
        <f t="shared" si="43"/>
        <v>0.22076923076923077</v>
      </c>
      <c r="X45" s="294">
        <v>750</v>
      </c>
      <c r="Y45" s="291">
        <v>122</v>
      </c>
      <c r="Z45" s="292">
        <f t="shared" si="44"/>
        <v>0.16266666666666665</v>
      </c>
      <c r="AA45" s="291">
        <v>450</v>
      </c>
      <c r="AB45" s="291">
        <v>53</v>
      </c>
      <c r="AC45" s="292">
        <f t="shared" si="45"/>
        <v>0.11777777777777777</v>
      </c>
      <c r="AD45" s="291">
        <f t="shared" si="46"/>
        <v>1200</v>
      </c>
      <c r="AE45" s="291">
        <f>AB45+Y45</f>
        <v>175</v>
      </c>
      <c r="AF45" s="293">
        <f t="shared" si="47"/>
        <v>0.14583333333333334</v>
      </c>
      <c r="AG45" s="282">
        <v>750</v>
      </c>
      <c r="AH45" s="280">
        <v>154</v>
      </c>
      <c r="AI45" s="88">
        <f t="shared" si="69"/>
        <v>0.20533333333333334</v>
      </c>
      <c r="AJ45" s="280">
        <v>450</v>
      </c>
      <c r="AK45" s="280">
        <v>26</v>
      </c>
      <c r="AL45" s="88">
        <f t="shared" si="70"/>
        <v>5.7777777777777775E-2</v>
      </c>
      <c r="AM45" s="280">
        <f t="shared" si="79"/>
        <v>1200</v>
      </c>
      <c r="AN45" s="280">
        <f>AK45+AH45</f>
        <v>180</v>
      </c>
      <c r="AO45" s="281">
        <f t="shared" si="71"/>
        <v>0.15</v>
      </c>
      <c r="AP45" s="294">
        <v>800</v>
      </c>
      <c r="AQ45" s="291">
        <v>149</v>
      </c>
      <c r="AR45" s="292">
        <f t="shared" si="72"/>
        <v>0.18625</v>
      </c>
      <c r="AS45" s="291">
        <v>400</v>
      </c>
      <c r="AT45" s="291">
        <v>44</v>
      </c>
      <c r="AU45" s="292">
        <f t="shared" si="73"/>
        <v>0.11</v>
      </c>
      <c r="AV45" s="291">
        <f t="shared" si="49"/>
        <v>1200</v>
      </c>
      <c r="AW45" s="291">
        <f>AT45+AQ45</f>
        <v>193</v>
      </c>
      <c r="AX45" s="293">
        <f t="shared" si="74"/>
        <v>0.16083333333333333</v>
      </c>
      <c r="AY45" s="294">
        <v>850</v>
      </c>
      <c r="AZ45" s="291">
        <v>254</v>
      </c>
      <c r="BA45" s="292">
        <f t="shared" si="75"/>
        <v>0.29882352941176471</v>
      </c>
      <c r="BB45" s="291">
        <v>450</v>
      </c>
      <c r="BC45" s="291">
        <v>47</v>
      </c>
      <c r="BD45" s="292">
        <f t="shared" si="76"/>
        <v>0.10444444444444445</v>
      </c>
      <c r="BE45" s="291">
        <f t="shared" si="78"/>
        <v>1300</v>
      </c>
      <c r="BF45" s="291">
        <f>BC45+AZ45</f>
        <v>301</v>
      </c>
      <c r="BG45" s="295">
        <f t="shared" si="77"/>
        <v>0.23153846153846153</v>
      </c>
      <c r="BH45" s="273"/>
      <c r="BI45" s="296">
        <f t="shared" si="80"/>
        <v>8670</v>
      </c>
      <c r="BJ45" s="297">
        <f t="shared" si="80"/>
        <v>2415</v>
      </c>
      <c r="BK45" s="298">
        <f t="shared" si="54"/>
        <v>0.27854671280276816</v>
      </c>
      <c r="BL45" s="299">
        <f t="shared" si="81"/>
        <v>5160</v>
      </c>
      <c r="BM45" s="297">
        <f t="shared" si="81"/>
        <v>529</v>
      </c>
      <c r="BN45" s="300">
        <f t="shared" si="56"/>
        <v>0.10251937984496123</v>
      </c>
      <c r="BO45" s="172">
        <f t="shared" si="82"/>
        <v>13830</v>
      </c>
      <c r="BP45" s="297">
        <f t="shared" si="82"/>
        <v>2944</v>
      </c>
      <c r="BQ45" s="301">
        <f t="shared" si="58"/>
        <v>0.21287057122198119</v>
      </c>
      <c r="BR45" s="87"/>
      <c r="BS45" s="87"/>
    </row>
    <row r="46" spans="1:71" ht="26.25" customHeight="1" x14ac:dyDescent="0.15">
      <c r="B46" s="405"/>
      <c r="C46" s="408"/>
      <c r="D46" s="182" t="s">
        <v>199</v>
      </c>
      <c r="E46" s="399"/>
      <c r="F46" s="302">
        <v>960</v>
      </c>
      <c r="G46" s="303">
        <v>859</v>
      </c>
      <c r="H46" s="304">
        <f t="shared" si="36"/>
        <v>0.89479166666666665</v>
      </c>
      <c r="I46" s="303">
        <v>572</v>
      </c>
      <c r="J46" s="303">
        <v>416</v>
      </c>
      <c r="K46" s="304">
        <f t="shared" si="37"/>
        <v>0.72727272727272729</v>
      </c>
      <c r="L46" s="303">
        <f t="shared" si="38"/>
        <v>1532</v>
      </c>
      <c r="M46" s="303">
        <f>J46+G46</f>
        <v>1275</v>
      </c>
      <c r="N46" s="305">
        <f t="shared" si="39"/>
        <v>0.8322454308093995</v>
      </c>
      <c r="O46" s="306">
        <v>960</v>
      </c>
      <c r="P46" s="303">
        <v>852</v>
      </c>
      <c r="Q46" s="304">
        <f t="shared" si="40"/>
        <v>0.88749999999999996</v>
      </c>
      <c r="R46" s="303">
        <v>512</v>
      </c>
      <c r="S46" s="303">
        <v>415</v>
      </c>
      <c r="T46" s="304">
        <f t="shared" si="41"/>
        <v>0.810546875</v>
      </c>
      <c r="U46" s="303">
        <f t="shared" si="42"/>
        <v>1472</v>
      </c>
      <c r="V46" s="303">
        <f>S46+P46</f>
        <v>1267</v>
      </c>
      <c r="W46" s="305">
        <f t="shared" si="43"/>
        <v>0.86073369565217395</v>
      </c>
      <c r="X46" s="306">
        <v>876</v>
      </c>
      <c r="Y46" s="303">
        <v>792</v>
      </c>
      <c r="Z46" s="304">
        <f t="shared" si="44"/>
        <v>0.90410958904109584</v>
      </c>
      <c r="AA46" s="303">
        <v>468</v>
      </c>
      <c r="AB46" s="303">
        <v>326</v>
      </c>
      <c r="AC46" s="304">
        <f t="shared" si="45"/>
        <v>0.69658119658119655</v>
      </c>
      <c r="AD46" s="303">
        <f t="shared" si="46"/>
        <v>1344</v>
      </c>
      <c r="AE46" s="303">
        <f>AB46+Y46</f>
        <v>1118</v>
      </c>
      <c r="AF46" s="305">
        <f t="shared" si="47"/>
        <v>0.83184523809523814</v>
      </c>
      <c r="AG46" s="306">
        <v>940</v>
      </c>
      <c r="AH46" s="303">
        <v>876</v>
      </c>
      <c r="AI46" s="304">
        <f t="shared" si="69"/>
        <v>0.93191489361702129</v>
      </c>
      <c r="AJ46" s="303">
        <v>500</v>
      </c>
      <c r="AK46" s="303">
        <v>382</v>
      </c>
      <c r="AL46" s="304">
        <f t="shared" si="70"/>
        <v>0.76400000000000001</v>
      </c>
      <c r="AM46" s="303">
        <f t="shared" si="79"/>
        <v>1440</v>
      </c>
      <c r="AN46" s="303">
        <f>AK46+AH46</f>
        <v>1258</v>
      </c>
      <c r="AO46" s="305">
        <f t="shared" si="71"/>
        <v>0.87361111111111112</v>
      </c>
      <c r="AP46" s="306">
        <v>960</v>
      </c>
      <c r="AQ46" s="303">
        <v>896</v>
      </c>
      <c r="AR46" s="304">
        <f t="shared" si="72"/>
        <v>0.93333333333333335</v>
      </c>
      <c r="AS46" s="303">
        <v>416</v>
      </c>
      <c r="AT46" s="303">
        <v>315</v>
      </c>
      <c r="AU46" s="304">
        <f t="shared" si="73"/>
        <v>0.75721153846153844</v>
      </c>
      <c r="AV46" s="303">
        <f t="shared" si="49"/>
        <v>1376</v>
      </c>
      <c r="AW46" s="303">
        <f>AT46+AQ46</f>
        <v>1211</v>
      </c>
      <c r="AX46" s="305">
        <f t="shared" si="74"/>
        <v>0.88008720930232553</v>
      </c>
      <c r="AY46" s="306">
        <v>1044</v>
      </c>
      <c r="AZ46" s="303">
        <v>944</v>
      </c>
      <c r="BA46" s="304">
        <f t="shared" si="75"/>
        <v>0.90421455938697315</v>
      </c>
      <c r="BB46" s="303">
        <v>468</v>
      </c>
      <c r="BC46" s="303">
        <v>327</v>
      </c>
      <c r="BD46" s="304">
        <f t="shared" si="76"/>
        <v>0.69871794871794868</v>
      </c>
      <c r="BE46" s="303">
        <f t="shared" si="78"/>
        <v>1512</v>
      </c>
      <c r="BF46" s="303">
        <f>BC46+AZ46</f>
        <v>1271</v>
      </c>
      <c r="BG46" s="307">
        <f t="shared" si="77"/>
        <v>0.84060846560846558</v>
      </c>
      <c r="BH46" s="273"/>
      <c r="BI46" s="308">
        <f t="shared" si="80"/>
        <v>11604</v>
      </c>
      <c r="BJ46" s="309">
        <f t="shared" si="80"/>
        <v>10549</v>
      </c>
      <c r="BK46" s="310">
        <f t="shared" si="54"/>
        <v>0.90908307480179251</v>
      </c>
      <c r="BL46" s="182">
        <f t="shared" si="81"/>
        <v>6040</v>
      </c>
      <c r="BM46" s="309">
        <f t="shared" si="81"/>
        <v>4489</v>
      </c>
      <c r="BN46" s="311">
        <f t="shared" si="56"/>
        <v>0.74321192052980134</v>
      </c>
      <c r="BO46" s="312">
        <f t="shared" si="82"/>
        <v>17644</v>
      </c>
      <c r="BP46" s="309">
        <f t="shared" si="82"/>
        <v>15038</v>
      </c>
      <c r="BQ46" s="313">
        <f t="shared" si="58"/>
        <v>0.85230106551802309</v>
      </c>
      <c r="BR46" s="87"/>
      <c r="BS46" s="87"/>
    </row>
    <row r="47" spans="1:71" s="90" customFormat="1" ht="26.25" customHeight="1" x14ac:dyDescent="0.15">
      <c r="B47" s="405"/>
      <c r="C47" s="400" t="s">
        <v>190</v>
      </c>
      <c r="D47" s="190" t="s">
        <v>163</v>
      </c>
      <c r="E47" s="392" t="s">
        <v>187</v>
      </c>
      <c r="F47" s="145">
        <v>640</v>
      </c>
      <c r="G47" s="146">
        <v>155</v>
      </c>
      <c r="H47" s="147">
        <f t="shared" si="36"/>
        <v>0.2421875</v>
      </c>
      <c r="I47" s="146">
        <v>352</v>
      </c>
      <c r="J47" s="146">
        <v>201</v>
      </c>
      <c r="K47" s="147">
        <f t="shared" si="37"/>
        <v>0.57102272727272729</v>
      </c>
      <c r="L47" s="146">
        <f t="shared" ref="L47:L48" si="83">F47+I47</f>
        <v>992</v>
      </c>
      <c r="M47" s="146">
        <f>G47+J47</f>
        <v>356</v>
      </c>
      <c r="N47" s="314">
        <f t="shared" si="39"/>
        <v>0.3588709677419355</v>
      </c>
      <c r="O47" s="150">
        <v>640</v>
      </c>
      <c r="P47" s="146">
        <v>136</v>
      </c>
      <c r="Q47" s="147">
        <f t="shared" si="40"/>
        <v>0.21249999999999999</v>
      </c>
      <c r="R47" s="146">
        <v>320</v>
      </c>
      <c r="S47" s="146">
        <v>182</v>
      </c>
      <c r="T47" s="147">
        <f t="shared" si="41"/>
        <v>0.56874999999999998</v>
      </c>
      <c r="U47" s="146">
        <f t="shared" ref="U47:U48" si="84">O47+R47</f>
        <v>960</v>
      </c>
      <c r="V47" s="146">
        <f>P47+S47</f>
        <v>318</v>
      </c>
      <c r="W47" s="314">
        <f t="shared" si="43"/>
        <v>0.33124999999999999</v>
      </c>
      <c r="X47" s="150">
        <v>564</v>
      </c>
      <c r="Y47" s="146">
        <v>132</v>
      </c>
      <c r="Z47" s="147">
        <f t="shared" si="44"/>
        <v>0.23404255319148937</v>
      </c>
      <c r="AA47" s="146">
        <v>288</v>
      </c>
      <c r="AB47" s="146">
        <v>169</v>
      </c>
      <c r="AC47" s="147">
        <f t="shared" si="45"/>
        <v>0.58680555555555558</v>
      </c>
      <c r="AD47" s="146">
        <f t="shared" ref="AD47:AD48" si="85">X47+AA47</f>
        <v>852</v>
      </c>
      <c r="AE47" s="146">
        <f>Y47+AB47</f>
        <v>301</v>
      </c>
      <c r="AF47" s="314">
        <f t="shared" si="47"/>
        <v>0.35328638497652581</v>
      </c>
      <c r="AG47" s="150">
        <v>672</v>
      </c>
      <c r="AH47" s="146">
        <v>156</v>
      </c>
      <c r="AI47" s="147">
        <f t="shared" si="69"/>
        <v>0.23214285714285715</v>
      </c>
      <c r="AJ47" s="146">
        <v>320</v>
      </c>
      <c r="AK47" s="146">
        <v>167</v>
      </c>
      <c r="AL47" s="147">
        <f t="shared" si="70"/>
        <v>0.52187499999999998</v>
      </c>
      <c r="AM47" s="146">
        <f t="shared" si="79"/>
        <v>992</v>
      </c>
      <c r="AN47" s="146">
        <f>AH47+AK47</f>
        <v>323</v>
      </c>
      <c r="AO47" s="314">
        <f t="shared" si="71"/>
        <v>0.32560483870967744</v>
      </c>
      <c r="AP47" s="150">
        <v>640</v>
      </c>
      <c r="AQ47" s="146">
        <v>150</v>
      </c>
      <c r="AR47" s="147">
        <f t="shared" si="72"/>
        <v>0.234375</v>
      </c>
      <c r="AS47" s="146">
        <v>256</v>
      </c>
      <c r="AT47" s="146">
        <v>138</v>
      </c>
      <c r="AU47" s="147">
        <f t="shared" si="73"/>
        <v>0.5390625</v>
      </c>
      <c r="AV47" s="146">
        <f t="shared" ref="AV47:AV48" si="86">AP47+AS47</f>
        <v>896</v>
      </c>
      <c r="AW47" s="146">
        <f>AQ47+AT47</f>
        <v>288</v>
      </c>
      <c r="AX47" s="314">
        <f t="shared" si="74"/>
        <v>0.32142857142857145</v>
      </c>
      <c r="AY47" s="150">
        <v>672</v>
      </c>
      <c r="AZ47" s="146">
        <v>153</v>
      </c>
      <c r="BA47" s="147">
        <f t="shared" si="75"/>
        <v>0.22767857142857142</v>
      </c>
      <c r="BB47" s="146">
        <v>320</v>
      </c>
      <c r="BC47" s="146">
        <v>184</v>
      </c>
      <c r="BD47" s="147">
        <f t="shared" si="76"/>
        <v>0.57499999999999996</v>
      </c>
      <c r="BE47" s="146">
        <f t="shared" si="78"/>
        <v>992</v>
      </c>
      <c r="BF47" s="146">
        <f>AZ47+BC47</f>
        <v>337</v>
      </c>
      <c r="BG47" s="315">
        <f t="shared" si="77"/>
        <v>0.33971774193548387</v>
      </c>
      <c r="BH47" s="204"/>
      <c r="BI47" s="316">
        <f t="shared" si="80"/>
        <v>8103</v>
      </c>
      <c r="BJ47" s="317">
        <f t="shared" si="80"/>
        <v>2076</v>
      </c>
      <c r="BK47" s="318">
        <f t="shared" si="54"/>
        <v>0.25620140688633841</v>
      </c>
      <c r="BL47" s="319">
        <f t="shared" si="81"/>
        <v>4484</v>
      </c>
      <c r="BM47" s="317">
        <f t="shared" si="81"/>
        <v>2145</v>
      </c>
      <c r="BN47" s="82">
        <f t="shared" si="56"/>
        <v>0.47836752899197144</v>
      </c>
      <c r="BO47" s="114">
        <f t="shared" si="82"/>
        <v>12587</v>
      </c>
      <c r="BP47" s="317">
        <f t="shared" si="82"/>
        <v>4221</v>
      </c>
      <c r="BQ47" s="320">
        <f t="shared" si="58"/>
        <v>0.33534599189640107</v>
      </c>
      <c r="BR47" s="81"/>
    </row>
    <row r="48" spans="1:71" s="90" customFormat="1" ht="26.25" customHeight="1" thickBot="1" x14ac:dyDescent="0.2">
      <c r="B48" s="406"/>
      <c r="C48" s="401"/>
      <c r="D48" s="197" t="s">
        <v>164</v>
      </c>
      <c r="E48" s="402"/>
      <c r="F48" s="198">
        <v>320</v>
      </c>
      <c r="G48" s="199">
        <v>217</v>
      </c>
      <c r="H48" s="200">
        <f t="shared" si="36"/>
        <v>0.67812499999999998</v>
      </c>
      <c r="I48" s="199">
        <v>220</v>
      </c>
      <c r="J48" s="199">
        <v>83</v>
      </c>
      <c r="K48" s="200">
        <f t="shared" si="37"/>
        <v>0.37727272727272726</v>
      </c>
      <c r="L48" s="199">
        <f t="shared" si="83"/>
        <v>540</v>
      </c>
      <c r="M48" s="199">
        <f>G48+J48</f>
        <v>300</v>
      </c>
      <c r="N48" s="201">
        <f t="shared" si="39"/>
        <v>0.55555555555555558</v>
      </c>
      <c r="O48" s="202">
        <v>320</v>
      </c>
      <c r="P48" s="199">
        <v>215</v>
      </c>
      <c r="Q48" s="200">
        <f t="shared" si="40"/>
        <v>0.671875</v>
      </c>
      <c r="R48" s="199">
        <v>200</v>
      </c>
      <c r="S48" s="199">
        <v>69</v>
      </c>
      <c r="T48" s="200">
        <f t="shared" si="41"/>
        <v>0.34499999999999997</v>
      </c>
      <c r="U48" s="199">
        <f t="shared" si="84"/>
        <v>520</v>
      </c>
      <c r="V48" s="199">
        <f>P48+S48</f>
        <v>284</v>
      </c>
      <c r="W48" s="201">
        <f t="shared" si="43"/>
        <v>0.5461538461538461</v>
      </c>
      <c r="X48" s="202">
        <v>312</v>
      </c>
      <c r="Y48" s="199">
        <v>197</v>
      </c>
      <c r="Z48" s="200">
        <f t="shared" si="44"/>
        <v>0.63141025641025639</v>
      </c>
      <c r="AA48" s="199">
        <v>180</v>
      </c>
      <c r="AB48" s="199">
        <v>56</v>
      </c>
      <c r="AC48" s="200">
        <f t="shared" si="45"/>
        <v>0.31111111111111112</v>
      </c>
      <c r="AD48" s="199">
        <f t="shared" si="85"/>
        <v>492</v>
      </c>
      <c r="AE48" s="199">
        <f>Y48+AB48</f>
        <v>253</v>
      </c>
      <c r="AF48" s="201">
        <f t="shared" si="47"/>
        <v>0.51422764227642281</v>
      </c>
      <c r="AG48" s="202">
        <v>300</v>
      </c>
      <c r="AH48" s="199">
        <v>208</v>
      </c>
      <c r="AI48" s="200">
        <f t="shared" si="69"/>
        <v>0.69333333333333336</v>
      </c>
      <c r="AJ48" s="199">
        <v>180</v>
      </c>
      <c r="AK48" s="199">
        <v>43</v>
      </c>
      <c r="AL48" s="200">
        <f t="shared" si="70"/>
        <v>0.2388888888888889</v>
      </c>
      <c r="AM48" s="199">
        <f t="shared" si="79"/>
        <v>480</v>
      </c>
      <c r="AN48" s="199">
        <f>AH48+AK48</f>
        <v>251</v>
      </c>
      <c r="AO48" s="201">
        <f t="shared" si="71"/>
        <v>0.5229166666666667</v>
      </c>
      <c r="AP48" s="202">
        <v>320</v>
      </c>
      <c r="AQ48" s="199">
        <v>207</v>
      </c>
      <c r="AR48" s="200">
        <f t="shared" si="72"/>
        <v>0.64687499999999998</v>
      </c>
      <c r="AS48" s="199">
        <v>160</v>
      </c>
      <c r="AT48" s="199">
        <v>46</v>
      </c>
      <c r="AU48" s="200">
        <f t="shared" si="73"/>
        <v>0.28749999999999998</v>
      </c>
      <c r="AV48" s="199">
        <f t="shared" si="86"/>
        <v>480</v>
      </c>
      <c r="AW48" s="199">
        <f>AQ48+AT48</f>
        <v>253</v>
      </c>
      <c r="AX48" s="201">
        <f t="shared" si="74"/>
        <v>0.52708333333333335</v>
      </c>
      <c r="AY48" s="202">
        <v>320</v>
      </c>
      <c r="AZ48" s="199">
        <v>171</v>
      </c>
      <c r="BA48" s="200">
        <f t="shared" si="75"/>
        <v>0.53437500000000004</v>
      </c>
      <c r="BB48" s="199">
        <v>200</v>
      </c>
      <c r="BC48" s="199">
        <v>77</v>
      </c>
      <c r="BD48" s="200">
        <f t="shared" si="76"/>
        <v>0.38500000000000001</v>
      </c>
      <c r="BE48" s="199">
        <f t="shared" si="78"/>
        <v>520</v>
      </c>
      <c r="BF48" s="199">
        <f>AZ48+BC48</f>
        <v>248</v>
      </c>
      <c r="BG48" s="203">
        <f t="shared" si="77"/>
        <v>0.47692307692307695</v>
      </c>
      <c r="BH48" s="204"/>
      <c r="BI48" s="321">
        <f t="shared" si="80"/>
        <v>3453</v>
      </c>
      <c r="BJ48" s="322">
        <f t="shared" si="80"/>
        <v>2151</v>
      </c>
      <c r="BK48" s="323">
        <f t="shared" si="54"/>
        <v>0.6229365768896612</v>
      </c>
      <c r="BL48" s="324">
        <f t="shared" si="81"/>
        <v>2068</v>
      </c>
      <c r="BM48" s="322">
        <f t="shared" si="81"/>
        <v>799</v>
      </c>
      <c r="BN48" s="325">
        <f t="shared" si="56"/>
        <v>0.38636363636363635</v>
      </c>
      <c r="BO48" s="326">
        <f t="shared" si="82"/>
        <v>5521</v>
      </c>
      <c r="BP48" s="322">
        <f t="shared" si="82"/>
        <v>2950</v>
      </c>
      <c r="BQ48" s="327">
        <f t="shared" si="58"/>
        <v>0.53432349212099262</v>
      </c>
      <c r="BR48" s="81"/>
    </row>
    <row r="49" spans="8:59" ht="14.25" thickTop="1" x14ac:dyDescent="0.15"/>
    <row r="50" spans="8:59" ht="22.5" customHeight="1" x14ac:dyDescent="0.15">
      <c r="H50" s="403" t="s">
        <v>165</v>
      </c>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3"/>
      <c r="AO50" s="403"/>
      <c r="AP50" s="403"/>
      <c r="AQ50" s="403"/>
      <c r="AR50" s="403"/>
      <c r="AS50" s="403"/>
      <c r="AT50" s="403"/>
      <c r="AU50" s="403"/>
      <c r="AV50" s="403"/>
      <c r="AW50" s="403"/>
      <c r="AX50" s="403"/>
      <c r="AY50" s="403"/>
      <c r="AZ50" s="403"/>
      <c r="BA50" s="403"/>
      <c r="BB50" s="403"/>
      <c r="BC50" s="403"/>
      <c r="BD50" s="403"/>
      <c r="BE50" s="403"/>
      <c r="BF50" s="403"/>
      <c r="BG50" s="403"/>
    </row>
    <row r="51" spans="8:59" ht="22.5" customHeight="1" x14ac:dyDescent="0.15">
      <c r="H51" s="391" t="s">
        <v>166</v>
      </c>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1"/>
      <c r="AP51" s="391"/>
      <c r="AQ51" s="391"/>
      <c r="AR51" s="391"/>
      <c r="AS51" s="391"/>
      <c r="AT51" s="391"/>
      <c r="AU51" s="391"/>
      <c r="AV51" s="391"/>
      <c r="AW51" s="391"/>
      <c r="AX51" s="391"/>
      <c r="AY51" s="391"/>
      <c r="AZ51" s="391"/>
      <c r="BA51" s="391"/>
      <c r="BB51" s="391"/>
      <c r="BC51" s="391"/>
      <c r="BD51" s="391"/>
      <c r="BE51" s="391"/>
      <c r="BF51" s="391"/>
      <c r="BG51" s="391"/>
    </row>
    <row r="52" spans="8:59" ht="26.25" customHeight="1" x14ac:dyDescent="0.15">
      <c r="H52" s="391" t="s">
        <v>167</v>
      </c>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row>
  </sheetData>
  <mergeCells count="97">
    <mergeCell ref="B6:B8"/>
    <mergeCell ref="C6:D8"/>
    <mergeCell ref="E6:E8"/>
    <mergeCell ref="F6:N6"/>
    <mergeCell ref="O6:W6"/>
    <mergeCell ref="AG6:AO6"/>
    <mergeCell ref="AP6:AX6"/>
    <mergeCell ref="AY6:BG6"/>
    <mergeCell ref="BI6:BQ6"/>
    <mergeCell ref="F7:H7"/>
    <mergeCell ref="I7:K7"/>
    <mergeCell ref="L7:N7"/>
    <mergeCell ref="O7:Q7"/>
    <mergeCell ref="R7:T7"/>
    <mergeCell ref="U7:W7"/>
    <mergeCell ref="X6:AF6"/>
    <mergeCell ref="X7:Z7"/>
    <mergeCell ref="AA7:AC7"/>
    <mergeCell ref="AD7:AF7"/>
    <mergeCell ref="BO7:BQ7"/>
    <mergeCell ref="AG7:AI7"/>
    <mergeCell ref="AJ7:AL7"/>
    <mergeCell ref="AM7:AO7"/>
    <mergeCell ref="AP7:AR7"/>
    <mergeCell ref="AS7:AU7"/>
    <mergeCell ref="AV7:AX7"/>
    <mergeCell ref="AY7:BA7"/>
    <mergeCell ref="BB7:BD7"/>
    <mergeCell ref="BE7:BG7"/>
    <mergeCell ref="BI7:BK7"/>
    <mergeCell ref="BL7:BN7"/>
    <mergeCell ref="B9:B12"/>
    <mergeCell ref="C9:D9"/>
    <mergeCell ref="C10:D10"/>
    <mergeCell ref="C11:D11"/>
    <mergeCell ref="C12:D12"/>
    <mergeCell ref="E15:E19"/>
    <mergeCell ref="C20:D20"/>
    <mergeCell ref="B21:B26"/>
    <mergeCell ref="C21:C24"/>
    <mergeCell ref="E21:E24"/>
    <mergeCell ref="C25:C26"/>
    <mergeCell ref="E25:E26"/>
    <mergeCell ref="B13:B20"/>
    <mergeCell ref="C13:D13"/>
    <mergeCell ref="C14:D14"/>
    <mergeCell ref="C15:C19"/>
    <mergeCell ref="AG28:AO28"/>
    <mergeCell ref="AP28:AX28"/>
    <mergeCell ref="AY28:BG28"/>
    <mergeCell ref="BI28:BQ28"/>
    <mergeCell ref="F29:H29"/>
    <mergeCell ref="I29:K29"/>
    <mergeCell ref="L29:N29"/>
    <mergeCell ref="O29:Q29"/>
    <mergeCell ref="R29:T29"/>
    <mergeCell ref="U29:W29"/>
    <mergeCell ref="F28:N28"/>
    <mergeCell ref="O28:W28"/>
    <mergeCell ref="X28:AF28"/>
    <mergeCell ref="X29:Z29"/>
    <mergeCell ref="AA29:AC29"/>
    <mergeCell ref="AD29:AF29"/>
    <mergeCell ref="BB29:BD29"/>
    <mergeCell ref="BE29:BG29"/>
    <mergeCell ref="BI29:BK29"/>
    <mergeCell ref="BL29:BN29"/>
    <mergeCell ref="BO29:BQ29"/>
    <mergeCell ref="B28:B30"/>
    <mergeCell ref="C28:D30"/>
    <mergeCell ref="E28:E30"/>
    <mergeCell ref="B31:B34"/>
    <mergeCell ref="C31:D31"/>
    <mergeCell ref="C32:D32"/>
    <mergeCell ref="C33:D33"/>
    <mergeCell ref="C34:D34"/>
    <mergeCell ref="AY29:BA29"/>
    <mergeCell ref="AG29:AI29"/>
    <mergeCell ref="AJ29:AL29"/>
    <mergeCell ref="AM29:AO29"/>
    <mergeCell ref="AP29:AR29"/>
    <mergeCell ref="AS29:AU29"/>
    <mergeCell ref="AV29:AX29"/>
    <mergeCell ref="B43:B48"/>
    <mergeCell ref="C43:C46"/>
    <mergeCell ref="B35:B42"/>
    <mergeCell ref="C35:D35"/>
    <mergeCell ref="C36:D36"/>
    <mergeCell ref="C37:C41"/>
    <mergeCell ref="H52:BG52"/>
    <mergeCell ref="E37:E41"/>
    <mergeCell ref="C42:D42"/>
    <mergeCell ref="E43:E46"/>
    <mergeCell ref="C47:C48"/>
    <mergeCell ref="E47:E48"/>
    <mergeCell ref="H50:BG50"/>
    <mergeCell ref="H51:BG51"/>
  </mergeCells>
  <phoneticPr fontId="1"/>
  <pageMargins left="0.7" right="0.7" top="0.75" bottom="0.75" header="0.3" footer="0.3"/>
  <pageSetup paperSize="9" scale="56"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B26C2E8B3825408EC520AC34B23417" ma:contentTypeVersion="0" ma:contentTypeDescription="新しいドキュメントを作成します。" ma:contentTypeScope="" ma:versionID="a50fdb1545f46e14f043b02ab4b47f6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C73F9-8DB4-4A40-8634-EE3F9CDA5A9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613E587-4C28-4FF3-B416-F5E21D337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8F48729-92CD-46C1-AA32-6F87502A72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 (施設利用状況)</vt:lpstr>
      <vt:lpstr>運動施設年間稼働率</vt:lpstr>
      <vt:lpstr>' (施設利用状況)'!Print_Area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歩</dc:creator>
  <cp:lastModifiedBy>HOSTNAME</cp:lastModifiedBy>
  <dcterms:created xsi:type="dcterms:W3CDTF">2017-08-30T13:34:10Z</dcterms:created>
  <dcterms:modified xsi:type="dcterms:W3CDTF">2017-09-01T04:47:21Z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0x0101004AB26C2E8B3825408EC520AC34B23417</vt:lpwstr>
  </property>
</Properties>
</file>