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3 経常業務全般\34 政治団体(大阪府所管)収支報告書\平成31年度\09 要旨公表関係\01　概要資料\"/>
    </mc:Choice>
  </mc:AlternateContent>
  <bookViews>
    <workbookView xWindow="120" yWindow="120" windowWidth="14955" windowHeight="7500" tabRatio="800"/>
  </bookViews>
  <sheets>
    <sheet name="参考２－①（H30）" sheetId="27" r:id="rId1"/>
    <sheet name="参考２－②（H29）" sheetId="29" r:id="rId2"/>
  </sheets>
  <definedNames>
    <definedName name="_xlnm.Print_Area" localSheetId="0">'参考２－①（H30）'!$A$1:$P$29</definedName>
    <definedName name="_xlnm.Print_Area" localSheetId="1">'参考２－②（H29）'!$A$1:$P$31</definedName>
  </definedNames>
  <calcPr calcId="162913"/>
</workbook>
</file>

<file path=xl/calcChain.xml><?xml version="1.0" encoding="utf-8"?>
<calcChain xmlns="http://schemas.openxmlformats.org/spreadsheetml/2006/main">
  <c r="K28" i="27" l="1"/>
  <c r="L16" i="27" l="1"/>
  <c r="K16" i="27"/>
  <c r="J16" i="27"/>
  <c r="I16" i="27"/>
  <c r="H16" i="27"/>
  <c r="G16" i="27"/>
  <c r="F16" i="27"/>
  <c r="E16" i="27"/>
  <c r="D16" i="27"/>
  <c r="C16" i="27"/>
  <c r="B16" i="27"/>
  <c r="P15" i="27"/>
  <c r="L14" i="27"/>
  <c r="K14" i="27"/>
  <c r="J14" i="27"/>
  <c r="I14" i="27"/>
  <c r="H14" i="27"/>
  <c r="G14" i="27"/>
  <c r="F14" i="27"/>
  <c r="E14" i="27"/>
  <c r="D14" i="27"/>
  <c r="C14" i="27"/>
  <c r="B14" i="27"/>
  <c r="P13" i="27"/>
  <c r="P21" i="27"/>
  <c r="P21" i="29" l="1"/>
  <c r="P19" i="29"/>
  <c r="L22" i="29" l="1"/>
  <c r="K22" i="29"/>
  <c r="J22" i="29"/>
  <c r="I22" i="29"/>
  <c r="H22" i="29"/>
  <c r="G22" i="29"/>
  <c r="F22" i="29"/>
  <c r="E22" i="29"/>
  <c r="D22" i="29"/>
  <c r="C22" i="29"/>
  <c r="B22" i="29"/>
  <c r="L16" i="29" l="1"/>
  <c r="K16" i="29"/>
  <c r="J16" i="29"/>
  <c r="I16" i="29"/>
  <c r="H16" i="29"/>
  <c r="G16" i="29"/>
  <c r="F16" i="29"/>
  <c r="E16" i="29"/>
  <c r="D16" i="29"/>
  <c r="C16" i="29"/>
  <c r="B16" i="29"/>
  <c r="P15" i="29"/>
  <c r="L12" i="29"/>
  <c r="K12" i="29"/>
  <c r="J12" i="29"/>
  <c r="I12" i="29"/>
  <c r="H12" i="29"/>
  <c r="G12" i="29"/>
  <c r="F12" i="29"/>
  <c r="E12" i="29"/>
  <c r="D12" i="29"/>
  <c r="C12" i="29"/>
  <c r="B12" i="29"/>
  <c r="P11" i="29"/>
  <c r="L30" i="29"/>
  <c r="K30" i="29"/>
  <c r="J30" i="29"/>
  <c r="I30" i="29"/>
  <c r="H30" i="29"/>
  <c r="G30" i="29"/>
  <c r="F30" i="29"/>
  <c r="E30" i="29"/>
  <c r="D30" i="29"/>
  <c r="C30" i="29"/>
  <c r="B30" i="29"/>
  <c r="P29" i="29"/>
  <c r="L28" i="29"/>
  <c r="K28" i="29"/>
  <c r="J28" i="29"/>
  <c r="I28" i="29"/>
  <c r="H28" i="29"/>
  <c r="G28" i="29"/>
  <c r="F28" i="29"/>
  <c r="E28" i="29"/>
  <c r="D28" i="29"/>
  <c r="C28" i="29"/>
  <c r="B28" i="29"/>
  <c r="P27" i="29"/>
  <c r="L26" i="29"/>
  <c r="K26" i="29"/>
  <c r="J26" i="29"/>
  <c r="I26" i="29"/>
  <c r="H26" i="29"/>
  <c r="G26" i="29"/>
  <c r="F26" i="29"/>
  <c r="E26" i="29"/>
  <c r="D26" i="29"/>
  <c r="C26" i="29"/>
  <c r="B26" i="29"/>
  <c r="P25" i="29"/>
  <c r="L24" i="29"/>
  <c r="K24" i="29"/>
  <c r="J24" i="29"/>
  <c r="I24" i="29"/>
  <c r="H24" i="29"/>
  <c r="G24" i="29"/>
  <c r="F24" i="29"/>
  <c r="E24" i="29"/>
  <c r="D24" i="29"/>
  <c r="C24" i="29"/>
  <c r="B24" i="29"/>
  <c r="P23" i="29"/>
  <c r="L20" i="29"/>
  <c r="K20" i="29"/>
  <c r="J20" i="29"/>
  <c r="I20" i="29"/>
  <c r="H20" i="29"/>
  <c r="G20" i="29"/>
  <c r="F20" i="29"/>
  <c r="E20" i="29"/>
  <c r="D20" i="29"/>
  <c r="C20" i="29"/>
  <c r="B20" i="29"/>
  <c r="L18" i="29"/>
  <c r="K18" i="29"/>
  <c r="J18" i="29"/>
  <c r="I18" i="29"/>
  <c r="H18" i="29"/>
  <c r="G18" i="29"/>
  <c r="F18" i="29"/>
  <c r="E18" i="29"/>
  <c r="D18" i="29"/>
  <c r="C18" i="29"/>
  <c r="B18" i="29"/>
  <c r="P17" i="29"/>
  <c r="L14" i="29"/>
  <c r="K14" i="29"/>
  <c r="J14" i="29"/>
  <c r="I14" i="29"/>
  <c r="H14" i="29"/>
  <c r="G14" i="29"/>
  <c r="F14" i="29"/>
  <c r="E14" i="29"/>
  <c r="D14" i="29"/>
  <c r="C14" i="29"/>
  <c r="B14" i="29"/>
  <c r="P13" i="29"/>
  <c r="L10" i="29"/>
  <c r="K10" i="29"/>
  <c r="J10" i="29"/>
  <c r="I10" i="29"/>
  <c r="H10" i="29"/>
  <c r="G10" i="29"/>
  <c r="F10" i="29"/>
  <c r="E10" i="29"/>
  <c r="D10" i="29"/>
  <c r="C10" i="29"/>
  <c r="B10" i="29"/>
  <c r="P9" i="29"/>
  <c r="L8" i="29"/>
  <c r="K8" i="29"/>
  <c r="J8" i="29"/>
  <c r="I8" i="29"/>
  <c r="H8" i="29"/>
  <c r="G8" i="29"/>
  <c r="F8" i="29"/>
  <c r="E8" i="29"/>
  <c r="D8" i="29"/>
  <c r="C8" i="29"/>
  <c r="B8" i="29"/>
  <c r="P7" i="29"/>
  <c r="L6" i="29"/>
  <c r="K6" i="29"/>
  <c r="J6" i="29"/>
  <c r="I6" i="29"/>
  <c r="H6" i="29"/>
  <c r="G6" i="29"/>
  <c r="F6" i="29"/>
  <c r="E6" i="29"/>
  <c r="D6" i="29"/>
  <c r="C6" i="29"/>
  <c r="B6" i="29"/>
  <c r="P5" i="29"/>
  <c r="L24" i="27" l="1"/>
  <c r="K24" i="27"/>
  <c r="J24" i="27"/>
  <c r="I24" i="27"/>
  <c r="H24" i="27"/>
  <c r="G24" i="27"/>
  <c r="F24" i="27"/>
  <c r="E24" i="27"/>
  <c r="D24" i="27"/>
  <c r="C24" i="27"/>
  <c r="B24" i="27"/>
  <c r="L28" i="27" l="1"/>
  <c r="J28" i="27"/>
  <c r="I28" i="27"/>
  <c r="H28" i="27"/>
  <c r="G28" i="27"/>
  <c r="F28" i="27"/>
  <c r="E28" i="27"/>
  <c r="D28" i="27"/>
  <c r="C28" i="27"/>
  <c r="B28" i="27"/>
  <c r="L26" i="27"/>
  <c r="K26" i="27"/>
  <c r="J26" i="27"/>
  <c r="I26" i="27"/>
  <c r="H26" i="27"/>
  <c r="G26" i="27"/>
  <c r="F26" i="27"/>
  <c r="E26" i="27"/>
  <c r="D26" i="27"/>
  <c r="C26" i="27"/>
  <c r="B26" i="27"/>
  <c r="P23" i="27"/>
  <c r="P25" i="27"/>
  <c r="P27" i="27"/>
  <c r="L22" i="27"/>
  <c r="K22" i="27"/>
  <c r="J22" i="27"/>
  <c r="I22" i="27"/>
  <c r="H22" i="27"/>
  <c r="G22" i="27"/>
  <c r="F22" i="27"/>
  <c r="E22" i="27"/>
  <c r="D22" i="27"/>
  <c r="C22" i="27"/>
  <c r="B22" i="27"/>
  <c r="L18" i="27"/>
  <c r="K18" i="27"/>
  <c r="J18" i="27"/>
  <c r="I18" i="27"/>
  <c r="H18" i="27"/>
  <c r="G18" i="27"/>
  <c r="F18" i="27"/>
  <c r="E18" i="27"/>
  <c r="D18" i="27"/>
  <c r="C18" i="27"/>
  <c r="B18" i="27"/>
  <c r="L12" i="27"/>
  <c r="K12" i="27"/>
  <c r="J12" i="27"/>
  <c r="I12" i="27"/>
  <c r="H12" i="27"/>
  <c r="G12" i="27"/>
  <c r="F12" i="27"/>
  <c r="E12" i="27"/>
  <c r="D12" i="27"/>
  <c r="C12" i="27"/>
  <c r="B12" i="27"/>
  <c r="L20" i="27"/>
  <c r="K20" i="27"/>
  <c r="J20" i="27"/>
  <c r="I20" i="27"/>
  <c r="H20" i="27"/>
  <c r="G20" i="27"/>
  <c r="F20" i="27"/>
  <c r="E20" i="27"/>
  <c r="D20" i="27"/>
  <c r="C20" i="27"/>
  <c r="B20" i="27"/>
  <c r="L10" i="27"/>
  <c r="K10" i="27"/>
  <c r="J10" i="27"/>
  <c r="I10" i="27"/>
  <c r="H10" i="27"/>
  <c r="G10" i="27"/>
  <c r="F10" i="27"/>
  <c r="E10" i="27"/>
  <c r="D10" i="27"/>
  <c r="C10" i="27"/>
  <c r="B10" i="27"/>
  <c r="L8" i="27"/>
  <c r="K8" i="27"/>
  <c r="J8" i="27"/>
  <c r="I8" i="27"/>
  <c r="H8" i="27"/>
  <c r="G8" i="27"/>
  <c r="F8" i="27"/>
  <c r="E8" i="27"/>
  <c r="D8" i="27"/>
  <c r="C8" i="27"/>
  <c r="B8" i="27"/>
  <c r="L6" i="27"/>
  <c r="K6" i="27"/>
  <c r="J6" i="27"/>
  <c r="I6" i="27"/>
  <c r="H6" i="27"/>
  <c r="G6" i="27"/>
  <c r="F6" i="27"/>
  <c r="E6" i="27"/>
  <c r="D6" i="27"/>
  <c r="C6" i="27"/>
  <c r="B6" i="27"/>
  <c r="P7" i="27"/>
  <c r="P9" i="27"/>
  <c r="P19" i="27"/>
  <c r="P11" i="27"/>
  <c r="P17" i="27"/>
  <c r="P5" i="27"/>
</calcChain>
</file>

<file path=xl/sharedStrings.xml><?xml version="1.0" encoding="utf-8"?>
<sst xmlns="http://schemas.openxmlformats.org/spreadsheetml/2006/main" count="69" uniqueCount="39">
  <si>
    <t>日本共産党</t>
  </si>
  <si>
    <t>総      計</t>
  </si>
  <si>
    <t xml:space="preserve">項目 </t>
  </si>
  <si>
    <t xml:space="preserve"> 区分</t>
  </si>
  <si>
    <t xml:space="preserve">個  人 </t>
  </si>
  <si>
    <t xml:space="preserve">団  体 </t>
  </si>
  <si>
    <t>政治団体</t>
    <phoneticPr fontId="2"/>
  </si>
  <si>
    <t>寄附金額</t>
    <phoneticPr fontId="2"/>
  </si>
  <si>
    <t>本年収入額   ①</t>
    <phoneticPr fontId="2"/>
  </si>
  <si>
    <t>前年繰越額    ②</t>
    <phoneticPr fontId="2"/>
  </si>
  <si>
    <t>収入総額    ③＝①＋②</t>
    <phoneticPr fontId="2"/>
  </si>
  <si>
    <t>支出総額     ④</t>
    <phoneticPr fontId="2"/>
  </si>
  <si>
    <t>交付金収入</t>
    <phoneticPr fontId="2"/>
  </si>
  <si>
    <t>借入金収入</t>
    <phoneticPr fontId="2"/>
  </si>
  <si>
    <t>事業収入</t>
    <phoneticPr fontId="2"/>
  </si>
  <si>
    <t>政党匿名</t>
    <phoneticPr fontId="2"/>
  </si>
  <si>
    <t>その他の政治団体合計</t>
    <phoneticPr fontId="2"/>
  </si>
  <si>
    <t>計</t>
    <phoneticPr fontId="2"/>
  </si>
  <si>
    <t>党費又は　　　会費</t>
    <rPh sb="0" eb="2">
      <t>トウヒ</t>
    </rPh>
    <rPh sb="2" eb="3">
      <t>マタ</t>
    </rPh>
    <rPh sb="7" eb="9">
      <t>カイヒ</t>
    </rPh>
    <phoneticPr fontId="2"/>
  </si>
  <si>
    <t>その他の　　　収入</t>
    <rPh sb="7" eb="9">
      <t>シュウニュウ</t>
    </rPh>
    <phoneticPr fontId="2"/>
  </si>
  <si>
    <t xml:space="preserve">政党の支部　合計 </t>
    <phoneticPr fontId="2"/>
  </si>
  <si>
    <t>翌年繰越額 ③－④</t>
    <phoneticPr fontId="2"/>
  </si>
  <si>
    <t>〔単位：千円・％〕</t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</si>
  <si>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</si>
  <si>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公明党</t>
    <rPh sb="0" eb="3">
      <t>コウメイトウ</t>
    </rPh>
    <phoneticPr fontId="2"/>
  </si>
  <si>
    <t>社会民主党</t>
    <rPh sb="0" eb="2">
      <t>シャカイ</t>
    </rPh>
    <rPh sb="2" eb="5">
      <t>ミンシュトウ</t>
    </rPh>
    <phoneticPr fontId="2"/>
  </si>
  <si>
    <t>日本維新の会</t>
    <rPh sb="0" eb="2">
      <t>ニッポン</t>
    </rPh>
    <rPh sb="2" eb="4">
      <t>イシン</t>
    </rPh>
    <rPh sb="5" eb="6">
      <t>カイ</t>
    </rPh>
    <phoneticPr fontId="2"/>
  </si>
  <si>
    <t>自由党</t>
    <rPh sb="0" eb="3">
      <t>ジユウトウ</t>
    </rPh>
    <phoneticPr fontId="2"/>
  </si>
  <si>
    <t>　　　　　収入項目別内訳（平成２９年分）</t>
    <rPh sb="17" eb="19">
      <t>ネンブン</t>
    </rPh>
    <phoneticPr fontId="2"/>
  </si>
  <si>
    <t>国民民主党</t>
    <rPh sb="0" eb="2">
      <t>コクミン</t>
    </rPh>
    <rPh sb="2" eb="5">
      <t>ミンシュトウ</t>
    </rPh>
    <phoneticPr fontId="2"/>
  </si>
  <si>
    <t>立憲民主党</t>
    <rPh sb="0" eb="2">
      <t>リッケン</t>
    </rPh>
    <rPh sb="2" eb="5">
      <t>ミンシュトウ</t>
    </rPh>
    <phoneticPr fontId="2"/>
  </si>
  <si>
    <t>希望の党</t>
    <rPh sb="0" eb="2">
      <t>キボウ</t>
    </rPh>
    <rPh sb="3" eb="4">
      <t>トウ</t>
    </rPh>
    <phoneticPr fontId="2"/>
  </si>
  <si>
    <t>日本のこころ</t>
    <rPh sb="0" eb="2">
      <t>ニッポン</t>
    </rPh>
    <phoneticPr fontId="2"/>
  </si>
  <si>
    <t>※　本表の政党の順序は、平成２９年の本年収入額による。　※  (  )内は、本年収入額に占める比率である。  　※千円単位で四捨五入しているため、合計欄と表中の計が一致しない場合がある。</t>
    <phoneticPr fontId="2"/>
  </si>
  <si>
    <t>　　　　　収入項目別内訳（平成３０年分）</t>
    <rPh sb="17" eb="19">
      <t>ネンブン</t>
    </rPh>
    <phoneticPr fontId="2"/>
  </si>
  <si>
    <t>立憲民主党</t>
    <rPh sb="0" eb="2">
      <t>リッケン</t>
    </rPh>
    <rPh sb="2" eb="4">
      <t>ミンシュ</t>
    </rPh>
    <rPh sb="4" eb="5">
      <t>トウ</t>
    </rPh>
    <phoneticPr fontId="2"/>
  </si>
  <si>
    <t>※　本表の政党の順序は、平成３０年の本年収入額による。　※  (  )内は、本年収入額に占める比率である。  　※千円単位で四捨五入しているため、合計欄と表中の計が一致しない場合がある。</t>
    <phoneticPr fontId="2"/>
  </si>
  <si>
    <t>参考　２－①</t>
    <phoneticPr fontId="2"/>
  </si>
  <si>
    <t>参考　２－②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</si>
</sst>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,##0.0&quot;)&quot;"/>
    <numFmt numFmtId="177" formatCode="#,##0_);[Red]\(#,##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2" fillId="0" borderId="0" xfId="0" applyFont="1">
      <alignment vertical="center"/>
    </xf>
    <xf numFmtId="176" fontId="25" fillId="0" borderId="6" xfId="0" applyNumberFormat="1" applyFont="1" applyFill="1" applyBorder="1" applyAlignment="1">
      <alignment horizontal="right" vertical="center" wrapText="1"/>
    </xf>
    <xf numFmtId="176" fontId="25" fillId="0" borderId="7" xfId="0" applyNumberFormat="1" applyFont="1" applyFill="1" applyBorder="1" applyAlignment="1">
      <alignment horizontal="right" vertical="center" wrapText="1"/>
    </xf>
    <xf numFmtId="176" fontId="25" fillId="0" borderId="8" xfId="0" applyNumberFormat="1" applyFont="1" applyFill="1" applyBorder="1" applyAlignment="1">
      <alignment horizontal="right" vertical="center" wrapText="1"/>
    </xf>
    <xf numFmtId="176" fontId="25" fillId="0" borderId="9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5" fillId="0" borderId="6" xfId="0" applyFont="1" applyFill="1" applyBorder="1" applyAlignment="1">
      <alignment horizontal="right" vertical="center" wrapText="1"/>
    </xf>
    <xf numFmtId="3" fontId="27" fillId="0" borderId="25" xfId="0" applyNumberFormat="1" applyFont="1" applyFill="1" applyBorder="1" applyAlignment="1">
      <alignment horizontal="right" vertical="center" wrapText="1"/>
    </xf>
    <xf numFmtId="177" fontId="27" fillId="0" borderId="2" xfId="0" applyNumberFormat="1" applyFont="1" applyFill="1" applyBorder="1" applyAlignment="1">
      <alignment horizontal="right" vertical="center" wrapText="1"/>
    </xf>
    <xf numFmtId="177" fontId="27" fillId="0" borderId="10" xfId="0" applyNumberFormat="1" applyFont="1" applyFill="1" applyBorder="1" applyAlignment="1">
      <alignment horizontal="right" vertical="center" wrapText="1"/>
    </xf>
    <xf numFmtId="177" fontId="27" fillId="0" borderId="11" xfId="0" applyNumberFormat="1" applyFont="1" applyFill="1" applyBorder="1" applyAlignment="1">
      <alignment horizontal="right" vertical="center" wrapText="1"/>
    </xf>
    <xf numFmtId="177" fontId="27" fillId="0" borderId="12" xfId="0" applyNumberFormat="1" applyFont="1" applyFill="1" applyBorder="1" applyAlignment="1">
      <alignment horizontal="right" vertical="center" wrapText="1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3" fontId="27" fillId="0" borderId="26" xfId="0" applyNumberFormat="1" applyFont="1" applyFill="1" applyBorder="1" applyAlignment="1">
      <alignment horizontal="right" vertical="center" wrapText="1"/>
    </xf>
    <xf numFmtId="3" fontId="27" fillId="0" borderId="27" xfId="0" applyNumberFormat="1" applyFont="1" applyFill="1" applyBorder="1" applyAlignment="1">
      <alignment horizontal="right" vertical="center" wrapText="1"/>
    </xf>
    <xf numFmtId="3" fontId="27" fillId="0" borderId="28" xfId="0" applyNumberFormat="1" applyFont="1" applyFill="1" applyBorder="1" applyAlignment="1">
      <alignment horizontal="right" vertical="center" wrapText="1"/>
    </xf>
    <xf numFmtId="3" fontId="26" fillId="0" borderId="25" xfId="0" applyNumberFormat="1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  <xf numFmtId="0" fontId="25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3" fontId="28" fillId="0" borderId="25" xfId="0" applyNumberFormat="1" applyFont="1" applyFill="1" applyBorder="1" applyAlignment="1">
      <alignment horizontal="right" vertical="center" wrapText="1"/>
    </xf>
    <xf numFmtId="3" fontId="28" fillId="0" borderId="26" xfId="0" applyNumberFormat="1" applyFont="1" applyFill="1" applyBorder="1" applyAlignment="1">
      <alignment horizontal="right" vertical="center" wrapText="1"/>
    </xf>
    <xf numFmtId="3" fontId="28" fillId="0" borderId="27" xfId="0" applyNumberFormat="1" applyFont="1" applyFill="1" applyBorder="1" applyAlignment="1">
      <alignment horizontal="right" vertical="center" wrapText="1"/>
    </xf>
    <xf numFmtId="3" fontId="28" fillId="0" borderId="28" xfId="0" applyNumberFormat="1" applyFont="1" applyFill="1" applyBorder="1" applyAlignment="1">
      <alignment horizontal="right" vertical="center" wrapText="1"/>
    </xf>
    <xf numFmtId="3" fontId="28" fillId="0" borderId="1" xfId="0" applyNumberFormat="1" applyFont="1" applyBorder="1" applyAlignment="1">
      <alignment horizontal="right" vertical="center" wrapText="1"/>
    </xf>
    <xf numFmtId="176" fontId="28" fillId="0" borderId="6" xfId="0" applyNumberFormat="1" applyFont="1" applyFill="1" applyBorder="1" applyAlignment="1">
      <alignment horizontal="right" vertical="center" wrapText="1"/>
    </xf>
    <xf numFmtId="176" fontId="28" fillId="0" borderId="7" xfId="0" applyNumberFormat="1" applyFont="1" applyFill="1" applyBorder="1" applyAlignment="1">
      <alignment horizontal="right" vertical="center" wrapText="1"/>
    </xf>
    <xf numFmtId="176" fontId="28" fillId="0" borderId="8" xfId="0" applyNumberFormat="1" applyFont="1" applyFill="1" applyBorder="1" applyAlignment="1">
      <alignment horizontal="right" vertical="center" wrapText="1"/>
    </xf>
    <xf numFmtId="176" fontId="28" fillId="0" borderId="9" xfId="0" applyNumberFormat="1" applyFont="1" applyFill="1" applyBorder="1" applyAlignment="1">
      <alignment horizontal="right" vertical="center" wrapText="1"/>
    </xf>
    <xf numFmtId="0" fontId="28" fillId="0" borderId="6" xfId="0" applyFont="1" applyBorder="1" applyAlignment="1">
      <alignment horizontal="right" vertical="center" wrapText="1"/>
    </xf>
    <xf numFmtId="0" fontId="28" fillId="0" borderId="6" xfId="0" applyFont="1" applyFill="1" applyBorder="1" applyAlignment="1">
      <alignment horizontal="right" vertical="center" wrapText="1"/>
    </xf>
    <xf numFmtId="177" fontId="28" fillId="0" borderId="2" xfId="0" applyNumberFormat="1" applyFont="1" applyFill="1" applyBorder="1" applyAlignment="1">
      <alignment horizontal="right" vertical="center" wrapText="1"/>
    </xf>
    <xf numFmtId="177" fontId="28" fillId="0" borderId="10" xfId="0" applyNumberFormat="1" applyFont="1" applyFill="1" applyBorder="1" applyAlignment="1">
      <alignment horizontal="right" vertical="center" wrapText="1"/>
    </xf>
    <xf numFmtId="177" fontId="28" fillId="0" borderId="11" xfId="0" applyNumberFormat="1" applyFont="1" applyFill="1" applyBorder="1" applyAlignment="1">
      <alignment horizontal="right" vertical="center" wrapText="1"/>
    </xf>
    <xf numFmtId="177" fontId="28" fillId="0" borderId="12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70" zoomScaleNormal="70" zoomScaleSheetLayoutView="75" workbookViewId="0">
      <pane ySplit="4" topLeftCell="A14" activePane="bottomLeft" state="frozen"/>
      <selection activeCell="F19" sqref="F19"/>
      <selection pane="bottomLeft" activeCell="B25" sqref="B25"/>
    </sheetView>
  </sheetViews>
  <sheetFormatPr defaultColWidth="11.375" defaultRowHeight="13.5" x14ac:dyDescent="0.15"/>
  <cols>
    <col min="1" max="1" width="11.625" style="1" customWidth="1"/>
    <col min="2" max="16" width="11.125" style="1" customWidth="1"/>
    <col min="17" max="16384" width="11.375" style="1"/>
  </cols>
  <sheetData>
    <row r="1" spans="1:16" s="15" customFormat="1" ht="21" customHeight="1" x14ac:dyDescent="0.15">
      <c r="A1" s="14" t="s">
        <v>37</v>
      </c>
    </row>
    <row r="2" spans="1:16" s="15" customFormat="1" ht="21" customHeight="1" x14ac:dyDescent="0.15">
      <c r="A2" s="16" t="s">
        <v>34</v>
      </c>
      <c r="P2" s="17" t="s">
        <v>22</v>
      </c>
    </row>
    <row r="3" spans="1:16" s="15" customFormat="1" ht="30" customHeight="1" x14ac:dyDescent="0.15">
      <c r="A3" s="18" t="s">
        <v>2</v>
      </c>
      <c r="B3" s="47" t="s">
        <v>8</v>
      </c>
      <c r="C3" s="47" t="s">
        <v>18</v>
      </c>
      <c r="D3" s="49" t="s">
        <v>7</v>
      </c>
      <c r="E3" s="50"/>
      <c r="F3" s="50"/>
      <c r="G3" s="50"/>
      <c r="H3" s="51"/>
      <c r="I3" s="47" t="s">
        <v>14</v>
      </c>
      <c r="J3" s="47" t="s">
        <v>13</v>
      </c>
      <c r="K3" s="47" t="s">
        <v>12</v>
      </c>
      <c r="L3" s="47" t="s">
        <v>19</v>
      </c>
      <c r="M3" s="47" t="s">
        <v>9</v>
      </c>
      <c r="N3" s="47" t="s">
        <v>10</v>
      </c>
      <c r="O3" s="47" t="s">
        <v>11</v>
      </c>
      <c r="P3" s="47" t="s">
        <v>21</v>
      </c>
    </row>
    <row r="4" spans="1:16" s="15" customFormat="1" ht="30" customHeight="1" x14ac:dyDescent="0.15">
      <c r="A4" s="19" t="s">
        <v>3</v>
      </c>
      <c r="B4" s="48"/>
      <c r="C4" s="48"/>
      <c r="D4" s="20" t="s">
        <v>4</v>
      </c>
      <c r="E4" s="21" t="s">
        <v>5</v>
      </c>
      <c r="F4" s="21" t="s">
        <v>6</v>
      </c>
      <c r="G4" s="21" t="s">
        <v>15</v>
      </c>
      <c r="H4" s="22" t="s">
        <v>17</v>
      </c>
      <c r="I4" s="48"/>
      <c r="J4" s="48"/>
      <c r="K4" s="48"/>
      <c r="L4" s="48"/>
      <c r="M4" s="48"/>
      <c r="N4" s="48"/>
      <c r="O4" s="48"/>
      <c r="P4" s="48"/>
    </row>
    <row r="5" spans="1:16" s="15" customFormat="1" ht="21" customHeight="1" x14ac:dyDescent="0.15">
      <c r="A5" s="45" t="s">
        <v>0</v>
      </c>
      <c r="B5" s="30">
        <v>1927011</v>
      </c>
      <c r="C5" s="30">
        <v>218657</v>
      </c>
      <c r="D5" s="31">
        <v>650235</v>
      </c>
      <c r="E5" s="32">
        <v>0</v>
      </c>
      <c r="F5" s="32">
        <v>0</v>
      </c>
      <c r="G5" s="32">
        <v>0</v>
      </c>
      <c r="H5" s="33">
        <v>650235</v>
      </c>
      <c r="I5" s="30">
        <v>5373</v>
      </c>
      <c r="J5" s="30">
        <v>40470</v>
      </c>
      <c r="K5" s="30">
        <v>984743</v>
      </c>
      <c r="L5" s="30">
        <v>27533</v>
      </c>
      <c r="M5" s="30">
        <v>606314</v>
      </c>
      <c r="N5" s="30">
        <v>2533325</v>
      </c>
      <c r="O5" s="26">
        <v>1855433</v>
      </c>
      <c r="P5" s="34">
        <f>N5-O5</f>
        <v>677892</v>
      </c>
    </row>
    <row r="6" spans="1:16" s="15" customFormat="1" ht="21" customHeight="1" x14ac:dyDescent="0.15">
      <c r="A6" s="46"/>
      <c r="B6" s="35">
        <f t="shared" ref="B6:L6" si="0">IF(B5=0,"(－)",B5/$B5*100)</f>
        <v>100</v>
      </c>
      <c r="C6" s="35">
        <f t="shared" si="0"/>
        <v>11.346951314756376</v>
      </c>
      <c r="D6" s="36">
        <f t="shared" si="0"/>
        <v>33.743190879553879</v>
      </c>
      <c r="E6" s="37" t="str">
        <f t="shared" si="0"/>
        <v>(－)</v>
      </c>
      <c r="F6" s="37" t="str">
        <f>IF(F5=0,"(－)",F5/$B5*100)</f>
        <v>(－)</v>
      </c>
      <c r="G6" s="37" t="str">
        <f t="shared" si="0"/>
        <v>(－)</v>
      </c>
      <c r="H6" s="38">
        <f>IF(H5=0,"(－)",H5/$B5*100)</f>
        <v>33.743190879553879</v>
      </c>
      <c r="I6" s="35">
        <f t="shared" si="0"/>
        <v>0.27882560089174374</v>
      </c>
      <c r="J6" s="35">
        <f t="shared" si="0"/>
        <v>2.1001436940422238</v>
      </c>
      <c r="K6" s="35">
        <f t="shared" si="0"/>
        <v>51.102095421354633</v>
      </c>
      <c r="L6" s="35">
        <f t="shared" si="0"/>
        <v>1.4287930894011502</v>
      </c>
      <c r="M6" s="39"/>
      <c r="N6" s="39"/>
      <c r="O6" s="40"/>
      <c r="P6" s="39"/>
    </row>
    <row r="7" spans="1:16" s="15" customFormat="1" ht="21" customHeight="1" x14ac:dyDescent="0.15">
      <c r="A7" s="45" t="s">
        <v>23</v>
      </c>
      <c r="B7" s="30">
        <v>962743</v>
      </c>
      <c r="C7" s="30">
        <v>81814</v>
      </c>
      <c r="D7" s="31">
        <v>124999</v>
      </c>
      <c r="E7" s="32">
        <v>112695</v>
      </c>
      <c r="F7" s="32">
        <v>125196</v>
      </c>
      <c r="G7" s="32">
        <v>0</v>
      </c>
      <c r="H7" s="33">
        <v>362890</v>
      </c>
      <c r="I7" s="30">
        <v>180534</v>
      </c>
      <c r="J7" s="30">
        <v>6685</v>
      </c>
      <c r="K7" s="30">
        <v>312658</v>
      </c>
      <c r="L7" s="30">
        <v>18163</v>
      </c>
      <c r="M7" s="30">
        <v>719539</v>
      </c>
      <c r="N7" s="30">
        <v>1682282</v>
      </c>
      <c r="O7" s="26">
        <v>905732</v>
      </c>
      <c r="P7" s="34">
        <f t="shared" ref="P7" si="1">N7-O7</f>
        <v>776550</v>
      </c>
    </row>
    <row r="8" spans="1:16" s="15" customFormat="1" ht="21" customHeight="1" x14ac:dyDescent="0.15">
      <c r="A8" s="46"/>
      <c r="B8" s="35">
        <f t="shared" ref="B8:L8" si="2">IF(B7=0,"(－)",B7/$B7*100)</f>
        <v>100</v>
      </c>
      <c r="C8" s="35">
        <f t="shared" si="2"/>
        <v>8.4980103724462293</v>
      </c>
      <c r="D8" s="36">
        <f t="shared" si="2"/>
        <v>12.983631145591296</v>
      </c>
      <c r="E8" s="37">
        <f t="shared" si="2"/>
        <v>11.705616140548413</v>
      </c>
      <c r="F8" s="37">
        <f>IF(F7=0,"(－)",F7/$B7*100)</f>
        <v>13.004093511975679</v>
      </c>
      <c r="G8" s="37" t="str">
        <f t="shared" si="2"/>
        <v>(－)</v>
      </c>
      <c r="H8" s="38">
        <f>IF(H7=0,"(－)",H7/$B7*100)</f>
        <v>37.693340798115379</v>
      </c>
      <c r="I8" s="35">
        <f t="shared" si="2"/>
        <v>18.752044938264937</v>
      </c>
      <c r="J8" s="35">
        <f t="shared" si="2"/>
        <v>0.69437014862741142</v>
      </c>
      <c r="K8" s="35">
        <f t="shared" si="2"/>
        <v>32.4757489797381</v>
      </c>
      <c r="L8" s="35">
        <f t="shared" si="2"/>
        <v>1.886588632688059</v>
      </c>
      <c r="M8" s="39"/>
      <c r="N8" s="39"/>
      <c r="O8" s="40"/>
      <c r="P8" s="39"/>
    </row>
    <row r="9" spans="1:16" s="15" customFormat="1" ht="21" customHeight="1" x14ac:dyDescent="0.15">
      <c r="A9" s="45" t="s">
        <v>24</v>
      </c>
      <c r="B9" s="30">
        <v>344831</v>
      </c>
      <c r="C9" s="30">
        <v>0</v>
      </c>
      <c r="D9" s="31">
        <v>85622</v>
      </c>
      <c r="E9" s="32">
        <v>3730</v>
      </c>
      <c r="F9" s="32">
        <v>0</v>
      </c>
      <c r="G9" s="32">
        <v>0</v>
      </c>
      <c r="H9" s="33">
        <v>89352</v>
      </c>
      <c r="I9" s="30">
        <v>20349</v>
      </c>
      <c r="J9" s="30">
        <v>0</v>
      </c>
      <c r="K9" s="30">
        <v>234090</v>
      </c>
      <c r="L9" s="30">
        <v>1039</v>
      </c>
      <c r="M9" s="30">
        <v>277539</v>
      </c>
      <c r="N9" s="30">
        <v>622370</v>
      </c>
      <c r="O9" s="26">
        <v>479172</v>
      </c>
      <c r="P9" s="34">
        <f t="shared" ref="P9" si="3">N9-O9</f>
        <v>143198</v>
      </c>
    </row>
    <row r="10" spans="1:16" s="15" customFormat="1" ht="21" customHeight="1" x14ac:dyDescent="0.15">
      <c r="A10" s="46"/>
      <c r="B10" s="35">
        <f t="shared" ref="B10:L10" si="4">IF(B9=0,"(－)",B9/$B9*100)</f>
        <v>100</v>
      </c>
      <c r="C10" s="35" t="str">
        <f t="shared" si="4"/>
        <v>(－)</v>
      </c>
      <c r="D10" s="36">
        <f t="shared" si="4"/>
        <v>24.8301341816716</v>
      </c>
      <c r="E10" s="37">
        <f t="shared" si="4"/>
        <v>1.0816892912760163</v>
      </c>
      <c r="F10" s="37" t="str">
        <f>IF(F9=0,"(－)",F9/$B9*100)</f>
        <v>(－)</v>
      </c>
      <c r="G10" s="37" t="str">
        <f t="shared" si="4"/>
        <v>(－)</v>
      </c>
      <c r="H10" s="38">
        <f>IF(H9=0,"(－)",H9/$B9*100)</f>
        <v>25.911823472947621</v>
      </c>
      <c r="I10" s="35">
        <f t="shared" si="4"/>
        <v>5.9011515785993724</v>
      </c>
      <c r="J10" s="35" t="str">
        <f t="shared" si="4"/>
        <v>(－)</v>
      </c>
      <c r="K10" s="35">
        <f t="shared" si="4"/>
        <v>67.885427934263447</v>
      </c>
      <c r="L10" s="35">
        <f t="shared" si="4"/>
        <v>0.30130701706053115</v>
      </c>
      <c r="M10" s="39"/>
      <c r="N10" s="39"/>
      <c r="O10" s="40"/>
      <c r="P10" s="39"/>
    </row>
    <row r="11" spans="1:16" s="15" customFormat="1" ht="21" customHeight="1" x14ac:dyDescent="0.15">
      <c r="A11" s="45" t="s">
        <v>26</v>
      </c>
      <c r="B11" s="30">
        <v>322582</v>
      </c>
      <c r="C11" s="30">
        <v>216</v>
      </c>
      <c r="D11" s="31">
        <v>71624</v>
      </c>
      <c r="E11" s="32">
        <v>0</v>
      </c>
      <c r="F11" s="32">
        <v>9882</v>
      </c>
      <c r="G11" s="32">
        <v>0</v>
      </c>
      <c r="H11" s="33">
        <v>81505</v>
      </c>
      <c r="I11" s="30">
        <v>10601</v>
      </c>
      <c r="J11" s="30">
        <v>3300</v>
      </c>
      <c r="K11" s="30">
        <v>222223</v>
      </c>
      <c r="L11" s="30">
        <v>4737</v>
      </c>
      <c r="M11" s="30">
        <v>63097</v>
      </c>
      <c r="N11" s="30">
        <v>385680</v>
      </c>
      <c r="O11" s="26">
        <v>280584</v>
      </c>
      <c r="P11" s="34">
        <f t="shared" ref="P11" si="5">N11-O11</f>
        <v>105096</v>
      </c>
    </row>
    <row r="12" spans="1:16" s="15" customFormat="1" ht="21" customHeight="1" x14ac:dyDescent="0.15">
      <c r="A12" s="46"/>
      <c r="B12" s="35">
        <f t="shared" ref="B12:L12" si="6">IF(B11=0,"(－)",B11/$B11*100)</f>
        <v>100</v>
      </c>
      <c r="C12" s="35">
        <f t="shared" si="6"/>
        <v>6.6959718769181165E-2</v>
      </c>
      <c r="D12" s="36">
        <f t="shared" si="6"/>
        <v>22.203346745943666</v>
      </c>
      <c r="E12" s="37" t="str">
        <f t="shared" si="6"/>
        <v>(－)</v>
      </c>
      <c r="F12" s="37">
        <f t="shared" si="6"/>
        <v>3.0634071336900384</v>
      </c>
      <c r="G12" s="37" t="str">
        <f t="shared" si="6"/>
        <v>(－)</v>
      </c>
      <c r="H12" s="38">
        <f t="shared" si="6"/>
        <v>25.2664438809357</v>
      </c>
      <c r="I12" s="35">
        <f t="shared" si="6"/>
        <v>3.2862961975559704</v>
      </c>
      <c r="J12" s="35">
        <f t="shared" si="6"/>
        <v>1.0229957034180457</v>
      </c>
      <c r="K12" s="35">
        <f t="shared" si="6"/>
        <v>68.8888406668692</v>
      </c>
      <c r="L12" s="35">
        <f t="shared" si="6"/>
        <v>1.4684638324519037</v>
      </c>
      <c r="M12" s="39"/>
      <c r="N12" s="39"/>
      <c r="O12" s="40"/>
      <c r="P12" s="39"/>
    </row>
    <row r="13" spans="1:16" s="15" customFormat="1" ht="21" customHeight="1" x14ac:dyDescent="0.15">
      <c r="A13" s="45" t="s">
        <v>35</v>
      </c>
      <c r="B13" s="30">
        <v>116766</v>
      </c>
      <c r="C13" s="30">
        <v>886</v>
      </c>
      <c r="D13" s="31">
        <v>13812</v>
      </c>
      <c r="E13" s="32">
        <v>5110</v>
      </c>
      <c r="F13" s="32">
        <v>7920</v>
      </c>
      <c r="G13" s="32">
        <v>0</v>
      </c>
      <c r="H13" s="33">
        <v>26842</v>
      </c>
      <c r="I13" s="30">
        <v>7740</v>
      </c>
      <c r="J13" s="30">
        <v>5286</v>
      </c>
      <c r="K13" s="30">
        <v>71900</v>
      </c>
      <c r="L13" s="30">
        <v>4112</v>
      </c>
      <c r="M13" s="30">
        <v>6134</v>
      </c>
      <c r="N13" s="30">
        <v>122901</v>
      </c>
      <c r="O13" s="26">
        <v>106512</v>
      </c>
      <c r="P13" s="34">
        <f t="shared" ref="P13" si="7">N13-O13</f>
        <v>16389</v>
      </c>
    </row>
    <row r="14" spans="1:16" s="15" customFormat="1" ht="21" customHeight="1" x14ac:dyDescent="0.15">
      <c r="A14" s="46"/>
      <c r="B14" s="35">
        <f t="shared" ref="B14:E14" si="8">IF(B13=0,"(－)",B13/$B13*100)</f>
        <v>100</v>
      </c>
      <c r="C14" s="35">
        <f t="shared" si="8"/>
        <v>0.75878252230957643</v>
      </c>
      <c r="D14" s="36">
        <f t="shared" si="8"/>
        <v>11.828785776681567</v>
      </c>
      <c r="E14" s="37">
        <f t="shared" si="8"/>
        <v>4.3762739153520718</v>
      </c>
      <c r="F14" s="37">
        <f>IF(F13=0,"(－)",F13/$B13*100)</f>
        <v>6.7827963619546781</v>
      </c>
      <c r="G14" s="37" t="str">
        <f t="shared" ref="G14" si="9">IF(G13=0,"(－)",G13/$B13*100)</f>
        <v>(－)</v>
      </c>
      <c r="H14" s="38">
        <f>IF(H13=0,"(－)",H13/$B13*100)</f>
        <v>22.987856053988317</v>
      </c>
      <c r="I14" s="35">
        <f t="shared" ref="I14:L14" si="10">IF(I13=0,"(－)",I13/$B13*100)</f>
        <v>6.6286418991829814</v>
      </c>
      <c r="J14" s="35">
        <f t="shared" si="10"/>
        <v>4.5270027233955092</v>
      </c>
      <c r="K14" s="35">
        <f t="shared" si="10"/>
        <v>61.576143740472403</v>
      </c>
      <c r="L14" s="35">
        <f t="shared" si="10"/>
        <v>3.5215730606512166</v>
      </c>
      <c r="M14" s="39"/>
      <c r="N14" s="39"/>
      <c r="O14" s="40"/>
      <c r="P14" s="39"/>
    </row>
    <row r="15" spans="1:16" s="15" customFormat="1" ht="21" customHeight="1" x14ac:dyDescent="0.15">
      <c r="A15" s="45" t="s">
        <v>29</v>
      </c>
      <c r="B15" s="30">
        <v>106083</v>
      </c>
      <c r="C15" s="30">
        <v>2299</v>
      </c>
      <c r="D15" s="31">
        <v>9933</v>
      </c>
      <c r="E15" s="32">
        <v>9070</v>
      </c>
      <c r="F15" s="32">
        <v>150</v>
      </c>
      <c r="G15" s="32">
        <v>0</v>
      </c>
      <c r="H15" s="33">
        <v>19153</v>
      </c>
      <c r="I15" s="30">
        <v>21534</v>
      </c>
      <c r="J15" s="30">
        <v>0</v>
      </c>
      <c r="K15" s="30">
        <v>56954</v>
      </c>
      <c r="L15" s="30">
        <v>6142</v>
      </c>
      <c r="M15" s="30">
        <v>136628</v>
      </c>
      <c r="N15" s="30">
        <v>242711</v>
      </c>
      <c r="O15" s="26">
        <v>137103</v>
      </c>
      <c r="P15" s="34">
        <f>N15-O15</f>
        <v>105608</v>
      </c>
    </row>
    <row r="16" spans="1:16" s="15" customFormat="1" ht="21" customHeight="1" x14ac:dyDescent="0.15">
      <c r="A16" s="46"/>
      <c r="B16" s="35">
        <f t="shared" ref="B16:E16" si="11">IF(B15=0,"(－)",B15/$B15*100)</f>
        <v>100</v>
      </c>
      <c r="C16" s="35">
        <f t="shared" si="11"/>
        <v>2.1671709887540889</v>
      </c>
      <c r="D16" s="36">
        <f t="shared" si="11"/>
        <v>9.3634229801193403</v>
      </c>
      <c r="E16" s="37">
        <f t="shared" si="11"/>
        <v>8.5499090334926429</v>
      </c>
      <c r="F16" s="37">
        <f>IF(F15=0,"(－)",F15/$B15*100)</f>
        <v>0.14139871609965782</v>
      </c>
      <c r="G16" s="37" t="str">
        <f t="shared" ref="G16" si="12">IF(G15=0,"(－)",G15/$B15*100)</f>
        <v>(－)</v>
      </c>
      <c r="H16" s="38">
        <f>IF(H15=0,"(－)",H15/$B15*100)</f>
        <v>18.05473072971164</v>
      </c>
      <c r="I16" s="35">
        <f t="shared" ref="I16:L16" si="13">IF(I15=0,"(－)",I15/$B15*100)</f>
        <v>20.299199683266874</v>
      </c>
      <c r="J16" s="35" t="str">
        <f t="shared" si="13"/>
        <v>(－)</v>
      </c>
      <c r="K16" s="35">
        <f t="shared" si="13"/>
        <v>53.688149844932745</v>
      </c>
      <c r="L16" s="35">
        <f t="shared" si="13"/>
        <v>5.7898060952273216</v>
      </c>
      <c r="M16" s="39"/>
      <c r="N16" s="39"/>
      <c r="O16" s="40"/>
      <c r="P16" s="39"/>
    </row>
    <row r="17" spans="1:16" s="15" customFormat="1" ht="21" customHeight="1" x14ac:dyDescent="0.15">
      <c r="A17" s="45" t="s">
        <v>25</v>
      </c>
      <c r="B17" s="30">
        <v>14464</v>
      </c>
      <c r="C17" s="30">
        <v>0</v>
      </c>
      <c r="D17" s="31">
        <v>3499</v>
      </c>
      <c r="E17" s="32">
        <v>0</v>
      </c>
      <c r="F17" s="32">
        <v>0</v>
      </c>
      <c r="G17" s="32">
        <v>0</v>
      </c>
      <c r="H17" s="33">
        <v>3499</v>
      </c>
      <c r="I17" s="30">
        <v>0</v>
      </c>
      <c r="J17" s="30">
        <v>0</v>
      </c>
      <c r="K17" s="30">
        <v>5904</v>
      </c>
      <c r="L17" s="30">
        <v>5061</v>
      </c>
      <c r="M17" s="30">
        <v>6419</v>
      </c>
      <c r="N17" s="30">
        <v>20883</v>
      </c>
      <c r="O17" s="26">
        <v>11411</v>
      </c>
      <c r="P17" s="34">
        <f t="shared" ref="P17" si="14">N17-O17</f>
        <v>9472</v>
      </c>
    </row>
    <row r="18" spans="1:16" s="15" customFormat="1" ht="21" customHeight="1" x14ac:dyDescent="0.15">
      <c r="A18" s="46"/>
      <c r="B18" s="35">
        <f t="shared" ref="B18:L18" si="15">IF(B17=0,"(－)",B17/$B17*100)</f>
        <v>100</v>
      </c>
      <c r="C18" s="35" t="str">
        <f t="shared" si="15"/>
        <v>(－)</v>
      </c>
      <c r="D18" s="36">
        <f t="shared" si="15"/>
        <v>24.191095132743364</v>
      </c>
      <c r="E18" s="37" t="str">
        <f t="shared" si="15"/>
        <v>(－)</v>
      </c>
      <c r="F18" s="37" t="str">
        <f t="shared" si="15"/>
        <v>(－)</v>
      </c>
      <c r="G18" s="37" t="str">
        <f t="shared" si="15"/>
        <v>(－)</v>
      </c>
      <c r="H18" s="38">
        <f t="shared" si="15"/>
        <v>24.191095132743364</v>
      </c>
      <c r="I18" s="35" t="str">
        <f t="shared" si="15"/>
        <v>(－)</v>
      </c>
      <c r="J18" s="35" t="str">
        <f t="shared" si="15"/>
        <v>(－)</v>
      </c>
      <c r="K18" s="35">
        <f t="shared" si="15"/>
        <v>40.818584070796462</v>
      </c>
      <c r="L18" s="35">
        <f t="shared" si="15"/>
        <v>34.990320796460175</v>
      </c>
      <c r="M18" s="39"/>
      <c r="N18" s="39"/>
      <c r="O18" s="40"/>
      <c r="P18" s="39"/>
    </row>
    <row r="19" spans="1:16" s="15" customFormat="1" ht="21" customHeight="1" x14ac:dyDescent="0.15">
      <c r="A19" s="45" t="s">
        <v>31</v>
      </c>
      <c r="B19" s="30">
        <v>3000</v>
      </c>
      <c r="C19" s="30">
        <v>0</v>
      </c>
      <c r="D19" s="31">
        <v>0</v>
      </c>
      <c r="E19" s="32">
        <v>0</v>
      </c>
      <c r="F19" s="32">
        <v>0</v>
      </c>
      <c r="G19" s="32">
        <v>0</v>
      </c>
      <c r="H19" s="33">
        <v>0</v>
      </c>
      <c r="I19" s="30">
        <v>0</v>
      </c>
      <c r="J19" s="30">
        <v>0</v>
      </c>
      <c r="K19" s="30">
        <v>3000</v>
      </c>
      <c r="L19" s="30">
        <v>0</v>
      </c>
      <c r="M19" s="30">
        <v>2060</v>
      </c>
      <c r="N19" s="30">
        <v>5060</v>
      </c>
      <c r="O19" s="26">
        <v>5060</v>
      </c>
      <c r="P19" s="34">
        <f t="shared" ref="P19" si="16">N19-O19</f>
        <v>0</v>
      </c>
    </row>
    <row r="20" spans="1:16" s="15" customFormat="1" ht="21" customHeight="1" x14ac:dyDescent="0.15">
      <c r="A20" s="46"/>
      <c r="B20" s="35">
        <f t="shared" ref="B20:L20" si="17">IF(B19=0,"(－)",B19/$B19*100)</f>
        <v>100</v>
      </c>
      <c r="C20" s="35" t="str">
        <f t="shared" si="17"/>
        <v>(－)</v>
      </c>
      <c r="D20" s="36" t="str">
        <f t="shared" si="17"/>
        <v>(－)</v>
      </c>
      <c r="E20" s="37" t="str">
        <f t="shared" si="17"/>
        <v>(－)</v>
      </c>
      <c r="F20" s="37" t="str">
        <f>IF(F19=0,"(－)",F19/$B19*100)</f>
        <v>(－)</v>
      </c>
      <c r="G20" s="37" t="str">
        <f t="shared" si="17"/>
        <v>(－)</v>
      </c>
      <c r="H20" s="38" t="str">
        <f>IF(H19=0,"(－)",H19/$B19*100)</f>
        <v>(－)</v>
      </c>
      <c r="I20" s="35" t="str">
        <f t="shared" si="17"/>
        <v>(－)</v>
      </c>
      <c r="J20" s="35" t="str">
        <f t="shared" si="17"/>
        <v>(－)</v>
      </c>
      <c r="K20" s="35">
        <f t="shared" si="17"/>
        <v>100</v>
      </c>
      <c r="L20" s="35" t="str">
        <f t="shared" si="17"/>
        <v>(－)</v>
      </c>
      <c r="M20" s="39"/>
      <c r="N20" s="39"/>
      <c r="O20" s="40"/>
      <c r="P20" s="39"/>
    </row>
    <row r="21" spans="1:16" s="15" customFormat="1" ht="21" customHeight="1" x14ac:dyDescent="0.15">
      <c r="A21" s="45" t="s">
        <v>27</v>
      </c>
      <c r="B21" s="30">
        <v>1283</v>
      </c>
      <c r="C21" s="30">
        <v>112</v>
      </c>
      <c r="D21" s="31">
        <v>516</v>
      </c>
      <c r="E21" s="32">
        <v>0</v>
      </c>
      <c r="F21" s="32">
        <v>0</v>
      </c>
      <c r="G21" s="32">
        <v>0</v>
      </c>
      <c r="H21" s="33">
        <v>516</v>
      </c>
      <c r="I21" s="30">
        <v>152</v>
      </c>
      <c r="J21" s="30">
        <v>500</v>
      </c>
      <c r="K21" s="30">
        <v>0</v>
      </c>
      <c r="L21" s="30">
        <v>3</v>
      </c>
      <c r="M21" s="30">
        <v>619</v>
      </c>
      <c r="N21" s="30">
        <v>1903</v>
      </c>
      <c r="O21" s="26">
        <v>1690</v>
      </c>
      <c r="P21" s="34">
        <f t="shared" ref="P21" si="18">N21-O21</f>
        <v>213</v>
      </c>
    </row>
    <row r="22" spans="1:16" s="15" customFormat="1" ht="21" customHeight="1" x14ac:dyDescent="0.15">
      <c r="A22" s="46"/>
      <c r="B22" s="35">
        <f t="shared" ref="B22:L22" si="19">IF(B21=0,"(－)",B21/$B21*100)</f>
        <v>100</v>
      </c>
      <c r="C22" s="35">
        <f t="shared" si="19"/>
        <v>8.7295401402961819</v>
      </c>
      <c r="D22" s="36">
        <f t="shared" si="19"/>
        <v>40.218238503507401</v>
      </c>
      <c r="E22" s="37" t="str">
        <f t="shared" si="19"/>
        <v>(－)</v>
      </c>
      <c r="F22" s="37" t="str">
        <f>IF(F21=0,"(－)",F21/$B21*100)</f>
        <v>(－)</v>
      </c>
      <c r="G22" s="37" t="str">
        <f t="shared" si="19"/>
        <v>(－)</v>
      </c>
      <c r="H22" s="38">
        <f>IF(H21=0,"(－)",H21/$B21*100)</f>
        <v>40.218238503507401</v>
      </c>
      <c r="I22" s="35">
        <f t="shared" si="19"/>
        <v>11.847233047544817</v>
      </c>
      <c r="J22" s="35">
        <f t="shared" si="19"/>
        <v>38.971161340607949</v>
      </c>
      <c r="K22" s="35" t="str">
        <f t="shared" si="19"/>
        <v>(－)</v>
      </c>
      <c r="L22" s="35">
        <f t="shared" si="19"/>
        <v>0.23382696804364772</v>
      </c>
      <c r="M22" s="39"/>
      <c r="N22" s="39"/>
      <c r="O22" s="40"/>
      <c r="P22" s="39"/>
    </row>
    <row r="23" spans="1:16" s="15" customFormat="1" ht="21" customHeight="1" x14ac:dyDescent="0.15">
      <c r="A23" s="45" t="s">
        <v>20</v>
      </c>
      <c r="B23" s="41">
        <v>3798764</v>
      </c>
      <c r="C23" s="41">
        <v>303984</v>
      </c>
      <c r="D23" s="42">
        <v>960241</v>
      </c>
      <c r="E23" s="43">
        <v>130605</v>
      </c>
      <c r="F23" s="43">
        <v>143147</v>
      </c>
      <c r="G23" s="43">
        <v>0</v>
      </c>
      <c r="H23" s="43">
        <v>1233994</v>
      </c>
      <c r="I23" s="44">
        <v>246283</v>
      </c>
      <c r="J23" s="41">
        <v>56241</v>
      </c>
      <c r="K23" s="41">
        <v>1891473</v>
      </c>
      <c r="L23" s="41">
        <v>66790</v>
      </c>
      <c r="M23" s="41">
        <v>1818351</v>
      </c>
      <c r="N23" s="41">
        <v>5617115</v>
      </c>
      <c r="O23" s="26">
        <v>3782698</v>
      </c>
      <c r="P23" s="34">
        <f t="shared" ref="P23:P27" si="20">N23-O23</f>
        <v>1834417</v>
      </c>
    </row>
    <row r="24" spans="1:16" s="15" customFormat="1" ht="21" customHeight="1" x14ac:dyDescent="0.15">
      <c r="A24" s="46"/>
      <c r="B24" s="35">
        <f t="shared" ref="B24:L28" si="21">IF(B23=0,"(－)",B23/$B23*100)</f>
        <v>100</v>
      </c>
      <c r="C24" s="35">
        <f t="shared" si="21"/>
        <v>8.0021817622784681</v>
      </c>
      <c r="D24" s="36">
        <f t="shared" si="21"/>
        <v>25.277721911653366</v>
      </c>
      <c r="E24" s="37">
        <f t="shared" si="21"/>
        <v>3.4380919688614506</v>
      </c>
      <c r="F24" s="37">
        <f>IF(F23=0,"(－)",F23/$B23*100)</f>
        <v>3.7682519893312665</v>
      </c>
      <c r="G24" s="37" t="str">
        <f t="shared" si="21"/>
        <v>(－)</v>
      </c>
      <c r="H24" s="38">
        <f>IF(H23=0,"(－)",H23/$B23*100)</f>
        <v>32.484092194197899</v>
      </c>
      <c r="I24" s="35">
        <f t="shared" si="21"/>
        <v>6.4832403381731529</v>
      </c>
      <c r="J24" s="35">
        <f t="shared" si="21"/>
        <v>1.4805078704547057</v>
      </c>
      <c r="K24" s="35">
        <f t="shared" si="21"/>
        <v>49.791800701491326</v>
      </c>
      <c r="L24" s="35">
        <f t="shared" si="21"/>
        <v>1.7582034577562597</v>
      </c>
      <c r="M24" s="39"/>
      <c r="N24" s="39"/>
      <c r="O24" s="40"/>
      <c r="P24" s="39"/>
    </row>
    <row r="25" spans="1:16" s="15" customFormat="1" ht="21" customHeight="1" x14ac:dyDescent="0.15">
      <c r="A25" s="45" t="s">
        <v>16</v>
      </c>
      <c r="B25" s="30">
        <v>3234497</v>
      </c>
      <c r="C25" s="30">
        <v>572870</v>
      </c>
      <c r="D25" s="31">
        <v>555199</v>
      </c>
      <c r="E25" s="32">
        <v>0</v>
      </c>
      <c r="F25" s="32">
        <v>885408</v>
      </c>
      <c r="G25" s="32">
        <v>0</v>
      </c>
      <c r="H25" s="32">
        <v>1440606</v>
      </c>
      <c r="I25" s="33">
        <v>961277</v>
      </c>
      <c r="J25" s="30">
        <v>29023</v>
      </c>
      <c r="K25" s="30">
        <v>70170</v>
      </c>
      <c r="L25" s="30">
        <v>160552</v>
      </c>
      <c r="M25" s="30">
        <v>2935489</v>
      </c>
      <c r="N25" s="30">
        <v>6169986</v>
      </c>
      <c r="O25" s="26">
        <v>2932193</v>
      </c>
      <c r="P25" s="34">
        <f t="shared" si="20"/>
        <v>3237793</v>
      </c>
    </row>
    <row r="26" spans="1:16" s="15" customFormat="1" ht="21" customHeight="1" x14ac:dyDescent="0.15">
      <c r="A26" s="46"/>
      <c r="B26" s="35">
        <f t="shared" si="21"/>
        <v>100</v>
      </c>
      <c r="C26" s="35">
        <f t="shared" si="21"/>
        <v>17.711254640211447</v>
      </c>
      <c r="D26" s="36">
        <f t="shared" si="21"/>
        <v>17.164925489187343</v>
      </c>
      <c r="E26" s="37" t="str">
        <f t="shared" si="21"/>
        <v>(－)</v>
      </c>
      <c r="F26" s="37">
        <f>IF(F25=0,"(－)",F25/$B25*100)</f>
        <v>27.373900795084989</v>
      </c>
      <c r="G26" s="37" t="str">
        <f t="shared" si="21"/>
        <v>(－)</v>
      </c>
      <c r="H26" s="38">
        <f>IF(H25=0,"(－)",H25/$B25*100)</f>
        <v>44.538795367564106</v>
      </c>
      <c r="I26" s="35">
        <f t="shared" si="21"/>
        <v>29.719520531322178</v>
      </c>
      <c r="J26" s="35">
        <f t="shared" si="21"/>
        <v>0.89729562278153296</v>
      </c>
      <c r="K26" s="35">
        <f t="shared" si="21"/>
        <v>2.16942541606933</v>
      </c>
      <c r="L26" s="35">
        <f t="shared" si="21"/>
        <v>4.9637393387596278</v>
      </c>
      <c r="M26" s="39"/>
      <c r="N26" s="39"/>
      <c r="O26" s="40"/>
      <c r="P26" s="39"/>
    </row>
    <row r="27" spans="1:16" s="15" customFormat="1" ht="21" customHeight="1" x14ac:dyDescent="0.15">
      <c r="A27" s="45" t="s">
        <v>1</v>
      </c>
      <c r="B27" s="30">
        <v>7033262</v>
      </c>
      <c r="C27" s="30">
        <v>876854</v>
      </c>
      <c r="D27" s="31">
        <v>1515440</v>
      </c>
      <c r="E27" s="32">
        <v>130605</v>
      </c>
      <c r="F27" s="32">
        <v>1028555</v>
      </c>
      <c r="G27" s="32">
        <v>0</v>
      </c>
      <c r="H27" s="32">
        <v>2674600</v>
      </c>
      <c r="I27" s="33">
        <v>1207559</v>
      </c>
      <c r="J27" s="30">
        <v>85264</v>
      </c>
      <c r="K27" s="30">
        <v>1961643</v>
      </c>
      <c r="L27" s="30">
        <v>227342</v>
      </c>
      <c r="M27" s="30">
        <v>4753840</v>
      </c>
      <c r="N27" s="30">
        <v>11787101</v>
      </c>
      <c r="O27" s="26">
        <v>6714891</v>
      </c>
      <c r="P27" s="34">
        <f t="shared" si="20"/>
        <v>5072210</v>
      </c>
    </row>
    <row r="28" spans="1:16" s="15" customFormat="1" ht="21" customHeight="1" x14ac:dyDescent="0.15">
      <c r="A28" s="46"/>
      <c r="B28" s="35">
        <f t="shared" si="21"/>
        <v>100</v>
      </c>
      <c r="C28" s="35">
        <f t="shared" si="21"/>
        <v>12.467244928455672</v>
      </c>
      <c r="D28" s="36">
        <f t="shared" si="21"/>
        <v>21.546758815468557</v>
      </c>
      <c r="E28" s="37">
        <f t="shared" si="21"/>
        <v>1.8569619616047293</v>
      </c>
      <c r="F28" s="37">
        <f>IF(F27=0,"(－)",F27/$B27*100)</f>
        <v>14.624153060130563</v>
      </c>
      <c r="G28" s="37" t="str">
        <f t="shared" si="21"/>
        <v>(－)</v>
      </c>
      <c r="H28" s="38">
        <f>IF(H27=0,"(－)",H27/$B27*100)</f>
        <v>38.027873837203849</v>
      </c>
      <c r="I28" s="35">
        <f t="shared" si="21"/>
        <v>17.169259441778227</v>
      </c>
      <c r="J28" s="35">
        <f t="shared" si="21"/>
        <v>1.2122966555205821</v>
      </c>
      <c r="K28" s="35">
        <f t="shared" si="21"/>
        <v>27.890941642725664</v>
      </c>
      <c r="L28" s="35">
        <f t="shared" si="21"/>
        <v>3.2323834943160086</v>
      </c>
      <c r="M28" s="39"/>
      <c r="N28" s="39"/>
      <c r="O28" s="40"/>
      <c r="P28" s="39"/>
    </row>
    <row r="29" spans="1:16" ht="27" customHeight="1" x14ac:dyDescent="0.15">
      <c r="A29" s="6" t="s">
        <v>36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P29" s="7"/>
    </row>
    <row r="30" spans="1:16" ht="18" customHeight="1" x14ac:dyDescent="0.15">
      <c r="A30" s="6"/>
    </row>
  </sheetData>
  <mergeCells count="23">
    <mergeCell ref="A13:A14"/>
    <mergeCell ref="A15:A16"/>
    <mergeCell ref="A27:A28"/>
    <mergeCell ref="A17:A18"/>
    <mergeCell ref="A23:A24"/>
    <mergeCell ref="A25:A26"/>
    <mergeCell ref="A21:A22"/>
    <mergeCell ref="A9:A10"/>
    <mergeCell ref="A11:A12"/>
    <mergeCell ref="A19:A20"/>
    <mergeCell ref="P3:P4"/>
    <mergeCell ref="A5:A6"/>
    <mergeCell ref="B3:B4"/>
    <mergeCell ref="C3:C4"/>
    <mergeCell ref="D3:H3"/>
    <mergeCell ref="I3:I4"/>
    <mergeCell ref="J3:J4"/>
    <mergeCell ref="K3:K4"/>
    <mergeCell ref="L3:L4"/>
    <mergeCell ref="M3:M4"/>
    <mergeCell ref="N3:N4"/>
    <mergeCell ref="O3:O4"/>
    <mergeCell ref="A7:A8"/>
  </mergeCells>
  <phoneticPr fontId="2"/>
  <printOptions horizontalCentered="1"/>
  <pageMargins left="0.6692913385826772" right="0.23622047244094491" top="0.98425196850393704" bottom="0.98425196850393704" header="0.51181102362204722" footer="0.51181102362204722"/>
  <pageSetup paperSize="9" scale="79" firstPageNumber="9" orientation="landscape" r:id="rId1"/>
  <headerFooter alignWithMargins="0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70" zoomScaleNormal="70" zoomScaleSheetLayoutView="75" workbookViewId="0">
      <pane ySplit="4" topLeftCell="A17" activePane="bottomLeft" state="frozen"/>
      <selection activeCell="H4" sqref="H4"/>
      <selection pane="bottomLeft" activeCell="E30" sqref="E30"/>
    </sheetView>
  </sheetViews>
  <sheetFormatPr defaultColWidth="11.375" defaultRowHeight="13.5" x14ac:dyDescent="0.15"/>
  <cols>
    <col min="1" max="1" width="11.625" style="15" customWidth="1"/>
    <col min="2" max="16" width="11.125" style="15" customWidth="1"/>
    <col min="17" max="16384" width="11.375" style="15"/>
  </cols>
  <sheetData>
    <row r="1" spans="1:16" ht="21" customHeight="1" x14ac:dyDescent="0.15">
      <c r="A1" s="14" t="s">
        <v>38</v>
      </c>
    </row>
    <row r="2" spans="1:16" ht="21" customHeight="1" x14ac:dyDescent="0.15">
      <c r="A2" s="16" t="s">
        <v>28</v>
      </c>
      <c r="P2" s="17" t="s">
        <v>22</v>
      </c>
    </row>
    <row r="3" spans="1:16" ht="30" customHeight="1" x14ac:dyDescent="0.15">
      <c r="A3" s="18" t="s">
        <v>2</v>
      </c>
      <c r="B3" s="47" t="s">
        <v>8</v>
      </c>
      <c r="C3" s="47" t="s">
        <v>18</v>
      </c>
      <c r="D3" s="49" t="s">
        <v>7</v>
      </c>
      <c r="E3" s="50"/>
      <c r="F3" s="50"/>
      <c r="G3" s="50"/>
      <c r="H3" s="51"/>
      <c r="I3" s="47" t="s">
        <v>14</v>
      </c>
      <c r="J3" s="47" t="s">
        <v>13</v>
      </c>
      <c r="K3" s="47" t="s">
        <v>12</v>
      </c>
      <c r="L3" s="47" t="s">
        <v>19</v>
      </c>
      <c r="M3" s="47" t="s">
        <v>9</v>
      </c>
      <c r="N3" s="47" t="s">
        <v>10</v>
      </c>
      <c r="O3" s="47" t="s">
        <v>11</v>
      </c>
      <c r="P3" s="47" t="s">
        <v>21</v>
      </c>
    </row>
    <row r="4" spans="1:16" ht="30" customHeight="1" x14ac:dyDescent="0.15">
      <c r="A4" s="19" t="s">
        <v>3</v>
      </c>
      <c r="B4" s="48"/>
      <c r="C4" s="48"/>
      <c r="D4" s="20" t="s">
        <v>4</v>
      </c>
      <c r="E4" s="21" t="s">
        <v>5</v>
      </c>
      <c r="F4" s="21" t="s">
        <v>6</v>
      </c>
      <c r="G4" s="21" t="s">
        <v>15</v>
      </c>
      <c r="H4" s="22" t="s">
        <v>17</v>
      </c>
      <c r="I4" s="48"/>
      <c r="J4" s="48"/>
      <c r="K4" s="48"/>
      <c r="L4" s="48"/>
      <c r="M4" s="48"/>
      <c r="N4" s="48"/>
      <c r="O4" s="48"/>
      <c r="P4" s="48"/>
    </row>
    <row r="5" spans="1:16" ht="21" customHeight="1" x14ac:dyDescent="0.15">
      <c r="A5" s="47" t="s">
        <v>0</v>
      </c>
      <c r="B5" s="9">
        <v>2110903</v>
      </c>
      <c r="C5" s="9">
        <v>226283</v>
      </c>
      <c r="D5" s="23">
        <v>698902</v>
      </c>
      <c r="E5" s="24">
        <v>0</v>
      </c>
      <c r="F5" s="24">
        <v>0</v>
      </c>
      <c r="G5" s="24">
        <v>0</v>
      </c>
      <c r="H5" s="25">
        <v>698902</v>
      </c>
      <c r="I5" s="9">
        <v>5100</v>
      </c>
      <c r="J5" s="9">
        <v>30500</v>
      </c>
      <c r="K5" s="9">
        <v>1039013</v>
      </c>
      <c r="L5" s="9">
        <v>111106</v>
      </c>
      <c r="M5" s="9">
        <v>587854</v>
      </c>
      <c r="N5" s="9">
        <v>2698758</v>
      </c>
      <c r="O5" s="26">
        <v>2094252</v>
      </c>
      <c r="P5" s="27">
        <f>N5-O5</f>
        <v>604506</v>
      </c>
    </row>
    <row r="6" spans="1:16" ht="21" customHeight="1" x14ac:dyDescent="0.15">
      <c r="A6" s="48"/>
      <c r="B6" s="2">
        <f t="shared" ref="B6:L6" si="0">IF(B5=0,"(－)",B5/$B5*100)</f>
        <v>100</v>
      </c>
      <c r="C6" s="2">
        <f t="shared" si="0"/>
        <v>10.719725160275011</v>
      </c>
      <c r="D6" s="3">
        <f t="shared" si="0"/>
        <v>33.109148075491859</v>
      </c>
      <c r="E6" s="4" t="str">
        <f t="shared" si="0"/>
        <v>(－)</v>
      </c>
      <c r="F6" s="4" t="str">
        <f>IF(F5=0,"(－)",F5/$B5*100)</f>
        <v>(－)</v>
      </c>
      <c r="G6" s="4" t="str">
        <f t="shared" si="0"/>
        <v>(－)</v>
      </c>
      <c r="H6" s="5">
        <f>IF(H5=0,"(－)",H5/$B5*100)</f>
        <v>33.109148075491859</v>
      </c>
      <c r="I6" s="2">
        <f t="shared" si="0"/>
        <v>0.24160276431460848</v>
      </c>
      <c r="J6" s="2">
        <f t="shared" si="0"/>
        <v>1.4448792767834431</v>
      </c>
      <c r="K6" s="2">
        <f t="shared" si="0"/>
        <v>49.221257442904765</v>
      </c>
      <c r="L6" s="2">
        <f t="shared" si="0"/>
        <v>5.263434653321351</v>
      </c>
      <c r="M6" s="8"/>
      <c r="N6" s="8"/>
      <c r="O6" s="8"/>
      <c r="P6" s="8"/>
    </row>
    <row r="7" spans="1:16" ht="21" customHeight="1" x14ac:dyDescent="0.15">
      <c r="A7" s="47" t="s">
        <v>23</v>
      </c>
      <c r="B7" s="9">
        <v>1250463</v>
      </c>
      <c r="C7" s="9">
        <v>72699</v>
      </c>
      <c r="D7" s="23">
        <v>128818</v>
      </c>
      <c r="E7" s="24">
        <v>164747</v>
      </c>
      <c r="F7" s="24">
        <v>127398</v>
      </c>
      <c r="G7" s="24">
        <v>0</v>
      </c>
      <c r="H7" s="25">
        <v>420963</v>
      </c>
      <c r="I7" s="9">
        <v>121329</v>
      </c>
      <c r="J7" s="9">
        <v>2813</v>
      </c>
      <c r="K7" s="9">
        <v>614886</v>
      </c>
      <c r="L7" s="9">
        <v>17774</v>
      </c>
      <c r="M7" s="9">
        <v>552219</v>
      </c>
      <c r="N7" s="9">
        <v>1802682</v>
      </c>
      <c r="O7" s="26">
        <v>1112995</v>
      </c>
      <c r="P7" s="27">
        <f t="shared" ref="P7" si="1">N7-O7</f>
        <v>689687</v>
      </c>
    </row>
    <row r="8" spans="1:16" ht="21" customHeight="1" x14ac:dyDescent="0.15">
      <c r="A8" s="48"/>
      <c r="B8" s="2">
        <f t="shared" ref="B8:L8" si="2">IF(B7=0,"(－)",B7/$B7*100)</f>
        <v>100</v>
      </c>
      <c r="C8" s="2">
        <f t="shared" si="2"/>
        <v>5.8137665808584504</v>
      </c>
      <c r="D8" s="3">
        <f t="shared" si="2"/>
        <v>10.301624278367292</v>
      </c>
      <c r="E8" s="4">
        <f t="shared" si="2"/>
        <v>13.174880024438949</v>
      </c>
      <c r="F8" s="4">
        <f>IF(F7=0,"(－)",F7/$B7*100)</f>
        <v>10.188066340227579</v>
      </c>
      <c r="G8" s="4" t="str">
        <f t="shared" si="2"/>
        <v>(－)</v>
      </c>
      <c r="H8" s="5">
        <f>IF(H7=0,"(－)",H7/$B7*100)</f>
        <v>33.664570643033819</v>
      </c>
      <c r="I8" s="2">
        <f t="shared" si="2"/>
        <v>9.7027261102487632</v>
      </c>
      <c r="J8" s="2">
        <f t="shared" si="2"/>
        <v>0.22495667604719213</v>
      </c>
      <c r="K8" s="2">
        <f t="shared" si="2"/>
        <v>49.172666444349012</v>
      </c>
      <c r="L8" s="2">
        <f t="shared" si="2"/>
        <v>1.4213935158417321</v>
      </c>
      <c r="M8" s="8"/>
      <c r="N8" s="8"/>
      <c r="O8" s="8"/>
      <c r="P8" s="8"/>
    </row>
    <row r="9" spans="1:16" ht="21" customHeight="1" x14ac:dyDescent="0.15">
      <c r="A9" s="47" t="s">
        <v>24</v>
      </c>
      <c r="B9" s="9">
        <v>522566</v>
      </c>
      <c r="C9" s="9">
        <v>0</v>
      </c>
      <c r="D9" s="23">
        <v>132686</v>
      </c>
      <c r="E9" s="24">
        <v>9177</v>
      </c>
      <c r="F9" s="24">
        <v>7526</v>
      </c>
      <c r="G9" s="24">
        <v>0</v>
      </c>
      <c r="H9" s="25">
        <v>149389</v>
      </c>
      <c r="I9" s="9">
        <v>20117</v>
      </c>
      <c r="J9" s="9">
        <v>0</v>
      </c>
      <c r="K9" s="9">
        <v>352244</v>
      </c>
      <c r="L9" s="9">
        <v>815</v>
      </c>
      <c r="M9" s="9">
        <v>226370</v>
      </c>
      <c r="N9" s="9">
        <v>748936</v>
      </c>
      <c r="O9" s="26">
        <v>471397</v>
      </c>
      <c r="P9" s="27">
        <f t="shared" ref="P9" si="3">N9-O9</f>
        <v>277539</v>
      </c>
    </row>
    <row r="10" spans="1:16" ht="21" customHeight="1" x14ac:dyDescent="0.15">
      <c r="A10" s="48"/>
      <c r="B10" s="2">
        <f t="shared" ref="B10:L10" si="4">IF(B9=0,"(－)",B9/$B9*100)</f>
        <v>100</v>
      </c>
      <c r="C10" s="2" t="str">
        <f t="shared" si="4"/>
        <v>(－)</v>
      </c>
      <c r="D10" s="3">
        <f t="shared" si="4"/>
        <v>25.391242445930274</v>
      </c>
      <c r="E10" s="4">
        <f t="shared" si="4"/>
        <v>1.7561418079247406</v>
      </c>
      <c r="F10" s="4">
        <f>IF(F9=0,"(－)",F9/$B9*100)</f>
        <v>1.4402008550116159</v>
      </c>
      <c r="G10" s="4" t="str">
        <f t="shared" si="4"/>
        <v>(－)</v>
      </c>
      <c r="H10" s="5">
        <f>IF(H9=0,"(－)",H9/$B9*100)</f>
        <v>28.58758510886663</v>
      </c>
      <c r="I10" s="2">
        <f t="shared" si="4"/>
        <v>3.8496572681728245</v>
      </c>
      <c r="J10" s="2" t="str">
        <f t="shared" si="4"/>
        <v>(－)</v>
      </c>
      <c r="K10" s="2">
        <f t="shared" si="4"/>
        <v>67.4066050986861</v>
      </c>
      <c r="L10" s="2">
        <f t="shared" si="4"/>
        <v>0.15596116088685447</v>
      </c>
      <c r="M10" s="8"/>
      <c r="N10" s="8"/>
      <c r="O10" s="8"/>
      <c r="P10" s="8"/>
    </row>
    <row r="11" spans="1:16" ht="21" customHeight="1" x14ac:dyDescent="0.15">
      <c r="A11" s="47" t="s">
        <v>26</v>
      </c>
      <c r="B11" s="9">
        <v>386995</v>
      </c>
      <c r="C11" s="9">
        <v>254</v>
      </c>
      <c r="D11" s="23">
        <v>116645</v>
      </c>
      <c r="E11" s="24">
        <v>0</v>
      </c>
      <c r="F11" s="24">
        <v>21693</v>
      </c>
      <c r="G11" s="24">
        <v>0</v>
      </c>
      <c r="H11" s="25">
        <v>138338</v>
      </c>
      <c r="I11" s="9">
        <v>16301</v>
      </c>
      <c r="J11" s="9">
        <v>16871</v>
      </c>
      <c r="K11" s="9">
        <v>198150</v>
      </c>
      <c r="L11" s="9">
        <v>17083</v>
      </c>
      <c r="M11" s="9">
        <v>47016</v>
      </c>
      <c r="N11" s="9">
        <v>434012</v>
      </c>
      <c r="O11" s="26">
        <v>372698</v>
      </c>
      <c r="P11" s="27">
        <f t="shared" ref="P11" si="5">N11-O11</f>
        <v>61314</v>
      </c>
    </row>
    <row r="12" spans="1:16" ht="21" customHeight="1" x14ac:dyDescent="0.15">
      <c r="A12" s="48"/>
      <c r="B12" s="2">
        <f t="shared" ref="B12:E12" si="6">IF(B11=0,"(－)",B11/$B11*100)</f>
        <v>100</v>
      </c>
      <c r="C12" s="2">
        <f t="shared" si="6"/>
        <v>6.5633922918900758E-2</v>
      </c>
      <c r="D12" s="3">
        <f t="shared" si="6"/>
        <v>30.141216294784169</v>
      </c>
      <c r="E12" s="4" t="str">
        <f t="shared" si="6"/>
        <v>(－)</v>
      </c>
      <c r="F12" s="4">
        <f>IF(F11=0,"(－)",F11/$B11*100)</f>
        <v>5.6054987790539936</v>
      </c>
      <c r="G12" s="4" t="str">
        <f t="shared" ref="G12" si="7">IF(G11=0,"(－)",G11/$B11*100)</f>
        <v>(－)</v>
      </c>
      <c r="H12" s="5">
        <f>IF(H11=0,"(－)",H11/$B11*100)</f>
        <v>35.746715073838168</v>
      </c>
      <c r="I12" s="2">
        <f t="shared" ref="I12:L12" si="8">IF(I11=0,"(－)",I11/$B11*100)</f>
        <v>4.2121991240196905</v>
      </c>
      <c r="J12" s="2">
        <f t="shared" si="8"/>
        <v>4.3594878486802155</v>
      </c>
      <c r="K12" s="2">
        <f t="shared" si="8"/>
        <v>51.202211914882625</v>
      </c>
      <c r="L12" s="2">
        <f t="shared" si="8"/>
        <v>4.4142689182030779</v>
      </c>
      <c r="M12" s="8"/>
      <c r="N12" s="8"/>
      <c r="O12" s="8"/>
      <c r="P12" s="8"/>
    </row>
    <row r="13" spans="1:16" ht="21" customHeight="1" x14ac:dyDescent="0.15">
      <c r="A13" s="47" t="s">
        <v>29</v>
      </c>
      <c r="B13" s="9">
        <v>296119</v>
      </c>
      <c r="C13" s="9">
        <v>7885</v>
      </c>
      <c r="D13" s="23">
        <v>20360</v>
      </c>
      <c r="E13" s="24">
        <v>20886</v>
      </c>
      <c r="F13" s="24">
        <v>2317</v>
      </c>
      <c r="G13" s="24">
        <v>0</v>
      </c>
      <c r="H13" s="25">
        <v>43563</v>
      </c>
      <c r="I13" s="9">
        <v>1688</v>
      </c>
      <c r="J13" s="9">
        <v>0</v>
      </c>
      <c r="K13" s="9">
        <v>234368</v>
      </c>
      <c r="L13" s="9">
        <v>8614</v>
      </c>
      <c r="M13" s="9">
        <v>184253</v>
      </c>
      <c r="N13" s="9">
        <v>480372</v>
      </c>
      <c r="O13" s="26">
        <v>343800</v>
      </c>
      <c r="P13" s="27">
        <f t="shared" ref="P13" si="9">N13-O13</f>
        <v>136572</v>
      </c>
    </row>
    <row r="14" spans="1:16" ht="21" customHeight="1" x14ac:dyDescent="0.15">
      <c r="A14" s="48"/>
      <c r="B14" s="2">
        <f t="shared" ref="B14:L14" si="10">IF(B13=0,"(－)",B13/$B13*100)</f>
        <v>100</v>
      </c>
      <c r="C14" s="2">
        <f t="shared" si="10"/>
        <v>2.6627808414860241</v>
      </c>
      <c r="D14" s="3">
        <f t="shared" si="10"/>
        <v>6.8756141956443182</v>
      </c>
      <c r="E14" s="4">
        <f t="shared" si="10"/>
        <v>7.0532454857675466</v>
      </c>
      <c r="F14" s="4">
        <f>IF(F13=0,"(－)",F13/$B13*100)</f>
        <v>0.78245570193064273</v>
      </c>
      <c r="G14" s="4" t="str">
        <f t="shared" si="10"/>
        <v>(－)</v>
      </c>
      <c r="H14" s="5">
        <f>IF(H13=0,"(－)",H13/$B13*100)</f>
        <v>14.711315383342507</v>
      </c>
      <c r="I14" s="2">
        <f t="shared" si="10"/>
        <v>0.5700410983422205</v>
      </c>
      <c r="J14" s="2" t="str">
        <f t="shared" si="10"/>
        <v>(－)</v>
      </c>
      <c r="K14" s="2">
        <f t="shared" si="10"/>
        <v>79.146559322434555</v>
      </c>
      <c r="L14" s="2">
        <f t="shared" si="10"/>
        <v>2.9089656523222081</v>
      </c>
      <c r="M14" s="8"/>
      <c r="N14" s="8"/>
      <c r="O14" s="8"/>
      <c r="P14" s="8"/>
    </row>
    <row r="15" spans="1:16" ht="21" customHeight="1" x14ac:dyDescent="0.15">
      <c r="A15" s="47" t="s">
        <v>25</v>
      </c>
      <c r="B15" s="9">
        <v>19037</v>
      </c>
      <c r="C15" s="9">
        <v>0</v>
      </c>
      <c r="D15" s="23">
        <v>3282</v>
      </c>
      <c r="E15" s="24">
        <v>915</v>
      </c>
      <c r="F15" s="24">
        <v>330</v>
      </c>
      <c r="G15" s="24">
        <v>0</v>
      </c>
      <c r="H15" s="25">
        <v>4527</v>
      </c>
      <c r="I15" s="9">
        <v>0</v>
      </c>
      <c r="J15" s="9">
        <v>0</v>
      </c>
      <c r="K15" s="9">
        <v>12304</v>
      </c>
      <c r="L15" s="9">
        <v>2206</v>
      </c>
      <c r="M15" s="9">
        <v>5292</v>
      </c>
      <c r="N15" s="9">
        <v>24329</v>
      </c>
      <c r="O15" s="26">
        <v>17910</v>
      </c>
      <c r="P15" s="27">
        <f t="shared" ref="P15" si="11">N15-O15</f>
        <v>6419</v>
      </c>
    </row>
    <row r="16" spans="1:16" ht="21" customHeight="1" x14ac:dyDescent="0.15">
      <c r="A16" s="48"/>
      <c r="B16" s="2">
        <f t="shared" ref="B16:E16" si="12">IF(B15=0,"(－)",B15/$B15*100)</f>
        <v>100</v>
      </c>
      <c r="C16" s="2" t="str">
        <f t="shared" si="12"/>
        <v>(－)</v>
      </c>
      <c r="D16" s="3">
        <f t="shared" si="12"/>
        <v>17.240111362084363</v>
      </c>
      <c r="E16" s="4">
        <f t="shared" si="12"/>
        <v>4.8064295844933556</v>
      </c>
      <c r="F16" s="4">
        <f>IF(F15=0,"(－)",F15/$B15*100)</f>
        <v>1.7334664075221935</v>
      </c>
      <c r="G16" s="4" t="str">
        <f t="shared" ref="G16" si="13">IF(G15=0,"(－)",G15/$B15*100)</f>
        <v>(－)</v>
      </c>
      <c r="H16" s="5">
        <f>IF(H15=0,"(－)",H15/$B15*100)</f>
        <v>23.780007354099912</v>
      </c>
      <c r="I16" s="2" t="str">
        <f t="shared" ref="I16:L16" si="14">IF(I15=0,"(－)",I15/$B15*100)</f>
        <v>(－)</v>
      </c>
      <c r="J16" s="2" t="str">
        <f t="shared" si="14"/>
        <v>(－)</v>
      </c>
      <c r="K16" s="2">
        <f t="shared" si="14"/>
        <v>64.632032358039609</v>
      </c>
      <c r="L16" s="2">
        <f t="shared" si="14"/>
        <v>11.587960287860483</v>
      </c>
      <c r="M16" s="8"/>
      <c r="N16" s="8"/>
      <c r="O16" s="8"/>
      <c r="P16" s="8"/>
    </row>
    <row r="17" spans="1:16" ht="21" customHeight="1" x14ac:dyDescent="0.15">
      <c r="A17" s="47" t="s">
        <v>30</v>
      </c>
      <c r="B17" s="9">
        <v>10870</v>
      </c>
      <c r="C17" s="9">
        <v>0</v>
      </c>
      <c r="D17" s="23">
        <v>6540</v>
      </c>
      <c r="E17" s="24">
        <v>940</v>
      </c>
      <c r="F17" s="24">
        <v>290</v>
      </c>
      <c r="G17" s="24">
        <v>0</v>
      </c>
      <c r="H17" s="25">
        <v>7770</v>
      </c>
      <c r="I17" s="9">
        <v>0</v>
      </c>
      <c r="J17" s="9">
        <v>3100</v>
      </c>
      <c r="K17" s="9">
        <v>0</v>
      </c>
      <c r="L17" s="9">
        <v>0</v>
      </c>
      <c r="M17" s="9">
        <v>0</v>
      </c>
      <c r="N17" s="9">
        <v>10870</v>
      </c>
      <c r="O17" s="26">
        <v>4736</v>
      </c>
      <c r="P17" s="27">
        <f t="shared" ref="P17:P21" si="15">N17-O17</f>
        <v>6134</v>
      </c>
    </row>
    <row r="18" spans="1:16" ht="21" customHeight="1" x14ac:dyDescent="0.15">
      <c r="A18" s="48"/>
      <c r="B18" s="2">
        <f t="shared" ref="B18:L18" si="16">IF(B17=0,"(－)",B17/$B17*100)</f>
        <v>100</v>
      </c>
      <c r="C18" s="2" t="str">
        <f t="shared" si="16"/>
        <v>(－)</v>
      </c>
      <c r="D18" s="3">
        <f t="shared" si="16"/>
        <v>60.165593376264951</v>
      </c>
      <c r="E18" s="4">
        <f t="shared" si="16"/>
        <v>8.6476540938362465</v>
      </c>
      <c r="F18" s="4">
        <f>IF(F17=0,"(－)",F17/$B17*100)</f>
        <v>2.6678932842686289</v>
      </c>
      <c r="G18" s="4" t="str">
        <f t="shared" si="16"/>
        <v>(－)</v>
      </c>
      <c r="H18" s="5">
        <f>IF(H17=0,"(－)",H17/$B17*100)</f>
        <v>71.481140754369818</v>
      </c>
      <c r="I18" s="2" t="str">
        <f t="shared" si="16"/>
        <v>(－)</v>
      </c>
      <c r="J18" s="2">
        <f t="shared" si="16"/>
        <v>28.518859245630175</v>
      </c>
      <c r="K18" s="2" t="str">
        <f t="shared" si="16"/>
        <v>(－)</v>
      </c>
      <c r="L18" s="2" t="str">
        <f t="shared" si="16"/>
        <v>(－)</v>
      </c>
      <c r="M18" s="8"/>
      <c r="N18" s="8"/>
      <c r="O18" s="8"/>
      <c r="P18" s="8"/>
    </row>
    <row r="19" spans="1:16" ht="21" customHeight="1" x14ac:dyDescent="0.15">
      <c r="A19" s="47" t="s">
        <v>27</v>
      </c>
      <c r="B19" s="9">
        <v>7347</v>
      </c>
      <c r="C19" s="9">
        <v>79</v>
      </c>
      <c r="D19" s="23">
        <v>898</v>
      </c>
      <c r="E19" s="24">
        <v>120</v>
      </c>
      <c r="F19" s="24">
        <v>0</v>
      </c>
      <c r="G19" s="24">
        <v>0</v>
      </c>
      <c r="H19" s="25">
        <v>1018</v>
      </c>
      <c r="I19" s="9">
        <v>0</v>
      </c>
      <c r="J19" s="9">
        <v>0</v>
      </c>
      <c r="K19" s="9">
        <v>6250</v>
      </c>
      <c r="L19" s="9">
        <v>0</v>
      </c>
      <c r="M19" s="9">
        <v>1518</v>
      </c>
      <c r="N19" s="9">
        <v>8864</v>
      </c>
      <c r="O19" s="26">
        <v>8245</v>
      </c>
      <c r="P19" s="27">
        <f t="shared" si="15"/>
        <v>619</v>
      </c>
    </row>
    <row r="20" spans="1:16" ht="21" customHeight="1" x14ac:dyDescent="0.15">
      <c r="A20" s="48"/>
      <c r="B20" s="2">
        <f t="shared" ref="B20:L22" si="17">IF(B19=0,"(－)",B19/$B19*100)</f>
        <v>100</v>
      </c>
      <c r="C20" s="2">
        <f t="shared" si="17"/>
        <v>1.0752688172043012</v>
      </c>
      <c r="D20" s="3">
        <f t="shared" si="17"/>
        <v>12.222675922145093</v>
      </c>
      <c r="E20" s="4">
        <f t="shared" si="17"/>
        <v>1.6333197223356473</v>
      </c>
      <c r="F20" s="4" t="str">
        <f>IF(F19=0,"(－)",F19/$B19*100)</f>
        <v>(－)</v>
      </c>
      <c r="G20" s="4" t="str">
        <f t="shared" si="17"/>
        <v>(－)</v>
      </c>
      <c r="H20" s="5">
        <f>IF(H19=0,"(－)",H19/$B19*100)</f>
        <v>13.855995644480739</v>
      </c>
      <c r="I20" s="2" t="str">
        <f t="shared" si="17"/>
        <v>(－)</v>
      </c>
      <c r="J20" s="2" t="str">
        <f t="shared" si="17"/>
        <v>(－)</v>
      </c>
      <c r="K20" s="2">
        <f t="shared" si="17"/>
        <v>85.068735538314954</v>
      </c>
      <c r="L20" s="2" t="str">
        <f t="shared" si="17"/>
        <v>(－)</v>
      </c>
      <c r="M20" s="8"/>
      <c r="N20" s="8"/>
      <c r="O20" s="8"/>
      <c r="P20" s="8"/>
    </row>
    <row r="21" spans="1:16" ht="21" customHeight="1" x14ac:dyDescent="0.15">
      <c r="A21" s="52" t="s">
        <v>31</v>
      </c>
      <c r="B21" s="9">
        <v>3270</v>
      </c>
      <c r="C21" s="9">
        <v>0</v>
      </c>
      <c r="D21" s="23">
        <v>1250</v>
      </c>
      <c r="E21" s="24"/>
      <c r="F21" s="24">
        <v>2020</v>
      </c>
      <c r="G21" s="24">
        <v>0</v>
      </c>
      <c r="H21" s="25">
        <v>3270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3270</v>
      </c>
      <c r="O21" s="26">
        <v>1210</v>
      </c>
      <c r="P21" s="27">
        <f t="shared" si="15"/>
        <v>2060</v>
      </c>
    </row>
    <row r="22" spans="1:16" ht="21" customHeight="1" x14ac:dyDescent="0.15">
      <c r="A22" s="48"/>
      <c r="B22" s="2">
        <f t="shared" si="17"/>
        <v>100</v>
      </c>
      <c r="C22" s="2" t="str">
        <f t="shared" si="17"/>
        <v>(－)</v>
      </c>
      <c r="D22" s="3">
        <f t="shared" si="17"/>
        <v>38.226299694189606</v>
      </c>
      <c r="E22" s="4" t="str">
        <f t="shared" si="17"/>
        <v>(－)</v>
      </c>
      <c r="F22" s="4">
        <f>IF(F21=0,"(－)",F21/$B21*100)</f>
        <v>61.773700305810394</v>
      </c>
      <c r="G22" s="4" t="str">
        <f t="shared" si="17"/>
        <v>(－)</v>
      </c>
      <c r="H22" s="5">
        <f>IF(H21=0,"(－)",H21/$B21*100)</f>
        <v>100</v>
      </c>
      <c r="I22" s="2" t="str">
        <f t="shared" si="17"/>
        <v>(－)</v>
      </c>
      <c r="J22" s="2" t="str">
        <f t="shared" si="17"/>
        <v>(－)</v>
      </c>
      <c r="K22" s="2" t="str">
        <f t="shared" si="17"/>
        <v>(－)</v>
      </c>
      <c r="L22" s="2" t="str">
        <f t="shared" si="17"/>
        <v>(－)</v>
      </c>
      <c r="M22" s="8"/>
      <c r="N22" s="8"/>
      <c r="O22" s="8"/>
      <c r="P22" s="8"/>
    </row>
    <row r="23" spans="1:16" ht="21" customHeight="1" x14ac:dyDescent="0.15">
      <c r="A23" s="47" t="s">
        <v>32</v>
      </c>
      <c r="B23" s="9">
        <v>0</v>
      </c>
      <c r="C23" s="9">
        <v>0</v>
      </c>
      <c r="D23" s="23">
        <v>0</v>
      </c>
      <c r="E23" s="24">
        <v>0</v>
      </c>
      <c r="F23" s="24">
        <v>0</v>
      </c>
      <c r="G23" s="24">
        <v>0</v>
      </c>
      <c r="H23" s="25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26">
        <v>0</v>
      </c>
      <c r="P23" s="27">
        <f t="shared" ref="P23" si="18">N23-O23</f>
        <v>0</v>
      </c>
    </row>
    <row r="24" spans="1:16" ht="21" customHeight="1" x14ac:dyDescent="0.15">
      <c r="A24" s="48"/>
      <c r="B24" s="2" t="str">
        <f t="shared" ref="B24:L24" si="19">IF(B23=0,"(－)",B23/$B23*100)</f>
        <v>(－)</v>
      </c>
      <c r="C24" s="2" t="str">
        <f t="shared" si="19"/>
        <v>(－)</v>
      </c>
      <c r="D24" s="3" t="str">
        <f t="shared" si="19"/>
        <v>(－)</v>
      </c>
      <c r="E24" s="4" t="str">
        <f t="shared" si="19"/>
        <v>(－)</v>
      </c>
      <c r="F24" s="4" t="str">
        <f>IF(F23=0,"(－)",F23/$B23*100)</f>
        <v>(－)</v>
      </c>
      <c r="G24" s="4" t="str">
        <f t="shared" si="19"/>
        <v>(－)</v>
      </c>
      <c r="H24" s="5" t="str">
        <f>IF(H23=0,"(－)",H23/$B23*100)</f>
        <v>(－)</v>
      </c>
      <c r="I24" s="2" t="str">
        <f t="shared" si="19"/>
        <v>(－)</v>
      </c>
      <c r="J24" s="2" t="str">
        <f t="shared" si="19"/>
        <v>(－)</v>
      </c>
      <c r="K24" s="2" t="str">
        <f t="shared" si="19"/>
        <v>(－)</v>
      </c>
      <c r="L24" s="2" t="str">
        <f t="shared" si="19"/>
        <v>(－)</v>
      </c>
      <c r="M24" s="8"/>
      <c r="N24" s="8"/>
      <c r="O24" s="8"/>
      <c r="P24" s="8"/>
    </row>
    <row r="25" spans="1:16" ht="21" customHeight="1" x14ac:dyDescent="0.15">
      <c r="A25" s="47" t="s">
        <v>20</v>
      </c>
      <c r="B25" s="10">
        <v>4607570</v>
      </c>
      <c r="C25" s="10">
        <v>307200</v>
      </c>
      <c r="D25" s="11">
        <v>1109381</v>
      </c>
      <c r="E25" s="12">
        <v>196785</v>
      </c>
      <c r="F25" s="12">
        <v>161574</v>
      </c>
      <c r="G25" s="12">
        <v>0</v>
      </c>
      <c r="H25" s="12">
        <v>1467740</v>
      </c>
      <c r="I25" s="13">
        <v>164535</v>
      </c>
      <c r="J25" s="10">
        <v>53283</v>
      </c>
      <c r="K25" s="10">
        <v>2457215</v>
      </c>
      <c r="L25" s="10">
        <v>157598</v>
      </c>
      <c r="M25" s="10">
        <v>1604523</v>
      </c>
      <c r="N25" s="10">
        <v>6212093</v>
      </c>
      <c r="O25" s="26">
        <v>4427242</v>
      </c>
      <c r="P25" s="27">
        <f t="shared" ref="P25:P29" si="20">N25-O25</f>
        <v>1784851</v>
      </c>
    </row>
    <row r="26" spans="1:16" ht="21" customHeight="1" x14ac:dyDescent="0.15">
      <c r="A26" s="48"/>
      <c r="B26" s="2">
        <f t="shared" ref="B26:L30" si="21">IF(B25=0,"(－)",B25/$B25*100)</f>
        <v>100</v>
      </c>
      <c r="C26" s="2">
        <f t="shared" si="21"/>
        <v>6.6672888312060374</v>
      </c>
      <c r="D26" s="3">
        <f t="shared" si="21"/>
        <v>24.077355308763622</v>
      </c>
      <c r="E26" s="4">
        <f t="shared" si="21"/>
        <v>4.270906356278906</v>
      </c>
      <c r="F26" s="4">
        <f>IF(F25=0,"(－)",F25/$B25*100)</f>
        <v>3.5067074401474092</v>
      </c>
      <c r="G26" s="4" t="str">
        <f t="shared" si="21"/>
        <v>(－)</v>
      </c>
      <c r="H26" s="5">
        <f>IF(H25=0,"(－)",H25/$B25*100)</f>
        <v>31.854969105189941</v>
      </c>
      <c r="I26" s="2">
        <f t="shared" si="21"/>
        <v>3.5709712494872572</v>
      </c>
      <c r="J26" s="2">
        <f t="shared" si="21"/>
        <v>1.1564230169047893</v>
      </c>
      <c r="K26" s="2">
        <f t="shared" si="21"/>
        <v>53.329954835195124</v>
      </c>
      <c r="L26" s="2">
        <f t="shared" si="21"/>
        <v>3.4204146654310188</v>
      </c>
      <c r="M26" s="8"/>
      <c r="N26" s="8"/>
      <c r="O26" s="8"/>
      <c r="P26" s="8"/>
    </row>
    <row r="27" spans="1:16" ht="21" customHeight="1" x14ac:dyDescent="0.15">
      <c r="A27" s="47" t="s">
        <v>16</v>
      </c>
      <c r="B27" s="9">
        <v>3218347.7650000001</v>
      </c>
      <c r="C27" s="9">
        <v>561469.70600000001</v>
      </c>
      <c r="D27" s="23">
        <v>680901.12899999996</v>
      </c>
      <c r="E27" s="24">
        <v>0</v>
      </c>
      <c r="F27" s="24">
        <v>829676.14800000004</v>
      </c>
      <c r="G27" s="24">
        <v>0</v>
      </c>
      <c r="H27" s="24">
        <v>1510577.277</v>
      </c>
      <c r="I27" s="25">
        <v>865513.78399999999</v>
      </c>
      <c r="J27" s="9">
        <v>37097.321000000004</v>
      </c>
      <c r="K27" s="9">
        <v>66286.361999999994</v>
      </c>
      <c r="L27" s="9">
        <v>177403.315</v>
      </c>
      <c r="M27" s="9">
        <v>2806206.0839999998</v>
      </c>
      <c r="N27" s="9">
        <v>6024553.8490000004</v>
      </c>
      <c r="O27" s="26">
        <v>3087869.5</v>
      </c>
      <c r="P27" s="27">
        <f t="shared" si="20"/>
        <v>2936684.3490000004</v>
      </c>
    </row>
    <row r="28" spans="1:16" ht="21" customHeight="1" x14ac:dyDescent="0.15">
      <c r="A28" s="48"/>
      <c r="B28" s="2">
        <f t="shared" si="21"/>
        <v>100</v>
      </c>
      <c r="C28" s="2">
        <f t="shared" si="21"/>
        <v>17.445899169321123</v>
      </c>
      <c r="D28" s="3">
        <f t="shared" si="21"/>
        <v>21.156853724911233</v>
      </c>
      <c r="E28" s="4" t="str">
        <f t="shared" si="21"/>
        <v>(－)</v>
      </c>
      <c r="F28" s="4">
        <f>IF(F27=0,"(－)",F27/$B27*100)</f>
        <v>25.779567920622153</v>
      </c>
      <c r="G28" s="4" t="str">
        <f t="shared" si="21"/>
        <v>(－)</v>
      </c>
      <c r="H28" s="5">
        <f>IF(H27=0,"(－)",H27/$B27*100)</f>
        <v>46.936421645533386</v>
      </c>
      <c r="I28" s="2">
        <f t="shared" si="21"/>
        <v>26.893109359174549</v>
      </c>
      <c r="J28" s="2">
        <f t="shared" si="21"/>
        <v>1.1526821744821603</v>
      </c>
      <c r="K28" s="2">
        <f t="shared" si="21"/>
        <v>2.0596395057387462</v>
      </c>
      <c r="L28" s="2">
        <f t="shared" si="21"/>
        <v>5.5122481457500285</v>
      </c>
      <c r="M28" s="8"/>
      <c r="N28" s="8"/>
      <c r="O28" s="8"/>
      <c r="P28" s="8"/>
    </row>
    <row r="29" spans="1:16" ht="21" customHeight="1" x14ac:dyDescent="0.15">
      <c r="A29" s="47" t="s">
        <v>1</v>
      </c>
      <c r="B29" s="9">
        <v>7825917.9850000003</v>
      </c>
      <c r="C29" s="9">
        <v>868669.24300000002</v>
      </c>
      <c r="D29" s="23">
        <v>1790282.4939999999</v>
      </c>
      <c r="E29" s="24">
        <v>196785.05</v>
      </c>
      <c r="F29" s="24">
        <v>991249.90899999999</v>
      </c>
      <c r="G29" s="24">
        <v>0</v>
      </c>
      <c r="H29" s="24">
        <v>2978317.4530000002</v>
      </c>
      <c r="I29" s="25">
        <v>1030048.55</v>
      </c>
      <c r="J29" s="9">
        <v>90380.63</v>
      </c>
      <c r="K29" s="9">
        <v>2523501.1159999999</v>
      </c>
      <c r="L29" s="9">
        <v>335000.99300000002</v>
      </c>
      <c r="M29" s="9">
        <v>4410729.3310000002</v>
      </c>
      <c r="N29" s="9">
        <v>12236647.316</v>
      </c>
      <c r="O29" s="26">
        <v>7515111.6349999998</v>
      </c>
      <c r="P29" s="27">
        <f t="shared" si="20"/>
        <v>4721535.6809999999</v>
      </c>
    </row>
    <row r="30" spans="1:16" ht="21" customHeight="1" x14ac:dyDescent="0.15">
      <c r="A30" s="48"/>
      <c r="B30" s="2">
        <f t="shared" si="21"/>
        <v>100</v>
      </c>
      <c r="C30" s="2">
        <f t="shared" si="21"/>
        <v>11.099902205274644</v>
      </c>
      <c r="D30" s="3">
        <f t="shared" si="21"/>
        <v>22.876325786079647</v>
      </c>
      <c r="E30" s="4">
        <f t="shared" si="21"/>
        <v>2.5145299296156627</v>
      </c>
      <c r="F30" s="4">
        <f>IF(F29=0,"(－)",F29/$B29*100)</f>
        <v>12.666244533867294</v>
      </c>
      <c r="G30" s="4" t="str">
        <f t="shared" si="21"/>
        <v>(－)</v>
      </c>
      <c r="H30" s="5">
        <f>IF(H29=0,"(－)",H29/$B29*100)</f>
        <v>38.057100249562609</v>
      </c>
      <c r="I30" s="2">
        <f t="shared" si="21"/>
        <v>13.162015650742855</v>
      </c>
      <c r="J30" s="2">
        <f t="shared" si="21"/>
        <v>1.1548885405294724</v>
      </c>
      <c r="K30" s="2">
        <f t="shared" si="21"/>
        <v>32.245432687089419</v>
      </c>
      <c r="L30" s="2">
        <f t="shared" si="21"/>
        <v>4.280660666800995</v>
      </c>
      <c r="M30" s="8"/>
      <c r="N30" s="8"/>
      <c r="O30" s="8"/>
      <c r="P30" s="8"/>
    </row>
    <row r="31" spans="1:16" ht="27" customHeight="1" x14ac:dyDescent="0.15">
      <c r="A31" s="28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P31" s="29"/>
    </row>
    <row r="32" spans="1:16" ht="18" customHeight="1" x14ac:dyDescent="0.15">
      <c r="A32" s="28"/>
    </row>
  </sheetData>
  <mergeCells count="24">
    <mergeCell ref="A23:A24"/>
    <mergeCell ref="A25:A26"/>
    <mergeCell ref="A27:A28"/>
    <mergeCell ref="A29:A30"/>
    <mergeCell ref="A11:A12"/>
    <mergeCell ref="A21:A22"/>
    <mergeCell ref="A19:A20"/>
    <mergeCell ref="A7:A8"/>
    <mergeCell ref="A9:A10"/>
    <mergeCell ref="A13:A14"/>
    <mergeCell ref="A15:A16"/>
    <mergeCell ref="A17:A18"/>
    <mergeCell ref="L3:L4"/>
    <mergeCell ref="M3:M4"/>
    <mergeCell ref="N3:N4"/>
    <mergeCell ref="O3:O4"/>
    <mergeCell ref="P3:P4"/>
    <mergeCell ref="J3:J4"/>
    <mergeCell ref="K3:K4"/>
    <mergeCell ref="A5:A6"/>
    <mergeCell ref="B3:B4"/>
    <mergeCell ref="C3:C4"/>
    <mergeCell ref="D3:H3"/>
    <mergeCell ref="I3:I4"/>
  </mergeCells>
  <phoneticPr fontId="2"/>
  <printOptions horizontalCentered="1"/>
  <pageMargins left="0.6692913385826772" right="0.23622047244094491" top="0.98425196850393704" bottom="0.98425196850393704" header="0.51181102362204722" footer="0.51181102362204722"/>
  <pageSetup paperSize="9" scale="70" firstPageNumber="9" orientation="landscape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参考２－①（H30）</vt:lpstr>
      <vt:lpstr>参考２－②（H29）</vt:lpstr>
      <vt:lpstr>'参考２－①（H30）'!Print_Area</vt:lpstr>
      <vt:lpstr>'参考２－②（H29）'!Print_Area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2018-10-26T04:03:02Z</cp:lastPrinted>
  <dcterms:created xsi:type="dcterms:W3CDTF">2006-10-12T01:45:20Z</dcterms:created>
  <dcterms:modified xsi:type="dcterms:W3CDTF">2019-11-11T00:56:15Z</dcterms:modified>
</cp:coreProperties>
</file>