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4955" windowHeight="7500" tabRatio="800"/>
  </bookViews>
  <sheets>
    <sheet name="参考２－①（H28）" sheetId="27" r:id="rId1"/>
    <sheet name="参考２－②（H27）" sheetId="28" r:id="rId2"/>
  </sheets>
  <definedNames>
    <definedName name="_xlnm.Print_Area" localSheetId="0">'参考２－①（H28）'!$A$1:$P$29</definedName>
    <definedName name="_xlnm.Print_Area" localSheetId="1">'参考２－②（H27）'!$A$1:$P$31</definedName>
  </definedNames>
  <calcPr calcId="162913" calcMode="manual"/>
</workbook>
</file>

<file path=xl/calcChain.xml><?xml version="1.0" encoding="utf-8"?>
<calcChain xmlns="http://schemas.openxmlformats.org/spreadsheetml/2006/main">
  <c r="P21" i="27" l="1"/>
  <c r="L30" i="28" l="1"/>
  <c r="K30" i="28"/>
  <c r="J30" i="28"/>
  <c r="I30" i="28"/>
  <c r="H30" i="28"/>
  <c r="G30" i="28"/>
  <c r="F30" i="28"/>
  <c r="E30" i="28"/>
  <c r="D30" i="28"/>
  <c r="C30" i="28"/>
  <c r="B30" i="28"/>
  <c r="P29" i="28"/>
  <c r="L28" i="28"/>
  <c r="K28" i="28"/>
  <c r="J28" i="28"/>
  <c r="I28" i="28"/>
  <c r="H28" i="28"/>
  <c r="G28" i="28"/>
  <c r="F28" i="28"/>
  <c r="E28" i="28"/>
  <c r="D28" i="28"/>
  <c r="C28" i="28"/>
  <c r="B28" i="28"/>
  <c r="P27" i="28"/>
  <c r="L26" i="28"/>
  <c r="K26" i="28"/>
  <c r="J26" i="28"/>
  <c r="I26" i="28"/>
  <c r="H26" i="28"/>
  <c r="G26" i="28"/>
  <c r="F26" i="28"/>
  <c r="E26" i="28"/>
  <c r="D26" i="28"/>
  <c r="C26" i="28"/>
  <c r="B26" i="28"/>
  <c r="P25" i="28"/>
  <c r="L24" i="28"/>
  <c r="K24" i="28"/>
  <c r="J24" i="28"/>
  <c r="I24" i="28"/>
  <c r="H24" i="28"/>
  <c r="G24" i="28"/>
  <c r="F24" i="28"/>
  <c r="E24" i="28"/>
  <c r="D24" i="28"/>
  <c r="C24" i="28"/>
  <c r="B24" i="28"/>
  <c r="P23" i="28"/>
  <c r="L22" i="28"/>
  <c r="K22" i="28"/>
  <c r="J22" i="28"/>
  <c r="I22" i="28"/>
  <c r="H22" i="28"/>
  <c r="G22" i="28"/>
  <c r="F22" i="28"/>
  <c r="E22" i="28"/>
  <c r="D22" i="28"/>
  <c r="C22" i="28"/>
  <c r="B22" i="28"/>
  <c r="P21" i="28"/>
  <c r="L20" i="28"/>
  <c r="K20" i="28"/>
  <c r="J20" i="28"/>
  <c r="I20" i="28"/>
  <c r="H20" i="28"/>
  <c r="G20" i="28"/>
  <c r="F20" i="28"/>
  <c r="E20" i="28"/>
  <c r="D20" i="28"/>
  <c r="C20" i="28"/>
  <c r="B20" i="28"/>
  <c r="P19" i="28"/>
  <c r="L18" i="28"/>
  <c r="K18" i="28"/>
  <c r="J18" i="28"/>
  <c r="I18" i="28"/>
  <c r="H18" i="28"/>
  <c r="G18" i="28"/>
  <c r="F18" i="28"/>
  <c r="E18" i="28"/>
  <c r="D18" i="28"/>
  <c r="C18" i="28"/>
  <c r="B18" i="28"/>
  <c r="P17" i="28"/>
  <c r="L16" i="28"/>
  <c r="K16" i="28"/>
  <c r="J16" i="28"/>
  <c r="I16" i="28"/>
  <c r="H16" i="28"/>
  <c r="G16" i="28"/>
  <c r="F16" i="28"/>
  <c r="E16" i="28"/>
  <c r="D16" i="28"/>
  <c r="C16" i="28"/>
  <c r="B16" i="28"/>
  <c r="P15" i="28"/>
  <c r="L14" i="28"/>
  <c r="K14" i="28"/>
  <c r="J14" i="28"/>
  <c r="I14" i="28"/>
  <c r="H14" i="28"/>
  <c r="G14" i="28"/>
  <c r="F14" i="28"/>
  <c r="E14" i="28"/>
  <c r="D14" i="28"/>
  <c r="C14" i="28"/>
  <c r="B14" i="28"/>
  <c r="P13" i="28"/>
  <c r="L12" i="28"/>
  <c r="K12" i="28"/>
  <c r="J12" i="28"/>
  <c r="I12" i="28"/>
  <c r="H12" i="28"/>
  <c r="G12" i="28"/>
  <c r="F12" i="28"/>
  <c r="E12" i="28"/>
  <c r="D12" i="28"/>
  <c r="C12" i="28"/>
  <c r="B12" i="28"/>
  <c r="P11" i="28"/>
  <c r="L10" i="28"/>
  <c r="K10" i="28"/>
  <c r="J10" i="28"/>
  <c r="I10" i="28"/>
  <c r="H10" i="28"/>
  <c r="G10" i="28"/>
  <c r="F10" i="28"/>
  <c r="E10" i="28"/>
  <c r="D10" i="28"/>
  <c r="C10" i="28"/>
  <c r="B10" i="28"/>
  <c r="P9" i="28"/>
  <c r="L8" i="28"/>
  <c r="K8" i="28"/>
  <c r="J8" i="28"/>
  <c r="I8" i="28"/>
  <c r="H8" i="28"/>
  <c r="G8" i="28"/>
  <c r="F8" i="28"/>
  <c r="E8" i="28"/>
  <c r="D8" i="28"/>
  <c r="C8" i="28"/>
  <c r="B8" i="28"/>
  <c r="P7" i="28"/>
  <c r="L6" i="28"/>
  <c r="K6" i="28"/>
  <c r="J6" i="28"/>
  <c r="I6" i="28"/>
  <c r="H6" i="28"/>
  <c r="G6" i="28"/>
  <c r="F6" i="28"/>
  <c r="E6" i="28"/>
  <c r="D6" i="28"/>
  <c r="C6" i="28"/>
  <c r="B6" i="28"/>
  <c r="P5" i="28"/>
  <c r="L24" i="27" l="1"/>
  <c r="K24" i="27"/>
  <c r="J24" i="27"/>
  <c r="I24" i="27"/>
  <c r="H24" i="27"/>
  <c r="G24" i="27"/>
  <c r="F24" i="27"/>
  <c r="E24" i="27"/>
  <c r="D24" i="27"/>
  <c r="C24" i="27"/>
  <c r="B24" i="27"/>
  <c r="L28" i="27" l="1"/>
  <c r="K28" i="27"/>
  <c r="J28" i="27"/>
  <c r="I28" i="27"/>
  <c r="H28" i="27"/>
  <c r="G28" i="27"/>
  <c r="F28" i="27"/>
  <c r="E28" i="27"/>
  <c r="D28" i="27"/>
  <c r="C28" i="27"/>
  <c r="B28" i="27"/>
  <c r="L26" i="27"/>
  <c r="K26" i="27"/>
  <c r="J26" i="27"/>
  <c r="I26" i="27"/>
  <c r="H26" i="27"/>
  <c r="G26" i="27"/>
  <c r="F26" i="27"/>
  <c r="E26" i="27"/>
  <c r="D26" i="27"/>
  <c r="C26" i="27"/>
  <c r="B26" i="27"/>
  <c r="P23" i="27"/>
  <c r="P25" i="27"/>
  <c r="P27" i="27"/>
  <c r="L22" i="27"/>
  <c r="K22" i="27"/>
  <c r="J22" i="27"/>
  <c r="I22" i="27"/>
  <c r="H22" i="27"/>
  <c r="G22" i="27"/>
  <c r="F22" i="27"/>
  <c r="E22" i="27"/>
  <c r="D22" i="27"/>
  <c r="C22" i="27"/>
  <c r="B22" i="27"/>
  <c r="L20" i="27"/>
  <c r="K20" i="27"/>
  <c r="J20" i="27"/>
  <c r="I20" i="27"/>
  <c r="H20" i="27"/>
  <c r="G20" i="27"/>
  <c r="F20" i="27"/>
  <c r="E20" i="27"/>
  <c r="D20" i="27"/>
  <c r="C20" i="27"/>
  <c r="B20" i="27"/>
  <c r="L18" i="27"/>
  <c r="K18" i="27"/>
  <c r="J18" i="27"/>
  <c r="I18" i="27"/>
  <c r="H18" i="27"/>
  <c r="G18" i="27"/>
  <c r="F18" i="27"/>
  <c r="E18" i="27"/>
  <c r="D18" i="27"/>
  <c r="C18" i="27"/>
  <c r="B18" i="27"/>
  <c r="L16" i="27"/>
  <c r="K16" i="27"/>
  <c r="J16" i="27"/>
  <c r="I16" i="27"/>
  <c r="H16" i="27"/>
  <c r="G16" i="27"/>
  <c r="F16" i="27"/>
  <c r="E16" i="27"/>
  <c r="D16" i="27"/>
  <c r="C16" i="27"/>
  <c r="B16" i="27"/>
  <c r="L14" i="27"/>
  <c r="K14" i="27"/>
  <c r="J14" i="27"/>
  <c r="I14" i="27"/>
  <c r="H14" i="27"/>
  <c r="G14" i="27"/>
  <c r="F14" i="27"/>
  <c r="E14" i="27"/>
  <c r="D14" i="27"/>
  <c r="C14" i="27"/>
  <c r="B14" i="27"/>
  <c r="L12" i="27"/>
  <c r="K12" i="27"/>
  <c r="J12" i="27"/>
  <c r="I12" i="27"/>
  <c r="H12" i="27"/>
  <c r="G12" i="27"/>
  <c r="F12" i="27"/>
  <c r="E12" i="27"/>
  <c r="D12" i="27"/>
  <c r="C12" i="27"/>
  <c r="B12" i="27"/>
  <c r="L10" i="27"/>
  <c r="K10" i="27"/>
  <c r="J10" i="27"/>
  <c r="I10" i="27"/>
  <c r="H10" i="27"/>
  <c r="G10" i="27"/>
  <c r="F10" i="27"/>
  <c r="E10" i="27"/>
  <c r="D10" i="27"/>
  <c r="C10" i="27"/>
  <c r="B10" i="27"/>
  <c r="L8" i="27"/>
  <c r="K8" i="27"/>
  <c r="J8" i="27"/>
  <c r="I8" i="27"/>
  <c r="H8" i="27"/>
  <c r="G8" i="27"/>
  <c r="F8" i="27"/>
  <c r="E8" i="27"/>
  <c r="D8" i="27"/>
  <c r="C8" i="27"/>
  <c r="B8" i="27"/>
  <c r="L6" i="27"/>
  <c r="K6" i="27"/>
  <c r="J6" i="27"/>
  <c r="I6" i="27"/>
  <c r="H6" i="27"/>
  <c r="G6" i="27"/>
  <c r="F6" i="27"/>
  <c r="E6" i="27"/>
  <c r="D6" i="27"/>
  <c r="C6" i="27"/>
  <c r="B6" i="27"/>
  <c r="P7" i="27"/>
  <c r="P9" i="27"/>
  <c r="P11" i="27"/>
  <c r="P13" i="27"/>
  <c r="P15" i="27"/>
  <c r="P19" i="27"/>
  <c r="P5" i="27"/>
</calcChain>
</file>

<file path=xl/sharedStrings.xml><?xml version="1.0" encoding="utf-8"?>
<sst xmlns="http://schemas.openxmlformats.org/spreadsheetml/2006/main" count="69" uniqueCount="44">
  <si>
    <t>日本共産党</t>
  </si>
  <si>
    <t>総      計</t>
  </si>
  <si>
    <t xml:space="preserve">項目 </t>
  </si>
  <si>
    <t xml:space="preserve"> 区分</t>
  </si>
  <si>
    <t xml:space="preserve">個  人 </t>
  </si>
  <si>
    <t xml:space="preserve">団  体 </t>
  </si>
  <si>
    <t>政治団体</t>
    <phoneticPr fontId="2"/>
  </si>
  <si>
    <t>寄附金額</t>
    <phoneticPr fontId="2"/>
  </si>
  <si>
    <t>本年収入額   ①</t>
    <phoneticPr fontId="2"/>
  </si>
  <si>
    <t>前年繰越額    ②</t>
    <phoneticPr fontId="2"/>
  </si>
  <si>
    <t>収入総額    ③＝①＋②</t>
    <phoneticPr fontId="2"/>
  </si>
  <si>
    <t>支出総額     ④</t>
    <phoneticPr fontId="2"/>
  </si>
  <si>
    <t>交付金収入</t>
    <phoneticPr fontId="2"/>
  </si>
  <si>
    <t>借入金収入</t>
    <phoneticPr fontId="2"/>
  </si>
  <si>
    <t>事業収入</t>
    <phoneticPr fontId="2"/>
  </si>
  <si>
    <t>政党匿名</t>
    <phoneticPr fontId="2"/>
  </si>
  <si>
    <t>その他の政治団体合計</t>
    <phoneticPr fontId="2"/>
  </si>
  <si>
    <t>計</t>
    <phoneticPr fontId="2"/>
  </si>
  <si>
    <t>党費又は　　　会費</t>
    <rPh sb="0" eb="2">
      <t>トウヒ</t>
    </rPh>
    <rPh sb="2" eb="3">
      <t>マタ</t>
    </rPh>
    <rPh sb="7" eb="9">
      <t>カイヒ</t>
    </rPh>
    <phoneticPr fontId="2"/>
  </si>
  <si>
    <t>その他の　　　収入</t>
    <rPh sb="7" eb="9">
      <t>シュウニュウ</t>
    </rPh>
    <phoneticPr fontId="2"/>
  </si>
  <si>
    <t xml:space="preserve">政党の支部　合計 </t>
    <phoneticPr fontId="2"/>
  </si>
  <si>
    <t>翌年繰越額 ③－④</t>
    <phoneticPr fontId="2"/>
  </si>
  <si>
    <t>〔単位：千円・％〕</t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</si>
  <si>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</si>
  <si>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公明党</t>
    <rPh sb="0" eb="3">
      <t>コウメイトウ</t>
    </rPh>
    <phoneticPr fontId="2"/>
  </si>
  <si>
    <t>社会民主党</t>
    <rPh sb="0" eb="2">
      <t>シャカイ</t>
    </rPh>
    <rPh sb="2" eb="5">
      <t>ミンシュトウ</t>
    </rPh>
    <phoneticPr fontId="2"/>
  </si>
  <si>
    <t>太陽の党</t>
    <rPh sb="0" eb="2">
      <t>タイヨウ</t>
    </rPh>
    <rPh sb="3" eb="4">
      <t>トウ</t>
    </rPh>
    <phoneticPr fontId="2"/>
  </si>
  <si>
    <t>維新の党</t>
    <rPh sb="0" eb="2">
      <t>イシン</t>
    </rPh>
    <rPh sb="3" eb="4">
      <t>トウ</t>
    </rPh>
    <phoneticPr fontId="2"/>
  </si>
  <si>
    <t>生活の党と山本太郎となかまたち</t>
    <rPh sb="0" eb="2">
      <t>セイカツ</t>
    </rPh>
    <rPh sb="3" eb="4">
      <t>トウ</t>
    </rPh>
    <rPh sb="5" eb="7">
      <t>ヤマモト</t>
    </rPh>
    <rPh sb="7" eb="9">
      <t>タロウ</t>
    </rPh>
    <phoneticPr fontId="2"/>
  </si>
  <si>
    <t>参考　２－①</t>
    <phoneticPr fontId="2"/>
  </si>
  <si>
    <t>　　　　　収入項目別内訳（平成２７年分）</t>
    <rPh sb="17" eb="19">
      <t>ネンブン</t>
    </rPh>
    <phoneticPr fontId="2"/>
  </si>
  <si>
    <t>※　本表の政党の順序は、平成２７年の本年収入額による。　※  (  )内は、本年収入額に占める比率である。  　※千円単位で四捨五入しているため、合計欄と表中の計が一致しない場合がある。</t>
    <phoneticPr fontId="2"/>
  </si>
  <si>
    <t>日本のこころを大切にする党</t>
    <rPh sb="0" eb="2">
      <t>ニホン</t>
    </rPh>
    <rPh sb="7" eb="9">
      <t>タイセツ</t>
    </rPh>
    <rPh sb="12" eb="13">
      <t>トウ</t>
    </rPh>
    <phoneticPr fontId="2"/>
  </si>
  <si>
    <t>おおさか維新の会</t>
    <rPh sb="4" eb="6">
      <t>イシン</t>
    </rPh>
    <rPh sb="7" eb="8">
      <t>カイ</t>
    </rPh>
    <phoneticPr fontId="2"/>
  </si>
  <si>
    <t>民進党</t>
    <rPh sb="0" eb="1">
      <t>ミン</t>
    </rPh>
    <rPh sb="1" eb="2">
      <t>シン</t>
    </rPh>
    <rPh sb="2" eb="3">
      <t>トウ</t>
    </rPh>
    <phoneticPr fontId="2"/>
  </si>
  <si>
    <t>　　　　　収入項目別内訳（平成２８年分）</t>
    <rPh sb="17" eb="19">
      <t>ネンブン</t>
    </rPh>
    <phoneticPr fontId="2"/>
  </si>
  <si>
    <t>日本維新の会</t>
    <rPh sb="0" eb="2">
      <t>ニッポン</t>
    </rPh>
    <rPh sb="2" eb="4">
      <t>イシン</t>
    </rPh>
    <rPh sb="5" eb="6">
      <t>カイ</t>
    </rPh>
    <phoneticPr fontId="2"/>
  </si>
  <si>
    <t>自由党</t>
    <rPh sb="0" eb="3">
      <t>ジユウトウ</t>
    </rPh>
    <phoneticPr fontId="2"/>
  </si>
  <si>
    <t>日本のこころを大切にする党</t>
    <rPh sb="0" eb="2">
      <t>ニッポン</t>
    </rPh>
    <rPh sb="7" eb="9">
      <t>タイセツ</t>
    </rPh>
    <rPh sb="12" eb="13">
      <t>トウ</t>
    </rPh>
    <phoneticPr fontId="2"/>
  </si>
  <si>
    <t>※　本表の政党の順序は、平成２８年の本年収入額による。　※  (  )内は、本年収入額に占める比率である。  　※千円単位で四捨五入しているため、合計欄と表中の計が一致しない場合がある。</t>
    <phoneticPr fontId="2"/>
  </si>
  <si>
    <t>交付金収入</t>
    <phoneticPr fontId="2"/>
  </si>
  <si>
    <t>前年繰越額    ②</t>
    <phoneticPr fontId="2"/>
  </si>
  <si>
    <t>翌年繰越額 ③－④</t>
    <phoneticPr fontId="2"/>
  </si>
  <si>
    <t>参考　２－②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</si>
</sst>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#,##0.0&quot;)&quot;"/>
    <numFmt numFmtId="177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2" fillId="0" borderId="0" xfId="0" applyFont="1">
      <alignment vertical="center"/>
    </xf>
    <xf numFmtId="3" fontId="25" fillId="0" borderId="1" xfId="0" applyNumberFormat="1" applyFont="1" applyBorder="1" applyAlignment="1">
      <alignment horizontal="right" vertical="center" wrapText="1"/>
    </xf>
    <xf numFmtId="176" fontId="25" fillId="0" borderId="6" xfId="0" applyNumberFormat="1" applyFont="1" applyFill="1" applyBorder="1" applyAlignment="1">
      <alignment horizontal="right" vertical="center" wrapText="1"/>
    </xf>
    <xf numFmtId="176" fontId="25" fillId="0" borderId="7" xfId="0" applyNumberFormat="1" applyFont="1" applyFill="1" applyBorder="1" applyAlignment="1">
      <alignment horizontal="right" vertical="center" wrapText="1"/>
    </xf>
    <xf numFmtId="176" fontId="25" fillId="0" borderId="8" xfId="0" applyNumberFormat="1" applyFont="1" applyFill="1" applyBorder="1" applyAlignment="1">
      <alignment horizontal="right" vertical="center" wrapText="1"/>
    </xf>
    <xf numFmtId="176" fontId="25" fillId="0" borderId="9" xfId="0" applyNumberFormat="1" applyFont="1" applyFill="1" applyBorder="1" applyAlignment="1">
      <alignment horizontal="right"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5" fillId="0" borderId="6" xfId="0" applyFont="1" applyFill="1" applyBorder="1" applyAlignment="1">
      <alignment horizontal="right" vertical="center" wrapText="1"/>
    </xf>
    <xf numFmtId="3" fontId="27" fillId="0" borderId="25" xfId="0" applyNumberFormat="1" applyFont="1" applyFill="1" applyBorder="1" applyAlignment="1">
      <alignment horizontal="right" vertical="center" wrapText="1"/>
    </xf>
    <xf numFmtId="177" fontId="27" fillId="0" borderId="2" xfId="0" applyNumberFormat="1" applyFont="1" applyFill="1" applyBorder="1" applyAlignment="1">
      <alignment horizontal="right" vertical="center" wrapText="1"/>
    </xf>
    <xf numFmtId="177" fontId="27" fillId="0" borderId="10" xfId="0" applyNumberFormat="1" applyFont="1" applyFill="1" applyBorder="1" applyAlignment="1">
      <alignment horizontal="right" vertical="center" wrapText="1"/>
    </xf>
    <xf numFmtId="177" fontId="27" fillId="0" borderId="11" xfId="0" applyNumberFormat="1" applyFont="1" applyFill="1" applyBorder="1" applyAlignment="1">
      <alignment horizontal="right" vertical="center" wrapText="1"/>
    </xf>
    <xf numFmtId="177" fontId="27" fillId="0" borderId="12" xfId="0" applyNumberFormat="1" applyFont="1" applyFill="1" applyBorder="1" applyAlignment="1">
      <alignment horizontal="right" vertical="center" wrapText="1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27" fillId="0" borderId="26" xfId="0" applyNumberFormat="1" applyFont="1" applyFill="1" applyBorder="1" applyAlignment="1">
      <alignment horizontal="right" vertical="center" wrapText="1"/>
    </xf>
    <xf numFmtId="3" fontId="27" fillId="0" borderId="27" xfId="0" applyNumberFormat="1" applyFont="1" applyFill="1" applyBorder="1" applyAlignment="1">
      <alignment horizontal="right" vertical="center" wrapText="1"/>
    </xf>
    <xf numFmtId="3" fontId="27" fillId="0" borderId="28" xfId="0" applyNumberFormat="1" applyFont="1" applyFill="1" applyBorder="1" applyAlignment="1">
      <alignment horizontal="right" vertical="center" wrapText="1"/>
    </xf>
    <xf numFmtId="3" fontId="26" fillId="0" borderId="25" xfId="0" applyNumberFormat="1" applyFont="1" applyFill="1" applyBorder="1" applyAlignment="1">
      <alignment horizontal="right" vertical="center" wrapText="1"/>
    </xf>
    <xf numFmtId="0" fontId="25" fillId="0" borderId="25" xfId="0" applyFont="1" applyFill="1" applyBorder="1" applyAlignment="1">
      <alignment horizontal="right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3" fontId="25" fillId="0" borderId="25" xfId="0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70" zoomScaleNormal="70" zoomScaleSheetLayoutView="75" workbookViewId="0">
      <pane ySplit="4" topLeftCell="A5" activePane="bottomLeft" state="frozen"/>
      <selection activeCell="H4" sqref="H4"/>
      <selection pane="bottomLeft"/>
    </sheetView>
  </sheetViews>
  <sheetFormatPr defaultColWidth="11.375" defaultRowHeight="13.5" x14ac:dyDescent="0.15"/>
  <cols>
    <col min="1" max="1" width="11.625" style="1" customWidth="1"/>
    <col min="2" max="16" width="11.125" style="1" customWidth="1"/>
    <col min="17" max="16384" width="11.375" style="1"/>
  </cols>
  <sheetData>
    <row r="1" spans="1:16" s="17" customFormat="1" ht="21" customHeight="1" x14ac:dyDescent="0.15">
      <c r="A1" s="16" t="s">
        <v>29</v>
      </c>
    </row>
    <row r="2" spans="1:16" s="17" customFormat="1" ht="21" customHeight="1" x14ac:dyDescent="0.15">
      <c r="A2" s="18" t="s">
        <v>35</v>
      </c>
      <c r="P2" s="19" t="s">
        <v>22</v>
      </c>
    </row>
    <row r="3" spans="1:16" s="17" customFormat="1" ht="30" customHeight="1" x14ac:dyDescent="0.15">
      <c r="A3" s="20" t="s">
        <v>2</v>
      </c>
      <c r="B3" s="34" t="s">
        <v>8</v>
      </c>
      <c r="C3" s="34" t="s">
        <v>18</v>
      </c>
      <c r="D3" s="36" t="s">
        <v>7</v>
      </c>
      <c r="E3" s="37"/>
      <c r="F3" s="37"/>
      <c r="G3" s="37"/>
      <c r="H3" s="38"/>
      <c r="I3" s="34" t="s">
        <v>14</v>
      </c>
      <c r="J3" s="34" t="s">
        <v>13</v>
      </c>
      <c r="K3" s="34" t="s">
        <v>12</v>
      </c>
      <c r="L3" s="34" t="s">
        <v>19</v>
      </c>
      <c r="M3" s="34" t="s">
        <v>9</v>
      </c>
      <c r="N3" s="34" t="s">
        <v>10</v>
      </c>
      <c r="O3" s="34" t="s">
        <v>11</v>
      </c>
      <c r="P3" s="34" t="s">
        <v>21</v>
      </c>
    </row>
    <row r="4" spans="1:16" s="17" customFormat="1" ht="30" customHeight="1" x14ac:dyDescent="0.15">
      <c r="A4" s="21" t="s">
        <v>3</v>
      </c>
      <c r="B4" s="35"/>
      <c r="C4" s="35"/>
      <c r="D4" s="22" t="s">
        <v>4</v>
      </c>
      <c r="E4" s="23" t="s">
        <v>5</v>
      </c>
      <c r="F4" s="23" t="s">
        <v>6</v>
      </c>
      <c r="G4" s="23" t="s">
        <v>15</v>
      </c>
      <c r="H4" s="24" t="s">
        <v>17</v>
      </c>
      <c r="I4" s="35"/>
      <c r="J4" s="35"/>
      <c r="K4" s="35"/>
      <c r="L4" s="35"/>
      <c r="M4" s="35"/>
      <c r="N4" s="35"/>
      <c r="O4" s="35"/>
      <c r="P4" s="35"/>
    </row>
    <row r="5" spans="1:16" s="17" customFormat="1" ht="21" customHeight="1" x14ac:dyDescent="0.15">
      <c r="A5" s="34" t="s">
        <v>0</v>
      </c>
      <c r="B5" s="11">
        <v>2047354</v>
      </c>
      <c r="C5" s="11">
        <v>234723</v>
      </c>
      <c r="D5" s="25">
        <v>663673</v>
      </c>
      <c r="E5" s="26">
        <v>0</v>
      </c>
      <c r="F5" s="26">
        <v>0</v>
      </c>
      <c r="G5" s="26">
        <v>0</v>
      </c>
      <c r="H5" s="27">
        <v>663673</v>
      </c>
      <c r="I5" s="11">
        <v>5405</v>
      </c>
      <c r="J5" s="11">
        <v>5140</v>
      </c>
      <c r="K5" s="11">
        <v>1114059</v>
      </c>
      <c r="L5" s="11">
        <v>24354</v>
      </c>
      <c r="M5" s="11">
        <v>548242</v>
      </c>
      <c r="N5" s="11">
        <v>2595596</v>
      </c>
      <c r="O5" s="28">
        <v>2007742</v>
      </c>
      <c r="P5" s="2">
        <f>N5-O5</f>
        <v>587854</v>
      </c>
    </row>
    <row r="6" spans="1:16" s="17" customFormat="1" ht="21" customHeight="1" x14ac:dyDescent="0.15">
      <c r="A6" s="35"/>
      <c r="B6" s="3">
        <f t="shared" ref="B6:L6" si="0">IF(B5=0,"(－)",B5/$B5*100)</f>
        <v>100</v>
      </c>
      <c r="C6" s="3">
        <f t="shared" si="0"/>
        <v>11.464700291205137</v>
      </c>
      <c r="D6" s="4">
        <f t="shared" si="0"/>
        <v>32.416133213894618</v>
      </c>
      <c r="E6" s="5" t="str">
        <f t="shared" si="0"/>
        <v>(－)</v>
      </c>
      <c r="F6" s="5" t="str">
        <f>IF(F5=0,"(－)",F5/$B5*100)</f>
        <v>(－)</v>
      </c>
      <c r="G6" s="5" t="str">
        <f t="shared" si="0"/>
        <v>(－)</v>
      </c>
      <c r="H6" s="6">
        <f>IF(H5=0,"(－)",H5/$B5*100)</f>
        <v>32.416133213894618</v>
      </c>
      <c r="I6" s="3">
        <f t="shared" si="0"/>
        <v>0.26399928883817847</v>
      </c>
      <c r="J6" s="3">
        <f t="shared" si="0"/>
        <v>0.25105575293769422</v>
      </c>
      <c r="K6" s="3">
        <f t="shared" si="0"/>
        <v>54.414576082104027</v>
      </c>
      <c r="L6" s="3">
        <f t="shared" si="0"/>
        <v>1.1895353710203511</v>
      </c>
      <c r="M6" s="7"/>
      <c r="N6" s="7"/>
      <c r="O6" s="10"/>
      <c r="P6" s="7"/>
    </row>
    <row r="7" spans="1:16" s="17" customFormat="1" ht="21" customHeight="1" x14ac:dyDescent="0.15">
      <c r="A7" s="34" t="s">
        <v>23</v>
      </c>
      <c r="B7" s="11">
        <v>959654</v>
      </c>
      <c r="C7" s="11">
        <v>59452</v>
      </c>
      <c r="D7" s="25">
        <v>127196</v>
      </c>
      <c r="E7" s="26">
        <v>116599</v>
      </c>
      <c r="F7" s="26">
        <v>100290</v>
      </c>
      <c r="G7" s="26">
        <v>0</v>
      </c>
      <c r="H7" s="27">
        <v>344084</v>
      </c>
      <c r="I7" s="11">
        <v>124829</v>
      </c>
      <c r="J7" s="11">
        <v>12700</v>
      </c>
      <c r="K7" s="11">
        <v>388114</v>
      </c>
      <c r="L7" s="11">
        <v>30474</v>
      </c>
      <c r="M7" s="11">
        <v>558153</v>
      </c>
      <c r="N7" s="11">
        <v>1517807</v>
      </c>
      <c r="O7" s="28">
        <v>967387</v>
      </c>
      <c r="P7" s="2">
        <f t="shared" ref="P7" si="1">N7-O7</f>
        <v>550420</v>
      </c>
    </row>
    <row r="8" spans="1:16" s="17" customFormat="1" ht="21" customHeight="1" x14ac:dyDescent="0.15">
      <c r="A8" s="35"/>
      <c r="B8" s="3">
        <f t="shared" ref="B8:L8" si="2">IF(B7=0,"(－)",B7/$B7*100)</f>
        <v>100</v>
      </c>
      <c r="C8" s="3">
        <f t="shared" si="2"/>
        <v>6.195149501799607</v>
      </c>
      <c r="D8" s="4">
        <f t="shared" si="2"/>
        <v>13.254360425736774</v>
      </c>
      <c r="E8" s="5">
        <f t="shared" si="2"/>
        <v>12.150108268188326</v>
      </c>
      <c r="F8" s="5">
        <f>IF(F7=0,"(－)",F7/$B7*100)</f>
        <v>10.450641585404739</v>
      </c>
      <c r="G8" s="5" t="str">
        <f t="shared" si="2"/>
        <v>(－)</v>
      </c>
      <c r="H8" s="6">
        <f>IF(H7=0,"(－)",H7/$B7*100)</f>
        <v>35.855006075106239</v>
      </c>
      <c r="I8" s="3">
        <f t="shared" si="2"/>
        <v>13.007709028462342</v>
      </c>
      <c r="J8" s="3">
        <f t="shared" si="2"/>
        <v>1.323393639791008</v>
      </c>
      <c r="K8" s="3">
        <f t="shared" si="2"/>
        <v>40.443118040460419</v>
      </c>
      <c r="L8" s="3">
        <f t="shared" si="2"/>
        <v>3.1755195101567857</v>
      </c>
      <c r="M8" s="7"/>
      <c r="N8" s="7"/>
      <c r="O8" s="10"/>
      <c r="P8" s="7"/>
    </row>
    <row r="9" spans="1:16" s="17" customFormat="1" ht="21" customHeight="1" x14ac:dyDescent="0.15">
      <c r="A9" s="34" t="s">
        <v>24</v>
      </c>
      <c r="B9" s="11">
        <v>546071</v>
      </c>
      <c r="C9" s="11">
        <v>0</v>
      </c>
      <c r="D9" s="25">
        <v>228532</v>
      </c>
      <c r="E9" s="26">
        <v>5230</v>
      </c>
      <c r="F9" s="26">
        <v>2810</v>
      </c>
      <c r="G9" s="26">
        <v>0</v>
      </c>
      <c r="H9" s="27">
        <v>236572</v>
      </c>
      <c r="I9" s="11">
        <v>19670</v>
      </c>
      <c r="J9" s="11">
        <v>0</v>
      </c>
      <c r="K9" s="11">
        <v>287142</v>
      </c>
      <c r="L9" s="11">
        <v>2686</v>
      </c>
      <c r="M9" s="11">
        <v>205105</v>
      </c>
      <c r="N9" s="11">
        <v>751175</v>
      </c>
      <c r="O9" s="28">
        <v>524827</v>
      </c>
      <c r="P9" s="2">
        <f t="shared" ref="P9" si="3">N9-O9</f>
        <v>226348</v>
      </c>
    </row>
    <row r="10" spans="1:16" s="17" customFormat="1" ht="21" customHeight="1" x14ac:dyDescent="0.15">
      <c r="A10" s="35"/>
      <c r="B10" s="3">
        <f t="shared" ref="B10:L10" si="4">IF(B9=0,"(－)",B9/$B9*100)</f>
        <v>100</v>
      </c>
      <c r="C10" s="3" t="str">
        <f t="shared" si="4"/>
        <v>(－)</v>
      </c>
      <c r="D10" s="4">
        <f t="shared" si="4"/>
        <v>41.850235592075023</v>
      </c>
      <c r="E10" s="5">
        <f t="shared" si="4"/>
        <v>0.95775091517403421</v>
      </c>
      <c r="F10" s="5">
        <f>IF(F9=0,"(－)",F9/$B9*100)</f>
        <v>0.5145850997397774</v>
      </c>
      <c r="G10" s="5" t="str">
        <f t="shared" si="4"/>
        <v>(－)</v>
      </c>
      <c r="H10" s="6">
        <f>IF(H9=0,"(－)",H9/$B9*100)</f>
        <v>43.322571606988838</v>
      </c>
      <c r="I10" s="3">
        <f t="shared" si="4"/>
        <v>3.6020956981784416</v>
      </c>
      <c r="J10" s="3" t="str">
        <f t="shared" si="4"/>
        <v>(－)</v>
      </c>
      <c r="K10" s="3">
        <f t="shared" si="4"/>
        <v>52.583272138604684</v>
      </c>
      <c r="L10" s="3">
        <f t="shared" si="4"/>
        <v>0.49187742985802213</v>
      </c>
      <c r="M10" s="7"/>
      <c r="N10" s="7"/>
      <c r="O10" s="10"/>
      <c r="P10" s="7"/>
    </row>
    <row r="11" spans="1:16" s="17" customFormat="1" ht="21" customHeight="1" x14ac:dyDescent="0.15">
      <c r="A11" s="34" t="s">
        <v>34</v>
      </c>
      <c r="B11" s="11">
        <v>416503</v>
      </c>
      <c r="C11" s="11">
        <v>9173</v>
      </c>
      <c r="D11" s="25">
        <v>29870</v>
      </c>
      <c r="E11" s="26">
        <v>39299</v>
      </c>
      <c r="F11" s="26">
        <v>23974</v>
      </c>
      <c r="G11" s="26">
        <v>0</v>
      </c>
      <c r="H11" s="27">
        <v>93143</v>
      </c>
      <c r="I11" s="11">
        <v>44787</v>
      </c>
      <c r="J11" s="11">
        <v>0</v>
      </c>
      <c r="K11" s="11">
        <v>266496</v>
      </c>
      <c r="L11" s="11">
        <v>2904</v>
      </c>
      <c r="M11" s="11">
        <v>198581</v>
      </c>
      <c r="N11" s="11">
        <v>615084</v>
      </c>
      <c r="O11" s="28">
        <v>429939</v>
      </c>
      <c r="P11" s="2">
        <f t="shared" ref="P11" si="5">N11-O11</f>
        <v>185145</v>
      </c>
    </row>
    <row r="12" spans="1:16" s="17" customFormat="1" ht="21" customHeight="1" x14ac:dyDescent="0.15">
      <c r="A12" s="35"/>
      <c r="B12" s="3">
        <f t="shared" ref="B12:L12" si="6">IF(B11=0,"(－)",B11/$B11*100)</f>
        <v>100</v>
      </c>
      <c r="C12" s="3">
        <f t="shared" si="6"/>
        <v>2.202385096866049</v>
      </c>
      <c r="D12" s="4">
        <f t="shared" si="6"/>
        <v>7.1716170111619846</v>
      </c>
      <c r="E12" s="5">
        <f t="shared" si="6"/>
        <v>9.4354662511434491</v>
      </c>
      <c r="F12" s="5">
        <f>IF(F11=0,"(－)",F11/$B11*100)</f>
        <v>5.7560209650350656</v>
      </c>
      <c r="G12" s="5" t="str">
        <f t="shared" si="6"/>
        <v>(－)</v>
      </c>
      <c r="H12" s="6">
        <f>IF(H11=0,"(－)",H11/$B11*100)</f>
        <v>22.3631042273405</v>
      </c>
      <c r="I12" s="3">
        <f t="shared" si="6"/>
        <v>10.753103819180174</v>
      </c>
      <c r="J12" s="3" t="str">
        <f t="shared" si="6"/>
        <v>(－)</v>
      </c>
      <c r="K12" s="3">
        <f t="shared" si="6"/>
        <v>63.984172983147779</v>
      </c>
      <c r="L12" s="3">
        <f t="shared" si="6"/>
        <v>0.69723387346549726</v>
      </c>
      <c r="M12" s="7"/>
      <c r="N12" s="7"/>
      <c r="O12" s="10"/>
      <c r="P12" s="7"/>
    </row>
    <row r="13" spans="1:16" s="17" customFormat="1" ht="21" customHeight="1" x14ac:dyDescent="0.15">
      <c r="A13" s="34" t="s">
        <v>36</v>
      </c>
      <c r="B13" s="11">
        <v>301763</v>
      </c>
      <c r="C13" s="11">
        <v>680</v>
      </c>
      <c r="D13" s="25">
        <v>85242</v>
      </c>
      <c r="E13" s="26">
        <v>0</v>
      </c>
      <c r="F13" s="26">
        <v>44209</v>
      </c>
      <c r="G13" s="26">
        <v>0</v>
      </c>
      <c r="H13" s="27">
        <v>129451</v>
      </c>
      <c r="I13" s="11">
        <v>6138</v>
      </c>
      <c r="J13" s="11">
        <v>31671</v>
      </c>
      <c r="K13" s="11">
        <v>124713</v>
      </c>
      <c r="L13" s="11">
        <v>9109</v>
      </c>
      <c r="M13" s="11">
        <v>978</v>
      </c>
      <c r="N13" s="11">
        <v>302741</v>
      </c>
      <c r="O13" s="28">
        <v>255724</v>
      </c>
      <c r="P13" s="2">
        <f t="shared" ref="P13" si="7">N13-O13</f>
        <v>47017</v>
      </c>
    </row>
    <row r="14" spans="1:16" s="17" customFormat="1" ht="21" customHeight="1" x14ac:dyDescent="0.15">
      <c r="A14" s="35"/>
      <c r="B14" s="3">
        <f t="shared" ref="B14:L14" si="8">IF(B13=0,"(－)",B13/$B13*100)</f>
        <v>100</v>
      </c>
      <c r="C14" s="3">
        <f t="shared" si="8"/>
        <v>0.22534240446973286</v>
      </c>
      <c r="D14" s="4">
        <f t="shared" si="8"/>
        <v>28.247995943836717</v>
      </c>
      <c r="E14" s="5" t="str">
        <f t="shared" si="8"/>
        <v>(－)</v>
      </c>
      <c r="F14" s="5">
        <f>IF(F13=0,"(－)",F13/$B13*100)</f>
        <v>14.650238763532972</v>
      </c>
      <c r="G14" s="5" t="str">
        <f t="shared" si="8"/>
        <v>(－)</v>
      </c>
      <c r="H14" s="6">
        <f>IF(H13=0,"(－)",H13/$B13*100)</f>
        <v>42.898234707369696</v>
      </c>
      <c r="I14" s="3">
        <f t="shared" si="8"/>
        <v>2.0340465862282655</v>
      </c>
      <c r="J14" s="3">
        <f t="shared" si="8"/>
        <v>10.495322488177807</v>
      </c>
      <c r="K14" s="3">
        <f t="shared" si="8"/>
        <v>41.328128365637937</v>
      </c>
      <c r="L14" s="3">
        <f t="shared" si="8"/>
        <v>3.0185940622276424</v>
      </c>
      <c r="M14" s="7"/>
      <c r="N14" s="7"/>
      <c r="O14" s="10"/>
      <c r="P14" s="7"/>
    </row>
    <row r="15" spans="1:16" s="17" customFormat="1" ht="21" customHeight="1" x14ac:dyDescent="0.15">
      <c r="A15" s="34" t="s">
        <v>25</v>
      </c>
      <c r="B15" s="11">
        <v>13005</v>
      </c>
      <c r="C15" s="11">
        <v>0</v>
      </c>
      <c r="D15" s="25">
        <v>3624</v>
      </c>
      <c r="E15" s="26">
        <v>0</v>
      </c>
      <c r="F15" s="26">
        <v>100</v>
      </c>
      <c r="G15" s="26">
        <v>0</v>
      </c>
      <c r="H15" s="27">
        <v>3724</v>
      </c>
      <c r="I15" s="11">
        <v>0</v>
      </c>
      <c r="J15" s="11">
        <v>0</v>
      </c>
      <c r="K15" s="11">
        <v>6089</v>
      </c>
      <c r="L15" s="11">
        <v>3192</v>
      </c>
      <c r="M15" s="11">
        <v>4143</v>
      </c>
      <c r="N15" s="11">
        <v>17148</v>
      </c>
      <c r="O15" s="28">
        <v>11856</v>
      </c>
      <c r="P15" s="2">
        <f t="shared" ref="P15" si="9">N15-O15</f>
        <v>5292</v>
      </c>
    </row>
    <row r="16" spans="1:16" s="17" customFormat="1" ht="21" customHeight="1" x14ac:dyDescent="0.15">
      <c r="A16" s="35"/>
      <c r="B16" s="3">
        <f t="shared" ref="B16:L16" si="10">IF(B15=0,"(－)",B15/$B15*100)</f>
        <v>100</v>
      </c>
      <c r="C16" s="3" t="str">
        <f t="shared" si="10"/>
        <v>(－)</v>
      </c>
      <c r="D16" s="4">
        <f t="shared" si="10"/>
        <v>27.866205305651668</v>
      </c>
      <c r="E16" s="5" t="str">
        <f t="shared" si="10"/>
        <v>(－)</v>
      </c>
      <c r="F16" s="5">
        <f>IF(F15=0,"(－)",F15/$B15*100)</f>
        <v>0.76893502499038835</v>
      </c>
      <c r="G16" s="5" t="str">
        <f t="shared" si="10"/>
        <v>(－)</v>
      </c>
      <c r="H16" s="6">
        <f>IF(H15=0,"(－)",H15/$B15*100)</f>
        <v>28.635140330642063</v>
      </c>
      <c r="I16" s="3" t="str">
        <f t="shared" si="10"/>
        <v>(－)</v>
      </c>
      <c r="J16" s="3" t="str">
        <f t="shared" si="10"/>
        <v>(－)</v>
      </c>
      <c r="K16" s="3">
        <f t="shared" si="10"/>
        <v>46.820453671664744</v>
      </c>
      <c r="L16" s="3">
        <f t="shared" si="10"/>
        <v>24.544405997693193</v>
      </c>
      <c r="M16" s="7"/>
      <c r="N16" s="7"/>
      <c r="O16" s="10"/>
      <c r="P16" s="7"/>
    </row>
    <row r="17" spans="1:16" s="17" customFormat="1" ht="21" customHeight="1" x14ac:dyDescent="0.15">
      <c r="A17" s="34" t="s">
        <v>37</v>
      </c>
      <c r="B17" s="11">
        <v>6690</v>
      </c>
      <c r="C17" s="11">
        <v>123</v>
      </c>
      <c r="D17" s="25">
        <v>1824</v>
      </c>
      <c r="E17" s="26">
        <v>243</v>
      </c>
      <c r="F17" s="26">
        <v>0</v>
      </c>
      <c r="G17" s="26">
        <v>0</v>
      </c>
      <c r="H17" s="27">
        <v>2067</v>
      </c>
      <c r="I17" s="11">
        <v>0</v>
      </c>
      <c r="J17" s="11">
        <v>0</v>
      </c>
      <c r="K17" s="11">
        <v>4500</v>
      </c>
      <c r="L17" s="11">
        <v>0</v>
      </c>
      <c r="M17" s="11">
        <v>504</v>
      </c>
      <c r="N17" s="11">
        <v>7194</v>
      </c>
      <c r="O17" s="28">
        <v>5677</v>
      </c>
      <c r="P17" s="2">
        <v>1518</v>
      </c>
    </row>
    <row r="18" spans="1:16" s="17" customFormat="1" ht="21" customHeight="1" x14ac:dyDescent="0.15">
      <c r="A18" s="35"/>
      <c r="B18" s="3">
        <f t="shared" ref="B18:L18" si="11">IF(B17=0,"(－)",B17/$B17*100)</f>
        <v>100</v>
      </c>
      <c r="C18" s="3">
        <f t="shared" si="11"/>
        <v>1.8385650224215246</v>
      </c>
      <c r="D18" s="4">
        <f t="shared" si="11"/>
        <v>27.264573991031387</v>
      </c>
      <c r="E18" s="5">
        <f t="shared" si="11"/>
        <v>3.6322869955156949</v>
      </c>
      <c r="F18" s="5" t="str">
        <f>IF(F17=0,"(－)",F17/$B17*100)</f>
        <v>(－)</v>
      </c>
      <c r="G18" s="5" t="str">
        <f t="shared" si="11"/>
        <v>(－)</v>
      </c>
      <c r="H18" s="6">
        <f>IF(H17=0,"(－)",H17/$B17*100)</f>
        <v>30.896860986547086</v>
      </c>
      <c r="I18" s="3" t="str">
        <f t="shared" si="11"/>
        <v>(－)</v>
      </c>
      <c r="J18" s="3" t="str">
        <f t="shared" si="11"/>
        <v>(－)</v>
      </c>
      <c r="K18" s="3">
        <f t="shared" si="11"/>
        <v>67.264573991031398</v>
      </c>
      <c r="L18" s="3" t="str">
        <f t="shared" si="11"/>
        <v>(－)</v>
      </c>
      <c r="M18" s="7"/>
      <c r="N18" s="7"/>
      <c r="O18" s="10"/>
      <c r="P18" s="7"/>
    </row>
    <row r="19" spans="1:16" s="17" customFormat="1" ht="21" customHeight="1" x14ac:dyDescent="0.15">
      <c r="A19" s="34" t="s">
        <v>38</v>
      </c>
      <c r="B19" s="11">
        <v>200</v>
      </c>
      <c r="C19" s="11">
        <v>0</v>
      </c>
      <c r="D19" s="25">
        <v>200</v>
      </c>
      <c r="E19" s="26">
        <v>0</v>
      </c>
      <c r="F19" s="26">
        <v>0</v>
      </c>
      <c r="G19" s="26">
        <v>0</v>
      </c>
      <c r="H19" s="27">
        <v>200</v>
      </c>
      <c r="I19" s="11">
        <v>0</v>
      </c>
      <c r="J19" s="11">
        <v>0</v>
      </c>
      <c r="K19" s="11">
        <v>0</v>
      </c>
      <c r="L19" s="11">
        <v>0</v>
      </c>
      <c r="M19" s="11">
        <v>512</v>
      </c>
      <c r="N19" s="11">
        <v>712</v>
      </c>
      <c r="O19" s="28">
        <v>572</v>
      </c>
      <c r="P19" s="2">
        <f t="shared" ref="P19" si="12">N19-O19</f>
        <v>140</v>
      </c>
    </row>
    <row r="20" spans="1:16" s="17" customFormat="1" ht="21" customHeight="1" x14ac:dyDescent="0.15">
      <c r="A20" s="35"/>
      <c r="B20" s="3">
        <f t="shared" ref="B20:L20" si="13">IF(B19=0,"(－)",B19/$B19*100)</f>
        <v>100</v>
      </c>
      <c r="C20" s="3" t="str">
        <f t="shared" si="13"/>
        <v>(－)</v>
      </c>
      <c r="D20" s="4">
        <f t="shared" si="13"/>
        <v>100</v>
      </c>
      <c r="E20" s="5" t="str">
        <f t="shared" si="13"/>
        <v>(－)</v>
      </c>
      <c r="F20" s="5" t="str">
        <f>IF(F19=0,"(－)",F19/$B19*100)</f>
        <v>(－)</v>
      </c>
      <c r="G20" s="5" t="str">
        <f t="shared" si="13"/>
        <v>(－)</v>
      </c>
      <c r="H20" s="6">
        <f>IF(H19=0,"(－)",H19/$B19*100)</f>
        <v>100</v>
      </c>
      <c r="I20" s="3" t="str">
        <f t="shared" si="13"/>
        <v>(－)</v>
      </c>
      <c r="J20" s="3" t="str">
        <f t="shared" si="13"/>
        <v>(－)</v>
      </c>
      <c r="K20" s="3" t="str">
        <f t="shared" si="13"/>
        <v>(－)</v>
      </c>
      <c r="L20" s="3" t="str">
        <f t="shared" si="13"/>
        <v>(－)</v>
      </c>
      <c r="M20" s="7"/>
      <c r="N20" s="7"/>
      <c r="O20" s="10"/>
      <c r="P20" s="7"/>
    </row>
    <row r="21" spans="1:16" s="17" customFormat="1" ht="21" customHeight="1" x14ac:dyDescent="0.15">
      <c r="A21" s="34" t="s">
        <v>27</v>
      </c>
      <c r="B21" s="11">
        <v>0</v>
      </c>
      <c r="C21" s="11">
        <v>0</v>
      </c>
      <c r="D21" s="25">
        <v>0</v>
      </c>
      <c r="E21" s="26">
        <v>0</v>
      </c>
      <c r="F21" s="26">
        <v>0</v>
      </c>
      <c r="G21" s="26">
        <v>0</v>
      </c>
      <c r="H21" s="27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122</v>
      </c>
      <c r="N21" s="11">
        <v>122</v>
      </c>
      <c r="O21" s="28">
        <v>122</v>
      </c>
      <c r="P21" s="2">
        <f>N21-O21</f>
        <v>0</v>
      </c>
    </row>
    <row r="22" spans="1:16" s="17" customFormat="1" ht="21" customHeight="1" x14ac:dyDescent="0.15">
      <c r="A22" s="35"/>
      <c r="B22" s="3" t="str">
        <f t="shared" ref="B22:L22" si="14">IF(B21=0,"(－)",B21/$B21*100)</f>
        <v>(－)</v>
      </c>
      <c r="C22" s="3" t="str">
        <f t="shared" si="14"/>
        <v>(－)</v>
      </c>
      <c r="D22" s="4" t="str">
        <f t="shared" si="14"/>
        <v>(－)</v>
      </c>
      <c r="E22" s="5" t="str">
        <f t="shared" si="14"/>
        <v>(－)</v>
      </c>
      <c r="F22" s="5" t="str">
        <f>IF(F21=0,"(－)",F21/$B21*100)</f>
        <v>(－)</v>
      </c>
      <c r="G22" s="5" t="str">
        <f t="shared" si="14"/>
        <v>(－)</v>
      </c>
      <c r="H22" s="6" t="str">
        <f>IF(H21=0,"(－)",H21/$B21*100)</f>
        <v>(－)</v>
      </c>
      <c r="I22" s="3" t="str">
        <f t="shared" si="14"/>
        <v>(－)</v>
      </c>
      <c r="J22" s="3" t="str">
        <f t="shared" si="14"/>
        <v>(－)</v>
      </c>
      <c r="K22" s="3" t="str">
        <f t="shared" si="14"/>
        <v>(－)</v>
      </c>
      <c r="L22" s="3" t="str">
        <f t="shared" si="14"/>
        <v>(－)</v>
      </c>
      <c r="M22" s="7"/>
      <c r="N22" s="7"/>
      <c r="O22" s="10"/>
      <c r="P22" s="7"/>
    </row>
    <row r="23" spans="1:16" s="17" customFormat="1" ht="21" customHeight="1" x14ac:dyDescent="0.15">
      <c r="A23" s="34" t="s">
        <v>20</v>
      </c>
      <c r="B23" s="12">
        <v>4291238</v>
      </c>
      <c r="C23" s="12">
        <v>304151</v>
      </c>
      <c r="D23" s="13">
        <v>1140161</v>
      </c>
      <c r="E23" s="14">
        <v>161371</v>
      </c>
      <c r="F23" s="14">
        <v>171382</v>
      </c>
      <c r="G23" s="14">
        <v>0</v>
      </c>
      <c r="H23" s="14">
        <v>1472914</v>
      </c>
      <c r="I23" s="15">
        <v>200829</v>
      </c>
      <c r="J23" s="12">
        <v>49511</v>
      </c>
      <c r="K23" s="12">
        <v>2191114</v>
      </c>
      <c r="L23" s="12">
        <v>72719</v>
      </c>
      <c r="M23" s="12">
        <v>1516341</v>
      </c>
      <c r="N23" s="12">
        <v>5807579</v>
      </c>
      <c r="O23" s="28">
        <v>4203846</v>
      </c>
      <c r="P23" s="2">
        <f t="shared" ref="P23:P27" si="15">N23-O23</f>
        <v>1603733</v>
      </c>
    </row>
    <row r="24" spans="1:16" s="17" customFormat="1" ht="21" customHeight="1" x14ac:dyDescent="0.15">
      <c r="A24" s="35"/>
      <c r="B24" s="3">
        <f t="shared" ref="B24:L28" si="16">IF(B23=0,"(－)",B23/$B23*100)</f>
        <v>100</v>
      </c>
      <c r="C24" s="3">
        <f t="shared" si="16"/>
        <v>7.0877215386329073</v>
      </c>
      <c r="D24" s="4">
        <f t="shared" si="16"/>
        <v>26.569512108160865</v>
      </c>
      <c r="E24" s="5">
        <f t="shared" si="16"/>
        <v>3.760476580418052</v>
      </c>
      <c r="F24" s="5">
        <f>IF(F23=0,"(－)",F23/$B23*100)</f>
        <v>3.993765901588306</v>
      </c>
      <c r="G24" s="5" t="str">
        <f t="shared" si="16"/>
        <v>(－)</v>
      </c>
      <c r="H24" s="6">
        <f>IF(H23=0,"(－)",H23/$B23*100)</f>
        <v>34.323754590167219</v>
      </c>
      <c r="I24" s="3">
        <f t="shared" si="16"/>
        <v>4.6799781321846989</v>
      </c>
      <c r="J24" s="3">
        <f t="shared" si="16"/>
        <v>1.1537696114734257</v>
      </c>
      <c r="K24" s="3">
        <f t="shared" si="16"/>
        <v>51.060183564742857</v>
      </c>
      <c r="L24" s="3">
        <f t="shared" si="16"/>
        <v>1.6945925627988938</v>
      </c>
      <c r="M24" s="7"/>
      <c r="N24" s="7"/>
      <c r="O24" s="10"/>
      <c r="P24" s="7"/>
    </row>
    <row r="25" spans="1:16" s="17" customFormat="1" ht="21" customHeight="1" x14ac:dyDescent="0.15">
      <c r="A25" s="34" t="s">
        <v>16</v>
      </c>
      <c r="B25" s="11">
        <v>3171161.2459999998</v>
      </c>
      <c r="C25" s="11">
        <v>569970.625</v>
      </c>
      <c r="D25" s="25">
        <v>575575.63899999997</v>
      </c>
      <c r="E25" s="26">
        <v>0</v>
      </c>
      <c r="F25" s="26">
        <v>753045.84299999999</v>
      </c>
      <c r="G25" s="26">
        <v>0</v>
      </c>
      <c r="H25" s="26">
        <v>1328621.4820000001</v>
      </c>
      <c r="I25" s="27">
        <v>980321.49800000002</v>
      </c>
      <c r="J25" s="11">
        <v>46707.576999999997</v>
      </c>
      <c r="K25" s="11">
        <v>69313.78</v>
      </c>
      <c r="L25" s="11">
        <v>176226.28400000001</v>
      </c>
      <c r="M25" s="11">
        <v>2772017.591</v>
      </c>
      <c r="N25" s="11">
        <v>5943178.8370000003</v>
      </c>
      <c r="O25" s="28">
        <v>3108834.7069999999</v>
      </c>
      <c r="P25" s="2">
        <f t="shared" si="15"/>
        <v>2834344.1300000004</v>
      </c>
    </row>
    <row r="26" spans="1:16" s="17" customFormat="1" ht="21" customHeight="1" x14ac:dyDescent="0.15">
      <c r="A26" s="35"/>
      <c r="B26" s="3">
        <f t="shared" si="16"/>
        <v>100</v>
      </c>
      <c r="C26" s="3">
        <f t="shared" si="16"/>
        <v>17.973561758139624</v>
      </c>
      <c r="D26" s="4">
        <f t="shared" si="16"/>
        <v>18.150311332355379</v>
      </c>
      <c r="E26" s="5" t="str">
        <f t="shared" si="16"/>
        <v>(－)</v>
      </c>
      <c r="F26" s="5">
        <f>IF(F25=0,"(－)",F25/$B25*100)</f>
        <v>23.746690394563434</v>
      </c>
      <c r="G26" s="5" t="str">
        <f t="shared" si="16"/>
        <v>(－)</v>
      </c>
      <c r="H26" s="6">
        <f>IF(H25=0,"(－)",H25/$B25*100)</f>
        <v>41.897001726918816</v>
      </c>
      <c r="I26" s="3">
        <f t="shared" si="16"/>
        <v>30.913643991977569</v>
      </c>
      <c r="J26" s="3">
        <f t="shared" si="16"/>
        <v>1.4728855891170916</v>
      </c>
      <c r="K26" s="3">
        <f t="shared" si="16"/>
        <v>2.1857538807725452</v>
      </c>
      <c r="L26" s="3">
        <f t="shared" si="16"/>
        <v>5.557153053074364</v>
      </c>
      <c r="M26" s="7"/>
      <c r="N26" s="7"/>
      <c r="O26" s="10"/>
      <c r="P26" s="7"/>
    </row>
    <row r="27" spans="1:16" s="17" customFormat="1" ht="21" customHeight="1" x14ac:dyDescent="0.15">
      <c r="A27" s="34" t="s">
        <v>1</v>
      </c>
      <c r="B27" s="11">
        <v>7462399.6059999997</v>
      </c>
      <c r="C27" s="11">
        <v>874121.82</v>
      </c>
      <c r="D27" s="25">
        <v>1715736.6780000001</v>
      </c>
      <c r="E27" s="26">
        <v>161370.86600000001</v>
      </c>
      <c r="F27" s="26">
        <v>924428.201</v>
      </c>
      <c r="G27" s="26">
        <v>0</v>
      </c>
      <c r="H27" s="26">
        <v>2801535.7450000001</v>
      </c>
      <c r="I27" s="27">
        <v>1181150.926</v>
      </c>
      <c r="J27" s="11">
        <v>96218.486000000004</v>
      </c>
      <c r="K27" s="11">
        <v>2260427.7680000002</v>
      </c>
      <c r="L27" s="11">
        <v>248944.861</v>
      </c>
      <c r="M27" s="11">
        <v>4288358.1639999999</v>
      </c>
      <c r="N27" s="11">
        <v>11750757.77</v>
      </c>
      <c r="O27" s="28">
        <v>7312681.023</v>
      </c>
      <c r="P27" s="2">
        <f t="shared" si="15"/>
        <v>4438076.7469999995</v>
      </c>
    </row>
    <row r="28" spans="1:16" s="17" customFormat="1" ht="21" customHeight="1" x14ac:dyDescent="0.15">
      <c r="A28" s="35"/>
      <c r="B28" s="3">
        <f t="shared" si="16"/>
        <v>100</v>
      </c>
      <c r="C28" s="3">
        <f t="shared" si="16"/>
        <v>11.713682811855573</v>
      </c>
      <c r="D28" s="4">
        <f t="shared" si="16"/>
        <v>22.991755582487098</v>
      </c>
      <c r="E28" s="5">
        <f t="shared" si="16"/>
        <v>2.1624527567547154</v>
      </c>
      <c r="F28" s="5">
        <f>IF(F27=0,"(－)",F27/$B27*100)</f>
        <v>12.387814239493837</v>
      </c>
      <c r="G28" s="5" t="str">
        <f t="shared" si="16"/>
        <v>(－)</v>
      </c>
      <c r="H28" s="6">
        <f>IF(H27=0,"(－)",H27/$B27*100)</f>
        <v>37.542022578735654</v>
      </c>
      <c r="I28" s="3">
        <f t="shared" si="16"/>
        <v>15.828031040448682</v>
      </c>
      <c r="J28" s="3">
        <f t="shared" si="16"/>
        <v>1.289377292561998</v>
      </c>
      <c r="K28" s="3">
        <f t="shared" si="16"/>
        <v>30.290896860877652</v>
      </c>
      <c r="L28" s="3">
        <f t="shared" si="16"/>
        <v>3.3359894155204532</v>
      </c>
      <c r="M28" s="7"/>
      <c r="N28" s="7"/>
      <c r="O28" s="10"/>
      <c r="P28" s="7"/>
    </row>
    <row r="29" spans="1:16" ht="27" customHeight="1" x14ac:dyDescent="0.15">
      <c r="A29" s="8" t="s">
        <v>39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P29" s="9"/>
    </row>
    <row r="30" spans="1:16" ht="18" customHeight="1" x14ac:dyDescent="0.15">
      <c r="A30" s="8"/>
    </row>
  </sheetData>
  <mergeCells count="23">
    <mergeCell ref="A27:A28"/>
    <mergeCell ref="A15:A16"/>
    <mergeCell ref="A21:A22"/>
    <mergeCell ref="A19:A20"/>
    <mergeCell ref="A23:A24"/>
    <mergeCell ref="A25:A26"/>
    <mergeCell ref="A17:A18"/>
    <mergeCell ref="A9:A10"/>
    <mergeCell ref="A13:A14"/>
    <mergeCell ref="A11:A12"/>
    <mergeCell ref="P3:P4"/>
    <mergeCell ref="A5:A6"/>
    <mergeCell ref="B3:B4"/>
    <mergeCell ref="C3:C4"/>
    <mergeCell ref="D3:H3"/>
    <mergeCell ref="I3:I4"/>
    <mergeCell ref="J3:J4"/>
    <mergeCell ref="K3:K4"/>
    <mergeCell ref="L3:L4"/>
    <mergeCell ref="M3:M4"/>
    <mergeCell ref="N3:N4"/>
    <mergeCell ref="O3:O4"/>
    <mergeCell ref="A7:A8"/>
  </mergeCells>
  <phoneticPr fontId="2"/>
  <printOptions horizontalCentered="1"/>
  <pageMargins left="0.6692913385826772" right="0.23622047244094491" top="0.98425196850393704" bottom="0.98425196850393704" header="0.51181102362204722" footer="0.51181102362204722"/>
  <pageSetup paperSize="9" scale="73" firstPageNumber="9" orientation="landscape" r:id="rId1"/>
  <headerFooter alignWithMargins="0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75" zoomScaleNormal="75" zoomScaleSheetLayoutView="75" workbookViewId="0">
      <pane ySplit="4" topLeftCell="A5" activePane="bottomLeft" state="frozen"/>
      <selection pane="bottomLeft" activeCell="P15" sqref="P15"/>
    </sheetView>
  </sheetViews>
  <sheetFormatPr defaultColWidth="11.375" defaultRowHeight="13.5" x14ac:dyDescent="0.15"/>
  <cols>
    <col min="1" max="1" width="11.625" style="1" customWidth="1"/>
    <col min="2" max="16" width="11.125" style="1" customWidth="1"/>
    <col min="17" max="16384" width="11.375" style="1"/>
  </cols>
  <sheetData>
    <row r="1" spans="1:16" s="17" customFormat="1" ht="21" customHeight="1" x14ac:dyDescent="0.15">
      <c r="A1" s="16" t="s">
        <v>43</v>
      </c>
    </row>
    <row r="2" spans="1:16" s="17" customFormat="1" ht="21" customHeight="1" x14ac:dyDescent="0.15">
      <c r="A2" s="18" t="s">
        <v>30</v>
      </c>
      <c r="P2" s="19" t="s">
        <v>22</v>
      </c>
    </row>
    <row r="3" spans="1:16" s="17" customFormat="1" ht="30" customHeight="1" x14ac:dyDescent="0.15">
      <c r="A3" s="29" t="s">
        <v>2</v>
      </c>
      <c r="B3" s="39" t="s">
        <v>8</v>
      </c>
      <c r="C3" s="39" t="s">
        <v>18</v>
      </c>
      <c r="D3" s="36" t="s">
        <v>7</v>
      </c>
      <c r="E3" s="37"/>
      <c r="F3" s="37"/>
      <c r="G3" s="37"/>
      <c r="H3" s="38"/>
      <c r="I3" s="39" t="s">
        <v>14</v>
      </c>
      <c r="J3" s="39" t="s">
        <v>13</v>
      </c>
      <c r="K3" s="39" t="s">
        <v>40</v>
      </c>
      <c r="L3" s="39" t="s">
        <v>19</v>
      </c>
      <c r="M3" s="39" t="s">
        <v>41</v>
      </c>
      <c r="N3" s="39" t="s">
        <v>10</v>
      </c>
      <c r="O3" s="39" t="s">
        <v>11</v>
      </c>
      <c r="P3" s="39" t="s">
        <v>42</v>
      </c>
    </row>
    <row r="4" spans="1:16" s="17" customFormat="1" ht="30" customHeight="1" x14ac:dyDescent="0.15">
      <c r="A4" s="21" t="s">
        <v>3</v>
      </c>
      <c r="B4" s="35"/>
      <c r="C4" s="35"/>
      <c r="D4" s="30" t="s">
        <v>4</v>
      </c>
      <c r="E4" s="31" t="s">
        <v>5</v>
      </c>
      <c r="F4" s="31" t="s">
        <v>6</v>
      </c>
      <c r="G4" s="31" t="s">
        <v>15</v>
      </c>
      <c r="H4" s="32" t="s">
        <v>17</v>
      </c>
      <c r="I4" s="35"/>
      <c r="J4" s="35"/>
      <c r="K4" s="35"/>
      <c r="L4" s="35"/>
      <c r="M4" s="35"/>
      <c r="N4" s="35"/>
      <c r="O4" s="35"/>
      <c r="P4" s="35"/>
    </row>
    <row r="5" spans="1:16" s="17" customFormat="1" ht="21" customHeight="1" x14ac:dyDescent="0.15">
      <c r="A5" s="39" t="s">
        <v>0</v>
      </c>
      <c r="B5" s="11">
        <v>2270624</v>
      </c>
      <c r="C5" s="11">
        <v>247114</v>
      </c>
      <c r="D5" s="25">
        <v>749450</v>
      </c>
      <c r="E5" s="26">
        <v>0</v>
      </c>
      <c r="F5" s="26">
        <v>0</v>
      </c>
      <c r="G5" s="26">
        <v>0</v>
      </c>
      <c r="H5" s="27">
        <v>749450</v>
      </c>
      <c r="I5" s="11">
        <v>7222</v>
      </c>
      <c r="J5" s="11">
        <v>2122</v>
      </c>
      <c r="K5" s="11">
        <v>1169699</v>
      </c>
      <c r="L5" s="11">
        <v>95017</v>
      </c>
      <c r="M5" s="11">
        <v>491962</v>
      </c>
      <c r="N5" s="11">
        <v>2762586</v>
      </c>
      <c r="O5" s="28">
        <v>2214344</v>
      </c>
      <c r="P5" s="33">
        <f>N5-O5</f>
        <v>548242</v>
      </c>
    </row>
    <row r="6" spans="1:16" s="17" customFormat="1" ht="21" customHeight="1" x14ac:dyDescent="0.15">
      <c r="A6" s="35"/>
      <c r="B6" s="3">
        <f t="shared" ref="B6:L6" si="0">IF(B5=0,"(－)",B5/$B5*100)</f>
        <v>100</v>
      </c>
      <c r="C6" s="3">
        <f t="shared" si="0"/>
        <v>10.883087644629846</v>
      </c>
      <c r="D6" s="4">
        <f t="shared" si="0"/>
        <v>33.006345392279826</v>
      </c>
      <c r="E6" s="5" t="str">
        <f t="shared" si="0"/>
        <v>(－)</v>
      </c>
      <c r="F6" s="5" t="str">
        <f>IF(F5=0,"(－)",F5/$B5*100)</f>
        <v>(－)</v>
      </c>
      <c r="G6" s="5" t="str">
        <f t="shared" si="0"/>
        <v>(－)</v>
      </c>
      <c r="H6" s="6">
        <f>IF(H5=0,"(－)",H5/$B5*100)</f>
        <v>33.006345392279826</v>
      </c>
      <c r="I6" s="3">
        <f t="shared" si="0"/>
        <v>0.3180623476189805</v>
      </c>
      <c r="J6" s="3">
        <f t="shared" si="0"/>
        <v>9.345448652000507E-2</v>
      </c>
      <c r="K6" s="3">
        <f t="shared" si="0"/>
        <v>51.514429513649105</v>
      </c>
      <c r="L6" s="3">
        <f t="shared" si="0"/>
        <v>4.184620615302225</v>
      </c>
      <c r="M6" s="7"/>
      <c r="N6" s="7"/>
      <c r="O6" s="10"/>
      <c r="P6" s="7"/>
    </row>
    <row r="7" spans="1:16" s="17" customFormat="1" ht="21" customHeight="1" x14ac:dyDescent="0.15">
      <c r="A7" s="39" t="s">
        <v>23</v>
      </c>
      <c r="B7" s="11">
        <v>1157943</v>
      </c>
      <c r="C7" s="11">
        <v>67048</v>
      </c>
      <c r="D7" s="25">
        <v>175283</v>
      </c>
      <c r="E7" s="26">
        <v>137976</v>
      </c>
      <c r="F7" s="26">
        <v>135445</v>
      </c>
      <c r="G7" s="26">
        <v>0</v>
      </c>
      <c r="H7" s="27">
        <v>448704</v>
      </c>
      <c r="I7" s="11">
        <v>76900</v>
      </c>
      <c r="J7" s="11">
        <v>5332</v>
      </c>
      <c r="K7" s="11">
        <v>534114</v>
      </c>
      <c r="L7" s="11">
        <v>25844</v>
      </c>
      <c r="M7" s="11">
        <v>689531</v>
      </c>
      <c r="N7" s="11">
        <v>1847474</v>
      </c>
      <c r="O7" s="28">
        <v>1288743</v>
      </c>
      <c r="P7" s="33">
        <f t="shared" ref="P7" si="1">N7-O7</f>
        <v>558731</v>
      </c>
    </row>
    <row r="8" spans="1:16" s="17" customFormat="1" ht="21" customHeight="1" x14ac:dyDescent="0.15">
      <c r="A8" s="35"/>
      <c r="B8" s="3">
        <f t="shared" ref="B8:L8" si="2">IF(B7=0,"(－)",B7/$B7*100)</f>
        <v>100</v>
      </c>
      <c r="C8" s="3">
        <f t="shared" si="2"/>
        <v>5.790267742021844</v>
      </c>
      <c r="D8" s="4">
        <f t="shared" si="2"/>
        <v>15.137446316442174</v>
      </c>
      <c r="E8" s="5">
        <f t="shared" si="2"/>
        <v>11.915612426518404</v>
      </c>
      <c r="F8" s="5">
        <f>IF(F7=0,"(－)",F7/$B7*100)</f>
        <v>11.697035173579355</v>
      </c>
      <c r="G8" s="5" t="str">
        <f t="shared" si="2"/>
        <v>(－)</v>
      </c>
      <c r="H8" s="6">
        <f>IF(H7=0,"(－)",H7/$B7*100)</f>
        <v>38.750093916539932</v>
      </c>
      <c r="I8" s="3">
        <f t="shared" si="2"/>
        <v>6.6410868237901166</v>
      </c>
      <c r="J8" s="3">
        <f t="shared" si="2"/>
        <v>0.46047171579257351</v>
      </c>
      <c r="K8" s="3">
        <f t="shared" si="2"/>
        <v>46.126104652819699</v>
      </c>
      <c r="L8" s="3">
        <f t="shared" si="2"/>
        <v>2.2318887889991132</v>
      </c>
      <c r="M8" s="7"/>
      <c r="N8" s="7"/>
      <c r="O8" s="10"/>
      <c r="P8" s="7"/>
    </row>
    <row r="9" spans="1:16" s="17" customFormat="1" ht="21" customHeight="1" x14ac:dyDescent="0.15">
      <c r="A9" s="39" t="s">
        <v>24</v>
      </c>
      <c r="B9" s="11">
        <v>705374</v>
      </c>
      <c r="C9" s="11">
        <v>0</v>
      </c>
      <c r="D9" s="25">
        <v>379978</v>
      </c>
      <c r="E9" s="26">
        <v>13669</v>
      </c>
      <c r="F9" s="26">
        <v>7173</v>
      </c>
      <c r="G9" s="26">
        <v>0</v>
      </c>
      <c r="H9" s="27">
        <v>400819</v>
      </c>
      <c r="I9" s="11">
        <v>23887</v>
      </c>
      <c r="J9" s="11">
        <v>0</v>
      </c>
      <c r="K9" s="11">
        <v>279700</v>
      </c>
      <c r="L9" s="11">
        <v>967</v>
      </c>
      <c r="M9" s="11">
        <v>327754</v>
      </c>
      <c r="N9" s="11">
        <v>1033128</v>
      </c>
      <c r="O9" s="28">
        <v>827996</v>
      </c>
      <c r="P9" s="33">
        <f t="shared" ref="P9" si="3">N9-O9</f>
        <v>205132</v>
      </c>
    </row>
    <row r="10" spans="1:16" s="17" customFormat="1" ht="21" customHeight="1" x14ac:dyDescent="0.15">
      <c r="A10" s="35"/>
      <c r="B10" s="3">
        <f t="shared" ref="B10:L10" si="4">IF(B9=0,"(－)",B9/$B9*100)</f>
        <v>100</v>
      </c>
      <c r="C10" s="3" t="str">
        <f t="shared" si="4"/>
        <v>(－)</v>
      </c>
      <c r="D10" s="4">
        <f t="shared" si="4"/>
        <v>53.869011332994972</v>
      </c>
      <c r="E10" s="5">
        <f t="shared" si="4"/>
        <v>1.9378372324469004</v>
      </c>
      <c r="F10" s="5">
        <f>IF(F9=0,"(－)",F9/$B9*100)</f>
        <v>1.0169073427713524</v>
      </c>
      <c r="G10" s="5" t="str">
        <f t="shared" si="4"/>
        <v>(－)</v>
      </c>
      <c r="H10" s="6">
        <f>IF(H9=0,"(－)",H9/$B9*100)</f>
        <v>56.823614139449433</v>
      </c>
      <c r="I10" s="3">
        <f t="shared" si="4"/>
        <v>3.3864304610036666</v>
      </c>
      <c r="J10" s="3" t="str">
        <f t="shared" si="4"/>
        <v>(－)</v>
      </c>
      <c r="K10" s="3">
        <f t="shared" si="4"/>
        <v>39.652723236183924</v>
      </c>
      <c r="L10" s="3">
        <f t="shared" si="4"/>
        <v>0.13709039459917718</v>
      </c>
      <c r="M10" s="7"/>
      <c r="N10" s="7"/>
      <c r="O10" s="10"/>
      <c r="P10" s="7"/>
    </row>
    <row r="11" spans="1:16" s="17" customFormat="1" ht="21" customHeight="1" x14ac:dyDescent="0.15">
      <c r="A11" s="39" t="s">
        <v>34</v>
      </c>
      <c r="B11" s="11">
        <v>463542</v>
      </c>
      <c r="C11" s="11">
        <v>8230</v>
      </c>
      <c r="D11" s="25">
        <v>29246</v>
      </c>
      <c r="E11" s="26">
        <v>83611</v>
      </c>
      <c r="F11" s="26">
        <v>39090</v>
      </c>
      <c r="G11" s="26">
        <v>0</v>
      </c>
      <c r="H11" s="27">
        <v>151947</v>
      </c>
      <c r="I11" s="11">
        <v>47603</v>
      </c>
      <c r="J11" s="11">
        <v>260</v>
      </c>
      <c r="K11" s="11">
        <v>251635</v>
      </c>
      <c r="L11" s="11">
        <v>3868</v>
      </c>
      <c r="M11" s="11">
        <v>264400</v>
      </c>
      <c r="N11" s="11">
        <v>727942</v>
      </c>
      <c r="O11" s="28">
        <v>529152</v>
      </c>
      <c r="P11" s="33">
        <f t="shared" ref="P11" si="5">N11-O11</f>
        <v>198790</v>
      </c>
    </row>
    <row r="12" spans="1:16" s="17" customFormat="1" ht="21" customHeight="1" x14ac:dyDescent="0.15">
      <c r="A12" s="35"/>
      <c r="B12" s="3">
        <f t="shared" ref="B12:L12" si="6">IF(B11=0,"(－)",B11/$B11*100)</f>
        <v>100</v>
      </c>
      <c r="C12" s="3">
        <f t="shared" si="6"/>
        <v>1.7754593974224557</v>
      </c>
      <c r="D12" s="4">
        <f t="shared" si="6"/>
        <v>6.3092449012171494</v>
      </c>
      <c r="E12" s="5">
        <f t="shared" si="6"/>
        <v>18.037416242756859</v>
      </c>
      <c r="F12" s="5">
        <f>IF(F11=0,"(－)",F11/$B11*100)</f>
        <v>8.4328928123017981</v>
      </c>
      <c r="G12" s="5" t="str">
        <f t="shared" si="6"/>
        <v>(－)</v>
      </c>
      <c r="H12" s="6">
        <f>IF(H11=0,"(－)",H11/$B11*100)</f>
        <v>32.779553956275805</v>
      </c>
      <c r="I12" s="3">
        <f t="shared" si="6"/>
        <v>10.269403851215209</v>
      </c>
      <c r="J12" s="3">
        <f t="shared" si="6"/>
        <v>5.6089847306177214E-2</v>
      </c>
      <c r="K12" s="3">
        <f t="shared" si="6"/>
        <v>54.285264334191943</v>
      </c>
      <c r="L12" s="3">
        <f t="shared" si="6"/>
        <v>0.83444434377035959</v>
      </c>
      <c r="M12" s="7"/>
      <c r="N12" s="7"/>
      <c r="O12" s="10"/>
      <c r="P12" s="7"/>
    </row>
    <row r="13" spans="1:16" s="17" customFormat="1" ht="21" customHeight="1" x14ac:dyDescent="0.15">
      <c r="A13" s="39" t="s">
        <v>27</v>
      </c>
      <c r="B13" s="11">
        <v>325796</v>
      </c>
      <c r="C13" s="11">
        <v>740</v>
      </c>
      <c r="D13" s="25">
        <v>81458</v>
      </c>
      <c r="E13" s="26">
        <v>18770</v>
      </c>
      <c r="F13" s="26">
        <v>10618</v>
      </c>
      <c r="G13" s="26">
        <v>0</v>
      </c>
      <c r="H13" s="27">
        <v>110846</v>
      </c>
      <c r="I13" s="11">
        <v>3001</v>
      </c>
      <c r="J13" s="11">
        <v>1000</v>
      </c>
      <c r="K13" s="11">
        <v>206212</v>
      </c>
      <c r="L13" s="11">
        <v>3998</v>
      </c>
      <c r="M13" s="11">
        <v>202780</v>
      </c>
      <c r="N13" s="11">
        <v>528576</v>
      </c>
      <c r="O13" s="28">
        <v>526618</v>
      </c>
      <c r="P13" s="33">
        <f t="shared" ref="P13" si="7">N13-O13</f>
        <v>1958</v>
      </c>
    </row>
    <row r="14" spans="1:16" s="17" customFormat="1" ht="21" customHeight="1" x14ac:dyDescent="0.15">
      <c r="A14" s="35"/>
      <c r="B14" s="3">
        <f t="shared" ref="B14:L14" si="8">IF(B13=0,"(－)",B13/$B13*100)</f>
        <v>100</v>
      </c>
      <c r="C14" s="3">
        <f t="shared" si="8"/>
        <v>0.22713599921423219</v>
      </c>
      <c r="D14" s="4">
        <f t="shared" si="8"/>
        <v>25.002762464855309</v>
      </c>
      <c r="E14" s="5">
        <f t="shared" si="8"/>
        <v>5.7612739260150523</v>
      </c>
      <c r="F14" s="5">
        <f>IF(F13=0,"(－)",F13/$B13*100)</f>
        <v>3.2590946481847536</v>
      </c>
      <c r="G14" s="5" t="str">
        <f t="shared" si="8"/>
        <v>(－)</v>
      </c>
      <c r="H14" s="6">
        <f>IF(H13=0,"(－)",H13/$B13*100)</f>
        <v>34.023131039055116</v>
      </c>
      <c r="I14" s="3">
        <f t="shared" si="8"/>
        <v>0.92112855897555534</v>
      </c>
      <c r="J14" s="3">
        <f t="shared" si="8"/>
        <v>0.30694053947869215</v>
      </c>
      <c r="K14" s="3">
        <f t="shared" si="8"/>
        <v>63.294822526980077</v>
      </c>
      <c r="L14" s="3">
        <f t="shared" si="8"/>
        <v>1.2271482768358113</v>
      </c>
      <c r="M14" s="7"/>
      <c r="N14" s="7"/>
      <c r="O14" s="10"/>
      <c r="P14" s="7"/>
    </row>
    <row r="15" spans="1:16" s="17" customFormat="1" ht="21" customHeight="1" x14ac:dyDescent="0.15">
      <c r="A15" s="39" t="s">
        <v>25</v>
      </c>
      <c r="B15" s="11">
        <v>14377</v>
      </c>
      <c r="C15" s="11">
        <v>0</v>
      </c>
      <c r="D15" s="25">
        <v>3167</v>
      </c>
      <c r="E15" s="26">
        <v>950</v>
      </c>
      <c r="F15" s="26">
        <v>0</v>
      </c>
      <c r="G15" s="26">
        <v>0</v>
      </c>
      <c r="H15" s="27">
        <v>4117</v>
      </c>
      <c r="I15" s="11">
        <v>0</v>
      </c>
      <c r="J15" s="11">
        <v>0</v>
      </c>
      <c r="K15" s="11">
        <v>8190</v>
      </c>
      <c r="L15" s="11">
        <v>2071</v>
      </c>
      <c r="M15" s="11">
        <v>6668</v>
      </c>
      <c r="N15" s="11">
        <v>21045</v>
      </c>
      <c r="O15" s="28">
        <v>16902</v>
      </c>
      <c r="P15" s="33">
        <f t="shared" ref="P15" si="9">N15-O15</f>
        <v>4143</v>
      </c>
    </row>
    <row r="16" spans="1:16" s="17" customFormat="1" ht="21" customHeight="1" x14ac:dyDescent="0.15">
      <c r="A16" s="35"/>
      <c r="B16" s="3">
        <f t="shared" ref="B16:L16" si="10">IF(B15=0,"(－)",B15/$B15*100)</f>
        <v>100</v>
      </c>
      <c r="C16" s="3" t="str">
        <f t="shared" si="10"/>
        <v>(－)</v>
      </c>
      <c r="D16" s="4">
        <f t="shared" si="10"/>
        <v>22.028239549280102</v>
      </c>
      <c r="E16" s="5">
        <f t="shared" si="10"/>
        <v>6.6077763093830431</v>
      </c>
      <c r="F16" s="5" t="str">
        <f>IF(F15=0,"(－)",F15/$B15*100)</f>
        <v>(－)</v>
      </c>
      <c r="G16" s="5" t="str">
        <f t="shared" si="10"/>
        <v>(－)</v>
      </c>
      <c r="H16" s="6">
        <f>IF(H15=0,"(－)",H15/$B15*100)</f>
        <v>28.636015858663143</v>
      </c>
      <c r="I16" s="3" t="str">
        <f t="shared" si="10"/>
        <v>(－)</v>
      </c>
      <c r="J16" s="3" t="str">
        <f t="shared" si="10"/>
        <v>(－)</v>
      </c>
      <c r="K16" s="3">
        <f t="shared" si="10"/>
        <v>56.965987340891701</v>
      </c>
      <c r="L16" s="3">
        <f t="shared" si="10"/>
        <v>14.404952354455034</v>
      </c>
      <c r="M16" s="7"/>
      <c r="N16" s="7"/>
      <c r="O16" s="10"/>
      <c r="P16" s="7"/>
    </row>
    <row r="17" spans="1:16" s="17" customFormat="1" ht="21" customHeight="1" x14ac:dyDescent="0.15">
      <c r="A17" s="39" t="s">
        <v>32</v>
      </c>
      <c r="B17" s="11">
        <v>14016</v>
      </c>
      <c r="C17" s="11">
        <v>0</v>
      </c>
      <c r="D17" s="25">
        <v>340</v>
      </c>
      <c r="E17" s="26">
        <v>3400</v>
      </c>
      <c r="F17" s="26">
        <v>7104</v>
      </c>
      <c r="G17" s="26">
        <v>0</v>
      </c>
      <c r="H17" s="27">
        <v>10844</v>
      </c>
      <c r="I17" s="11">
        <v>0</v>
      </c>
      <c r="J17" s="11">
        <v>364</v>
      </c>
      <c r="K17" s="11">
        <v>2808</v>
      </c>
      <c r="L17" s="11">
        <v>0</v>
      </c>
      <c r="M17" s="11">
        <v>6993</v>
      </c>
      <c r="N17" s="11">
        <v>21010</v>
      </c>
      <c r="O17" s="28">
        <v>11745</v>
      </c>
      <c r="P17" s="33">
        <f t="shared" ref="P17" si="11">N17-O17</f>
        <v>9265</v>
      </c>
    </row>
    <row r="18" spans="1:16" s="17" customFormat="1" ht="21" customHeight="1" x14ac:dyDescent="0.15">
      <c r="A18" s="35"/>
      <c r="B18" s="3">
        <f t="shared" ref="B18:L18" si="12">IF(B17=0,"(－)",B17/$B17*100)</f>
        <v>100</v>
      </c>
      <c r="C18" s="3" t="str">
        <f t="shared" si="12"/>
        <v>(－)</v>
      </c>
      <c r="D18" s="4">
        <f t="shared" si="12"/>
        <v>2.4257990867579906</v>
      </c>
      <c r="E18" s="5">
        <f t="shared" si="12"/>
        <v>24.25799086757991</v>
      </c>
      <c r="F18" s="5">
        <f>IF(F17=0,"(－)",F17/$B17*100)</f>
        <v>50.684931506849317</v>
      </c>
      <c r="G18" s="5" t="str">
        <f t="shared" si="12"/>
        <v>(－)</v>
      </c>
      <c r="H18" s="6">
        <f>IF(H17=0,"(－)",H17/$B17*100)</f>
        <v>77.368721461187221</v>
      </c>
      <c r="I18" s="3" t="str">
        <f t="shared" si="12"/>
        <v>(－)</v>
      </c>
      <c r="J18" s="3">
        <f t="shared" si="12"/>
        <v>2.5970319634703194</v>
      </c>
      <c r="K18" s="3">
        <f t="shared" si="12"/>
        <v>20.034246575342465</v>
      </c>
      <c r="L18" s="3" t="str">
        <f t="shared" si="12"/>
        <v>(－)</v>
      </c>
      <c r="M18" s="7"/>
      <c r="N18" s="7"/>
      <c r="O18" s="10"/>
      <c r="P18" s="7"/>
    </row>
    <row r="19" spans="1:16" s="17" customFormat="1" ht="21" customHeight="1" x14ac:dyDescent="0.15">
      <c r="A19" s="39" t="s">
        <v>33</v>
      </c>
      <c r="B19" s="11">
        <v>2430</v>
      </c>
      <c r="C19" s="11">
        <v>0</v>
      </c>
      <c r="D19" s="25">
        <v>220</v>
      </c>
      <c r="E19" s="26">
        <v>0</v>
      </c>
      <c r="F19" s="26">
        <v>2210</v>
      </c>
      <c r="G19" s="26">
        <v>0</v>
      </c>
      <c r="H19" s="27">
        <v>2430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2430</v>
      </c>
      <c r="O19" s="28">
        <v>1452</v>
      </c>
      <c r="P19" s="33">
        <f t="shared" ref="P19" si="13">N19-O19</f>
        <v>978</v>
      </c>
    </row>
    <row r="20" spans="1:16" s="17" customFormat="1" ht="21" customHeight="1" x14ac:dyDescent="0.15">
      <c r="A20" s="35"/>
      <c r="B20" s="3">
        <f t="shared" ref="B20:L20" si="14">IF(B19=0,"(－)",B19/$B19*100)</f>
        <v>100</v>
      </c>
      <c r="C20" s="3" t="str">
        <f t="shared" si="14"/>
        <v>(－)</v>
      </c>
      <c r="D20" s="4">
        <f t="shared" si="14"/>
        <v>9.0534979423868318</v>
      </c>
      <c r="E20" s="5" t="str">
        <f t="shared" si="14"/>
        <v>(－)</v>
      </c>
      <c r="F20" s="5">
        <f>IF(F19=0,"(－)",F19/$B19*100)</f>
        <v>90.946502057613159</v>
      </c>
      <c r="G20" s="5" t="str">
        <f t="shared" si="14"/>
        <v>(－)</v>
      </c>
      <c r="H20" s="6">
        <f>IF(H19=0,"(－)",H19/$B19*100)</f>
        <v>100</v>
      </c>
      <c r="I20" s="3" t="str">
        <f t="shared" si="14"/>
        <v>(－)</v>
      </c>
      <c r="J20" s="3" t="str">
        <f t="shared" si="14"/>
        <v>(－)</v>
      </c>
      <c r="K20" s="3" t="str">
        <f t="shared" si="14"/>
        <v>(－)</v>
      </c>
      <c r="L20" s="3" t="str">
        <f t="shared" si="14"/>
        <v>(－)</v>
      </c>
      <c r="M20" s="7"/>
      <c r="N20" s="7"/>
      <c r="O20" s="10"/>
      <c r="P20" s="7"/>
    </row>
    <row r="21" spans="1:16" s="17" customFormat="1" ht="21" customHeight="1" x14ac:dyDescent="0.15">
      <c r="A21" s="39" t="s">
        <v>28</v>
      </c>
      <c r="B21" s="11">
        <v>1449</v>
      </c>
      <c r="C21" s="11">
        <v>20</v>
      </c>
      <c r="D21" s="25">
        <v>1240</v>
      </c>
      <c r="E21" s="26">
        <v>60</v>
      </c>
      <c r="F21" s="26">
        <v>129</v>
      </c>
      <c r="G21" s="26">
        <v>0</v>
      </c>
      <c r="H21" s="27">
        <v>1429</v>
      </c>
      <c r="I21" s="11">
        <v>0</v>
      </c>
      <c r="J21" s="11">
        <v>0</v>
      </c>
      <c r="K21" s="11">
        <v>0</v>
      </c>
      <c r="L21" s="11">
        <v>0</v>
      </c>
      <c r="M21" s="11">
        <v>542</v>
      </c>
      <c r="N21" s="11">
        <v>1991</v>
      </c>
      <c r="O21" s="28">
        <v>1486</v>
      </c>
      <c r="P21" s="33">
        <f>N21-O21-1</f>
        <v>504</v>
      </c>
    </row>
    <row r="22" spans="1:16" s="17" customFormat="1" ht="21" customHeight="1" x14ac:dyDescent="0.15">
      <c r="A22" s="35"/>
      <c r="B22" s="3">
        <f t="shared" ref="B22:L22" si="15">IF(B21=0,"(－)",B21/$B21*100)</f>
        <v>100</v>
      </c>
      <c r="C22" s="3">
        <f t="shared" si="15"/>
        <v>1.3802622498274673</v>
      </c>
      <c r="D22" s="4">
        <f t="shared" si="15"/>
        <v>85.57625948930297</v>
      </c>
      <c r="E22" s="5">
        <f t="shared" si="15"/>
        <v>4.1407867494824018</v>
      </c>
      <c r="F22" s="5">
        <f>IF(F21=0,"(－)",F21/$B21*100)</f>
        <v>8.9026915113871627</v>
      </c>
      <c r="G22" s="5" t="str">
        <f t="shared" si="15"/>
        <v>(－)</v>
      </c>
      <c r="H22" s="6">
        <f>IF(H21=0,"(－)",H21/$B21*100)</f>
        <v>98.619737750172533</v>
      </c>
      <c r="I22" s="3" t="str">
        <f t="shared" si="15"/>
        <v>(－)</v>
      </c>
      <c r="J22" s="3" t="str">
        <f t="shared" si="15"/>
        <v>(－)</v>
      </c>
      <c r="K22" s="3" t="str">
        <f t="shared" si="15"/>
        <v>(－)</v>
      </c>
      <c r="L22" s="3" t="str">
        <f t="shared" si="15"/>
        <v>(－)</v>
      </c>
      <c r="M22" s="7"/>
      <c r="N22" s="7"/>
      <c r="O22" s="10"/>
      <c r="P22" s="7"/>
    </row>
    <row r="23" spans="1:16" s="17" customFormat="1" ht="21" customHeight="1" x14ac:dyDescent="0.15">
      <c r="A23" s="39" t="s">
        <v>26</v>
      </c>
      <c r="B23" s="11">
        <v>0</v>
      </c>
      <c r="C23" s="11">
        <v>0</v>
      </c>
      <c r="D23" s="25">
        <v>0</v>
      </c>
      <c r="E23" s="26">
        <v>0</v>
      </c>
      <c r="F23" s="26">
        <v>0</v>
      </c>
      <c r="G23" s="26">
        <v>0</v>
      </c>
      <c r="H23" s="27">
        <v>0</v>
      </c>
      <c r="I23" s="11">
        <v>0</v>
      </c>
      <c r="J23" s="11">
        <v>0</v>
      </c>
      <c r="K23" s="11">
        <v>0</v>
      </c>
      <c r="L23" s="11">
        <v>0</v>
      </c>
      <c r="M23" s="11">
        <v>7104</v>
      </c>
      <c r="N23" s="11">
        <v>7104</v>
      </c>
      <c r="O23" s="28">
        <v>7104</v>
      </c>
      <c r="P23" s="33">
        <f t="shared" ref="P23:P29" si="16">N23-O23</f>
        <v>0</v>
      </c>
    </row>
    <row r="24" spans="1:16" s="17" customFormat="1" ht="21" customHeight="1" x14ac:dyDescent="0.15">
      <c r="A24" s="35"/>
      <c r="B24" s="3" t="str">
        <f t="shared" ref="B24:L30" si="17">IF(B23=0,"(－)",B23/$B23*100)</f>
        <v>(－)</v>
      </c>
      <c r="C24" s="3" t="str">
        <f t="shared" si="17"/>
        <v>(－)</v>
      </c>
      <c r="D24" s="4" t="str">
        <f t="shared" si="17"/>
        <v>(－)</v>
      </c>
      <c r="E24" s="5" t="str">
        <f t="shared" si="17"/>
        <v>(－)</v>
      </c>
      <c r="F24" s="5" t="str">
        <f>IF(F23=0,"(－)",F23/$B23*100)</f>
        <v>(－)</v>
      </c>
      <c r="G24" s="5" t="str">
        <f t="shared" si="17"/>
        <v>(－)</v>
      </c>
      <c r="H24" s="6" t="str">
        <f>IF(H23=0,"(－)",H23/$B23*100)</f>
        <v>(－)</v>
      </c>
      <c r="I24" s="3" t="str">
        <f t="shared" si="17"/>
        <v>(－)</v>
      </c>
      <c r="J24" s="3" t="str">
        <f t="shared" si="17"/>
        <v>(－)</v>
      </c>
      <c r="K24" s="3" t="str">
        <f t="shared" si="17"/>
        <v>(－)</v>
      </c>
      <c r="L24" s="3" t="str">
        <f t="shared" si="17"/>
        <v>(－)</v>
      </c>
      <c r="M24" s="7"/>
      <c r="N24" s="7"/>
      <c r="O24" s="10"/>
      <c r="P24" s="7"/>
    </row>
    <row r="25" spans="1:16" s="17" customFormat="1" ht="21" customHeight="1" x14ac:dyDescent="0.15">
      <c r="A25" s="39" t="s">
        <v>20</v>
      </c>
      <c r="B25" s="12">
        <v>4955551.4419999998</v>
      </c>
      <c r="C25" s="12">
        <v>323152.25099999999</v>
      </c>
      <c r="D25" s="13">
        <v>1420381.537</v>
      </c>
      <c r="E25" s="14">
        <v>258435.11600000001</v>
      </c>
      <c r="F25" s="14">
        <v>201769.83199999999</v>
      </c>
      <c r="G25" s="14">
        <v>0</v>
      </c>
      <c r="H25" s="14">
        <v>1880586.4850000001</v>
      </c>
      <c r="I25" s="15">
        <v>158612.217</v>
      </c>
      <c r="J25" s="12">
        <v>9077.4230000000007</v>
      </c>
      <c r="K25" s="12">
        <v>2452357.5320000001</v>
      </c>
      <c r="L25" s="12">
        <v>131765.53400000001</v>
      </c>
      <c r="M25" s="12">
        <v>1997733.7239999999</v>
      </c>
      <c r="N25" s="12">
        <v>6953285.1660000002</v>
      </c>
      <c r="O25" s="28">
        <v>5425542.2470000004</v>
      </c>
      <c r="P25" s="33">
        <f t="shared" si="16"/>
        <v>1527742.9189999998</v>
      </c>
    </row>
    <row r="26" spans="1:16" s="17" customFormat="1" ht="21" customHeight="1" x14ac:dyDescent="0.15">
      <c r="A26" s="35"/>
      <c r="B26" s="3">
        <f t="shared" si="17"/>
        <v>100</v>
      </c>
      <c r="C26" s="3">
        <f t="shared" si="17"/>
        <v>6.5210149623546165</v>
      </c>
      <c r="D26" s="4">
        <f t="shared" si="17"/>
        <v>28.662431489698175</v>
      </c>
      <c r="E26" s="5">
        <f t="shared" si="17"/>
        <v>5.2150627235886136</v>
      </c>
      <c r="F26" s="5">
        <f>IF(F25=0,"(－)",F25/$B25*100)</f>
        <v>4.0715919179030484</v>
      </c>
      <c r="G26" s="5" t="str">
        <f t="shared" si="17"/>
        <v>(－)</v>
      </c>
      <c r="H26" s="6">
        <f>IF(H25=0,"(－)",H25/$B25*100)</f>
        <v>37.949086131189844</v>
      </c>
      <c r="I26" s="3">
        <f t="shared" si="17"/>
        <v>3.2006976187494902</v>
      </c>
      <c r="J26" s="3">
        <f t="shared" si="17"/>
        <v>0.18317684936263046</v>
      </c>
      <c r="K26" s="3">
        <f t="shared" si="17"/>
        <v>49.487076477814924</v>
      </c>
      <c r="L26" s="3">
        <f t="shared" si="17"/>
        <v>2.6589479605285069</v>
      </c>
      <c r="M26" s="7"/>
      <c r="N26" s="7"/>
      <c r="O26" s="10"/>
      <c r="P26" s="7"/>
    </row>
    <row r="27" spans="1:16" s="17" customFormat="1" ht="21" customHeight="1" x14ac:dyDescent="0.15">
      <c r="A27" s="39" t="s">
        <v>16</v>
      </c>
      <c r="B27" s="11">
        <v>3746061.1609999998</v>
      </c>
      <c r="C27" s="11">
        <v>574208.08900000004</v>
      </c>
      <c r="D27" s="25">
        <v>818397.70799999998</v>
      </c>
      <c r="E27" s="26">
        <v>0</v>
      </c>
      <c r="F27" s="26">
        <v>1086550.0419999999</v>
      </c>
      <c r="G27" s="26">
        <v>0</v>
      </c>
      <c r="H27" s="26">
        <v>1904947.75</v>
      </c>
      <c r="I27" s="27">
        <v>943914.50600000005</v>
      </c>
      <c r="J27" s="11">
        <v>57722.678999999996</v>
      </c>
      <c r="K27" s="11">
        <v>72626.41</v>
      </c>
      <c r="L27" s="11">
        <v>192641.72700000001</v>
      </c>
      <c r="M27" s="11">
        <v>2997714.443</v>
      </c>
      <c r="N27" s="11">
        <v>6743775.6040000003</v>
      </c>
      <c r="O27" s="28">
        <v>3947333.0970000001</v>
      </c>
      <c r="P27" s="33">
        <f t="shared" si="16"/>
        <v>2796442.5070000002</v>
      </c>
    </row>
    <row r="28" spans="1:16" s="17" customFormat="1" ht="21" customHeight="1" x14ac:dyDescent="0.15">
      <c r="A28" s="35"/>
      <c r="B28" s="3">
        <f t="shared" si="17"/>
        <v>100</v>
      </c>
      <c r="C28" s="3">
        <f t="shared" si="17"/>
        <v>15.32831591160452</v>
      </c>
      <c r="D28" s="4">
        <f t="shared" si="17"/>
        <v>21.846885911001284</v>
      </c>
      <c r="E28" s="5" t="str">
        <f t="shared" si="17"/>
        <v>(－)</v>
      </c>
      <c r="F28" s="5">
        <f>IF(F27=0,"(－)",F27/$B27*100)</f>
        <v>29.005133533643342</v>
      </c>
      <c r="G28" s="5" t="str">
        <f t="shared" si="17"/>
        <v>(－)</v>
      </c>
      <c r="H28" s="6">
        <f>IF(H27=0,"(－)",H27/$B27*100)</f>
        <v>50.852019444644625</v>
      </c>
      <c r="I28" s="3">
        <f t="shared" si="17"/>
        <v>25.197519886408497</v>
      </c>
      <c r="J28" s="3">
        <f t="shared" si="17"/>
        <v>1.5408899246212815</v>
      </c>
      <c r="K28" s="3">
        <f t="shared" si="17"/>
        <v>1.9387406365947479</v>
      </c>
      <c r="L28" s="3">
        <f t="shared" si="17"/>
        <v>5.142514196126335</v>
      </c>
      <c r="M28" s="7"/>
      <c r="N28" s="7"/>
      <c r="O28" s="10"/>
      <c r="P28" s="7"/>
    </row>
    <row r="29" spans="1:16" s="17" customFormat="1" ht="21" customHeight="1" x14ac:dyDescent="0.15">
      <c r="A29" s="39" t="s">
        <v>1</v>
      </c>
      <c r="B29" s="11">
        <v>8701612.6030000001</v>
      </c>
      <c r="C29" s="11">
        <v>897360.34</v>
      </c>
      <c r="D29" s="25">
        <v>2238779.2450000001</v>
      </c>
      <c r="E29" s="26">
        <v>258435.11600000001</v>
      </c>
      <c r="F29" s="26">
        <v>1288319.8740000001</v>
      </c>
      <c r="G29" s="26">
        <v>0</v>
      </c>
      <c r="H29" s="26">
        <v>3785534.2349999999</v>
      </c>
      <c r="I29" s="27">
        <v>1102526.723</v>
      </c>
      <c r="J29" s="11">
        <v>66800.101999999999</v>
      </c>
      <c r="K29" s="11">
        <v>2524983.9419999998</v>
      </c>
      <c r="L29" s="11">
        <v>324407.261</v>
      </c>
      <c r="M29" s="11">
        <v>4995448.1670000004</v>
      </c>
      <c r="N29" s="11">
        <v>13697060.77</v>
      </c>
      <c r="O29" s="28">
        <v>9372875.3440000005</v>
      </c>
      <c r="P29" s="33">
        <f t="shared" si="16"/>
        <v>4324185.425999999</v>
      </c>
    </row>
    <row r="30" spans="1:16" s="17" customFormat="1" ht="21" customHeight="1" x14ac:dyDescent="0.15">
      <c r="A30" s="35"/>
      <c r="B30" s="3">
        <f t="shared" si="17"/>
        <v>100</v>
      </c>
      <c r="C30" s="3">
        <f t="shared" si="17"/>
        <v>10.312575162109868</v>
      </c>
      <c r="D30" s="4">
        <f t="shared" si="17"/>
        <v>25.728325853395845</v>
      </c>
      <c r="E30" s="5">
        <f t="shared" si="17"/>
        <v>2.9699680713308356</v>
      </c>
      <c r="F30" s="5">
        <f>IF(F29=0,"(－)",F29/$B29*100)</f>
        <v>14.805530110083668</v>
      </c>
      <c r="G30" s="5" t="str">
        <f t="shared" si="17"/>
        <v>(－)</v>
      </c>
      <c r="H30" s="6">
        <f>IF(H29=0,"(－)",H29/$B29*100)</f>
        <v>43.503824034810343</v>
      </c>
      <c r="I30" s="3">
        <f t="shared" si="17"/>
        <v>12.670372416026529</v>
      </c>
      <c r="J30" s="3">
        <f t="shared" si="17"/>
        <v>0.76767497069416479</v>
      </c>
      <c r="K30" s="3">
        <f t="shared" si="17"/>
        <v>29.017425357794913</v>
      </c>
      <c r="L30" s="3">
        <f t="shared" si="17"/>
        <v>3.7281280585641814</v>
      </c>
      <c r="M30" s="7"/>
      <c r="N30" s="7"/>
      <c r="O30" s="10"/>
      <c r="P30" s="7"/>
    </row>
    <row r="31" spans="1:16" ht="27" customHeight="1" x14ac:dyDescent="0.15">
      <c r="A31" s="8" t="s">
        <v>31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9"/>
    </row>
    <row r="32" spans="1:16" ht="18" customHeight="1" x14ac:dyDescent="0.15">
      <c r="A32" s="8"/>
    </row>
  </sheetData>
  <mergeCells count="24">
    <mergeCell ref="J3:J4"/>
    <mergeCell ref="K3:K4"/>
    <mergeCell ref="A5:A6"/>
    <mergeCell ref="B3:B4"/>
    <mergeCell ref="C3:C4"/>
    <mergeCell ref="D3:H3"/>
    <mergeCell ref="I3:I4"/>
    <mergeCell ref="L3:L4"/>
    <mergeCell ref="M3:M4"/>
    <mergeCell ref="N3:N4"/>
    <mergeCell ref="O3:O4"/>
    <mergeCell ref="P3:P4"/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</mergeCells>
  <phoneticPr fontId="2"/>
  <printOptions horizontalCentered="1"/>
  <pageMargins left="0.6692913385826772" right="0.23622047244094491" top="0.98425196850393704" bottom="0.98425196850393704" header="0.51181102362204722" footer="0.51181102362204722"/>
  <pageSetup paperSize="9" scale="73" firstPageNumber="9" orientation="landscape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参考２－①（H28）</vt:lpstr>
      <vt:lpstr>参考２－②（H27）</vt:lpstr>
      <vt:lpstr>'参考２－①（H28）'!Print_Area</vt:lpstr>
      <vt:lpstr>'参考２－②（H27）'!Print_Area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HOSTNAME</cp:lastModifiedBy>
  <cp:lastPrinted>2017-11-13T14:05:21Z</cp:lastPrinted>
  <dcterms:created xsi:type="dcterms:W3CDTF">2006-10-12T01:45:20Z</dcterms:created>
  <dcterms:modified xsi:type="dcterms:W3CDTF">2017-11-27T02:49:54Z</dcterms:modified>
</cp:coreProperties>
</file>