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w$\作業用\病院支援第二G（施設設備担当）\★★仕入控除税額報告書（R5）準備中\00_報告様式等\"/>
    </mc:Choice>
  </mc:AlternateContent>
  <xr:revisionPtr revIDLastSave="0" documentId="13_ncr:1_{296DBAE7-0D65-46FC-8CDB-ECA63E7663FD}" xr6:coauthVersionLast="47" xr6:coauthVersionMax="47" xr10:uidLastSave="{00000000-0000-0000-0000-000000000000}"/>
  <bookViews>
    <workbookView xWindow="-108" yWindow="-108" windowWidth="23256" windowHeight="14160" activeTab="1" xr2:uid="{00000000-000D-0000-FFFF-FFFF00000000}"/>
  </bookViews>
  <sheets>
    <sheet name="様式第９号" sheetId="3" r:id="rId1"/>
    <sheet name="入力用シート" sheetId="2" r:id="rId2"/>
    <sheet name="記入例（返還なし）" sheetId="8" r:id="rId3"/>
    <sheet name="記入例（返還あり・一括）" sheetId="9" r:id="rId4"/>
    <sheet name="記入例（返還あり・個別） " sheetId="10" r:id="rId5"/>
    <sheet name="大阪府作業用シート" sheetId="4" r:id="rId6"/>
  </sheets>
  <definedNames>
    <definedName name="_Key1" localSheetId="3" hidden="1">#REF!</definedName>
    <definedName name="_Key1" localSheetId="4" hidden="1">#REF!</definedName>
    <definedName name="_Key1" localSheetId="2" hidden="1">#REF!</definedName>
    <definedName name="_Key1" hidden="1">#REF!</definedName>
    <definedName name="_Key2" localSheetId="3" hidden="1">#REF!</definedName>
    <definedName name="_Key2" localSheetId="4" hidden="1">#REF!</definedName>
    <definedName name="_Key2" localSheetId="2"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localSheetId="2" hidden="1">#REF!</definedName>
    <definedName name="_Sort" hidden="1">#REF!</definedName>
    <definedName name="_xlnm.Print_Area" localSheetId="3">'記入例（返還あり・一括）'!$B$1:$AG$73</definedName>
    <definedName name="_xlnm.Print_Area" localSheetId="4">'記入例（返還あり・個別） '!$B$1:$AG$73</definedName>
    <definedName name="_xlnm.Print_Area" localSheetId="2">'記入例（返還なし）'!$B$1:$AG$73</definedName>
    <definedName name="_xlnm.Print_Area" localSheetId="1">入力用シート!$A$1:$AF$73</definedName>
    <definedName name="_xlnm.Print_Area" localSheetId="0">様式第９号!$B$1:$X$41</definedName>
    <definedName name="あああ" localSheetId="3" hidden="1">#REF!</definedName>
    <definedName name="あああ" localSheetId="4" hidden="1">#REF!</definedName>
    <definedName name="あああ" localSheetId="2" hidden="1">#REF!</definedName>
    <definedName name="あああ" hidden="1">#REF!</definedName>
    <definedName name="いいい" localSheetId="3" hidden="1">#REF!</definedName>
    <definedName name="いいい" localSheetId="4" hidden="1">#REF!</definedName>
    <definedName name="いいい" localSheetId="2" hidden="1">#REF!</definedName>
    <definedName name="いいい"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67" i="10" l="1"/>
  <c r="Y67" i="10"/>
  <c r="V67" i="10"/>
  <c r="S67" i="10"/>
  <c r="P67" i="10"/>
  <c r="M67" i="10"/>
  <c r="J67" i="10"/>
  <c r="AE66" i="10"/>
  <c r="AE65" i="10"/>
  <c r="AE64" i="10"/>
  <c r="AE63" i="10"/>
  <c r="AE62" i="10"/>
  <c r="V57" i="10"/>
  <c r="P50" i="10"/>
  <c r="M50" i="10"/>
  <c r="J50" i="10"/>
  <c r="S49" i="10"/>
  <c r="S48" i="10"/>
  <c r="S47" i="10"/>
  <c r="S46" i="10"/>
  <c r="S45" i="10"/>
  <c r="V41" i="10"/>
  <c r="AB38" i="10"/>
  <c r="V36" i="10"/>
  <c r="J32" i="10"/>
  <c r="T29" i="10"/>
  <c r="Y23" i="10"/>
  <c r="Y22" i="10"/>
  <c r="Y21" i="10"/>
  <c r="Y20" i="10"/>
  <c r="Y19" i="10"/>
  <c r="Q18" i="10"/>
  <c r="AH17" i="10"/>
  <c r="AB67" i="9"/>
  <c r="Y67" i="9"/>
  <c r="V67" i="9"/>
  <c r="S67" i="9"/>
  <c r="P67" i="9"/>
  <c r="M67" i="9"/>
  <c r="J67" i="9"/>
  <c r="AE66" i="9"/>
  <c r="AE65" i="9"/>
  <c r="AE64" i="9"/>
  <c r="AE63" i="9"/>
  <c r="AE62" i="9"/>
  <c r="AE67" i="9" s="1"/>
  <c r="V57" i="9"/>
  <c r="P50" i="9"/>
  <c r="M50" i="9"/>
  <c r="J50" i="9"/>
  <c r="S49" i="9"/>
  <c r="S48" i="9"/>
  <c r="S47" i="9"/>
  <c r="S46" i="9"/>
  <c r="S45" i="9"/>
  <c r="V41" i="9"/>
  <c r="AB38" i="9"/>
  <c r="V36" i="9"/>
  <c r="J32" i="9"/>
  <c r="Y23" i="9"/>
  <c r="Y22" i="9"/>
  <c r="Y21" i="9"/>
  <c r="Y20" i="9"/>
  <c r="Y19" i="9"/>
  <c r="Q18" i="9"/>
  <c r="AH17" i="9"/>
  <c r="AB67" i="8"/>
  <c r="Y67" i="8"/>
  <c r="V67" i="8"/>
  <c r="S67" i="8"/>
  <c r="P67" i="8"/>
  <c r="M67" i="8"/>
  <c r="J67" i="8"/>
  <c r="AE66" i="8"/>
  <c r="AE65" i="8"/>
  <c r="AE64" i="8"/>
  <c r="AE63" i="8"/>
  <c r="AE62" i="8"/>
  <c r="AE67" i="8" s="1"/>
  <c r="V57" i="8"/>
  <c r="P50" i="8"/>
  <c r="M50" i="8"/>
  <c r="J50" i="8"/>
  <c r="S49" i="8"/>
  <c r="S48" i="8"/>
  <c r="S47" i="8"/>
  <c r="S46" i="8"/>
  <c r="S45" i="8"/>
  <c r="V41" i="8"/>
  <c r="AB38" i="8"/>
  <c r="V36" i="8"/>
  <c r="J32" i="8"/>
  <c r="T29" i="8"/>
  <c r="Y23" i="8"/>
  <c r="Y22" i="8"/>
  <c r="Y21" i="8"/>
  <c r="Y20" i="8"/>
  <c r="Y19" i="8"/>
  <c r="Q18" i="8"/>
  <c r="AH17" i="8"/>
  <c r="AB72" i="8" l="1"/>
  <c r="S50" i="8"/>
  <c r="S50" i="10"/>
  <c r="AB54" i="10" s="1"/>
  <c r="AE67" i="10"/>
  <c r="AB72" i="10" s="1"/>
  <c r="S50" i="9"/>
  <c r="AB54" i="9"/>
  <c r="T29" i="9"/>
  <c r="AB72" i="9"/>
  <c r="AB54" i="8"/>
  <c r="I32" i="2" l="1"/>
  <c r="G6" i="4" l="1"/>
  <c r="F6" i="4"/>
  <c r="E6" i="4"/>
  <c r="D6" i="4"/>
  <c r="C6" i="4"/>
  <c r="I21" i="4"/>
  <c r="I20" i="4"/>
  <c r="I19" i="4"/>
  <c r="J21" i="4"/>
  <c r="J20" i="4"/>
  <c r="J19" i="4"/>
  <c r="J18" i="4"/>
  <c r="J17" i="4"/>
  <c r="G19" i="4"/>
  <c r="G20" i="4"/>
  <c r="G21" i="4"/>
  <c r="J6" i="4"/>
  <c r="I6" i="4"/>
  <c r="H6" i="4"/>
  <c r="U6" i="4"/>
  <c r="T6" i="4"/>
  <c r="P6" i="4"/>
  <c r="O6" i="4"/>
  <c r="J16" i="4" l="1"/>
  <c r="J14" i="4"/>
  <c r="G15" i="4"/>
  <c r="G16" i="4"/>
  <c r="I10" i="4" s="1"/>
  <c r="G17" i="4"/>
  <c r="G18" i="4"/>
  <c r="G14" i="4"/>
  <c r="L6" i="4"/>
  <c r="K6" i="4"/>
  <c r="J10" i="4" l="1"/>
  <c r="E37" i="3" s="1"/>
  <c r="M6" i="4"/>
  <c r="H10" i="4"/>
  <c r="H33" i="3" s="1"/>
  <c r="Q26" i="3"/>
  <c r="Q27" i="3"/>
  <c r="Q25" i="3"/>
  <c r="D26" i="3"/>
  <c r="D27" i="3"/>
  <c r="D25" i="3"/>
  <c r="O7" i="3"/>
  <c r="O11" i="3"/>
  <c r="AA38" i="2" l="1"/>
  <c r="L19" i="4" s="1"/>
  <c r="P18" i="2" l="1"/>
  <c r="O14" i="3"/>
  <c r="O13" i="3"/>
  <c r="O12" i="3"/>
  <c r="U57" i="2"/>
  <c r="U41" i="2"/>
  <c r="U36" i="2"/>
  <c r="X22" i="2"/>
  <c r="X21" i="2"/>
  <c r="X19" i="2"/>
  <c r="X20" i="2"/>
  <c r="X23" i="2"/>
  <c r="S29" i="2" l="1"/>
  <c r="Q6" i="4"/>
  <c r="AG17" i="2"/>
  <c r="R45" i="2"/>
  <c r="R46" i="2"/>
  <c r="R47" i="2"/>
  <c r="R48" i="2"/>
  <c r="R49" i="2"/>
  <c r="I50" i="2"/>
  <c r="R6" i="4" s="1"/>
  <c r="L50" i="2"/>
  <c r="O50" i="2"/>
  <c r="AD62" i="2"/>
  <c r="AD63" i="2"/>
  <c r="AD64" i="2"/>
  <c r="AD65" i="2"/>
  <c r="AD66" i="2"/>
  <c r="I67" i="2"/>
  <c r="L67" i="2"/>
  <c r="S6" i="4" s="1"/>
  <c r="O67" i="2"/>
  <c r="R67" i="2"/>
  <c r="U67" i="2"/>
  <c r="X67" i="2"/>
  <c r="AA67" i="2"/>
  <c r="AD67" i="2" l="1"/>
  <c r="AA72" i="2" s="1"/>
  <c r="L21" i="4" s="1"/>
  <c r="R50" i="2"/>
  <c r="V6" i="4" s="1"/>
  <c r="W6" i="4" s="1"/>
  <c r="U69" i="10" l="1"/>
  <c r="W50" i="9"/>
  <c r="U69" i="8"/>
  <c r="W50" i="10"/>
  <c r="U69" i="9"/>
  <c r="W50" i="8"/>
  <c r="T69" i="2"/>
  <c r="V50" i="2"/>
  <c r="AA54" i="2"/>
  <c r="L20" i="4" s="1"/>
  <c r="K10" i="4" l="1"/>
  <c r="N6" i="4"/>
  <c r="H32" i="3" l="1"/>
</calcChain>
</file>

<file path=xl/sharedStrings.xml><?xml version="1.0" encoding="utf-8"?>
<sst xmlns="http://schemas.openxmlformats.org/spreadsheetml/2006/main" count="670" uniqueCount="190">
  <si>
    <t>（補助金確定額（精算額）×　８／１０８×(ｉ／ｋ))＋（補助金確定額（精算額）×　８／１０８×ｃ×（ｊ／ｋ））＝</t>
    <rPh sb="28" eb="31">
      <t>ホジョキン</t>
    </rPh>
    <rPh sb="31" eb="34">
      <t>カクテイガク</t>
    </rPh>
    <rPh sb="35" eb="38">
      <t>セイサンガク</t>
    </rPh>
    <phoneticPr fontId="5"/>
  </si>
  <si>
    <t>（補助金確定額（精算額）×１０／１１０×(ｇ／ｋ))＋（補助金確定額（精算額）×１０／１１０×ｃ×（ｈ／ｋ））＋</t>
    <rPh sb="28" eb="31">
      <t>ホジョキン</t>
    </rPh>
    <rPh sb="31" eb="34">
      <t>カクテイガク</t>
    </rPh>
    <rPh sb="35" eb="38">
      <t>セイサンガク</t>
    </rPh>
    <phoneticPr fontId="5"/>
  </si>
  <si>
    <t>（仕入控除税額（返還額））</t>
    <phoneticPr fontId="5"/>
  </si>
  <si>
    <t>ｋ</t>
    <phoneticPr fontId="5"/>
  </si>
  <si>
    <t>ｊ</t>
    <phoneticPr fontId="5"/>
  </si>
  <si>
    <t>ｉ</t>
    <phoneticPr fontId="5"/>
  </si>
  <si>
    <t>ｈ</t>
    <phoneticPr fontId="5"/>
  </si>
  <si>
    <t>ｇ</t>
    <phoneticPr fontId="5"/>
  </si>
  <si>
    <t>合　　計</t>
    <rPh sb="0" eb="1">
      <t>ゴウ</t>
    </rPh>
    <rPh sb="3" eb="4">
      <t>ケイ</t>
    </rPh>
    <phoneticPr fontId="5"/>
  </si>
  <si>
    <t>非課税売上
対　応　分</t>
    <rPh sb="0" eb="1">
      <t>ヒ</t>
    </rPh>
    <rPh sb="1" eb="3">
      <t>カゼイ</t>
    </rPh>
    <rPh sb="3" eb="5">
      <t>ウリア</t>
    </rPh>
    <rPh sb="6" eb="7">
      <t>タイ</t>
    </rPh>
    <rPh sb="8" eb="9">
      <t>オウ</t>
    </rPh>
    <rPh sb="10" eb="11">
      <t>ブン</t>
    </rPh>
    <phoneticPr fontId="5"/>
  </si>
  <si>
    <t>共通対応分</t>
    <rPh sb="0" eb="1">
      <t>トモ</t>
    </rPh>
    <rPh sb="1" eb="2">
      <t>トオル</t>
    </rPh>
    <rPh sb="2" eb="3">
      <t>タイ</t>
    </rPh>
    <rPh sb="3" eb="4">
      <t>オウ</t>
    </rPh>
    <rPh sb="4" eb="5">
      <t>ブン</t>
    </rPh>
    <phoneticPr fontId="5"/>
  </si>
  <si>
    <t>課税売上
対 応 分</t>
    <rPh sb="0" eb="2">
      <t>カゼイ</t>
    </rPh>
    <rPh sb="2" eb="4">
      <t>ウリア</t>
    </rPh>
    <rPh sb="5" eb="6">
      <t>タイ</t>
    </rPh>
    <rPh sb="7" eb="8">
      <t>オウ</t>
    </rPh>
    <rPh sb="9" eb="10">
      <t>ブン</t>
    </rPh>
    <phoneticPr fontId="5"/>
  </si>
  <si>
    <t>非課税・
不課税仕入額</t>
    <rPh sb="0" eb="3">
      <t>ヒカゼイ</t>
    </rPh>
    <rPh sb="5" eb="8">
      <t>フカゼイ</t>
    </rPh>
    <rPh sb="8" eb="10">
      <t>シイ</t>
    </rPh>
    <rPh sb="10" eb="11">
      <t>ガク</t>
    </rPh>
    <phoneticPr fontId="5"/>
  </si>
  <si>
    <t>課税仕入額（8％分）</t>
    <rPh sb="0" eb="2">
      <t>カゼイ</t>
    </rPh>
    <rPh sb="2" eb="4">
      <t>シイ</t>
    </rPh>
    <rPh sb="4" eb="5">
      <t>ガク</t>
    </rPh>
    <rPh sb="8" eb="9">
      <t>ブン</t>
    </rPh>
    <phoneticPr fontId="5"/>
  </si>
  <si>
    <t>課税仕入額（10％分）</t>
    <rPh sb="0" eb="2">
      <t>カゼイ</t>
    </rPh>
    <rPh sb="2" eb="4">
      <t>シイ</t>
    </rPh>
    <rPh sb="4" eb="5">
      <t>ガク</t>
    </rPh>
    <rPh sb="9" eb="10">
      <t>ブン</t>
    </rPh>
    <phoneticPr fontId="5"/>
  </si>
  <si>
    <t>対象経費の内訳</t>
    <rPh sb="0" eb="2">
      <t>タイショウ</t>
    </rPh>
    <rPh sb="2" eb="4">
      <t>ケイヒ</t>
    </rPh>
    <rPh sb="5" eb="7">
      <t>ウチワケ</t>
    </rPh>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</si>
  <si>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5"/>
  </si>
  <si>
    <t>③個別対応方式により消費税の申告を行っている場合</t>
    <phoneticPr fontId="5"/>
  </si>
  <si>
    <t>（補助金確定額（精算額）×　８／１０８×ｃ×(ｅ／ｆ))＝</t>
    <phoneticPr fontId="5"/>
  </si>
  <si>
    <t>（補助金確定額（精算額）×１０／１１０×ｃ×(ｄ／ｆ))＋</t>
    <phoneticPr fontId="5"/>
  </si>
  <si>
    <t>ｆ</t>
    <phoneticPr fontId="5"/>
  </si>
  <si>
    <t>ｅ</t>
    <phoneticPr fontId="5"/>
  </si>
  <si>
    <t>ｄ</t>
    <phoneticPr fontId="5"/>
  </si>
  <si>
    <t>課税仕入額
（８％）</t>
    <rPh sb="0" eb="2">
      <t>カゼイ</t>
    </rPh>
    <rPh sb="2" eb="4">
      <t>シイ</t>
    </rPh>
    <rPh sb="4" eb="5">
      <t>ガク</t>
    </rPh>
    <phoneticPr fontId="5"/>
  </si>
  <si>
    <t>課税仕入額
（１０％）</t>
    <rPh sb="0" eb="2">
      <t>カゼイ</t>
    </rPh>
    <rPh sb="2" eb="4">
      <t>シイ</t>
    </rPh>
    <rPh sb="4" eb="5">
      <t>ガク</t>
    </rPh>
    <phoneticPr fontId="5"/>
  </si>
  <si>
    <t>②一括比例配分方式により消費税の申告を行っている場合</t>
    <rPh sb="1" eb="3">
      <t>イッカツ</t>
    </rPh>
    <rPh sb="3" eb="5">
      <t>ヒレイ</t>
    </rPh>
    <rPh sb="5" eb="7">
      <t>ハイブン</t>
    </rPh>
    <rPh sb="7" eb="9">
      <t>ホウシキ</t>
    </rPh>
    <phoneticPr fontId="5"/>
  </si>
  <si>
    <t>補助金確定額（精算額）×１０／１１０＝</t>
    <phoneticPr fontId="5"/>
  </si>
  <si>
    <t>①課税売上割合が９５％以上かつ課税売上高が５億円以下の法人等の場合</t>
    <phoneticPr fontId="5"/>
  </si>
  <si>
    <t>　　（注：申告書に記載された％をそのまま入力するわけではありません）</t>
    <phoneticPr fontId="5"/>
  </si>
  <si>
    <t>　※自動で計算されますが、税額控除の計算で端数処理している場合には、端数処理した金額を直接入力してください</t>
    <rPh sb="2" eb="4">
      <t>ジドウ</t>
    </rPh>
    <rPh sb="5" eb="7">
      <t>ケイサン</t>
    </rPh>
    <rPh sb="13" eb="15">
      <t>ゼイガク</t>
    </rPh>
    <phoneticPr fontId="5"/>
  </si>
  <si>
    <t>････　c</t>
    <phoneticPr fontId="5"/>
  </si>
  <si>
    <t>課税売上割合　ａ／ｂ＝</t>
    <rPh sb="0" eb="2">
      <t>カゼイ</t>
    </rPh>
    <rPh sb="2" eb="4">
      <t>ウリア</t>
    </rPh>
    <rPh sb="4" eb="6">
      <t>ワリアイ</t>
    </rPh>
    <phoneticPr fontId="5"/>
  </si>
  <si>
    <t>････　ｂ</t>
    <phoneticPr fontId="5"/>
  </si>
  <si>
    <t>円</t>
    <rPh sb="0" eb="1">
      <t>エン</t>
    </rPh>
    <phoneticPr fontId="5"/>
  </si>
  <si>
    <t>資産の譲渡等の対価の額</t>
  </si>
  <si>
    <t>････　ａ</t>
    <phoneticPr fontId="5"/>
  </si>
  <si>
    <t>課税資産の譲渡等の対価の額</t>
  </si>
  <si>
    <t>（課税売上割合）</t>
    <rPh sb="1" eb="3">
      <t>カゼイ</t>
    </rPh>
    <rPh sb="3" eb="5">
      <t>ウリア</t>
    </rPh>
    <rPh sb="5" eb="7">
      <t>ワリアイ</t>
    </rPh>
    <phoneticPr fontId="5"/>
  </si>
  <si>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5"/>
  </si>
  <si>
    <t>【仕入控除税額（返還額）がある場合】</t>
    <phoneticPr fontId="5"/>
  </si>
  <si>
    <t>補助対象経費が人件費等の非課税仕入となっている</t>
    <phoneticPr fontId="5"/>
  </si>
  <si>
    <t>⑤</t>
    <phoneticPr fontId="5"/>
  </si>
  <si>
    <t>補助対象経費にかかる消費税を、個別対応方式において、「非課税売上のみに要するもの」として申告している</t>
    <phoneticPr fontId="5"/>
  </si>
  <si>
    <t>④</t>
    <phoneticPr fontId="5"/>
  </si>
  <si>
    <t>％</t>
    <phoneticPr fontId="5"/>
  </si>
  <si>
    <t>特定収入割合</t>
  </si>
  <si>
    <t>公益法人等であって、特定収入割合が５％を超えている</t>
    <phoneticPr fontId="5"/>
  </si>
  <si>
    <t>③</t>
    <phoneticPr fontId="5"/>
  </si>
  <si>
    <t>簡易課税方式により申告している</t>
    <phoneticPr fontId="5"/>
  </si>
  <si>
    <t>②</t>
    <phoneticPr fontId="5"/>
  </si>
  <si>
    <t>基準期間における課税売上高（税抜）</t>
  </si>
  <si>
    <t>消費税の申告義務がない</t>
    <phoneticPr fontId="5"/>
  </si>
  <si>
    <t>①</t>
    <phoneticPr fontId="5"/>
  </si>
  <si>
    <t>←プルダウン用</t>
    <rPh sb="6" eb="7">
      <t>ヨウ</t>
    </rPh>
    <phoneticPr fontId="5"/>
  </si>
  <si>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5"/>
  </si>
  <si>
    <t>【仕入控除税額（返還額）がない場合】</t>
    <phoneticPr fontId="5"/>
  </si>
  <si>
    <t>日</t>
    <rPh sb="0" eb="1">
      <t>ニチ</t>
    </rPh>
    <phoneticPr fontId="5"/>
  </si>
  <si>
    <t>月</t>
    <rPh sb="0" eb="1">
      <t>ガツ</t>
    </rPh>
    <phoneticPr fontId="5"/>
  </si>
  <si>
    <t>年</t>
    <rPh sb="0" eb="1">
      <t>ネン</t>
    </rPh>
    <phoneticPr fontId="5"/>
  </si>
  <si>
    <t>令和</t>
    <rPh sb="0" eb="2">
      <t>レイワ</t>
    </rPh>
    <phoneticPr fontId="5"/>
  </si>
  <si>
    <t>提出日</t>
    <rPh sb="0" eb="3">
      <t>テイシュツビ</t>
    </rPh>
    <phoneticPr fontId="5"/>
  </si>
  <si>
    <t>基本情報</t>
    <rPh sb="0" eb="2">
      <t>キホン</t>
    </rPh>
    <rPh sb="2" eb="4">
      <t>ジョウホウ</t>
    </rPh>
    <phoneticPr fontId="5"/>
  </si>
  <si>
    <t>《入力用シート》</t>
    <rPh sb="1" eb="3">
      <t>ニュウリョク</t>
    </rPh>
    <rPh sb="3" eb="4">
      <t>ヨウ</t>
    </rPh>
    <phoneticPr fontId="5"/>
  </si>
  <si>
    <t>大　阪　府　知　事　様</t>
    <rPh sb="0" eb="1">
      <t>ダイ</t>
    </rPh>
    <rPh sb="2" eb="3">
      <t>サカ</t>
    </rPh>
    <rPh sb="4" eb="5">
      <t>フ</t>
    </rPh>
    <rPh sb="6" eb="7">
      <t>チ</t>
    </rPh>
    <rPh sb="8" eb="9">
      <t>コト</t>
    </rPh>
    <rPh sb="10" eb="11">
      <t>サマ</t>
    </rPh>
    <phoneticPr fontId="3"/>
  </si>
  <si>
    <t>所在地</t>
    <rPh sb="0" eb="3">
      <t>ショザイチ</t>
    </rPh>
    <phoneticPr fontId="3"/>
  </si>
  <si>
    <t>法人名</t>
    <rPh sb="0" eb="2">
      <t>ホウジン</t>
    </rPh>
    <rPh sb="2" eb="3">
      <t>メイ</t>
    </rPh>
    <phoneticPr fontId="3"/>
  </si>
  <si>
    <t>代表者</t>
    <rPh sb="0" eb="3">
      <t>ダイヒョウシャ</t>
    </rPh>
    <phoneticPr fontId="3"/>
  </si>
  <si>
    <t>医療機関名</t>
    <rPh sb="0" eb="2">
      <t>イリョウ</t>
    </rPh>
    <rPh sb="2" eb="4">
      <t>キカン</t>
    </rPh>
    <rPh sb="4" eb="5">
      <t>メイ</t>
    </rPh>
    <phoneticPr fontId="3"/>
  </si>
  <si>
    <t>記</t>
    <rPh sb="0" eb="1">
      <t>キ</t>
    </rPh>
    <phoneticPr fontId="3"/>
  </si>
  <si>
    <t>２．消費税及び地方消費税の申告により確定した消費税及び地方消費税に係る
　　仕入控除税額</t>
    <rPh sb="2" eb="5">
      <t>ショウヒゼイ</t>
    </rPh>
    <rPh sb="5" eb="6">
      <t>オヨ</t>
    </rPh>
    <rPh sb="7" eb="9">
      <t>チホウ</t>
    </rPh>
    <rPh sb="9" eb="12">
      <t>ショウヒゼイ</t>
    </rPh>
    <rPh sb="13" eb="15">
      <t>シンコク</t>
    </rPh>
    <rPh sb="18" eb="20">
      <t>カクテイ</t>
    </rPh>
    <rPh sb="22" eb="25">
      <t>ショウヒゼイ</t>
    </rPh>
    <rPh sb="25" eb="26">
      <t>オヨ</t>
    </rPh>
    <rPh sb="27" eb="29">
      <t>チホウ</t>
    </rPh>
    <rPh sb="29" eb="32">
      <t>ショウヒゼイ</t>
    </rPh>
    <rPh sb="33" eb="34">
      <t>カカ</t>
    </rPh>
    <rPh sb="38" eb="40">
      <t>シイレ</t>
    </rPh>
    <rPh sb="40" eb="42">
      <t>コウジョ</t>
    </rPh>
    <rPh sb="42" eb="44">
      <t>ゼイガク</t>
    </rPh>
    <phoneticPr fontId="3"/>
  </si>
  <si>
    <t>３．添付書類（記載内容を確認するための書類）</t>
    <rPh sb="2" eb="4">
      <t>テンプ</t>
    </rPh>
    <rPh sb="4" eb="6">
      <t>ショルイ</t>
    </rPh>
    <rPh sb="7" eb="9">
      <t>キサイ</t>
    </rPh>
    <rPh sb="9" eb="11">
      <t>ナイヨウ</t>
    </rPh>
    <rPh sb="12" eb="14">
      <t>カクニン</t>
    </rPh>
    <rPh sb="19" eb="21">
      <t>ショルイ</t>
    </rPh>
    <phoneticPr fontId="3"/>
  </si>
  <si>
    <t>法人所在地</t>
    <rPh sb="0" eb="5">
      <t>ホウジンショザイチ</t>
    </rPh>
    <phoneticPr fontId="5"/>
  </si>
  <si>
    <t>法人名称</t>
    <rPh sb="0" eb="4">
      <t>ホウジンメイショウ</t>
    </rPh>
    <phoneticPr fontId="5"/>
  </si>
  <si>
    <t>医療機関名称</t>
    <rPh sb="0" eb="6">
      <t>イリョウキカンメイショウ</t>
    </rPh>
    <phoneticPr fontId="5"/>
  </si>
  <si>
    <t>本報告書に関する問い合わせ先</t>
    <rPh sb="0" eb="4">
      <t>ホンホウコクショ</t>
    </rPh>
    <rPh sb="5" eb="6">
      <t>カン</t>
    </rPh>
    <rPh sb="8" eb="9">
      <t>ト</t>
    </rPh>
    <rPh sb="10" eb="11">
      <t>ア</t>
    </rPh>
    <rPh sb="13" eb="14">
      <t>サキ</t>
    </rPh>
    <phoneticPr fontId="2"/>
  </si>
  <si>
    <t>返還額がある場合の納入通知書の送付先</t>
    <rPh sb="0" eb="3">
      <t>ヘンカンガク</t>
    </rPh>
    <rPh sb="6" eb="8">
      <t>バアイ</t>
    </rPh>
    <rPh sb="9" eb="14">
      <t>ノウニュウツウチショ</t>
    </rPh>
    <rPh sb="15" eb="18">
      <t>ソウフサキ</t>
    </rPh>
    <phoneticPr fontId="2"/>
  </si>
  <si>
    <t>医療機関所在地</t>
    <rPh sb="0" eb="4">
      <t>イリョウキカン</t>
    </rPh>
    <rPh sb="4" eb="7">
      <t>ショザイチ</t>
    </rPh>
    <phoneticPr fontId="5"/>
  </si>
  <si>
    <t>所属</t>
    <rPh sb="0" eb="2">
      <t>ショゾク</t>
    </rPh>
    <phoneticPr fontId="2"/>
  </si>
  <si>
    <t>担当者名</t>
    <rPh sb="0" eb="4">
      <t>タントウシャメイ</t>
    </rPh>
    <phoneticPr fontId="2"/>
  </si>
  <si>
    <t>※報告書に修正等あれば連絡しますので、
　報告書について分かる方の連絡先を記入してください。</t>
    <phoneticPr fontId="2"/>
  </si>
  <si>
    <t>電話番号</t>
    <rPh sb="0" eb="4">
      <t>デンワバンゴウ</t>
    </rPh>
    <phoneticPr fontId="2"/>
  </si>
  <si>
    <t>※返還額がある場合、こちらに記入のあて先に納入通知書を送付します。誤りがないよう、入力してください。</t>
    <rPh sb="1" eb="4">
      <t>ヘンカンガク</t>
    </rPh>
    <rPh sb="7" eb="9">
      <t>バアイ</t>
    </rPh>
    <rPh sb="14" eb="16">
      <t>キニュウ</t>
    </rPh>
    <rPh sb="19" eb="20">
      <t>サキ</t>
    </rPh>
    <rPh sb="21" eb="26">
      <t>ノウニュウツウチショ</t>
    </rPh>
    <rPh sb="27" eb="29">
      <t>ソウフ</t>
    </rPh>
    <rPh sb="33" eb="34">
      <t>アヤマ</t>
    </rPh>
    <rPh sb="41" eb="43">
      <t>ニュウリョク</t>
    </rPh>
    <phoneticPr fontId="2"/>
  </si>
  <si>
    <t>〒</t>
    <phoneticPr fontId="2"/>
  </si>
  <si>
    <t>郵便番号</t>
    <rPh sb="0" eb="4">
      <t>ユウビンバンゴウ</t>
    </rPh>
    <phoneticPr fontId="2"/>
  </si>
  <si>
    <t>住所</t>
    <rPh sb="0" eb="2">
      <t>ジュウショ</t>
    </rPh>
    <phoneticPr fontId="2"/>
  </si>
  <si>
    <t>宛名</t>
    <rPh sb="0" eb="2">
      <t>アテナ</t>
    </rPh>
    <phoneticPr fontId="2"/>
  </si>
  <si>
    <t>添付書類</t>
    <rPh sb="0" eb="2">
      <t>テンプ</t>
    </rPh>
    <rPh sb="2" eb="4">
      <t>ショルイ</t>
    </rPh>
    <phoneticPr fontId="2"/>
  </si>
  <si>
    <t>代表者氏名</t>
    <rPh sb="0" eb="3">
      <t>ダイヒョウシャ</t>
    </rPh>
    <rPh sb="3" eb="5">
      <t>シメイ</t>
    </rPh>
    <phoneticPr fontId="2"/>
  </si>
  <si>
    <t>交付決定日付・文書番号</t>
    <rPh sb="0" eb="6">
      <t>コウフケッテイヒヅケ</t>
    </rPh>
    <rPh sb="7" eb="11">
      <t>ブンショバンゴウ</t>
    </rPh>
    <phoneticPr fontId="2"/>
  </si>
  <si>
    <t>令和</t>
    <rPh sb="0" eb="2">
      <t>レイワ</t>
    </rPh>
    <phoneticPr fontId="2"/>
  </si>
  <si>
    <t>年</t>
    <rPh sb="0" eb="1">
      <t>ネン</t>
    </rPh>
    <phoneticPr fontId="2"/>
  </si>
  <si>
    <t>　</t>
    <phoneticPr fontId="2"/>
  </si>
  <si>
    <t>月</t>
    <rPh sb="0" eb="1">
      <t>ガツ</t>
    </rPh>
    <phoneticPr fontId="2"/>
  </si>
  <si>
    <t>日</t>
    <rPh sb="0" eb="1">
      <t>ニチ</t>
    </rPh>
    <phoneticPr fontId="2"/>
  </si>
  <si>
    <t>号</t>
    <rPh sb="0" eb="1">
      <t>ゴウ</t>
    </rPh>
    <phoneticPr fontId="2"/>
  </si>
  <si>
    <t>金</t>
    <rPh sb="0" eb="1">
      <t>キン</t>
    </rPh>
    <phoneticPr fontId="2"/>
  </si>
  <si>
    <t>円</t>
    <rPh sb="0" eb="1">
      <t>エン</t>
    </rPh>
    <phoneticPr fontId="2"/>
  </si>
  <si>
    <t>交付決定日付・文書番号</t>
    <rPh sb="0" eb="6">
      <t>コウフケッテイヒヅケ</t>
    </rPh>
    <rPh sb="7" eb="11">
      <t>ブンショバンゴウ</t>
    </rPh>
    <phoneticPr fontId="2"/>
  </si>
  <si>
    <t>確定額（精算額）</t>
    <rPh sb="0" eb="3">
      <t>カクテイガク</t>
    </rPh>
    <rPh sb="4" eb="7">
      <t>セイサンガク</t>
    </rPh>
    <phoneticPr fontId="2"/>
  </si>
  <si>
    <t>付け大阪府指令感支第</t>
    <rPh sb="0" eb="1">
      <t>ヅ</t>
    </rPh>
    <rPh sb="2" eb="7">
      <t>オオサカフシレイ</t>
    </rPh>
    <rPh sb="7" eb="8">
      <t>カン</t>
    </rPh>
    <rPh sb="8" eb="9">
      <t>シ</t>
    </rPh>
    <rPh sb="9" eb="10">
      <t>ダイ</t>
    </rPh>
    <phoneticPr fontId="2"/>
  </si>
  <si>
    <t>○</t>
  </si>
  <si>
    <t>事　業</t>
    <rPh sb="0" eb="1">
      <t>コト</t>
    </rPh>
    <rPh sb="2" eb="3">
      <t>ギョウ</t>
    </rPh>
    <phoneticPr fontId="2"/>
  </si>
  <si>
    <t>施設名等</t>
    <rPh sb="0" eb="3">
      <t>シセツメイ</t>
    </rPh>
    <rPh sb="3" eb="4">
      <t>トウ</t>
    </rPh>
    <phoneticPr fontId="2"/>
  </si>
  <si>
    <t>国庫補助額
（確定額）</t>
    <rPh sb="0" eb="2">
      <t>コッコ</t>
    </rPh>
    <rPh sb="2" eb="5">
      <t>ホジョガク</t>
    </rPh>
    <rPh sb="7" eb="9">
      <t>カクテイ</t>
    </rPh>
    <rPh sb="9" eb="10">
      <t>ガク</t>
    </rPh>
    <phoneticPr fontId="2"/>
  </si>
  <si>
    <t>返還の有無等</t>
    <rPh sb="0" eb="2">
      <t>ヘンカン</t>
    </rPh>
    <rPh sb="3" eb="5">
      <t>ウム</t>
    </rPh>
    <rPh sb="5" eb="6">
      <t>トウ</t>
    </rPh>
    <phoneticPr fontId="2"/>
  </si>
  <si>
    <t>仕入控除税額
（返還額）</t>
    <rPh sb="0" eb="2">
      <t>シイレ</t>
    </rPh>
    <rPh sb="2" eb="4">
      <t>コウジョ</t>
    </rPh>
    <rPh sb="4" eb="6">
      <t>ゼイガク</t>
    </rPh>
    <rPh sb="8" eb="11">
      <t>ヘンカンガク</t>
    </rPh>
    <phoneticPr fontId="2"/>
  </si>
  <si>
    <t>返還あり（一括比例配分方式、個別対応方式の場合）</t>
    <rPh sb="0" eb="2">
      <t>ヘンカン</t>
    </rPh>
    <rPh sb="21" eb="23">
      <t>バアイ</t>
    </rPh>
    <phoneticPr fontId="2"/>
  </si>
  <si>
    <t>課税売上割合</t>
    <rPh sb="0" eb="2">
      <t>カゼイ</t>
    </rPh>
    <rPh sb="2" eb="4">
      <t>ウリア</t>
    </rPh>
    <rPh sb="4" eb="6">
      <t>ワリアイ</t>
    </rPh>
    <phoneticPr fontId="2"/>
  </si>
  <si>
    <t>補助対象経費の課税仕入の割合（10％分）</t>
    <rPh sb="0" eb="2">
      <t>ホジョ</t>
    </rPh>
    <rPh sb="2" eb="4">
      <t>タイショウ</t>
    </rPh>
    <rPh sb="4" eb="6">
      <t>ケイヒ</t>
    </rPh>
    <rPh sb="7" eb="9">
      <t>カゼイ</t>
    </rPh>
    <rPh sb="9" eb="11">
      <t>シイ</t>
    </rPh>
    <rPh sb="12" eb="14">
      <t>ワリアイ</t>
    </rPh>
    <rPh sb="18" eb="19">
      <t>ブン</t>
    </rPh>
    <phoneticPr fontId="2"/>
  </si>
  <si>
    <t>補助対象経費の課税仕入の割合（８％分）</t>
    <rPh sb="0" eb="2">
      <t>ホジョ</t>
    </rPh>
    <rPh sb="2" eb="4">
      <t>タイショウ</t>
    </rPh>
    <rPh sb="4" eb="6">
      <t>ケイヒ</t>
    </rPh>
    <rPh sb="7" eb="9">
      <t>カゼイ</t>
    </rPh>
    <rPh sb="9" eb="11">
      <t>シイ</t>
    </rPh>
    <rPh sb="12" eb="14">
      <t>ワリアイ</t>
    </rPh>
    <rPh sb="17" eb="18">
      <t>ブン</t>
    </rPh>
    <phoneticPr fontId="2"/>
  </si>
  <si>
    <t>対象経費の総額</t>
    <rPh sb="0" eb="2">
      <t>タイショウ</t>
    </rPh>
    <rPh sb="2" eb="4">
      <t>ケイヒ</t>
    </rPh>
    <rPh sb="5" eb="7">
      <t>ソウガク</t>
    </rPh>
    <phoneticPr fontId="2"/>
  </si>
  <si>
    <t>課税対象売上</t>
    <rPh sb="0" eb="2">
      <t>カゼイ</t>
    </rPh>
    <rPh sb="2" eb="4">
      <t>タイショウ</t>
    </rPh>
    <rPh sb="4" eb="6">
      <t>ウリアゲ</t>
    </rPh>
    <phoneticPr fontId="19"/>
  </si>
  <si>
    <t>総売上</t>
    <rPh sb="0" eb="3">
      <t>ソウウリアゲ</t>
    </rPh>
    <phoneticPr fontId="19"/>
  </si>
  <si>
    <t>割合</t>
    <rPh sb="0" eb="2">
      <t>ワリアイ</t>
    </rPh>
    <phoneticPr fontId="2"/>
  </si>
  <si>
    <t>個別：共通対応分</t>
    <rPh sb="0" eb="2">
      <t>コベツ</t>
    </rPh>
    <rPh sb="3" eb="5">
      <t>キョウツウ</t>
    </rPh>
    <rPh sb="5" eb="7">
      <t>タイオウ</t>
    </rPh>
    <rPh sb="7" eb="8">
      <t>ブン</t>
    </rPh>
    <phoneticPr fontId="2"/>
  </si>
  <si>
    <t>ａ</t>
    <phoneticPr fontId="2"/>
  </si>
  <si>
    <t>ｂ</t>
    <phoneticPr fontId="2"/>
  </si>
  <si>
    <t>ｃ</t>
    <phoneticPr fontId="2"/>
  </si>
  <si>
    <t>ｄ or ｇ</t>
    <phoneticPr fontId="2"/>
  </si>
  <si>
    <t>h</t>
    <phoneticPr fontId="2"/>
  </si>
  <si>
    <t>ｅ or i</t>
    <phoneticPr fontId="2"/>
  </si>
  <si>
    <t>j</t>
    <phoneticPr fontId="2"/>
  </si>
  <si>
    <t>ｆorｋ</t>
    <phoneticPr fontId="2"/>
  </si>
  <si>
    <t>返還なし（消費税の申告義務がない）</t>
  </si>
  <si>
    <t>返還なし（簡易課税方式による申告）</t>
  </si>
  <si>
    <t>返還なし（特定収入割合が５％超）</t>
  </si>
  <si>
    <t>返還なし（個別対応方式で非課税売上のみ）</t>
  </si>
  <si>
    <t>返還なし（補助対象が非課税のみ）</t>
  </si>
  <si>
    <t>返還あり（課税売上割合95％以上・課税売上高５億円以下）</t>
  </si>
  <si>
    <t>返還あり（一括比例配分方式）</t>
  </si>
  <si>
    <t>返還あり（個別対応方式）</t>
  </si>
  <si>
    <t>該当</t>
    <rPh sb="0" eb="2">
      <t>ガイトウ</t>
    </rPh>
    <phoneticPr fontId="2"/>
  </si>
  <si>
    <t>理由</t>
    <rPh sb="0" eb="2">
      <t>リユウ</t>
    </rPh>
    <phoneticPr fontId="2"/>
  </si>
  <si>
    <t>消費税の申告義務がないため</t>
    <rPh sb="0" eb="3">
      <t>ショウヒゼイ</t>
    </rPh>
    <rPh sb="4" eb="6">
      <t>シンコク</t>
    </rPh>
    <rPh sb="6" eb="8">
      <t>ギム</t>
    </rPh>
    <phoneticPr fontId="3"/>
  </si>
  <si>
    <t>簡易課税方式で申告をしているため</t>
    <rPh sb="0" eb="2">
      <t>カンイ</t>
    </rPh>
    <rPh sb="2" eb="4">
      <t>カゼイ</t>
    </rPh>
    <rPh sb="4" eb="6">
      <t>ホウシキ</t>
    </rPh>
    <rPh sb="7" eb="9">
      <t>シンコク</t>
    </rPh>
    <phoneticPr fontId="3"/>
  </si>
  <si>
    <t>公益法人等であって、特定収入割合が５％を超えるため</t>
    <rPh sb="0" eb="2">
      <t>コウエキ</t>
    </rPh>
    <rPh sb="2" eb="4">
      <t>ホウジン</t>
    </rPh>
    <rPh sb="4" eb="5">
      <t>トウ</t>
    </rPh>
    <rPh sb="10" eb="12">
      <t>トクテイ</t>
    </rPh>
    <rPh sb="12" eb="14">
      <t>シュウニュウ</t>
    </rPh>
    <rPh sb="14" eb="16">
      <t>ワリアイ</t>
    </rPh>
    <rPh sb="20" eb="21">
      <t>コ</t>
    </rPh>
    <phoneticPr fontId="3"/>
  </si>
  <si>
    <t>補助金を充てた経費は消費税非課税の経費に対してのみであるため</t>
  </si>
  <si>
    <t>一括：課税仕入
個別：課税売上対応分</t>
    <rPh sb="0" eb="2">
      <t>イッカツ</t>
    </rPh>
    <rPh sb="3" eb="5">
      <t>カゼイ</t>
    </rPh>
    <rPh sb="5" eb="7">
      <t>シイ</t>
    </rPh>
    <rPh sb="8" eb="10">
      <t>コベツ</t>
    </rPh>
    <rPh sb="11" eb="13">
      <t>カゼイ</t>
    </rPh>
    <rPh sb="13" eb="15">
      <t>ウリアゲ</t>
    </rPh>
    <rPh sb="15" eb="17">
      <t>タイオウ</t>
    </rPh>
    <rPh sb="17" eb="18">
      <t>ブン</t>
    </rPh>
    <phoneticPr fontId="2"/>
  </si>
  <si>
    <t>一括：課税仕入
個別：課税仕入対応分</t>
    <rPh sb="0" eb="2">
      <t>イッカツ</t>
    </rPh>
    <rPh sb="3" eb="5">
      <t>カゼイ</t>
    </rPh>
    <rPh sb="5" eb="7">
      <t>シイ</t>
    </rPh>
    <rPh sb="8" eb="10">
      <t>コベツ</t>
    </rPh>
    <rPh sb="11" eb="13">
      <t>カゼイ</t>
    </rPh>
    <rPh sb="13" eb="15">
      <t>シイ</t>
    </rPh>
    <rPh sb="15" eb="17">
      <t>タイオウ</t>
    </rPh>
    <rPh sb="17" eb="18">
      <t>ブン</t>
    </rPh>
    <phoneticPr fontId="2"/>
  </si>
  <si>
    <t>特記事項</t>
    <rPh sb="0" eb="2">
      <t>トッキ</t>
    </rPh>
    <rPh sb="2" eb="4">
      <t>ジコウ</t>
    </rPh>
    <phoneticPr fontId="3"/>
  </si>
  <si>
    <t>添付書類</t>
    <rPh sb="0" eb="2">
      <t>テンプ</t>
    </rPh>
    <rPh sb="2" eb="4">
      <t>ショルイ</t>
    </rPh>
    <phoneticPr fontId="3"/>
  </si>
  <si>
    <t>なし</t>
    <phoneticPr fontId="3"/>
  </si>
  <si>
    <t>〇確定申告書（第３－（３）号様式）の写し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</si>
  <si>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
〇特定収入割合の計算過程が分かる書類（任意様式）</t>
    <rPh sb="1" eb="3">
      <t>カクテイ</t>
    </rPh>
    <rPh sb="3" eb="5">
      <t>シンコク</t>
    </rPh>
    <rPh sb="5" eb="6">
      <t>ショ</t>
    </rPh>
    <rPh sb="7" eb="8">
      <t>ダイ</t>
    </rPh>
    <rPh sb="13" eb="14">
      <t>ゴウ</t>
    </rPh>
    <rPh sb="14" eb="16">
      <t>ヨウシキ</t>
    </rPh>
    <rPh sb="18" eb="19">
      <t>ウツ</t>
    </rPh>
    <phoneticPr fontId="3"/>
  </si>
  <si>
    <t>〇確定申告書（第３－（１）号様式）の写し</t>
    <rPh sb="1" eb="3">
      <t>カクテイ</t>
    </rPh>
    <rPh sb="3" eb="5">
      <t>シンコク</t>
    </rPh>
    <rPh sb="5" eb="6">
      <t>ショ</t>
    </rPh>
    <rPh sb="7" eb="8">
      <t>ダイ</t>
    </rPh>
    <rPh sb="13" eb="14">
      <t>ゴウ</t>
    </rPh>
    <rPh sb="14" eb="16">
      <t>ヨウシキ</t>
    </rPh>
    <rPh sb="18" eb="19">
      <t>ウツ</t>
    </rPh>
    <phoneticPr fontId="3"/>
  </si>
  <si>
    <t>〇確定申告書（第３－（１）号様式）の写し</t>
    <phoneticPr fontId="3"/>
  </si>
  <si>
    <t>理由</t>
    <rPh sb="0" eb="2">
      <t>リユウ</t>
    </rPh>
    <phoneticPr fontId="3"/>
  </si>
  <si>
    <t>返還額</t>
    <rPh sb="0" eb="3">
      <t>ヘンカンガク</t>
    </rPh>
    <phoneticPr fontId="2"/>
  </si>
  <si>
    <t>あて先</t>
    <rPh sb="2" eb="3">
      <t>サキ</t>
    </rPh>
    <phoneticPr fontId="2"/>
  </si>
  <si>
    <t>様式第９号</t>
    <rPh sb="0" eb="2">
      <t>ヨウシキ</t>
    </rPh>
    <rPh sb="2" eb="3">
      <t>ダイ</t>
    </rPh>
    <rPh sb="4" eb="5">
      <t>ゴウ</t>
    </rPh>
    <phoneticPr fontId="3"/>
  </si>
  <si>
    <t>提出日</t>
    <rPh sb="0" eb="3">
      <t>テイシュツビ</t>
    </rPh>
    <phoneticPr fontId="2"/>
  </si>
  <si>
    <t>法人名</t>
    <rPh sb="0" eb="3">
      <t>ホウジンメイ</t>
    </rPh>
    <phoneticPr fontId="2"/>
  </si>
  <si>
    <t>年</t>
    <rPh sb="0" eb="1">
      <t>ネン</t>
    </rPh>
    <phoneticPr fontId="2"/>
  </si>
  <si>
    <t>月</t>
    <rPh sb="0" eb="1">
      <t>ガツ</t>
    </rPh>
    <phoneticPr fontId="2"/>
  </si>
  <si>
    <t>日</t>
    <rPh sb="0" eb="1">
      <t>ニチ</t>
    </rPh>
    <phoneticPr fontId="2"/>
  </si>
  <si>
    <t>法人所在地</t>
    <rPh sb="0" eb="2">
      <t>ホウジン</t>
    </rPh>
    <rPh sb="2" eb="5">
      <t>ショザイチ</t>
    </rPh>
    <phoneticPr fontId="2"/>
  </si>
  <si>
    <t>報告</t>
    <rPh sb="0" eb="2">
      <t>ホウコク</t>
    </rPh>
    <phoneticPr fontId="2"/>
  </si>
  <si>
    <t>補助対象経費にかかる消費税を個別対応方式において「非課税売上のみに要するもの」として申告しているため</t>
    <phoneticPr fontId="2"/>
  </si>
  <si>
    <t>確定額
（精算額）</t>
    <rPh sb="0" eb="3">
      <t>カクテイガク</t>
    </rPh>
    <rPh sb="5" eb="8">
      <t>セイサンガク</t>
    </rPh>
    <phoneticPr fontId="2"/>
  </si>
  <si>
    <t>１．大阪府補助金交付規則第13条に基づく額の確定額又は事業実績報告による精算額</t>
    <rPh sb="2" eb="5">
      <t>オオサカフ</t>
    </rPh>
    <rPh sb="5" eb="8">
      <t>ホジョキン</t>
    </rPh>
    <rPh sb="8" eb="10">
      <t>コウフ</t>
    </rPh>
    <rPh sb="10" eb="12">
      <t>キソク</t>
    </rPh>
    <rPh sb="12" eb="13">
      <t>ダイ</t>
    </rPh>
    <rPh sb="15" eb="16">
      <t>ジョウ</t>
    </rPh>
    <rPh sb="17" eb="18">
      <t>モト</t>
    </rPh>
    <rPh sb="20" eb="21">
      <t>ガク</t>
    </rPh>
    <rPh sb="22" eb="24">
      <t>カクテイ</t>
    </rPh>
    <rPh sb="24" eb="25">
      <t>ガク</t>
    </rPh>
    <rPh sb="25" eb="26">
      <t>マタ</t>
    </rPh>
    <rPh sb="27" eb="29">
      <t>ジギョウ</t>
    </rPh>
    <rPh sb="29" eb="31">
      <t>ジッセキ</t>
    </rPh>
    <rPh sb="31" eb="33">
      <t>ホウコク</t>
    </rPh>
    <rPh sb="36" eb="39">
      <t>セイサンガク</t>
    </rPh>
    <phoneticPr fontId="3"/>
  </si>
  <si>
    <t>円</t>
    <rPh sb="0" eb="1">
      <t>エン</t>
    </rPh>
    <phoneticPr fontId="2"/>
  </si>
  <si>
    <t>事業名</t>
    <rPh sb="0" eb="2">
      <t>ジギョウ</t>
    </rPh>
    <rPh sb="2" eb="3">
      <t>メイ</t>
    </rPh>
    <phoneticPr fontId="2"/>
  </si>
  <si>
    <t>HEPAフィルター付きパーテーション</t>
    <rPh sb="9" eb="10">
      <t>ツ</t>
    </rPh>
    <phoneticPr fontId="2"/>
  </si>
  <si>
    <t>納付書送付先</t>
    <rPh sb="0" eb="3">
      <t>ノウフショ</t>
    </rPh>
    <rPh sb="3" eb="6">
      <t>ソウフサキ</t>
    </rPh>
    <phoneticPr fontId="2"/>
  </si>
  <si>
    <t>大阪市中央区大手前二丁目1-22</t>
    <rPh sb="0" eb="3">
      <t>オオサカシ</t>
    </rPh>
    <rPh sb="3" eb="6">
      <t>チュウオウク</t>
    </rPh>
    <rPh sb="6" eb="9">
      <t>オオテマエ</t>
    </rPh>
    <rPh sb="9" eb="12">
      <t>ニチョウメ</t>
    </rPh>
    <phoneticPr fontId="2"/>
  </si>
  <si>
    <t>医療法人大阪府会</t>
    <rPh sb="0" eb="2">
      <t>イリョウ</t>
    </rPh>
    <rPh sb="2" eb="4">
      <t>ホウジン</t>
    </rPh>
    <rPh sb="4" eb="7">
      <t>オオサカフ</t>
    </rPh>
    <rPh sb="7" eb="8">
      <t>カイ</t>
    </rPh>
    <phoneticPr fontId="2"/>
  </si>
  <si>
    <t>大阪　太郎</t>
    <rPh sb="0" eb="2">
      <t>オオサカ</t>
    </rPh>
    <rPh sb="3" eb="5">
      <t>タロウ</t>
    </rPh>
    <phoneticPr fontId="2"/>
  </si>
  <si>
    <t>大阪府病院</t>
    <rPh sb="0" eb="3">
      <t>オオサカフ</t>
    </rPh>
    <rPh sb="3" eb="5">
      <t>ビョウイン</t>
    </rPh>
    <phoneticPr fontId="2"/>
  </si>
  <si>
    <t>経理課</t>
    <rPh sb="0" eb="3">
      <t>ケイリカ</t>
    </rPh>
    <phoneticPr fontId="2"/>
  </si>
  <si>
    <t>鈴木　一郎</t>
    <rPh sb="0" eb="2">
      <t>スズキ</t>
    </rPh>
    <rPh sb="3" eb="5">
      <t>イチロウ</t>
    </rPh>
    <phoneticPr fontId="2"/>
  </si>
  <si>
    <t>０６－００００－００００</t>
    <phoneticPr fontId="2"/>
  </si>
  <si>
    <t>５４０－８５７０</t>
    <phoneticPr fontId="2"/>
  </si>
  <si>
    <t>大阪市中央区大手前二丁目1-22</t>
    <rPh sb="0" eb="12">
      <t>オオサカシチュウオウクオオテマエニチョウメ</t>
    </rPh>
    <phoneticPr fontId="2"/>
  </si>
  <si>
    <t>大阪府病院　経理課</t>
    <rPh sb="0" eb="3">
      <t>オオサカフ</t>
    </rPh>
    <rPh sb="3" eb="5">
      <t>ビョウイン</t>
    </rPh>
    <rPh sb="6" eb="9">
      <t>ケイリカ</t>
    </rPh>
    <phoneticPr fontId="2"/>
  </si>
  <si>
    <t>６</t>
    <phoneticPr fontId="2"/>
  </si>
  <si>
    <t>26</t>
    <phoneticPr fontId="2"/>
  </si>
  <si>
    <t>3333</t>
    <phoneticPr fontId="2"/>
  </si>
  <si>
    <t>７</t>
    <phoneticPr fontId="2"/>
  </si>
  <si>
    <t>11</t>
    <phoneticPr fontId="2"/>
  </si>
  <si>
    <t>5555</t>
    <phoneticPr fontId="2"/>
  </si>
  <si>
    <t>５</t>
    <phoneticPr fontId="2"/>
  </si>
  <si>
    <t>２</t>
    <phoneticPr fontId="2"/>
  </si>
  <si>
    <t>12</t>
    <phoneticPr fontId="2"/>
  </si>
  <si>
    <t>6666</t>
    <phoneticPr fontId="2"/>
  </si>
  <si>
    <t>個人防護具</t>
    <rPh sb="0" eb="2">
      <t>コジン</t>
    </rPh>
    <rPh sb="2" eb="4">
      <t>ボウゴ</t>
    </rPh>
    <rPh sb="4" eb="5">
      <t>グ</t>
    </rPh>
    <phoneticPr fontId="2"/>
  </si>
  <si>
    <t>簡易診療室及び付帯する備品</t>
    <rPh sb="0" eb="2">
      <t>カンイ</t>
    </rPh>
    <rPh sb="2" eb="5">
      <t>シンリョウシツ</t>
    </rPh>
    <rPh sb="5" eb="6">
      <t>オヨ</t>
    </rPh>
    <rPh sb="7" eb="9">
      <t>フタイ</t>
    </rPh>
    <rPh sb="11" eb="13">
      <t>ビヒン</t>
    </rPh>
    <phoneticPr fontId="2"/>
  </si>
  <si>
    <t>患者等入院医療機関設備整備事業</t>
    <rPh sb="0" eb="2">
      <t>カンジャ</t>
    </rPh>
    <rPh sb="2" eb="3">
      <t>トウ</t>
    </rPh>
    <rPh sb="3" eb="5">
      <t>ニュウイン</t>
    </rPh>
    <rPh sb="5" eb="7">
      <t>イリョウ</t>
    </rPh>
    <rPh sb="7" eb="9">
      <t>キカン</t>
    </rPh>
    <rPh sb="9" eb="11">
      <t>セイビ</t>
    </rPh>
    <rPh sb="12" eb="14">
      <t>ジギョウ</t>
    </rPh>
    <phoneticPr fontId="2"/>
  </si>
  <si>
    <t>（３）</t>
    <phoneticPr fontId="2"/>
  </si>
  <si>
    <t>令和５年度大阪府新型コロナウイルス感染症患者等入院医療機関設備整備事業補助金
消費税及び地方消費税に係る仕入控除税額報告書</t>
    <rPh sb="0" eb="2">
      <t>レイワ</t>
    </rPh>
    <rPh sb="3" eb="5">
      <t>ネンド</t>
    </rPh>
    <rPh sb="5" eb="8">
      <t>オオサカフ</t>
    </rPh>
    <rPh sb="8" eb="10">
      <t>シンガタ</t>
    </rPh>
    <rPh sb="17" eb="20">
      <t>カンセンショウ</t>
    </rPh>
    <rPh sb="20" eb="22">
      <t>カンジャ</t>
    </rPh>
    <rPh sb="22" eb="23">
      <t>トウ</t>
    </rPh>
    <rPh sb="23" eb="25">
      <t>ニュウイン</t>
    </rPh>
    <rPh sb="25" eb="27">
      <t>イリョウ</t>
    </rPh>
    <rPh sb="27" eb="29">
      <t>キカン</t>
    </rPh>
    <rPh sb="29" eb="31">
      <t>セツビ</t>
    </rPh>
    <rPh sb="31" eb="33">
      <t>セイビ</t>
    </rPh>
    <rPh sb="33" eb="35">
      <t>ジギョウ</t>
    </rPh>
    <rPh sb="35" eb="38">
      <t>ホジョキン</t>
    </rPh>
    <rPh sb="39" eb="42">
      <t>ショウヒゼイ</t>
    </rPh>
    <rPh sb="42" eb="43">
      <t>オヨ</t>
    </rPh>
    <rPh sb="44" eb="46">
      <t>チホウ</t>
    </rPh>
    <rPh sb="46" eb="49">
      <t>ショウヒゼイ</t>
    </rPh>
    <rPh sb="50" eb="51">
      <t>カカ</t>
    </rPh>
    <rPh sb="52" eb="54">
      <t>シイレ</t>
    </rPh>
    <rPh sb="54" eb="56">
      <t>コウジョ</t>
    </rPh>
    <rPh sb="56" eb="58">
      <t>ゼイガク</t>
    </rPh>
    <rPh sb="58" eb="61">
      <t>ホウコクショ</t>
    </rPh>
    <phoneticPr fontId="3"/>
  </si>
  <si>
    <t>　令和５年度大阪府新型コロナウイルス感染症患者等入院医療機関設備整備事業補助金について、同補助金交付要領第６条第１項第６号の規定に基づき、下記のとおり報告します。</t>
    <rPh sb="1" eb="3">
      <t>レイワ</t>
    </rPh>
    <rPh sb="4" eb="6">
      <t>ネンド</t>
    </rPh>
    <rPh sb="21" eb="23">
      <t>カンジャ</t>
    </rPh>
    <rPh sb="23" eb="24">
      <t>トウ</t>
    </rPh>
    <rPh sb="24" eb="26">
      <t>ニュウイン</t>
    </rPh>
    <rPh sb="26" eb="28">
      <t>イリョウ</t>
    </rPh>
    <rPh sb="28" eb="30">
      <t>キカン</t>
    </rPh>
    <rPh sb="30" eb="32">
      <t>セツビ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</si>
</sst>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_ "/>
    <numFmt numFmtId="178" formatCode="&quot;金&quot;#,##0&quot;円&quot;"/>
    <numFmt numFmtId="179" formatCode="&quot;金　&quot;#,##0&quot;円&quot;"/>
  </numFmts>
  <fonts count="2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scheme val="minor"/>
    </font>
    <font>
      <sz val="6"/>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name val="ＭＳ ゴシック"/>
      <family val="3"/>
      <charset val="128"/>
    </font>
    <font>
      <sz val="11"/>
      <name val="ＭＳ Ｐ明朝"/>
      <family val="1"/>
      <charset val="128"/>
    </font>
    <font>
      <sz val="9"/>
      <name val="ＭＳ ゴシック"/>
      <family val="3"/>
      <charset val="128"/>
    </font>
    <font>
      <sz val="8"/>
      <name val="ＭＳ ゴシック"/>
      <family val="3"/>
      <charset val="128"/>
    </font>
    <font>
      <sz val="10"/>
      <color theme="1"/>
      <name val="游ゴシック"/>
      <family val="2"/>
      <scheme val="minor"/>
    </font>
    <font>
      <sz val="10"/>
      <color theme="1"/>
      <name val="游ゴシック"/>
      <family val="3"/>
      <charset val="128"/>
      <scheme val="minor"/>
    </font>
    <font>
      <sz val="9"/>
      <color theme="1"/>
      <name val="游ゴシック"/>
      <family val="2"/>
      <scheme val="minor"/>
    </font>
    <font>
      <sz val="10.5"/>
      <color theme="1"/>
      <name val="游ゴシック"/>
      <family val="2"/>
      <scheme val="minor"/>
    </font>
    <font>
      <sz val="10.5"/>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
      <sz val="11"/>
      <color rgb="FF006100"/>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9"/>
      <color rgb="FFFF0000"/>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9"/>
      <color theme="1"/>
      <name val="游ゴシック"/>
      <family val="3"/>
      <charset val="128"/>
      <scheme val="minor"/>
    </font>
    <font>
      <sz val="8"/>
      <color theme="1"/>
      <name val="游ゴシック"/>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0" tint="-0.14999847407452621"/>
        <bgColor indexed="64"/>
      </patternFill>
    </fill>
    <fill>
      <patternFill patternType="solid">
        <fgColor theme="8" tint="0.79998168889431442"/>
        <bgColor indexed="64"/>
      </patternFill>
    </fill>
  </fills>
  <borders count="2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1" fillId="0" borderId="0"/>
    <xf numFmtId="0" fontId="4" fillId="0" borderId="0"/>
    <xf numFmtId="38" fontId="4" fillId="0" borderId="0" applyFont="0" applyFill="0" applyBorder="0" applyAlignment="0" applyProtection="0">
      <alignment vertical="center"/>
    </xf>
    <xf numFmtId="38" fontId="1" fillId="0" borderId="0" applyFont="0" applyFill="0" applyBorder="0" applyAlignment="0" applyProtection="0"/>
    <xf numFmtId="38" fontId="18" fillId="0" borderId="0" applyFont="0" applyFill="0" applyBorder="0" applyAlignment="0" applyProtection="0">
      <alignment vertical="center"/>
    </xf>
  </cellStyleXfs>
  <cellXfs count="186">
    <xf numFmtId="0" fontId="0" fillId="0" borderId="0" xfId="0">
      <alignment vertical="center"/>
    </xf>
    <xf numFmtId="0" fontId="4" fillId="0" borderId="0" xfId="2" applyAlignment="1">
      <alignment vertical="center"/>
    </xf>
    <xf numFmtId="0" fontId="4" fillId="0" borderId="0" xfId="2" applyBorder="1" applyAlignment="1">
      <alignment horizontal="center" vertical="center"/>
    </xf>
    <xf numFmtId="0" fontId="4" fillId="0" borderId="2" xfId="2" applyBorder="1" applyAlignment="1">
      <alignment horizontal="center" vertical="center"/>
    </xf>
    <xf numFmtId="0" fontId="4" fillId="0" borderId="0" xfId="2" applyAlignment="1">
      <alignment horizontal="center" vertical="center"/>
    </xf>
    <xf numFmtId="0" fontId="4" fillId="0" borderId="0" xfId="2" applyAlignment="1">
      <alignment horizontal="right" vertical="center"/>
    </xf>
    <xf numFmtId="0" fontId="4" fillId="0" borderId="2" xfId="2" applyFill="1" applyBorder="1" applyAlignment="1">
      <alignment horizontal="center" vertical="center"/>
    </xf>
    <xf numFmtId="0" fontId="8" fillId="0" borderId="0" xfId="1" applyFont="1" applyAlignment="1">
      <alignment vertical="center"/>
    </xf>
    <xf numFmtId="0" fontId="9" fillId="0" borderId="0" xfId="1" applyFont="1" applyAlignment="1">
      <alignment vertical="center"/>
    </xf>
    <xf numFmtId="0" fontId="9" fillId="0" borderId="0" xfId="1" applyFont="1"/>
    <xf numFmtId="49" fontId="8" fillId="0" borderId="0" xfId="1" applyNumberFormat="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center" vertical="center"/>
    </xf>
    <xf numFmtId="0" fontId="8" fillId="0" borderId="0" xfId="1" applyFont="1" applyAlignment="1">
      <alignment horizontal="center" vertical="center" wrapText="1"/>
    </xf>
    <xf numFmtId="49" fontId="8" fillId="0" borderId="0" xfId="1" applyNumberFormat="1" applyFont="1" applyAlignment="1">
      <alignment horizontal="right" vertical="center"/>
    </xf>
    <xf numFmtId="0" fontId="8" fillId="0" borderId="0" xfId="1" applyFont="1" applyBorder="1" applyAlignment="1">
      <alignment vertical="center"/>
    </xf>
    <xf numFmtId="0" fontId="8" fillId="0" borderId="0" xfId="1" applyFont="1" applyBorder="1" applyAlignment="1">
      <alignment horizontal="right" vertical="center"/>
    </xf>
    <xf numFmtId="0" fontId="8" fillId="0" borderId="0" xfId="1" applyFont="1" applyBorder="1" applyAlignment="1">
      <alignment horizontal="center" vertical="center"/>
    </xf>
    <xf numFmtId="177" fontId="8" fillId="0" borderId="0" xfId="1" applyNumberFormat="1" applyFont="1" applyFill="1" applyBorder="1" applyAlignment="1">
      <alignment vertical="center"/>
    </xf>
    <xf numFmtId="177" fontId="10" fillId="0" borderId="0" xfId="1" applyNumberFormat="1" applyFont="1" applyFill="1" applyBorder="1" applyAlignment="1">
      <alignment horizontal="left" vertical="center" wrapText="1"/>
    </xf>
    <xf numFmtId="0" fontId="8" fillId="0" borderId="0" xfId="1" applyFont="1" applyAlignment="1">
      <alignment vertical="top" wrapText="1"/>
    </xf>
    <xf numFmtId="0" fontId="4" fillId="3" borderId="5" xfId="2" applyFill="1" applyBorder="1" applyAlignment="1" applyProtection="1">
      <alignment horizontal="center" vertical="center"/>
      <protection locked="0"/>
    </xf>
    <xf numFmtId="0" fontId="12" fillId="0" borderId="12" xfId="2" applyFont="1" applyBorder="1" applyAlignment="1">
      <alignment horizontal="center" vertical="center"/>
    </xf>
    <xf numFmtId="0" fontId="4" fillId="0" borderId="14" xfId="2" applyBorder="1" applyAlignment="1">
      <alignment vertical="center"/>
    </xf>
    <xf numFmtId="0" fontId="4" fillId="0" borderId="15" xfId="2" applyBorder="1" applyAlignment="1">
      <alignment vertical="center"/>
    </xf>
    <xf numFmtId="0" fontId="4" fillId="0" borderId="16" xfId="2" applyBorder="1" applyAlignment="1">
      <alignment vertical="center"/>
    </xf>
    <xf numFmtId="178" fontId="8" fillId="0" borderId="2" xfId="5" applyNumberFormat="1" applyFont="1" applyBorder="1" applyAlignment="1">
      <alignment vertical="center"/>
    </xf>
    <xf numFmtId="0" fontId="0" fillId="0" borderId="5" xfId="0" applyBorder="1" applyAlignment="1">
      <alignment horizontal="center" vertical="center"/>
    </xf>
    <xf numFmtId="0" fontId="0" fillId="0" borderId="0" xfId="0" applyAlignment="1">
      <alignment horizontal="center" vertical="center"/>
    </xf>
    <xf numFmtId="0" fontId="21" fillId="0" borderId="5" xfId="0" applyFont="1" applyBorder="1" applyAlignment="1">
      <alignment horizontal="center" vertical="center"/>
    </xf>
    <xf numFmtId="0" fontId="21" fillId="0" borderId="0" xfId="0" applyFont="1" applyAlignment="1">
      <alignment horizontal="center" vertical="center"/>
    </xf>
    <xf numFmtId="3" fontId="10" fillId="0" borderId="0" xfId="1" applyNumberFormat="1" applyFont="1" applyFill="1" applyBorder="1" applyAlignment="1">
      <alignment vertical="center" wrapText="1"/>
    </xf>
    <xf numFmtId="0" fontId="23" fillId="0" borderId="5" xfId="0" applyFont="1" applyBorder="1" applyAlignment="1">
      <alignment horizontal="center" vertical="center"/>
    </xf>
    <xf numFmtId="0" fontId="21" fillId="0" borderId="5" xfId="0" applyFont="1" applyBorder="1" applyAlignment="1">
      <alignment horizontal="center" vertical="center" shrinkToFit="1"/>
    </xf>
    <xf numFmtId="0" fontId="0" fillId="0" borderId="5" xfId="0" applyBorder="1" applyAlignment="1">
      <alignment horizontal="center" vertical="center" shrinkToFit="1"/>
    </xf>
    <xf numFmtId="0" fontId="24" fillId="0" borderId="5" xfId="0" applyFont="1" applyBorder="1" applyAlignment="1">
      <alignment horizontal="center" vertical="center" shrinkToFit="1"/>
    </xf>
    <xf numFmtId="0" fontId="24" fillId="0" borderId="5" xfId="0" applyFont="1" applyBorder="1" applyAlignment="1">
      <alignment horizontal="center" vertical="center" wrapText="1" shrinkToFit="1"/>
    </xf>
    <xf numFmtId="179" fontId="8" fillId="0" borderId="0" xfId="1" applyNumberFormat="1" applyFont="1" applyBorder="1" applyAlignment="1">
      <alignment vertical="center"/>
    </xf>
    <xf numFmtId="0" fontId="21" fillId="0" borderId="5" xfId="0" quotePrefix="1" applyNumberFormat="1" applyFont="1" applyBorder="1" applyAlignment="1">
      <alignment horizontal="center" vertical="center"/>
    </xf>
    <xf numFmtId="38" fontId="21" fillId="0" borderId="5" xfId="0" applyNumberFormat="1" applyFont="1" applyBorder="1" applyAlignment="1">
      <alignment horizontal="center" vertical="center"/>
    </xf>
    <xf numFmtId="0" fontId="25" fillId="0" borderId="0" xfId="0" applyFont="1" applyAlignment="1">
      <alignment horizontal="left" vertical="center"/>
    </xf>
    <xf numFmtId="38" fontId="21" fillId="2" borderId="5" xfId="5" applyFont="1" applyFill="1" applyBorder="1" applyAlignment="1">
      <alignment horizontal="center" vertical="center"/>
    </xf>
    <xf numFmtId="0" fontId="21" fillId="2" borderId="5" xfId="0" applyFont="1" applyFill="1" applyBorder="1" applyAlignment="1">
      <alignment horizontal="center" vertical="center"/>
    </xf>
    <xf numFmtId="38" fontId="21" fillId="2" borderId="5" xfId="5" applyFont="1" applyFill="1" applyBorder="1" applyAlignment="1">
      <alignment horizontal="center" vertical="center" wrapText="1"/>
    </xf>
    <xf numFmtId="38" fontId="22" fillId="2" borderId="5" xfId="5" applyFont="1" applyFill="1" applyBorder="1" applyAlignment="1">
      <alignment horizontal="center" vertical="center"/>
    </xf>
    <xf numFmtId="0" fontId="22" fillId="2" borderId="5" xfId="0" applyFont="1" applyFill="1" applyBorder="1" applyAlignment="1">
      <alignment horizontal="center" vertical="center"/>
    </xf>
    <xf numFmtId="0" fontId="4" fillId="0" borderId="0" xfId="2" applyAlignment="1">
      <alignment vertical="center" wrapText="1"/>
    </xf>
    <xf numFmtId="49" fontId="4" fillId="3" borderId="14" xfId="2" applyNumberFormat="1" applyFill="1" applyBorder="1" applyAlignment="1" applyProtection="1">
      <alignment vertical="center"/>
      <protection locked="0"/>
    </xf>
    <xf numFmtId="38" fontId="0" fillId="0" borderId="8" xfId="3" applyFont="1" applyBorder="1" applyAlignment="1">
      <alignment vertical="center"/>
    </xf>
    <xf numFmtId="0" fontId="4" fillId="0" borderId="2" xfId="2" applyBorder="1" applyAlignment="1">
      <alignment horizontal="center" vertical="center"/>
    </xf>
    <xf numFmtId="0" fontId="4" fillId="0" borderId="14" xfId="2" applyBorder="1" applyAlignment="1">
      <alignment horizontal="center" vertical="center"/>
    </xf>
    <xf numFmtId="0" fontId="4" fillId="0" borderId="0" xfId="2" applyAlignment="1">
      <alignment horizontal="center" vertical="center"/>
    </xf>
    <xf numFmtId="0" fontId="4" fillId="3" borderId="3" xfId="2" applyFill="1" applyBorder="1" applyAlignment="1" applyProtection="1">
      <alignment vertical="center"/>
      <protection locked="0"/>
    </xf>
    <xf numFmtId="0" fontId="4" fillId="0" borderId="0" xfId="2" applyAlignment="1">
      <alignment horizontal="right" vertical="center"/>
    </xf>
    <xf numFmtId="0" fontId="4" fillId="0" borderId="3" xfId="2" applyFill="1" applyBorder="1" applyAlignment="1">
      <alignment horizontal="center" vertical="center"/>
    </xf>
    <xf numFmtId="0" fontId="4" fillId="0" borderId="0" xfId="2" applyBorder="1" applyAlignment="1">
      <alignment horizontal="center" vertical="center"/>
    </xf>
    <xf numFmtId="0" fontId="4" fillId="3" borderId="3" xfId="2" applyFill="1" applyBorder="1" applyAlignment="1" applyProtection="1">
      <alignment vertical="center"/>
      <protection locked="0"/>
    </xf>
    <xf numFmtId="0" fontId="4" fillId="0" borderId="3" xfId="2" applyFill="1" applyBorder="1" applyAlignment="1" applyProtection="1">
      <alignment horizontal="center" vertical="center"/>
      <protection locked="0"/>
    </xf>
    <xf numFmtId="0" fontId="4" fillId="0" borderId="2" xfId="2" applyFill="1" applyBorder="1" applyAlignment="1" applyProtection="1">
      <alignment horizontal="center" vertical="center"/>
      <protection locked="0"/>
    </xf>
    <xf numFmtId="0" fontId="4" fillId="0" borderId="0" xfId="2" applyAlignment="1" applyProtection="1">
      <alignment vertical="center"/>
      <protection locked="0"/>
    </xf>
    <xf numFmtId="0" fontId="12" fillId="0" borderId="12" xfId="2" applyFont="1" applyBorder="1" applyAlignment="1" applyProtection="1">
      <alignment horizontal="center" vertical="center"/>
      <protection locked="0"/>
    </xf>
    <xf numFmtId="0" fontId="4" fillId="0" borderId="14" xfId="2" applyBorder="1" applyAlignment="1" applyProtection="1">
      <alignment horizontal="center" vertical="center"/>
      <protection locked="0"/>
    </xf>
    <xf numFmtId="0" fontId="4" fillId="0" borderId="14" xfId="2" applyBorder="1" applyAlignment="1" applyProtection="1">
      <alignment vertical="center"/>
      <protection locked="0"/>
    </xf>
    <xf numFmtId="0" fontId="4" fillId="0" borderId="15" xfId="2" applyBorder="1" applyAlignment="1" applyProtection="1">
      <alignment vertical="center"/>
      <protection locked="0"/>
    </xf>
    <xf numFmtId="178" fontId="8" fillId="0" borderId="4" xfId="5" applyNumberFormat="1" applyFont="1" applyBorder="1" applyAlignment="1">
      <alignment horizontal="right" vertical="center"/>
    </xf>
    <xf numFmtId="178" fontId="8" fillId="0" borderId="3" xfId="5" applyNumberFormat="1" applyFont="1" applyBorder="1" applyAlignment="1">
      <alignment horizontal="right" vertical="center"/>
    </xf>
    <xf numFmtId="0" fontId="8" fillId="0" borderId="0" xfId="1" applyFont="1" applyAlignment="1">
      <alignment horizontal="left" vertical="center"/>
    </xf>
    <xf numFmtId="49" fontId="8" fillId="0" borderId="0" xfId="1" applyNumberFormat="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8" fillId="0" borderId="6" xfId="1" applyFont="1" applyFill="1" applyBorder="1" applyAlignment="1">
      <alignment vertical="center" wrapText="1" shrinkToFit="1"/>
    </xf>
    <xf numFmtId="0" fontId="1" fillId="0" borderId="6" xfId="1" applyFill="1" applyBorder="1" applyAlignment="1">
      <alignment vertical="center" wrapText="1" shrinkToFit="1"/>
    </xf>
    <xf numFmtId="0" fontId="9" fillId="0" borderId="0" xfId="1" applyFont="1" applyAlignment="1">
      <alignment horizontal="center"/>
    </xf>
    <xf numFmtId="0" fontId="8" fillId="0" borderId="16" xfId="1" applyFont="1" applyBorder="1" applyAlignment="1">
      <alignment horizontal="center" vertical="center" shrinkToFit="1"/>
    </xf>
    <xf numFmtId="0" fontId="8" fillId="0" borderId="0" xfId="1" applyFont="1" applyAlignment="1">
      <alignment horizontal="left" vertical="top" wrapText="1"/>
    </xf>
    <xf numFmtId="0" fontId="8" fillId="0" borderId="3" xfId="1" applyFont="1" applyFill="1" applyBorder="1" applyAlignment="1">
      <alignment vertical="center" wrapText="1" shrinkToFit="1"/>
    </xf>
    <xf numFmtId="0" fontId="1" fillId="0" borderId="3" xfId="1" applyFill="1" applyBorder="1" applyAlignment="1">
      <alignment vertical="center" wrapText="1" shrinkToFit="1"/>
    </xf>
    <xf numFmtId="0" fontId="8" fillId="0" borderId="16" xfId="1" applyFont="1" applyBorder="1" applyAlignment="1">
      <alignment horizontal="center" vertical="center"/>
    </xf>
    <xf numFmtId="0" fontId="8" fillId="0" borderId="0" xfId="1" applyFont="1" applyBorder="1" applyAlignment="1">
      <alignment horizontal="center" vertical="center"/>
    </xf>
    <xf numFmtId="0" fontId="8" fillId="0" borderId="5" xfId="1" applyFont="1" applyBorder="1" applyAlignment="1">
      <alignment horizontal="center" vertical="center"/>
    </xf>
    <xf numFmtId="0" fontId="8" fillId="0" borderId="0" xfId="1" applyFont="1" applyBorder="1" applyAlignment="1">
      <alignment horizontal="left" vertical="center" wrapText="1"/>
    </xf>
    <xf numFmtId="177" fontId="11" fillId="0" borderId="0" xfId="1" applyNumberFormat="1" applyFont="1" applyFill="1" applyBorder="1" applyAlignment="1">
      <alignment horizontal="left" vertical="center" shrinkToFit="1"/>
    </xf>
    <xf numFmtId="0" fontId="8" fillId="0" borderId="0" xfId="1" applyFont="1" applyBorder="1" applyAlignment="1">
      <alignment horizontal="left" vertical="top" wrapText="1"/>
    </xf>
    <xf numFmtId="179" fontId="8" fillId="0" borderId="0" xfId="1" applyNumberFormat="1" applyFont="1" applyBorder="1" applyAlignment="1">
      <alignment horizontal="right" vertical="center"/>
    </xf>
    <xf numFmtId="0" fontId="4" fillId="0" borderId="0" xfId="2" applyBorder="1" applyAlignment="1">
      <alignment horizontal="center" vertical="center"/>
    </xf>
    <xf numFmtId="38" fontId="0" fillId="4" borderId="12" xfId="3" applyFont="1" applyFill="1" applyBorder="1" applyAlignment="1" applyProtection="1">
      <alignment vertical="center"/>
      <protection locked="0"/>
    </xf>
    <xf numFmtId="38" fontId="0" fillId="3" borderId="12" xfId="3" applyFont="1" applyFill="1" applyBorder="1" applyAlignment="1" applyProtection="1">
      <alignment vertical="center"/>
      <protection locked="0"/>
    </xf>
    <xf numFmtId="38" fontId="0" fillId="0" borderId="12" xfId="3" applyFont="1" applyBorder="1" applyAlignment="1">
      <alignment vertical="center"/>
    </xf>
    <xf numFmtId="0" fontId="4" fillId="0" borderId="12" xfId="2" applyBorder="1" applyAlignment="1">
      <alignment horizontal="center" vertical="center"/>
    </xf>
    <xf numFmtId="38" fontId="0" fillId="4" borderId="12" xfId="3" applyFont="1" applyFill="1" applyBorder="1" applyAlignment="1">
      <alignment vertical="center"/>
    </xf>
    <xf numFmtId="0" fontId="4" fillId="3" borderId="12" xfId="2" applyFill="1" applyBorder="1" applyAlignment="1" applyProtection="1">
      <alignment vertical="center"/>
      <protection locked="0"/>
    </xf>
    <xf numFmtId="0" fontId="4" fillId="4" borderId="12" xfId="2" applyFill="1" applyBorder="1" applyAlignment="1">
      <alignment horizontal="center" vertical="center"/>
    </xf>
    <xf numFmtId="0" fontId="4" fillId="0" borderId="12" xfId="2" applyBorder="1" applyAlignment="1">
      <alignment horizontal="center" vertical="center" wrapText="1"/>
    </xf>
    <xf numFmtId="0" fontId="4" fillId="0" borderId="4" xfId="2" applyBorder="1" applyAlignment="1">
      <alignment horizontal="center" vertical="center"/>
    </xf>
    <xf numFmtId="0" fontId="4" fillId="0" borderId="3" xfId="2" applyBorder="1" applyAlignment="1">
      <alignment horizontal="center" vertical="center"/>
    </xf>
    <xf numFmtId="0" fontId="4" fillId="0" borderId="2" xfId="2" applyBorder="1" applyAlignment="1">
      <alignment horizontal="center" vertical="center"/>
    </xf>
    <xf numFmtId="38" fontId="0" fillId="3" borderId="4" xfId="3" applyFont="1" applyFill="1" applyBorder="1" applyAlignment="1" applyProtection="1">
      <alignment vertical="center"/>
      <protection locked="0"/>
    </xf>
    <xf numFmtId="38" fontId="0" fillId="3" borderId="3"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38" fontId="0" fillId="4" borderId="4" xfId="3" applyFont="1" applyFill="1" applyBorder="1" applyAlignment="1" applyProtection="1">
      <alignment vertical="center"/>
      <protection locked="0"/>
    </xf>
    <xf numFmtId="38" fontId="0" fillId="4" borderId="3" xfId="3" applyFont="1" applyFill="1" applyBorder="1" applyAlignment="1" applyProtection="1">
      <alignment vertical="center"/>
      <protection locked="0"/>
    </xf>
    <xf numFmtId="38" fontId="0" fillId="4" borderId="2" xfId="3" applyFont="1" applyFill="1" applyBorder="1" applyAlignment="1" applyProtection="1">
      <alignment vertical="center"/>
      <protection locked="0"/>
    </xf>
    <xf numFmtId="38" fontId="0" fillId="0" borderId="5" xfId="3" applyFont="1" applyBorder="1" applyAlignment="1">
      <alignment vertical="center"/>
    </xf>
    <xf numFmtId="0" fontId="4" fillId="4" borderId="12" xfId="2" applyFill="1" applyBorder="1" applyAlignment="1">
      <alignment horizontal="center" vertical="center" wrapText="1"/>
    </xf>
    <xf numFmtId="0" fontId="4" fillId="0" borderId="1" xfId="2" applyBorder="1" applyAlignment="1">
      <alignment horizontal="center" vertical="center"/>
    </xf>
    <xf numFmtId="38" fontId="0" fillId="4" borderId="5" xfId="3" applyFont="1" applyFill="1" applyBorder="1" applyAlignment="1">
      <alignment vertical="center"/>
    </xf>
    <xf numFmtId="0" fontId="17" fillId="0" borderId="0" xfId="2" applyFont="1" applyAlignment="1">
      <alignment horizontal="left" vertical="center" wrapText="1"/>
    </xf>
    <xf numFmtId="0" fontId="4" fillId="0" borderId="5" xfId="2" applyBorder="1" applyAlignment="1">
      <alignment horizontal="center" vertical="center" wrapText="1"/>
    </xf>
    <xf numFmtId="0" fontId="4" fillId="0" borderId="5" xfId="2" applyBorder="1" applyAlignment="1">
      <alignment horizontal="center" vertical="center"/>
    </xf>
    <xf numFmtId="0" fontId="4" fillId="3" borderId="4" xfId="2" applyFill="1" applyBorder="1" applyAlignment="1" applyProtection="1">
      <alignment vertical="center"/>
      <protection locked="0"/>
    </xf>
    <xf numFmtId="0" fontId="4" fillId="3" borderId="3" xfId="2" applyFill="1" applyBorder="1" applyAlignment="1" applyProtection="1">
      <alignment vertical="center"/>
      <protection locked="0"/>
    </xf>
    <xf numFmtId="0" fontId="4" fillId="3" borderId="2" xfId="2" applyFill="1" applyBorder="1" applyAlignment="1" applyProtection="1">
      <alignment vertical="center"/>
      <protection locked="0"/>
    </xf>
    <xf numFmtId="0" fontId="4" fillId="0" borderId="13" xfId="2" applyBorder="1" applyAlignment="1">
      <alignment horizontal="center" vertical="center"/>
    </xf>
    <xf numFmtId="0" fontId="4" fillId="0" borderId="14" xfId="2" applyBorder="1" applyAlignment="1">
      <alignment horizontal="center" vertical="center"/>
    </xf>
    <xf numFmtId="0" fontId="4" fillId="0" borderId="15" xfId="2" applyBorder="1" applyAlignment="1">
      <alignment horizontal="center" vertical="center"/>
    </xf>
    <xf numFmtId="0" fontId="7" fillId="0" borderId="11" xfId="2" applyFont="1" applyBorder="1" applyAlignment="1">
      <alignment horizontal="right" vertical="center"/>
    </xf>
    <xf numFmtId="0" fontId="6" fillId="2" borderId="10" xfId="2" applyFont="1" applyFill="1" applyBorder="1" applyAlignment="1">
      <alignment horizontal="center" vertical="center"/>
    </xf>
    <xf numFmtId="0" fontId="6" fillId="2" borderId="9" xfId="2" applyFont="1" applyFill="1" applyBorder="1" applyAlignment="1">
      <alignment horizontal="center" vertical="center"/>
    </xf>
    <xf numFmtId="0" fontId="6" fillId="2" borderId="8" xfId="2" applyFont="1" applyFill="1" applyBorder="1" applyAlignment="1">
      <alignment horizontal="center" vertical="center"/>
    </xf>
    <xf numFmtId="0" fontId="4" fillId="0" borderId="4" xfId="2" applyFill="1" applyBorder="1" applyAlignment="1" applyProtection="1">
      <alignment horizontal="center" vertical="center"/>
      <protection locked="0"/>
    </xf>
    <xf numFmtId="0" fontId="4" fillId="0" borderId="3" xfId="2" applyFill="1" applyBorder="1" applyAlignment="1" applyProtection="1">
      <alignment horizontal="center" vertical="center"/>
      <protection locked="0"/>
    </xf>
    <xf numFmtId="0" fontId="4" fillId="0" borderId="12" xfId="2" applyBorder="1" applyAlignment="1" applyProtection="1">
      <alignment horizontal="center" vertical="center"/>
      <protection locked="0"/>
    </xf>
    <xf numFmtId="0" fontId="4" fillId="0" borderId="12" xfId="2" applyFill="1" applyBorder="1" applyAlignment="1" applyProtection="1">
      <alignment horizontal="center" vertical="center" wrapText="1" shrinkToFit="1"/>
      <protection locked="0"/>
    </xf>
    <xf numFmtId="0" fontId="4" fillId="0" borderId="12" xfId="2" applyFill="1" applyBorder="1" applyAlignment="1" applyProtection="1">
      <alignment horizontal="center" vertical="center"/>
      <protection locked="0"/>
    </xf>
    <xf numFmtId="0" fontId="14" fillId="0" borderId="12" xfId="2" applyFont="1" applyBorder="1" applyAlignment="1" applyProtection="1">
      <alignment horizontal="left" vertical="center" wrapText="1"/>
      <protection locked="0"/>
    </xf>
    <xf numFmtId="0" fontId="4" fillId="3" borderId="4" xfId="2" applyFill="1" applyBorder="1" applyAlignment="1" applyProtection="1">
      <alignment vertical="center" wrapText="1" shrinkToFit="1"/>
      <protection locked="0"/>
    </xf>
    <xf numFmtId="0" fontId="4" fillId="3" borderId="3" xfId="2" applyFill="1" applyBorder="1" applyAlignment="1" applyProtection="1">
      <alignment vertical="center" wrapText="1" shrinkToFit="1"/>
      <protection locked="0"/>
    </xf>
    <xf numFmtId="0" fontId="4" fillId="3" borderId="2" xfId="2" applyFill="1" applyBorder="1" applyAlignment="1" applyProtection="1">
      <alignment vertical="center" wrapText="1" shrinkToFit="1"/>
      <protection locked="0"/>
    </xf>
    <xf numFmtId="0" fontId="13" fillId="3" borderId="12" xfId="2" applyFont="1" applyFill="1" applyBorder="1" applyAlignment="1" applyProtection="1">
      <alignment horizontal="center" vertical="center" wrapText="1"/>
      <protection locked="0"/>
    </xf>
    <xf numFmtId="0" fontId="13" fillId="3" borderId="12" xfId="2" applyFont="1" applyFill="1" applyBorder="1" applyAlignment="1" applyProtection="1">
      <alignment horizontal="center" vertical="center"/>
      <protection locked="0"/>
    </xf>
    <xf numFmtId="38" fontId="4" fillId="3" borderId="14" xfId="5" applyFont="1" applyFill="1" applyBorder="1" applyAlignment="1" applyProtection="1">
      <alignment horizontal="right" vertical="center"/>
      <protection locked="0"/>
    </xf>
    <xf numFmtId="0" fontId="4" fillId="0" borderId="0" xfId="2" applyAlignment="1">
      <alignment horizontal="right" vertical="center"/>
    </xf>
    <xf numFmtId="0" fontId="4" fillId="0" borderId="7" xfId="2" applyBorder="1" applyAlignment="1">
      <alignment horizontal="right" vertical="center"/>
    </xf>
    <xf numFmtId="0" fontId="14" fillId="0" borderId="0" xfId="2" applyFont="1" applyAlignment="1">
      <alignment horizontal="center" vertical="center" wrapText="1" shrinkToFit="1"/>
    </xf>
    <xf numFmtId="0" fontId="4" fillId="3" borderId="10" xfId="2" applyFill="1" applyBorder="1" applyAlignment="1" applyProtection="1">
      <alignment vertical="center"/>
      <protection locked="0"/>
    </xf>
    <xf numFmtId="0" fontId="4" fillId="3" borderId="9" xfId="2" applyFill="1" applyBorder="1" applyAlignment="1" applyProtection="1">
      <alignment vertical="center"/>
      <protection locked="0"/>
    </xf>
    <xf numFmtId="0" fontId="4" fillId="3" borderId="8" xfId="2" applyFill="1" applyBorder="1" applyAlignment="1" applyProtection="1">
      <alignment vertical="center"/>
      <protection locked="0"/>
    </xf>
    <xf numFmtId="0" fontId="4" fillId="4" borderId="5" xfId="2" applyFill="1" applyBorder="1" applyAlignment="1">
      <alignment horizontal="center" vertical="center" wrapText="1"/>
    </xf>
    <xf numFmtId="0" fontId="4" fillId="4" borderId="5" xfId="2" applyFill="1" applyBorder="1" applyAlignment="1">
      <alignment horizontal="center" vertical="center"/>
    </xf>
    <xf numFmtId="0" fontId="4" fillId="0" borderId="0" xfId="2" applyFont="1" applyAlignment="1">
      <alignment horizontal="center" vertical="center" wrapText="1" shrinkToFit="1"/>
    </xf>
    <xf numFmtId="0" fontId="4" fillId="0" borderId="0" xfId="2" applyFont="1" applyAlignment="1">
      <alignment horizontal="center" vertical="center" shrinkToFit="1"/>
    </xf>
    <xf numFmtId="0" fontId="4" fillId="0" borderId="0" xfId="2" applyAlignment="1">
      <alignment horizontal="center" vertical="center"/>
    </xf>
    <xf numFmtId="0" fontId="4" fillId="0" borderId="14" xfId="2" applyBorder="1" applyAlignment="1" applyProtection="1">
      <alignment horizontal="center" vertical="center"/>
      <protection locked="0"/>
    </xf>
    <xf numFmtId="0" fontId="14" fillId="0" borderId="12" xfId="2" applyFont="1" applyFill="1" applyBorder="1" applyAlignment="1" applyProtection="1">
      <alignment horizontal="left" vertical="center" wrapText="1" shrinkToFit="1"/>
      <protection locked="0"/>
    </xf>
    <xf numFmtId="0" fontId="12" fillId="3" borderId="12" xfId="2" applyFont="1" applyFill="1" applyBorder="1" applyAlignment="1" applyProtection="1">
      <alignment horizontal="center" vertical="center" wrapText="1"/>
      <protection locked="0"/>
    </xf>
    <xf numFmtId="49" fontId="12" fillId="3" borderId="12" xfId="2" applyNumberFormat="1" applyFont="1" applyFill="1" applyBorder="1" applyAlignment="1" applyProtection="1">
      <alignment horizontal="center" vertical="center" wrapText="1"/>
      <protection locked="0"/>
    </xf>
    <xf numFmtId="38" fontId="0" fillId="0" borderId="10" xfId="3" applyFont="1" applyBorder="1" applyAlignment="1">
      <alignment horizontal="right" vertical="center"/>
    </xf>
    <xf numFmtId="38" fontId="0" fillId="0" borderId="9" xfId="3" applyFont="1" applyBorder="1" applyAlignment="1">
      <alignment horizontal="right" vertical="center"/>
    </xf>
    <xf numFmtId="0" fontId="17" fillId="0" borderId="0" xfId="2" applyFont="1" applyAlignment="1">
      <alignment horizontal="right" vertical="center"/>
    </xf>
    <xf numFmtId="49" fontId="4" fillId="3" borderId="14" xfId="2" applyNumberFormat="1" applyFill="1" applyBorder="1" applyAlignment="1" applyProtection="1">
      <alignment horizontal="center" vertical="center"/>
      <protection locked="0"/>
    </xf>
    <xf numFmtId="0" fontId="26" fillId="0" borderId="13" xfId="2" applyFont="1" applyBorder="1" applyAlignment="1" applyProtection="1">
      <alignment horizontal="center" vertical="center" wrapText="1"/>
      <protection locked="0"/>
    </xf>
    <xf numFmtId="0" fontId="24" fillId="0" borderId="15" xfId="2" applyFont="1" applyBorder="1" applyAlignment="1" applyProtection="1">
      <alignment horizontal="center" vertical="center"/>
      <protection locked="0"/>
    </xf>
    <xf numFmtId="0" fontId="4" fillId="0" borderId="0" xfId="2" applyAlignment="1">
      <alignment horizontal="left" vertical="center"/>
    </xf>
    <xf numFmtId="0" fontId="6" fillId="0" borderId="6" xfId="2" applyFont="1" applyBorder="1" applyAlignment="1">
      <alignment horizontal="left" vertical="center"/>
    </xf>
    <xf numFmtId="0" fontId="15" fillId="0" borderId="0" xfId="2" applyFont="1" applyAlignment="1">
      <alignment horizontal="left" vertical="center" wrapText="1"/>
    </xf>
    <xf numFmtId="0" fontId="16" fillId="0" borderId="0" xfId="2" applyFont="1" applyAlignment="1">
      <alignment horizontal="left" vertical="center" wrapText="1"/>
    </xf>
    <xf numFmtId="176" fontId="0" fillId="3" borderId="4" xfId="3" applyNumberFormat="1" applyFont="1" applyFill="1" applyBorder="1" applyAlignment="1" applyProtection="1">
      <alignment horizontal="center" vertical="center"/>
      <protection locked="0"/>
    </xf>
    <xf numFmtId="176" fontId="0" fillId="3" borderId="3" xfId="3" applyNumberFormat="1" applyFont="1" applyFill="1" applyBorder="1" applyAlignment="1" applyProtection="1">
      <alignment horizontal="center" vertical="center"/>
      <protection locked="0"/>
    </xf>
    <xf numFmtId="0" fontId="4" fillId="0" borderId="0" xfId="2" applyFont="1" applyAlignment="1">
      <alignment horizontal="center" vertical="center"/>
    </xf>
    <xf numFmtId="0" fontId="14" fillId="0" borderId="12" xfId="2" applyFont="1" applyBorder="1" applyAlignment="1">
      <alignment horizontal="left" vertical="center" wrapText="1"/>
    </xf>
    <xf numFmtId="0" fontId="4" fillId="0" borderId="4" xfId="2" applyFill="1" applyBorder="1" applyAlignment="1">
      <alignment horizontal="center" vertical="center"/>
    </xf>
    <xf numFmtId="0" fontId="4" fillId="0" borderId="3" xfId="2" applyFill="1" applyBorder="1" applyAlignment="1">
      <alignment horizontal="center" vertical="center"/>
    </xf>
    <xf numFmtId="0" fontId="26" fillId="0" borderId="13" xfId="2" applyFont="1" applyBorder="1" applyAlignment="1">
      <alignment horizontal="center" vertical="center" wrapText="1"/>
    </xf>
    <xf numFmtId="0" fontId="24" fillId="0" borderId="15" xfId="2" applyFont="1" applyBorder="1" applyAlignment="1">
      <alignment horizontal="center" vertical="center"/>
    </xf>
    <xf numFmtId="0" fontId="4" fillId="3" borderId="4" xfId="2" applyFill="1" applyBorder="1" applyAlignment="1" applyProtection="1">
      <alignment vertical="center" shrinkToFit="1"/>
      <protection locked="0"/>
    </xf>
    <xf numFmtId="0" fontId="4" fillId="3" borderId="3" xfId="2" applyFill="1" applyBorder="1" applyAlignment="1" applyProtection="1">
      <alignment vertical="center" shrinkToFit="1"/>
      <protection locked="0"/>
    </xf>
    <xf numFmtId="0" fontId="4" fillId="3" borderId="2" xfId="2" applyFill="1" applyBorder="1" applyAlignment="1" applyProtection="1">
      <alignment vertical="center" shrinkToFit="1"/>
      <protection locked="0"/>
    </xf>
    <xf numFmtId="0" fontId="20" fillId="2" borderId="5" xfId="0" applyFont="1" applyFill="1" applyBorder="1" applyAlignment="1">
      <alignment horizontal="center" vertical="center"/>
    </xf>
    <xf numFmtId="38" fontId="21" fillId="2" borderId="5" xfId="5" applyFont="1" applyFill="1" applyBorder="1" applyAlignment="1">
      <alignment horizontal="center" vertical="center"/>
    </xf>
    <xf numFmtId="38" fontId="21" fillId="2" borderId="5" xfId="5" applyFont="1" applyFill="1" applyBorder="1" applyAlignment="1">
      <alignment horizontal="center" vertical="center" wrapText="1"/>
    </xf>
    <xf numFmtId="0" fontId="21" fillId="5" borderId="5"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22" xfId="0" applyFont="1" applyFill="1" applyBorder="1" applyAlignment="1">
      <alignment horizontal="center" vertical="center"/>
    </xf>
    <xf numFmtId="0" fontId="21" fillId="5" borderId="17" xfId="0" applyFont="1" applyFill="1" applyBorder="1" applyAlignment="1">
      <alignment horizontal="center" vertical="center"/>
    </xf>
    <xf numFmtId="0" fontId="21" fillId="5" borderId="23" xfId="0" applyFont="1" applyFill="1" applyBorder="1" applyAlignment="1">
      <alignment horizontal="center" vertical="center"/>
    </xf>
    <xf numFmtId="0" fontId="21" fillId="5" borderId="18" xfId="0" applyFont="1" applyFill="1" applyBorder="1" applyAlignment="1">
      <alignment horizontal="center" vertical="center"/>
    </xf>
    <xf numFmtId="0" fontId="21" fillId="5" borderId="19"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20" xfId="0" applyFont="1" applyFill="1" applyBorder="1" applyAlignment="1">
      <alignment horizontal="center" vertical="center"/>
    </xf>
    <xf numFmtId="0" fontId="21" fillId="5" borderId="21"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22" xfId="0" applyFont="1" applyFill="1" applyBorder="1" applyAlignment="1">
      <alignment horizontal="center" vertical="center"/>
    </xf>
  </cellXfs>
  <cellStyles count="6">
    <cellStyle name="桁区切り" xfId="5" builtinId="6"/>
    <cellStyle name="桁区切り 2" xfId="3" xr:uid="{00000000-0005-0000-0000-000001000000}"/>
    <cellStyle name="桁区切り 3" xfId="4" xr:uid="{00000000-0005-0000-0000-000002000000}"/>
    <cellStyle name="標準" xfId="0" builtinId="0"/>
    <cellStyle name="標準 2" xfId="1" xr:uid="{00000000-0005-0000-0000-000004000000}"/>
    <cellStyle name="標準 3" xfId="2" xr:uid="{00000000-0005-0000-0000-000005000000}"/>
  </cellStyles>
  <dxfs count="8">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
      <font>
        <color theme="0"/>
      </font>
      <fill>
        <patternFill>
          <bgColor rgb="FFFF0000"/>
        </patternFill>
      </fill>
    </dxf>
    <dxf>
      <font>
        <color theme="7" tint="0.79998168889431442"/>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_rels/drawing4.xml.rels><?xml version="1.0" encoding="UTF-8" standalone="yes"?>
<Relationships xmlns="http://schemas.openxmlformats.org/package/2006/relationships"><Relationship Id="rId2" Type="http://schemas.openxmlformats.org/officeDocument/2006/relationships/image" Target="../media/image1.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xdr:from>
      <xdr:col>22</xdr:col>
      <xdr:colOff>0</xdr:colOff>
      <xdr:row>16</xdr:row>
      <xdr:rowOff>0</xdr:rowOff>
    </xdr:from>
    <xdr:to>
      <xdr:col>22</xdr:col>
      <xdr:colOff>0</xdr:colOff>
      <xdr:row>16</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a:off x="6153150" y="3648075"/>
          <a:ext cx="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311728</xdr:colOff>
      <xdr:row>1</xdr:row>
      <xdr:rowOff>112568</xdr:rowOff>
    </xdr:from>
    <xdr:to>
      <xdr:col>28</xdr:col>
      <xdr:colOff>77932</xdr:colOff>
      <xdr:row>4</xdr:row>
      <xdr:rowOff>43296</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676160" y="259773"/>
          <a:ext cx="2502477" cy="658091"/>
        </a:xfrm>
        <a:prstGeom prst="wedgeRoundRectCallout">
          <a:avLst>
            <a:gd name="adj1" fmla="val -53163"/>
            <a:gd name="adj2" fmla="val 7941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入力用シートに入力してください。</a:t>
          </a:r>
          <a:endParaRPr kumimoji="1" lang="en-US" altLang="ja-JP" sz="1100"/>
        </a:p>
        <a:p>
          <a:pPr algn="l"/>
          <a:r>
            <a:rPr kumimoji="1" lang="ja-JP" altLang="en-US" sz="1100"/>
            <a:t>全て反映されます。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6804</xdr:colOff>
      <xdr:row>2</xdr:row>
      <xdr:rowOff>0</xdr:rowOff>
    </xdr:from>
    <xdr:to>
      <xdr:col>41</xdr:col>
      <xdr:colOff>305595</xdr:colOff>
      <xdr:row>15</xdr:row>
      <xdr:rowOff>65200</xdr:rowOff>
    </xdr:to>
    <xdr:sp macro="" textlink="">
      <xdr:nvSpPr>
        <xdr:cNvPr id="2" name="テキスト ボックス 17">
          <a:extLst>
            <a:ext uri="{FF2B5EF4-FFF2-40B4-BE49-F238E27FC236}">
              <a16:creationId xmlns:a16="http://schemas.microsoft.com/office/drawing/2014/main" id="{00000000-0008-0000-0200-000002000000}"/>
            </a:ext>
          </a:extLst>
        </xdr:cNvPr>
        <xdr:cNvSpPr txBox="1"/>
      </xdr:nvSpPr>
      <xdr:spPr>
        <a:xfrm>
          <a:off x="11436804" y="500063"/>
          <a:ext cx="3501572" cy="322035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10</xdr:col>
      <xdr:colOff>35717</xdr:colOff>
      <xdr:row>3</xdr:row>
      <xdr:rowOff>278945</xdr:rowOff>
    </xdr:from>
    <xdr:to>
      <xdr:col>17</xdr:col>
      <xdr:colOff>95247</xdr:colOff>
      <xdr:row>6</xdr:row>
      <xdr:rowOff>5101</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452811" y="921883"/>
          <a:ext cx="2559842"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5</xdr:col>
      <xdr:colOff>69055</xdr:colOff>
      <xdr:row>0</xdr:row>
      <xdr:rowOff>185395</xdr:rowOff>
    </xdr:from>
    <xdr:to>
      <xdr:col>13</xdr:col>
      <xdr:colOff>346983</xdr:colOff>
      <xdr:row>2</xdr:row>
      <xdr:rowOff>6802</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688305" y="185395"/>
          <a:ext cx="3108214" cy="311264"/>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xdr:from>
      <xdr:col>11</xdr:col>
      <xdr:colOff>163288</xdr:colOff>
      <xdr:row>7</xdr:row>
      <xdr:rowOff>167139</xdr:rowOff>
    </xdr:from>
    <xdr:to>
      <xdr:col>21</xdr:col>
      <xdr:colOff>150699</xdr:colOff>
      <xdr:row>10</xdr:row>
      <xdr:rowOff>42973</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37569" y="1953077"/>
          <a:ext cx="3559286" cy="590209"/>
        </a:xfrm>
        <a:prstGeom prst="wedgeRoundRectCallout">
          <a:avLst>
            <a:gd name="adj1" fmla="val -37759"/>
            <a:gd name="adj2" fmla="val 7502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editAs="oneCell">
    <xdr:from>
      <xdr:col>33</xdr:col>
      <xdr:colOff>49894</xdr:colOff>
      <xdr:row>3</xdr:row>
      <xdr:rowOff>142875</xdr:rowOff>
    </xdr:from>
    <xdr:to>
      <xdr:col>41</xdr:col>
      <xdr:colOff>246629</xdr:colOff>
      <xdr:row>15</xdr:row>
      <xdr:rowOff>106021</xdr:rowOff>
    </xdr:to>
    <xdr:pic>
      <xdr:nvPicPr>
        <xdr:cNvPr id="6" name="図 5">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9894" y="785813"/>
          <a:ext cx="3399517" cy="2975427"/>
        </a:xfrm>
        <a:prstGeom prst="rect">
          <a:avLst/>
        </a:prstGeom>
        <a:noFill/>
        <a:ln>
          <a:noFill/>
        </a:ln>
      </xdr:spPr>
    </xdr:pic>
    <xdr:clientData/>
  </xdr:twoCellAnchor>
  <xdr:twoCellAnchor>
    <xdr:from>
      <xdr:col>33</xdr:col>
      <xdr:colOff>4536</xdr:colOff>
      <xdr:row>15</xdr:row>
      <xdr:rowOff>94683</xdr:rowOff>
    </xdr:from>
    <xdr:to>
      <xdr:col>41</xdr:col>
      <xdr:colOff>305595</xdr:colOff>
      <xdr:row>25</xdr:row>
      <xdr:rowOff>7371</xdr:rowOff>
    </xdr:to>
    <xdr:sp macro="" textlink="">
      <xdr:nvSpPr>
        <xdr:cNvPr id="7" name="テキスト ボックス 19">
          <a:extLst>
            <a:ext uri="{FF2B5EF4-FFF2-40B4-BE49-F238E27FC236}">
              <a16:creationId xmlns:a16="http://schemas.microsoft.com/office/drawing/2014/main" id="{00000000-0008-0000-0200-000007000000}"/>
            </a:ext>
          </a:extLst>
        </xdr:cNvPr>
        <xdr:cNvSpPr txBox="1"/>
      </xdr:nvSpPr>
      <xdr:spPr>
        <a:xfrm>
          <a:off x="11434536" y="3749902"/>
          <a:ext cx="3503840" cy="29368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editAs="oneCell">
    <xdr:from>
      <xdr:col>33</xdr:col>
      <xdr:colOff>61232</xdr:colOff>
      <xdr:row>16</xdr:row>
      <xdr:rowOff>146277</xdr:rowOff>
    </xdr:from>
    <xdr:to>
      <xdr:col>41</xdr:col>
      <xdr:colOff>257968</xdr:colOff>
      <xdr:row>23</xdr:row>
      <xdr:rowOff>7937</xdr:rowOff>
    </xdr:to>
    <xdr:pic>
      <xdr:nvPicPr>
        <xdr:cNvPr id="8" name="図 7">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91232" y="4051527"/>
          <a:ext cx="3399518" cy="2242910"/>
        </a:xfrm>
        <a:prstGeom prst="rect">
          <a:avLst/>
        </a:prstGeom>
        <a:noFill/>
        <a:ln>
          <a:noFill/>
        </a:ln>
      </xdr:spPr>
    </xdr:pic>
    <xdr:clientData/>
  </xdr:twoCellAnchor>
  <xdr:twoCellAnchor>
    <xdr:from>
      <xdr:col>21</xdr:col>
      <xdr:colOff>283483</xdr:colOff>
      <xdr:row>8</xdr:row>
      <xdr:rowOff>89579</xdr:rowOff>
    </xdr:from>
    <xdr:to>
      <xdr:col>31</xdr:col>
      <xdr:colOff>65769</xdr:colOff>
      <xdr:row>10</xdr:row>
      <xdr:rowOff>51591</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629639" y="2161267"/>
          <a:ext cx="3354161" cy="390637"/>
        </a:xfrm>
        <a:prstGeom prst="wedgeRoundRectCallout">
          <a:avLst>
            <a:gd name="adj1" fmla="val 40632"/>
            <a:gd name="adj2" fmla="val 8318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174057</xdr:colOff>
      <xdr:row>17</xdr:row>
      <xdr:rowOff>132102</xdr:rowOff>
    </xdr:from>
    <xdr:to>
      <xdr:col>2</xdr:col>
      <xdr:colOff>34016</xdr:colOff>
      <xdr:row>23</xdr:row>
      <xdr:rowOff>104886</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174057" y="4275477"/>
          <a:ext cx="419553" cy="2115909"/>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89580</xdr:colOff>
      <xdr:row>13</xdr:row>
      <xdr:rowOff>209776</xdr:rowOff>
    </xdr:from>
    <xdr:to>
      <xdr:col>8</xdr:col>
      <xdr:colOff>102736</xdr:colOff>
      <xdr:row>16</xdr:row>
      <xdr:rowOff>104852</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89580" y="3436370"/>
          <a:ext cx="2715875" cy="573732"/>
        </a:xfrm>
        <a:prstGeom prst="wedgeRoundRectCallout">
          <a:avLst>
            <a:gd name="adj1" fmla="val -38656"/>
            <a:gd name="adj2" fmla="val 94541"/>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いずれか一つ当てはまるものに、</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プルダウンで、○を選択してください。</a:t>
          </a:r>
        </a:p>
      </xdr:txBody>
    </xdr:sp>
    <xdr:clientData/>
  </xdr:twoCellAnchor>
  <xdr:twoCellAnchor>
    <xdr:from>
      <xdr:col>1</xdr:col>
      <xdr:colOff>0</xdr:colOff>
      <xdr:row>23</xdr:row>
      <xdr:rowOff>78242</xdr:rowOff>
    </xdr:from>
    <xdr:to>
      <xdr:col>33</xdr:col>
      <xdr:colOff>40821</xdr:colOff>
      <xdr:row>73</xdr:row>
      <xdr:rowOff>130970</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02406" y="6364742"/>
          <a:ext cx="11470821" cy="11589884"/>
        </a:xfrm>
        <a:prstGeom prst="roundRect">
          <a:avLst>
            <a:gd name="adj" fmla="val 2872"/>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返還なしの場合、以下、入力不要です。</a:t>
          </a:r>
        </a:p>
      </xdr:txBody>
    </xdr:sp>
    <xdr:clientData/>
  </xdr:twoCellAnchor>
  <xdr:twoCellAnchor>
    <xdr:from>
      <xdr:col>15</xdr:col>
      <xdr:colOff>268176</xdr:colOff>
      <xdr:row>17</xdr:row>
      <xdr:rowOff>176893</xdr:rowOff>
    </xdr:from>
    <xdr:to>
      <xdr:col>23</xdr:col>
      <xdr:colOff>59532</xdr:colOff>
      <xdr:row>21</xdr:row>
      <xdr:rowOff>58964</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5471207" y="4320268"/>
          <a:ext cx="2648856" cy="1263196"/>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70304</xdr:colOff>
      <xdr:row>14</xdr:row>
      <xdr:rowOff>37987</xdr:rowOff>
    </xdr:from>
    <xdr:to>
      <xdr:col>17</xdr:col>
      <xdr:colOff>199006</xdr:colOff>
      <xdr:row>17</xdr:row>
      <xdr:rowOff>44224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3130210" y="3550331"/>
          <a:ext cx="2986202" cy="637268"/>
        </a:xfrm>
        <a:prstGeom prst="wedgeRoundRectCallout">
          <a:avLst>
            <a:gd name="adj1" fmla="val 37096"/>
            <a:gd name="adj2" fmla="val 75018"/>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①又は③の場合、</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こちらの黄色のセルも入力してください。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315686</xdr:colOff>
      <xdr:row>16</xdr:row>
      <xdr:rowOff>226106</xdr:rowOff>
    </xdr:from>
    <xdr:to>
      <xdr:col>32</xdr:col>
      <xdr:colOff>12929</xdr:colOff>
      <xdr:row>23</xdr:row>
      <xdr:rowOff>57830</xdr:rowOff>
    </xdr:to>
    <xdr:sp macro="" textlink="">
      <xdr:nvSpPr>
        <xdr:cNvPr id="15" name="角丸四角形 14">
          <a:extLst>
            <a:ext uri="{FF2B5EF4-FFF2-40B4-BE49-F238E27FC236}">
              <a16:creationId xmlns:a16="http://schemas.microsoft.com/office/drawing/2014/main" id="{00000000-0008-0000-0200-00000F000000}"/>
            </a:ext>
          </a:extLst>
        </xdr:cNvPr>
        <xdr:cNvSpPr/>
      </xdr:nvSpPr>
      <xdr:spPr>
        <a:xfrm>
          <a:off x="8376217" y="4131356"/>
          <a:ext cx="2911931" cy="221297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241527</xdr:colOff>
      <xdr:row>21</xdr:row>
      <xdr:rowOff>326572</xdr:rowOff>
    </xdr:from>
    <xdr:to>
      <xdr:col>21</xdr:col>
      <xdr:colOff>45247</xdr:colOff>
      <xdr:row>25</xdr:row>
      <xdr:rowOff>106023</xdr:rowOff>
    </xdr:to>
    <xdr:sp macro="" textlink="">
      <xdr:nvSpPr>
        <xdr:cNvPr id="16" name="角丸四角形吹き出し 15">
          <a:extLst>
            <a:ext uri="{FF2B5EF4-FFF2-40B4-BE49-F238E27FC236}">
              <a16:creationId xmlns:a16="http://schemas.microsoft.com/office/drawing/2014/main" id="{00000000-0008-0000-0200-000010000000}"/>
            </a:ext>
          </a:extLst>
        </xdr:cNvPr>
        <xdr:cNvSpPr/>
      </xdr:nvSpPr>
      <xdr:spPr>
        <a:xfrm>
          <a:off x="3658621" y="5851072"/>
          <a:ext cx="3732782" cy="934357"/>
        </a:xfrm>
        <a:prstGeom prst="wedgeRoundRectCallout">
          <a:avLst>
            <a:gd name="adj1" fmla="val 76515"/>
            <a:gd name="adj2" fmla="val -31767"/>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33</xdr:col>
      <xdr:colOff>291647</xdr:colOff>
      <xdr:row>10</xdr:row>
      <xdr:rowOff>78242</xdr:rowOff>
    </xdr:from>
    <xdr:to>
      <xdr:col>37</xdr:col>
      <xdr:colOff>10431</xdr:colOff>
      <xdr:row>11</xdr:row>
      <xdr:rowOff>218849</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11816897" y="258195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twoCellAnchor>
    <xdr:from>
      <xdr:col>33</xdr:col>
      <xdr:colOff>158751</xdr:colOff>
      <xdr:row>18</xdr:row>
      <xdr:rowOff>276453</xdr:rowOff>
    </xdr:from>
    <xdr:to>
      <xdr:col>37</xdr:col>
      <xdr:colOff>69396</xdr:colOff>
      <xdr:row>19</xdr:row>
      <xdr:rowOff>190274</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11684001" y="4671560"/>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143330</xdr:colOff>
      <xdr:row>21</xdr:row>
      <xdr:rowOff>2495</xdr:rowOff>
    </xdr:from>
    <xdr:to>
      <xdr:col>36</xdr:col>
      <xdr:colOff>17235</xdr:colOff>
      <xdr:row>21</xdr:row>
      <xdr:rowOff>292780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2376151" y="5540602"/>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33</xdr:col>
      <xdr:colOff>335189</xdr:colOff>
      <xdr:row>4</xdr:row>
      <xdr:rowOff>189820</xdr:rowOff>
    </xdr:from>
    <xdr:to>
      <xdr:col>37</xdr:col>
      <xdr:colOff>53973</xdr:colOff>
      <xdr:row>5</xdr:row>
      <xdr:rowOff>194356</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1860439" y="1115106"/>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113393</xdr:colOff>
      <xdr:row>12</xdr:row>
      <xdr:rowOff>41957</xdr:rowOff>
    </xdr:from>
    <xdr:to>
      <xdr:col>42</xdr:col>
      <xdr:colOff>79375</xdr:colOff>
      <xdr:row>21</xdr:row>
      <xdr:rowOff>379868</xdr:rowOff>
    </xdr:to>
    <xdr:sp macro="" textlink="">
      <xdr:nvSpPr>
        <xdr:cNvPr id="18" name="テキスト ボックス 19">
          <a:extLst>
            <a:ext uri="{FF2B5EF4-FFF2-40B4-BE49-F238E27FC236}">
              <a16:creationId xmlns:a16="http://schemas.microsoft.com/office/drawing/2014/main" id="{00000000-0008-0000-0300-000012000000}"/>
            </a:ext>
          </a:extLst>
        </xdr:cNvPr>
        <xdr:cNvSpPr txBox="1"/>
      </xdr:nvSpPr>
      <xdr:spPr>
        <a:xfrm>
          <a:off x="11289393" y="2994707"/>
          <a:ext cx="3458482" cy="292553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2" name="テキスト ボックス 17">
          <a:extLst>
            <a:ext uri="{FF2B5EF4-FFF2-40B4-BE49-F238E27FC236}">
              <a16:creationId xmlns:a16="http://schemas.microsoft.com/office/drawing/2014/main" id="{00000000-0008-0000-0300-000002000000}"/>
            </a:ext>
          </a:extLst>
        </xdr:cNvPr>
        <xdr:cNvSpPr txBox="1"/>
      </xdr:nvSpPr>
      <xdr:spPr>
        <a:xfrm>
          <a:off x="11289393" y="23814"/>
          <a:ext cx="3456214" cy="322716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829479" y="138906"/>
          <a:ext cx="3098007" cy="32543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4" name="図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3821" y="3584349"/>
          <a:ext cx="3358697" cy="2229303"/>
        </a:xfrm>
        <a:prstGeom prst="rect">
          <a:avLst/>
        </a:prstGeom>
        <a:noFill/>
        <a:ln>
          <a:noFill/>
        </a:ln>
      </xdr:spPr>
    </xdr:pic>
    <xdr:clientData/>
  </xdr:twoCellAnchor>
  <xdr:twoCellAnchor>
    <xdr:from>
      <xdr:col>1</xdr:col>
      <xdr:colOff>27214</xdr:colOff>
      <xdr:row>35</xdr:row>
      <xdr:rowOff>111126</xdr:rowOff>
    </xdr:from>
    <xdr:to>
      <xdr:col>10</xdr:col>
      <xdr:colOff>140607</xdr:colOff>
      <xdr:row>37</xdr:row>
      <xdr:rowOff>184797</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a:xfrm>
          <a:off x="233589" y="9032876"/>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一括比例配分方式により申告している場合、プルダウンで、○を選択してください。</a:t>
          </a:r>
        </a:p>
      </xdr:txBody>
    </xdr:sp>
    <xdr:clientData/>
  </xdr:twoCellAnchor>
  <xdr:twoCellAnchor>
    <xdr:from>
      <xdr:col>0</xdr:col>
      <xdr:colOff>79375</xdr:colOff>
      <xdr:row>14</xdr:row>
      <xdr:rowOff>88447</xdr:rowOff>
    </xdr:from>
    <xdr:to>
      <xdr:col>32</xdr:col>
      <xdr:colOff>322036</xdr:colOff>
      <xdr:row>23</xdr:row>
      <xdr:rowOff>88448</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79375" y="3612697"/>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22</xdr:col>
      <xdr:colOff>47625</xdr:colOff>
      <xdr:row>34</xdr:row>
      <xdr:rowOff>85046</xdr:rowOff>
    </xdr:from>
    <xdr:to>
      <xdr:col>32</xdr:col>
      <xdr:colOff>240282</xdr:colOff>
      <xdr:row>38</xdr:row>
      <xdr:rowOff>51028</xdr:rowOff>
    </xdr:to>
    <xdr:sp macro="" textlink="">
      <xdr:nvSpPr>
        <xdr:cNvPr id="8" name="角丸四角形吹き出し 7">
          <a:extLst>
            <a:ext uri="{FF2B5EF4-FFF2-40B4-BE49-F238E27FC236}">
              <a16:creationId xmlns:a16="http://schemas.microsoft.com/office/drawing/2014/main" id="{00000000-0008-0000-0300-000008000000}"/>
            </a:ext>
          </a:extLst>
        </xdr:cNvPr>
        <xdr:cNvSpPr/>
      </xdr:nvSpPr>
      <xdr:spPr>
        <a:xfrm>
          <a:off x="7588250" y="8863921"/>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163286</xdr:colOff>
      <xdr:row>47</xdr:row>
      <xdr:rowOff>185284</xdr:rowOff>
    </xdr:from>
    <xdr:to>
      <xdr:col>17</xdr:col>
      <xdr:colOff>151946</xdr:colOff>
      <xdr:row>50</xdr:row>
      <xdr:rowOff>66902</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2465161" y="11996284"/>
          <a:ext cx="3481160" cy="595993"/>
        </a:xfrm>
        <a:prstGeom prst="wedgeRoundRectCallout">
          <a:avLst>
            <a:gd name="adj1" fmla="val -43386"/>
            <a:gd name="adj2" fmla="val -849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実績報告した内容に基づき、</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a:latin typeface="BIZ UDPゴシック" panose="020B0400000000000000" pitchFamily="50" charset="-128"/>
              <a:ea typeface="BIZ UDPゴシック" panose="020B0400000000000000" pitchFamily="50" charset="-128"/>
            </a:rPr>
            <a:t>補助金対象経費の内訳を記入してください。</a:t>
          </a:r>
        </a:p>
      </xdr:txBody>
    </xdr:sp>
    <xdr:clientData/>
  </xdr:twoCellAnchor>
  <xdr:twoCellAnchor>
    <xdr:from>
      <xdr:col>1</xdr:col>
      <xdr:colOff>29935</xdr:colOff>
      <xdr:row>26</xdr:row>
      <xdr:rowOff>114979</xdr:rowOff>
    </xdr:from>
    <xdr:to>
      <xdr:col>18</xdr:col>
      <xdr:colOff>138339</xdr:colOff>
      <xdr:row>32</xdr:row>
      <xdr:rowOff>79374</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236310" y="7052354"/>
          <a:ext cx="6045654" cy="1329645"/>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12</xdr:col>
      <xdr:colOff>9071</xdr:colOff>
      <xdr:row>25</xdr:row>
      <xdr:rowOff>14742</xdr:rowOff>
    </xdr:from>
    <xdr:to>
      <xdr:col>24</xdr:col>
      <xdr:colOff>31750</xdr:colOff>
      <xdr:row>27</xdr:row>
      <xdr:rowOff>40106</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4057196" y="6713992"/>
          <a:ext cx="4213679" cy="406364"/>
        </a:xfrm>
        <a:prstGeom prst="wedgeRoundRectCallout">
          <a:avLst>
            <a:gd name="adj1" fmla="val -41046"/>
            <a:gd name="adj2" fmla="val 7960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136525</xdr:colOff>
      <xdr:row>50</xdr:row>
      <xdr:rowOff>175759</xdr:rowOff>
    </xdr:from>
    <xdr:to>
      <xdr:col>32</xdr:col>
      <xdr:colOff>278947</xdr:colOff>
      <xdr:row>52</xdr:row>
      <xdr:rowOff>76392</xdr:rowOff>
    </xdr:to>
    <xdr:sp macro="" textlink="">
      <xdr:nvSpPr>
        <xdr:cNvPr id="12" name="角丸四角形吹き出し 11">
          <a:extLst>
            <a:ext uri="{FF2B5EF4-FFF2-40B4-BE49-F238E27FC236}">
              <a16:creationId xmlns:a16="http://schemas.microsoft.com/office/drawing/2014/main" id="{00000000-0008-0000-0300-00000C000000}"/>
            </a:ext>
          </a:extLst>
        </xdr:cNvPr>
        <xdr:cNvSpPr/>
      </xdr:nvSpPr>
      <xdr:spPr>
        <a:xfrm>
          <a:off x="9074150" y="12701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166006</xdr:colOff>
      <xdr:row>55</xdr:row>
      <xdr:rowOff>53749</xdr:rowOff>
    </xdr:from>
    <xdr:to>
      <xdr:col>33</xdr:col>
      <xdr:colOff>59417</xdr:colOff>
      <xdr:row>73</xdr:row>
      <xdr:rowOff>47625</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166006" y="13706249"/>
          <a:ext cx="11275786" cy="42166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一括比例配分方式で申告している場合、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②に入力してください。</a:t>
          </a:r>
        </a:p>
      </xdr:txBody>
    </xdr:sp>
    <xdr:clientData/>
  </xdr:twoCellAnchor>
  <xdr:twoCellAnchor>
    <xdr:from>
      <xdr:col>23</xdr:col>
      <xdr:colOff>137774</xdr:colOff>
      <xdr:row>14</xdr:row>
      <xdr:rowOff>81077</xdr:rowOff>
    </xdr:from>
    <xdr:to>
      <xdr:col>31</xdr:col>
      <xdr:colOff>204675</xdr:colOff>
      <xdr:row>16</xdr:row>
      <xdr:rowOff>72005</xdr:rowOff>
    </xdr:to>
    <xdr:sp macro="" textlink="">
      <xdr:nvSpPr>
        <xdr:cNvPr id="14" name="角丸四角形吹き出し 13">
          <a:extLst>
            <a:ext uri="{FF2B5EF4-FFF2-40B4-BE49-F238E27FC236}">
              <a16:creationId xmlns:a16="http://schemas.microsoft.com/office/drawing/2014/main" id="{00000000-0008-0000-0300-00000E000000}"/>
            </a:ext>
          </a:extLst>
        </xdr:cNvPr>
        <xdr:cNvSpPr/>
      </xdr:nvSpPr>
      <xdr:spPr>
        <a:xfrm>
          <a:off x="8027649" y="360532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318069</xdr:colOff>
      <xdr:row>14</xdr:row>
      <xdr:rowOff>64521</xdr:rowOff>
    </xdr:from>
    <xdr:to>
      <xdr:col>12</xdr:col>
      <xdr:colOff>339498</xdr:colOff>
      <xdr:row>17</xdr:row>
      <xdr:rowOff>16896</xdr:rowOff>
    </xdr:to>
    <xdr:sp macro="" textlink="">
      <xdr:nvSpPr>
        <xdr:cNvPr id="15" name="角丸四角形吹き出し 14">
          <a:extLst>
            <a:ext uri="{FF2B5EF4-FFF2-40B4-BE49-F238E27FC236}">
              <a16:creationId xmlns:a16="http://schemas.microsoft.com/office/drawing/2014/main" id="{00000000-0008-0000-0300-00000F000000}"/>
            </a:ext>
          </a:extLst>
        </xdr:cNvPr>
        <xdr:cNvSpPr/>
      </xdr:nvSpPr>
      <xdr:spPr>
        <a:xfrm>
          <a:off x="873694" y="358877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300-000010000000}"/>
            </a:ext>
          </a:extLst>
        </xdr:cNvPr>
        <xdr:cNvSpPr/>
      </xdr:nvSpPr>
      <xdr:spPr>
        <a:xfrm>
          <a:off x="5991108" y="47625"/>
          <a:ext cx="3925094" cy="5839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3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66501" y="309564"/>
          <a:ext cx="3358696" cy="29822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1485789" y="48418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61751" y="4193043"/>
          <a:ext cx="1679574"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2153901" y="5062085"/>
          <a:ext cx="58147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10</xdr:col>
      <xdr:colOff>63500</xdr:colOff>
      <xdr:row>3</xdr:row>
      <xdr:rowOff>269875</xdr:rowOff>
    </xdr:from>
    <xdr:to>
      <xdr:col>17</xdr:col>
      <xdr:colOff>154780</xdr:colOff>
      <xdr:row>5</xdr:row>
      <xdr:rowOff>281781</xdr:rowOff>
    </xdr:to>
    <xdr:sp macro="" textlink="">
      <xdr:nvSpPr>
        <xdr:cNvPr id="22" name="角丸四角形吹き出し 21">
          <a:extLst>
            <a:ext uri="{FF2B5EF4-FFF2-40B4-BE49-F238E27FC236}">
              <a16:creationId xmlns:a16="http://schemas.microsoft.com/office/drawing/2014/main" id="{00000000-0008-0000-0300-000016000000}"/>
            </a:ext>
          </a:extLst>
        </xdr:cNvPr>
        <xdr:cNvSpPr/>
      </xdr:nvSpPr>
      <xdr:spPr>
        <a:xfrm>
          <a:off x="3413125" y="92075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79376</xdr:colOff>
      <xdr:row>8</xdr:row>
      <xdr:rowOff>23814</xdr:rowOff>
    </xdr:from>
    <xdr:to>
      <xdr:col>37</xdr:col>
      <xdr:colOff>170089</xdr:colOff>
      <xdr:row>9</xdr:row>
      <xdr:rowOff>28350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1811001" y="2103439"/>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xdr:colOff>
      <xdr:row>15</xdr:row>
      <xdr:rowOff>0</xdr:rowOff>
    </xdr:from>
    <xdr:to>
      <xdr:col>33</xdr:col>
      <xdr:colOff>36286</xdr:colOff>
      <xdr:row>24</xdr:row>
      <xdr:rowOff>1</xdr:rowOff>
    </xdr:to>
    <xdr:sp macro="" textlink="">
      <xdr:nvSpPr>
        <xdr:cNvPr id="24" name="角丸四角形 23">
          <a:extLst>
            <a:ext uri="{FF2B5EF4-FFF2-40B4-BE49-F238E27FC236}">
              <a16:creationId xmlns:a16="http://schemas.microsoft.com/office/drawing/2014/main" id="{00000000-0008-0000-0400-000018000000}"/>
            </a:ext>
          </a:extLst>
        </xdr:cNvPr>
        <xdr:cNvSpPr/>
      </xdr:nvSpPr>
      <xdr:spPr>
        <a:xfrm>
          <a:off x="142875" y="3667125"/>
          <a:ext cx="11275786" cy="277812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endParaRPr kumimoji="1" lang="en-US" altLang="ja-JP" sz="1800">
            <a:ln>
              <a:solidFill>
                <a:schemeClr val="tx1"/>
              </a:solidFill>
            </a:ln>
            <a:solidFill>
              <a:srgbClr val="FF0000"/>
            </a:solidFill>
          </a:endParaRPr>
        </a:p>
        <a:p>
          <a:pPr algn="ctr"/>
          <a:r>
            <a:rPr kumimoji="1" lang="ja-JP" altLang="en-US" sz="3200">
              <a:ln>
                <a:solidFill>
                  <a:schemeClr val="tx1"/>
                </a:solidFill>
              </a:ln>
              <a:solidFill>
                <a:srgbClr val="FF0000"/>
              </a:solidFill>
            </a:rPr>
            <a:t>返還ありの場合、この項目は入力不要です。</a:t>
          </a:r>
          <a:endParaRPr kumimoji="1" lang="en-US" altLang="ja-JP" sz="3200">
            <a:ln>
              <a:solidFill>
                <a:schemeClr val="tx1"/>
              </a:solidFill>
            </a:ln>
            <a:solidFill>
              <a:srgbClr val="FF0000"/>
            </a:solidFill>
          </a:endParaRPr>
        </a:p>
        <a:p>
          <a:pPr algn="ctr"/>
          <a:r>
            <a:rPr kumimoji="1" lang="ja-JP" altLang="en-US" sz="3200">
              <a:ln>
                <a:solidFill>
                  <a:schemeClr val="tx1"/>
                </a:solidFill>
              </a:ln>
              <a:solidFill>
                <a:srgbClr val="FF0000"/>
              </a:solidFill>
            </a:rPr>
            <a:t>以下の</a:t>
          </a:r>
          <a:r>
            <a:rPr kumimoji="1" lang="en-US" altLang="ja-JP" sz="3200">
              <a:ln>
                <a:solidFill>
                  <a:schemeClr val="tx1"/>
                </a:solidFill>
              </a:ln>
              <a:solidFill>
                <a:srgbClr val="FF0000"/>
              </a:solidFill>
            </a:rPr>
            <a:t>【</a:t>
          </a:r>
          <a:r>
            <a:rPr kumimoji="1" lang="ja-JP" altLang="en-US" sz="3200">
              <a:ln>
                <a:solidFill>
                  <a:schemeClr val="tx1"/>
                </a:solidFill>
              </a:ln>
              <a:solidFill>
                <a:srgbClr val="FF0000"/>
              </a:solidFill>
            </a:rPr>
            <a:t>仕入控除税額（返還額）がある場合</a:t>
          </a:r>
          <a:r>
            <a:rPr kumimoji="1" lang="en-US" altLang="ja-JP" sz="3200">
              <a:ln>
                <a:solidFill>
                  <a:schemeClr val="tx1"/>
                </a:solidFill>
              </a:ln>
              <a:solidFill>
                <a:srgbClr val="FF0000"/>
              </a:solidFill>
            </a:rPr>
            <a:t>】</a:t>
          </a:r>
        </a:p>
        <a:p>
          <a:pPr algn="ctr"/>
          <a:r>
            <a:rPr kumimoji="1" lang="ja-JP" altLang="en-US" sz="3200">
              <a:ln>
                <a:solidFill>
                  <a:schemeClr val="tx1"/>
                </a:solidFill>
              </a:ln>
              <a:solidFill>
                <a:srgbClr val="FF0000"/>
              </a:solidFill>
            </a:rPr>
            <a:t>を入力してください。</a:t>
          </a:r>
          <a:endParaRPr kumimoji="1" lang="en-US" altLang="ja-JP" sz="3200">
            <a:ln>
              <a:solidFill>
                <a:schemeClr val="tx1"/>
              </a:solidFill>
            </a:ln>
            <a:solidFill>
              <a:srgbClr val="FF0000"/>
            </a:solidFill>
          </a:endParaRPr>
        </a:p>
      </xdr:txBody>
    </xdr:sp>
    <xdr:clientData/>
  </xdr:twoCellAnchor>
  <xdr:twoCellAnchor>
    <xdr:from>
      <xdr:col>33</xdr:col>
      <xdr:colOff>113393</xdr:colOff>
      <xdr:row>12</xdr:row>
      <xdr:rowOff>41957</xdr:rowOff>
    </xdr:from>
    <xdr:to>
      <xdr:col>42</xdr:col>
      <xdr:colOff>79375</xdr:colOff>
      <xdr:row>21</xdr:row>
      <xdr:rowOff>379868</xdr:rowOff>
    </xdr:to>
    <xdr:sp macro="" textlink="">
      <xdr:nvSpPr>
        <xdr:cNvPr id="2" name="テキスト ボックス 19">
          <a:extLst>
            <a:ext uri="{FF2B5EF4-FFF2-40B4-BE49-F238E27FC236}">
              <a16:creationId xmlns:a16="http://schemas.microsoft.com/office/drawing/2014/main" id="{00000000-0008-0000-0400-000002000000}"/>
            </a:ext>
          </a:extLst>
        </xdr:cNvPr>
        <xdr:cNvSpPr txBox="1"/>
      </xdr:nvSpPr>
      <xdr:spPr>
        <a:xfrm>
          <a:off x="11600543" y="2975657"/>
          <a:ext cx="3490232" cy="2919186"/>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＜額の確定通知書＞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just">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33</xdr:col>
      <xdr:colOff>113393</xdr:colOff>
      <xdr:row>0</xdr:row>
      <xdr:rowOff>23814</xdr:rowOff>
    </xdr:from>
    <xdr:to>
      <xdr:col>42</xdr:col>
      <xdr:colOff>77107</xdr:colOff>
      <xdr:row>13</xdr:row>
      <xdr:rowOff>12474</xdr:rowOff>
    </xdr:to>
    <xdr:sp macro="" textlink="">
      <xdr:nvSpPr>
        <xdr:cNvPr id="3" name="テキスト ボックス 17">
          <a:extLst>
            <a:ext uri="{FF2B5EF4-FFF2-40B4-BE49-F238E27FC236}">
              <a16:creationId xmlns:a16="http://schemas.microsoft.com/office/drawing/2014/main" id="{00000000-0008-0000-0400-000003000000}"/>
            </a:ext>
          </a:extLst>
        </xdr:cNvPr>
        <xdr:cNvSpPr txBox="1"/>
      </xdr:nvSpPr>
      <xdr:spPr>
        <a:xfrm>
          <a:off x="11600543" y="23814"/>
          <a:ext cx="3487964" cy="320811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050" b="1" kern="100">
              <a:effectLst/>
              <a:latin typeface="游明朝" panose="02020400000000000000" pitchFamily="18" charset="-128"/>
              <a:ea typeface="Meiryo UI" panose="020B0604030504040204" pitchFamily="50" charset="-128"/>
              <a:cs typeface="Times New Roman" panose="02020603050405020304" pitchFamily="18" charset="0"/>
            </a:rPr>
            <a:t>＜交付決定通知書＞</a:t>
          </a:r>
          <a:endParaRPr lang="en-US" altLang="ja-JP" sz="1050" b="1" kern="100">
            <a:effectLst/>
            <a:latin typeface="游明朝" panose="02020400000000000000" pitchFamily="18" charset="-128"/>
            <a:ea typeface="Meiryo UI" panose="020B0604030504040204" pitchFamily="50" charset="-128"/>
            <a:cs typeface="Times New Roman" panose="02020603050405020304" pitchFamily="18" charset="0"/>
          </a:endParaRPr>
        </a:p>
        <a:p>
          <a:pPr algn="l">
            <a:spcAft>
              <a:spcPts val="0"/>
            </a:spcAft>
          </a:pP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5</xdr:col>
      <xdr:colOff>226104</xdr:colOff>
      <xdr:row>0</xdr:row>
      <xdr:rowOff>138906</xdr:rowOff>
    </xdr:from>
    <xdr:to>
      <xdr:col>14</xdr:col>
      <xdr:colOff>180861</xdr:colOff>
      <xdr:row>1</xdr:row>
      <xdr:rowOff>210343</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1845354" y="138906"/>
          <a:ext cx="3126582" cy="319087"/>
        </a:xfrm>
        <a:prstGeom prst="wedgeRoundRectCallout">
          <a:avLst>
            <a:gd name="adj1" fmla="val 1215"/>
            <a:gd name="adj2" fmla="val 106480"/>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この報告書の提出日を入力してください。</a:t>
          </a:r>
        </a:p>
      </xdr:txBody>
    </xdr:sp>
    <xdr:clientData/>
  </xdr:twoCellAnchor>
  <xdr:twoCellAnchor editAs="oneCell">
    <xdr:from>
      <xdr:col>33</xdr:col>
      <xdr:colOff>167821</xdr:colOff>
      <xdr:row>14</xdr:row>
      <xdr:rowOff>60099</xdr:rowOff>
    </xdr:from>
    <xdr:to>
      <xdr:col>42</xdr:col>
      <xdr:colOff>34018</xdr:colOff>
      <xdr:row>21</xdr:row>
      <xdr:rowOff>273277</xdr:rowOff>
    </xdr:to>
    <xdr:pic>
      <xdr:nvPicPr>
        <xdr:cNvPr id="5" name="図 4">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4971" y="3565299"/>
          <a:ext cx="3390447" cy="2222953"/>
        </a:xfrm>
        <a:prstGeom prst="rect">
          <a:avLst/>
        </a:prstGeom>
        <a:noFill/>
        <a:ln>
          <a:noFill/>
        </a:ln>
      </xdr:spPr>
    </xdr:pic>
    <xdr:clientData/>
  </xdr:twoCellAnchor>
  <xdr:twoCellAnchor>
    <xdr:from>
      <xdr:col>1</xdr:col>
      <xdr:colOff>29935</xdr:colOff>
      <xdr:row>26</xdr:row>
      <xdr:rowOff>114980</xdr:rowOff>
    </xdr:from>
    <xdr:to>
      <xdr:col>18</xdr:col>
      <xdr:colOff>138339</xdr:colOff>
      <xdr:row>32</xdr:row>
      <xdr:rowOff>64634</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239485" y="7020605"/>
          <a:ext cx="6099629" cy="1302204"/>
        </a:xfrm>
        <a:prstGeom prst="roundRect">
          <a:avLst/>
        </a:prstGeom>
        <a:solidFill>
          <a:srgbClr val="FF0000">
            <a:alpha val="15000"/>
          </a:srgbClr>
        </a:solidFill>
        <a:ln w="190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120196</xdr:colOff>
      <xdr:row>25</xdr:row>
      <xdr:rowOff>78242</xdr:rowOff>
    </xdr:from>
    <xdr:to>
      <xdr:col>25</xdr:col>
      <xdr:colOff>142875</xdr:colOff>
      <xdr:row>27</xdr:row>
      <xdr:rowOff>103606</xdr:rowOff>
    </xdr:to>
    <xdr:sp macro="" textlink="">
      <xdr:nvSpPr>
        <xdr:cNvPr id="11" name="角丸四角形吹き出し 10">
          <a:extLst>
            <a:ext uri="{FF2B5EF4-FFF2-40B4-BE49-F238E27FC236}">
              <a16:creationId xmlns:a16="http://schemas.microsoft.com/office/drawing/2014/main" id="{00000000-0008-0000-0400-00000B000000}"/>
            </a:ext>
          </a:extLst>
        </xdr:cNvPr>
        <xdr:cNvSpPr/>
      </xdr:nvSpPr>
      <xdr:spPr>
        <a:xfrm>
          <a:off x="4517571" y="6777492"/>
          <a:ext cx="4213679" cy="406364"/>
        </a:xfrm>
        <a:prstGeom prst="wedgeRoundRectCallout">
          <a:avLst>
            <a:gd name="adj1" fmla="val -43307"/>
            <a:gd name="adj2" fmla="val 9132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消費税の確定申告書に基づき、入力してください。</a:t>
          </a:r>
        </a:p>
      </xdr:txBody>
    </xdr:sp>
    <xdr:clientData/>
  </xdr:twoCellAnchor>
  <xdr:twoCellAnchor>
    <xdr:from>
      <xdr:col>26</xdr:col>
      <xdr:colOff>184150</xdr:colOff>
      <xdr:row>68</xdr:row>
      <xdr:rowOff>144009</xdr:rowOff>
    </xdr:from>
    <xdr:to>
      <xdr:col>32</xdr:col>
      <xdr:colOff>326572</xdr:colOff>
      <xdr:row>70</xdr:row>
      <xdr:rowOff>44642</xdr:rowOff>
    </xdr:to>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9121775" y="16892134"/>
          <a:ext cx="2237922" cy="376883"/>
        </a:xfrm>
        <a:prstGeom prst="wedgeRoundRectCallout">
          <a:avLst>
            <a:gd name="adj1" fmla="val -71"/>
            <a:gd name="adj2" fmla="val 9039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返還額が自動計算されます。</a:t>
          </a:r>
        </a:p>
      </xdr:txBody>
    </xdr:sp>
    <xdr:clientData/>
  </xdr:twoCellAnchor>
  <xdr:twoCellAnchor>
    <xdr:from>
      <xdr:col>0</xdr:col>
      <xdr:colOff>181881</xdr:colOff>
      <xdr:row>34</xdr:row>
      <xdr:rowOff>85499</xdr:rowOff>
    </xdr:from>
    <xdr:to>
      <xdr:col>33</xdr:col>
      <xdr:colOff>75292</xdr:colOff>
      <xdr:row>55</xdr:row>
      <xdr:rowOff>31750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181881" y="8864374"/>
          <a:ext cx="11275786" cy="4819876"/>
        </a:xfrm>
        <a:prstGeom prst="roundRect">
          <a:avLst>
            <a:gd name="adj" fmla="val 4186"/>
          </a:avLst>
        </a:prstGeom>
        <a:solidFill>
          <a:schemeClr val="tx1">
            <a:alpha val="40000"/>
          </a:schemeClr>
        </a:solid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4000">
              <a:ln>
                <a:solidFill>
                  <a:schemeClr val="tx1"/>
                </a:solidFill>
              </a:ln>
              <a:solidFill>
                <a:srgbClr val="FF0000"/>
              </a:solidFill>
            </a:rPr>
            <a:t>個別対応方式で申告している場合、</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この項目は入力不要です。</a:t>
          </a:r>
          <a:endParaRPr kumimoji="1" lang="en-US" altLang="ja-JP" sz="4000">
            <a:ln>
              <a:solidFill>
                <a:schemeClr val="tx1"/>
              </a:solidFill>
            </a:ln>
            <a:solidFill>
              <a:srgbClr val="FF0000"/>
            </a:solidFill>
          </a:endParaRPr>
        </a:p>
        <a:p>
          <a:pPr algn="ctr"/>
          <a:r>
            <a:rPr kumimoji="1" lang="ja-JP" altLang="en-US" sz="4000">
              <a:ln>
                <a:solidFill>
                  <a:schemeClr val="tx1"/>
                </a:solidFill>
              </a:ln>
              <a:solidFill>
                <a:srgbClr val="FF0000"/>
              </a:solidFill>
            </a:rPr>
            <a:t>③に入力してください。</a:t>
          </a:r>
        </a:p>
      </xdr:txBody>
    </xdr:sp>
    <xdr:clientData/>
  </xdr:twoCellAnchor>
  <xdr:twoCellAnchor>
    <xdr:from>
      <xdr:col>23</xdr:col>
      <xdr:colOff>10774</xdr:colOff>
      <xdr:row>14</xdr:row>
      <xdr:rowOff>112827</xdr:rowOff>
    </xdr:from>
    <xdr:to>
      <xdr:col>31</xdr:col>
      <xdr:colOff>77675</xdr:colOff>
      <xdr:row>16</xdr:row>
      <xdr:rowOff>103755</xdr:rowOff>
    </xdr:to>
    <xdr:sp macro="" textlink="">
      <xdr:nvSpPr>
        <xdr:cNvPr id="14" name="角丸四角形吹き出し 13">
          <a:extLst>
            <a:ext uri="{FF2B5EF4-FFF2-40B4-BE49-F238E27FC236}">
              <a16:creationId xmlns:a16="http://schemas.microsoft.com/office/drawing/2014/main" id="{00000000-0008-0000-0400-00000E000000}"/>
            </a:ext>
          </a:extLst>
        </xdr:cNvPr>
        <xdr:cNvSpPr/>
      </xdr:nvSpPr>
      <xdr:spPr>
        <a:xfrm>
          <a:off x="7900649" y="3637077"/>
          <a:ext cx="2860901" cy="387803"/>
        </a:xfrm>
        <a:prstGeom prst="wedgeRoundRectCallout">
          <a:avLst>
            <a:gd name="adj1" fmla="val -2643"/>
            <a:gd name="adj2" fmla="val -91714"/>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最終の確定額を入力してください。</a:t>
          </a:r>
          <a:endParaRPr kumimoji="1" lang="en-US" altLang="ja-JP" sz="1200">
            <a:latin typeface="BIZ UDPゴシック" panose="020B0400000000000000" pitchFamily="50" charset="-128"/>
            <a:ea typeface="BIZ UDPゴシック" panose="020B0400000000000000" pitchFamily="50" charset="-128"/>
          </a:endParaRPr>
        </a:p>
      </xdr:txBody>
    </xdr:sp>
    <xdr:clientData/>
  </xdr:twoCellAnchor>
  <xdr:twoCellAnchor>
    <xdr:from>
      <xdr:col>4</xdr:col>
      <xdr:colOff>206944</xdr:colOff>
      <xdr:row>14</xdr:row>
      <xdr:rowOff>96271</xdr:rowOff>
    </xdr:from>
    <xdr:to>
      <xdr:col>14</xdr:col>
      <xdr:colOff>228373</xdr:colOff>
      <xdr:row>17</xdr:row>
      <xdr:rowOff>48646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1461069" y="3620521"/>
          <a:ext cx="3513929" cy="587375"/>
        </a:xfrm>
        <a:prstGeom prst="wedgeRoundRectCallout">
          <a:avLst>
            <a:gd name="adj1" fmla="val -711"/>
            <a:gd name="adj2" fmla="val -8134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交付決定日付・文書番号を入力してください。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en-US" altLang="ja-JP" sz="1200">
              <a:latin typeface="BIZ UDPゴシック" panose="020B0400000000000000" pitchFamily="50" charset="-128"/>
              <a:ea typeface="BIZ UDPゴシック" panose="020B0400000000000000" pitchFamily="50" charset="-128"/>
            </a:rPr>
            <a:t>※</a:t>
          </a:r>
          <a:r>
            <a:rPr kumimoji="1" lang="ja-JP" altLang="en-US" sz="1200">
              <a:latin typeface="BIZ UDPゴシック" panose="020B0400000000000000" pitchFamily="50" charset="-128"/>
              <a:ea typeface="BIZ UDPゴシック" panose="020B0400000000000000" pitchFamily="50" charset="-128"/>
            </a:rPr>
            <a:t>確定日付・文書番号ではありません。</a:t>
          </a:r>
        </a:p>
      </xdr:txBody>
    </xdr:sp>
    <xdr:clientData/>
  </xdr:twoCellAnchor>
  <xdr:twoCellAnchor>
    <xdr:from>
      <xdr:col>18</xdr:col>
      <xdr:colOff>53858</xdr:colOff>
      <xdr:row>0</xdr:row>
      <xdr:rowOff>47625</xdr:rowOff>
    </xdr:from>
    <xdr:to>
      <xdr:col>29</xdr:col>
      <xdr:colOff>137202</xdr:colOff>
      <xdr:row>2</xdr:row>
      <xdr:rowOff>123562</xdr:rowOff>
    </xdr:to>
    <xdr:sp macro="" textlink="">
      <xdr:nvSpPr>
        <xdr:cNvPr id="16" name="角丸四角形吹き出し 15">
          <a:extLst>
            <a:ext uri="{FF2B5EF4-FFF2-40B4-BE49-F238E27FC236}">
              <a16:creationId xmlns:a16="http://schemas.microsoft.com/office/drawing/2014/main" id="{00000000-0008-0000-0400-000010000000}"/>
            </a:ext>
          </a:extLst>
        </xdr:cNvPr>
        <xdr:cNvSpPr/>
      </xdr:nvSpPr>
      <xdr:spPr>
        <a:xfrm>
          <a:off x="6254633" y="47625"/>
          <a:ext cx="3960019" cy="571237"/>
        </a:xfrm>
        <a:prstGeom prst="wedgeRoundRectCallout">
          <a:avLst>
            <a:gd name="adj1" fmla="val -1954"/>
            <a:gd name="adj2" fmla="val 9295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納付書送付先を入力してください。</a:t>
          </a:r>
          <a:endParaRPr kumimoji="1" lang="en-US" altLang="ja-JP" sz="1200">
            <a:latin typeface="BIZ UDPゴシック" panose="020B0400000000000000" pitchFamily="50" charset="-128"/>
            <a:ea typeface="BIZ UDPゴシック" panose="020B0400000000000000" pitchFamily="50" charset="-128"/>
          </a:endParaRPr>
        </a:p>
        <a:p>
          <a:pPr algn="ctr"/>
          <a:r>
            <a:rPr kumimoji="1" lang="ja-JP" altLang="en-US" sz="1200" b="1" u="sng">
              <a:latin typeface="BIZ UDPゴシック" panose="020B0400000000000000" pitchFamily="50" charset="-128"/>
              <a:ea typeface="BIZ UDPゴシック" panose="020B0400000000000000" pitchFamily="50" charset="-128"/>
            </a:rPr>
            <a:t>住所・宛名に誤りがないか、必ず確認してください。</a:t>
          </a:r>
          <a:endParaRPr kumimoji="1" lang="en-US" altLang="ja-JP" sz="1200" b="1" u="sng">
            <a:latin typeface="BIZ UDPゴシック" panose="020B0400000000000000" pitchFamily="50" charset="-128"/>
            <a:ea typeface="BIZ UDPゴシック" panose="020B0400000000000000" pitchFamily="50" charset="-128"/>
          </a:endParaRPr>
        </a:p>
      </xdr:txBody>
    </xdr:sp>
    <xdr:clientData/>
  </xdr:twoCellAnchor>
  <xdr:twoCellAnchor editAs="oneCell">
    <xdr:from>
      <xdr:col>33</xdr:col>
      <xdr:colOff>190501</xdr:colOff>
      <xdr:row>1</xdr:row>
      <xdr:rowOff>55564</xdr:rowOff>
    </xdr:from>
    <xdr:to>
      <xdr:col>42</xdr:col>
      <xdr:colOff>56697</xdr:colOff>
      <xdr:row>13</xdr:row>
      <xdr:rowOff>53295</xdr:rowOff>
    </xdr:to>
    <xdr:pic>
      <xdr:nvPicPr>
        <xdr:cNvPr id="17" name="図 16">
          <a:extLst>
            <a:ext uri="{FF2B5EF4-FFF2-40B4-BE49-F238E27FC236}">
              <a16:creationId xmlns:a16="http://schemas.microsoft.com/office/drawing/2014/main" id="{00000000-0008-0000-0400-000011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77651" y="303214"/>
          <a:ext cx="3390446" cy="2969531"/>
        </a:xfrm>
        <a:prstGeom prst="rect">
          <a:avLst/>
        </a:prstGeom>
        <a:noFill/>
        <a:ln>
          <a:noFill/>
        </a:ln>
      </xdr:spPr>
    </xdr:pic>
    <xdr:clientData/>
  </xdr:twoCellAnchor>
  <xdr:twoCellAnchor>
    <xdr:from>
      <xdr:col>33</xdr:col>
      <xdr:colOff>309789</xdr:colOff>
      <xdr:row>1</xdr:row>
      <xdr:rowOff>230189</xdr:rowOff>
    </xdr:from>
    <xdr:to>
      <xdr:col>37</xdr:col>
      <xdr:colOff>51252</xdr:colOff>
      <xdr:row>3</xdr:row>
      <xdr:rowOff>123600</xdr:rowOff>
    </xdr:to>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11796939" y="477839"/>
          <a:ext cx="1503588" cy="283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交付決定文書番号</a:t>
          </a:r>
        </a:p>
      </xdr:txBody>
    </xdr:sp>
    <xdr:clientData/>
  </xdr:twoCellAnchor>
  <xdr:twoCellAnchor>
    <xdr:from>
      <xdr:col>33</xdr:col>
      <xdr:colOff>285751</xdr:colOff>
      <xdr:row>17</xdr:row>
      <xdr:rowOff>33793</xdr:rowOff>
    </xdr:from>
    <xdr:to>
      <xdr:col>37</xdr:col>
      <xdr:colOff>219075</xdr:colOff>
      <xdr:row>18</xdr:row>
      <xdr:rowOff>90489</xdr:rowOff>
    </xdr:to>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11772901" y="4167643"/>
          <a:ext cx="1695449" cy="2948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交付決定日付・文書番号</a:t>
          </a:r>
        </a:p>
      </xdr:txBody>
    </xdr:sp>
    <xdr:clientData/>
  </xdr:twoCellAnchor>
  <xdr:twoCellAnchor>
    <xdr:from>
      <xdr:col>35</xdr:col>
      <xdr:colOff>279401</xdr:colOff>
      <xdr:row>19</xdr:row>
      <xdr:rowOff>283710</xdr:rowOff>
    </xdr:from>
    <xdr:to>
      <xdr:col>36</xdr:col>
      <xdr:colOff>162378</xdr:colOff>
      <xdr:row>20</xdr:row>
      <xdr:rowOff>192995</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12471401" y="5036685"/>
          <a:ext cx="587827" cy="290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確定額</a:t>
          </a:r>
        </a:p>
      </xdr:txBody>
    </xdr:sp>
    <xdr:clientData/>
  </xdr:twoCellAnchor>
  <xdr:twoCellAnchor>
    <xdr:from>
      <xdr:col>1</xdr:col>
      <xdr:colOff>11339</xdr:colOff>
      <xdr:row>51</xdr:row>
      <xdr:rowOff>31751</xdr:rowOff>
    </xdr:from>
    <xdr:to>
      <xdr:col>10</xdr:col>
      <xdr:colOff>124732</xdr:colOff>
      <xdr:row>53</xdr:row>
      <xdr:rowOff>200672</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217714" y="12795251"/>
          <a:ext cx="3256643" cy="661046"/>
        </a:xfrm>
        <a:prstGeom prst="wedgeRoundRectCallout">
          <a:avLst>
            <a:gd name="adj1" fmla="val -42694"/>
            <a:gd name="adj2" fmla="val 106033"/>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個別対応方式により申告している場合、プルダウンで、○を選択してください。</a:t>
          </a:r>
        </a:p>
      </xdr:txBody>
    </xdr:sp>
    <xdr:clientData/>
  </xdr:twoCellAnchor>
  <xdr:twoCellAnchor>
    <xdr:from>
      <xdr:col>22</xdr:col>
      <xdr:colOff>142875</xdr:colOff>
      <xdr:row>50</xdr:row>
      <xdr:rowOff>132671</xdr:rowOff>
    </xdr:from>
    <xdr:to>
      <xdr:col>32</xdr:col>
      <xdr:colOff>335532</xdr:colOff>
      <xdr:row>54</xdr:row>
      <xdr:rowOff>98653</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7683500" y="12658046"/>
          <a:ext cx="3685157" cy="950232"/>
        </a:xfrm>
        <a:prstGeom prst="wedgeRoundRectCallout">
          <a:avLst>
            <a:gd name="adj1" fmla="val 978"/>
            <a:gd name="adj2" fmla="val 73052"/>
            <a:gd name="adj3" fmla="val 16667"/>
          </a:avLst>
        </a:prstGeom>
        <a:solidFill>
          <a:schemeClr val="accent4">
            <a:lumMod val="20000"/>
            <a:lumOff val="80000"/>
          </a:schemeClr>
        </a:solidFill>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latin typeface="BIZ UDPゴシック" panose="020B0400000000000000" pitchFamily="50" charset="-128"/>
              <a:ea typeface="BIZ UDPゴシック" panose="020B0400000000000000" pitchFamily="50" charset="-128"/>
            </a:rPr>
            <a:t>こちらに添付書類が表示されます。</a:t>
          </a:r>
          <a:endParaRPr kumimoji="1" lang="en-US" altLang="ja-JP" sz="1400">
            <a:latin typeface="BIZ UDPゴシック" panose="020B0400000000000000" pitchFamily="50" charset="-128"/>
            <a:ea typeface="BIZ UDPゴシック" panose="020B0400000000000000" pitchFamily="50" charset="-128"/>
          </a:endParaRPr>
        </a:p>
        <a:p>
          <a:pPr algn="ctr"/>
          <a:r>
            <a:rPr kumimoji="1" lang="ja-JP" altLang="en-US" sz="1400">
              <a:latin typeface="BIZ UDPゴシック" panose="020B0400000000000000" pitchFamily="50" charset="-128"/>
              <a:ea typeface="BIZ UDPゴシック" panose="020B0400000000000000" pitchFamily="50" charset="-128"/>
            </a:rPr>
            <a:t>この様式を</a:t>
          </a:r>
          <a:r>
            <a:rPr kumimoji="1" lang="en-US" altLang="ja-JP" sz="1400" b="1" u="sng">
              <a:latin typeface="BIZ UDPゴシック" panose="020B0400000000000000" pitchFamily="50" charset="-128"/>
              <a:ea typeface="BIZ UDPゴシック" panose="020B0400000000000000" pitchFamily="50" charset="-128"/>
            </a:rPr>
            <a:t>Excel</a:t>
          </a:r>
          <a:r>
            <a:rPr kumimoji="1" lang="ja-JP" altLang="en-US" sz="1400" b="1" u="sng">
              <a:latin typeface="BIZ UDPゴシック" panose="020B0400000000000000" pitchFamily="50" charset="-128"/>
              <a:ea typeface="BIZ UDPゴシック" panose="020B0400000000000000" pitchFamily="50" charset="-128"/>
            </a:rPr>
            <a:t>形式のまま</a:t>
          </a:r>
          <a:r>
            <a:rPr kumimoji="1" lang="ja-JP" altLang="en-US" sz="1400">
              <a:latin typeface="BIZ UDPゴシック" panose="020B0400000000000000" pitchFamily="50" charset="-128"/>
              <a:ea typeface="BIZ UDPゴシック" panose="020B0400000000000000" pitchFamily="50" charset="-128"/>
            </a:rPr>
            <a:t>、必要な添付書類とともに、</a:t>
          </a:r>
          <a:r>
            <a:rPr kumimoji="1" lang="ja-JP" altLang="en-US" sz="1400" b="1" u="sng">
              <a:latin typeface="BIZ UDPゴシック" panose="020B0400000000000000" pitchFamily="50" charset="-128"/>
              <a:ea typeface="BIZ UDPゴシック" panose="020B0400000000000000" pitchFamily="50" charset="-128"/>
            </a:rPr>
            <a:t>メールで提出</a:t>
          </a:r>
          <a:r>
            <a:rPr kumimoji="1" lang="ja-JP" altLang="en-US" sz="1400">
              <a:latin typeface="BIZ UDPゴシック" panose="020B0400000000000000" pitchFamily="50" charset="-128"/>
              <a:ea typeface="BIZ UDPゴシック" panose="020B0400000000000000" pitchFamily="50" charset="-128"/>
            </a:rPr>
            <a:t>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95251</xdr:colOff>
      <xdr:row>64</xdr:row>
      <xdr:rowOff>206374</xdr:rowOff>
    </xdr:from>
    <xdr:to>
      <xdr:col>27</xdr:col>
      <xdr:colOff>111125</xdr:colOff>
      <xdr:row>68</xdr:row>
      <xdr:rowOff>45874</xdr:rowOff>
    </xdr:to>
    <xdr:sp macro="" textlink="">
      <xdr:nvSpPr>
        <xdr:cNvPr id="21" name="角丸四角形吹き出し 20">
          <a:extLst>
            <a:ext uri="{FF2B5EF4-FFF2-40B4-BE49-F238E27FC236}">
              <a16:creationId xmlns:a16="http://schemas.microsoft.com/office/drawing/2014/main" id="{00000000-0008-0000-0400-000015000000}"/>
            </a:ext>
          </a:extLst>
        </xdr:cNvPr>
        <xdr:cNvSpPr/>
      </xdr:nvSpPr>
      <xdr:spPr>
        <a:xfrm>
          <a:off x="4143376" y="16001999"/>
          <a:ext cx="5254624" cy="792000"/>
        </a:xfrm>
        <a:prstGeom prst="wedgeRoundRectCallout">
          <a:avLst>
            <a:gd name="adj1" fmla="val -40667"/>
            <a:gd name="adj2" fmla="val -76906"/>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200">
              <a:latin typeface="BIZ UDPゴシック" panose="020B0400000000000000" pitchFamily="50" charset="-128"/>
              <a:ea typeface="BIZ UDPゴシック" panose="020B0400000000000000" pitchFamily="50" charset="-128"/>
            </a:rPr>
            <a:t>実績報告した内容に基づき、補助金対象経費の内訳を記入してください。</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課税売上対応分か共通対応分か非課税売上対応分かは、</a:t>
          </a:r>
          <a:endParaRPr kumimoji="1" lang="en-US" altLang="ja-JP" sz="1200">
            <a:latin typeface="BIZ UDPゴシック" panose="020B0400000000000000" pitchFamily="50" charset="-128"/>
            <a:ea typeface="BIZ UDPゴシック" panose="020B0400000000000000" pitchFamily="50" charset="-128"/>
          </a:endParaRPr>
        </a:p>
        <a:p>
          <a:pPr algn="l"/>
          <a:r>
            <a:rPr kumimoji="1" lang="ja-JP" altLang="en-US" sz="1200">
              <a:latin typeface="BIZ UDPゴシック" panose="020B0400000000000000" pitchFamily="50" charset="-128"/>
              <a:ea typeface="BIZ UDPゴシック" panose="020B0400000000000000" pitchFamily="50" charset="-128"/>
            </a:rPr>
            <a:t>税理士又は経理の担当に確認してください。</a:t>
          </a:r>
        </a:p>
      </xdr:txBody>
    </xdr:sp>
    <xdr:clientData/>
  </xdr:twoCellAnchor>
  <xdr:twoCellAnchor>
    <xdr:from>
      <xdr:col>10</xdr:col>
      <xdr:colOff>95250</xdr:colOff>
      <xdr:row>4</xdr:row>
      <xdr:rowOff>15875</xdr:rowOff>
    </xdr:from>
    <xdr:to>
      <xdr:col>17</xdr:col>
      <xdr:colOff>186530</xdr:colOff>
      <xdr:row>6</xdr:row>
      <xdr:rowOff>27781</xdr:rowOff>
    </xdr:to>
    <xdr:sp macro="" textlink="">
      <xdr:nvSpPr>
        <xdr:cNvPr id="22" name="角丸四角形吹き出し 21">
          <a:extLst>
            <a:ext uri="{FF2B5EF4-FFF2-40B4-BE49-F238E27FC236}">
              <a16:creationId xmlns:a16="http://schemas.microsoft.com/office/drawing/2014/main" id="{00000000-0008-0000-0400-000016000000}"/>
            </a:ext>
          </a:extLst>
        </xdr:cNvPr>
        <xdr:cNvSpPr/>
      </xdr:nvSpPr>
      <xdr:spPr>
        <a:xfrm>
          <a:off x="3444875" y="952500"/>
          <a:ext cx="2536030" cy="583406"/>
        </a:xfrm>
        <a:prstGeom prst="wedgeRoundRectCallout">
          <a:avLst>
            <a:gd name="adj1" fmla="val -61655"/>
            <a:gd name="adj2" fmla="val 16609"/>
            <a:gd name="adj3" fmla="val 16667"/>
          </a:avLst>
        </a:prstGeom>
        <a:ln w="190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latin typeface="BIZ UDPゴシック" panose="020B0400000000000000" pitchFamily="50" charset="-128"/>
              <a:ea typeface="BIZ UDPゴシック" panose="020B0400000000000000" pitchFamily="50" charset="-128"/>
            </a:rPr>
            <a:t>個人事業主の場合、法人所在地と法人名称は入力不要です。</a:t>
          </a:r>
        </a:p>
      </xdr:txBody>
    </xdr:sp>
    <xdr:clientData/>
  </xdr:twoCellAnchor>
  <xdr:twoCellAnchor>
    <xdr:from>
      <xdr:col>34</xdr:col>
      <xdr:colOff>41276</xdr:colOff>
      <xdr:row>8</xdr:row>
      <xdr:rowOff>1589</xdr:rowOff>
    </xdr:from>
    <xdr:to>
      <xdr:col>37</xdr:col>
      <xdr:colOff>131989</xdr:colOff>
      <xdr:row>9</xdr:row>
      <xdr:rowOff>6125</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11772901" y="2081214"/>
          <a:ext cx="1487713" cy="290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B0F0"/>
              </a:solidFill>
            </a:rPr>
            <a:t>交付決定日付</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556062</xdr:colOff>
      <xdr:row>8</xdr:row>
      <xdr:rowOff>96933</xdr:rowOff>
    </xdr:from>
    <xdr:ext cx="17112377" cy="2667269"/>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556062" y="2113058"/>
          <a:ext cx="17112377" cy="2667269"/>
        </a:xfrm>
        <a:prstGeom prst="rect">
          <a:avLst/>
        </a:prstGeom>
        <a:solidFill>
          <a:schemeClr val="accent3">
            <a:lumMod val="60000"/>
            <a:lumOff val="40000"/>
          </a:schemeClr>
        </a:solidFill>
        <a:ln w="127000" cmpd="thinThick">
          <a:solidFill>
            <a:schemeClr val="tx1"/>
          </a:solidFill>
        </a:ln>
      </xdr:spPr>
      <xdr:txBody>
        <a:bodyPr wrap="none" lIns="91440" tIns="45720" rIns="91440" bIns="45720">
          <a:spAutoFit/>
        </a:bodyPr>
        <a:lstStyle/>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大阪府作業用シートです。</a:t>
          </a:r>
          <a:endParaRPr kumimoji="1" lang="en-US" altLang="ja-JP"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a:p>
          <a:pPr algn="ctr"/>
          <a:r>
            <a:rPr kumimoji="1"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rPr>
            <a:t>このシートの削除・改変は行わないでください。</a:t>
          </a:r>
          <a:endParaRPr lang="ja-JP" altLang="en-US" sz="6000" b="1" cap="none" spc="0">
            <a:ln w="9525">
              <a:solidFill>
                <a:schemeClr val="bg1"/>
              </a:solidFill>
              <a:prstDash val="solid"/>
            </a:ln>
            <a:solidFill>
              <a:schemeClr val="tx1"/>
            </a:solidFill>
            <a:effectLst>
              <a:outerShdw blurRad="12700" dist="38100" dir="2700000" algn="tl" rotWithShape="0">
                <a:schemeClr val="bg1">
                  <a:lumMod val="50000"/>
                </a:schemeClr>
              </a:outerShdw>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C1:X56"/>
  <sheetViews>
    <sheetView view="pageBreakPreview" zoomScale="110" zoomScaleNormal="100" zoomScaleSheetLayoutView="110" workbookViewId="0"/>
  </sheetViews>
  <sheetFormatPr defaultRowHeight="15.9" customHeight="1" x14ac:dyDescent="0.45"/>
  <cols>
    <col min="1" max="2" width="1.59765625" style="8" customWidth="1"/>
    <col min="3" max="23" width="3.69921875" style="8" customWidth="1"/>
    <col min="24" max="24" width="1.59765625" style="8" customWidth="1"/>
    <col min="25" max="253" width="9" style="8"/>
    <col min="254" max="255" width="1.59765625" style="8" customWidth="1"/>
    <col min="256" max="256" width="9" style="8"/>
    <col min="257" max="258" width="2.69921875" style="8" customWidth="1"/>
    <col min="259" max="259" width="5" style="8" customWidth="1"/>
    <col min="260" max="260" width="3.8984375" style="8" customWidth="1"/>
    <col min="261" max="263" width="9" style="8"/>
    <col min="264" max="264" width="4.5" style="8" customWidth="1"/>
    <col min="265" max="265" width="5.5" style="8" customWidth="1"/>
    <col min="266" max="266" width="9" style="8"/>
    <col min="267" max="268" width="8.09765625" style="8" customWidth="1"/>
    <col min="269" max="271" width="1.59765625" style="8" customWidth="1"/>
    <col min="272" max="509" width="9" style="8"/>
    <col min="510" max="511" width="1.59765625" style="8" customWidth="1"/>
    <col min="512" max="512" width="9" style="8"/>
    <col min="513" max="514" width="2.69921875" style="8" customWidth="1"/>
    <col min="515" max="515" width="5" style="8" customWidth="1"/>
    <col min="516" max="516" width="3.8984375" style="8" customWidth="1"/>
    <col min="517" max="519" width="9" style="8"/>
    <col min="520" max="520" width="4.5" style="8" customWidth="1"/>
    <col min="521" max="521" width="5.5" style="8" customWidth="1"/>
    <col min="522" max="522" width="9" style="8"/>
    <col min="523" max="524" width="8.09765625" style="8" customWidth="1"/>
    <col min="525" max="527" width="1.59765625" style="8" customWidth="1"/>
    <col min="528" max="765" width="9" style="8"/>
    <col min="766" max="767" width="1.59765625" style="8" customWidth="1"/>
    <col min="768" max="768" width="9" style="8"/>
    <col min="769" max="770" width="2.69921875" style="8" customWidth="1"/>
    <col min="771" max="771" width="5" style="8" customWidth="1"/>
    <col min="772" max="772" width="3.8984375" style="8" customWidth="1"/>
    <col min="773" max="775" width="9" style="8"/>
    <col min="776" max="776" width="4.5" style="8" customWidth="1"/>
    <col min="777" max="777" width="5.5" style="8" customWidth="1"/>
    <col min="778" max="778" width="9" style="8"/>
    <col min="779" max="780" width="8.09765625" style="8" customWidth="1"/>
    <col min="781" max="783" width="1.59765625" style="8" customWidth="1"/>
    <col min="784" max="1021" width="9" style="8"/>
    <col min="1022" max="1023" width="1.59765625" style="8" customWidth="1"/>
    <col min="1024" max="1024" width="9" style="8"/>
    <col min="1025" max="1026" width="2.69921875" style="8" customWidth="1"/>
    <col min="1027" max="1027" width="5" style="8" customWidth="1"/>
    <col min="1028" max="1028" width="3.8984375" style="8" customWidth="1"/>
    <col min="1029" max="1031" width="9" style="8"/>
    <col min="1032" max="1032" width="4.5" style="8" customWidth="1"/>
    <col min="1033" max="1033" width="5.5" style="8" customWidth="1"/>
    <col min="1034" max="1034" width="9" style="8"/>
    <col min="1035" max="1036" width="8.09765625" style="8" customWidth="1"/>
    <col min="1037" max="1039" width="1.59765625" style="8" customWidth="1"/>
    <col min="1040" max="1277" width="9" style="8"/>
    <col min="1278" max="1279" width="1.59765625" style="8" customWidth="1"/>
    <col min="1280" max="1280" width="9" style="8"/>
    <col min="1281" max="1282" width="2.69921875" style="8" customWidth="1"/>
    <col min="1283" max="1283" width="5" style="8" customWidth="1"/>
    <col min="1284" max="1284" width="3.8984375" style="8" customWidth="1"/>
    <col min="1285" max="1287" width="9" style="8"/>
    <col min="1288" max="1288" width="4.5" style="8" customWidth="1"/>
    <col min="1289" max="1289" width="5.5" style="8" customWidth="1"/>
    <col min="1290" max="1290" width="9" style="8"/>
    <col min="1291" max="1292" width="8.09765625" style="8" customWidth="1"/>
    <col min="1293" max="1295" width="1.59765625" style="8" customWidth="1"/>
    <col min="1296" max="1533" width="9" style="8"/>
    <col min="1534" max="1535" width="1.59765625" style="8" customWidth="1"/>
    <col min="1536" max="1536" width="9" style="8"/>
    <col min="1537" max="1538" width="2.69921875" style="8" customWidth="1"/>
    <col min="1539" max="1539" width="5" style="8" customWidth="1"/>
    <col min="1540" max="1540" width="3.8984375" style="8" customWidth="1"/>
    <col min="1541" max="1543" width="9" style="8"/>
    <col min="1544" max="1544" width="4.5" style="8" customWidth="1"/>
    <col min="1545" max="1545" width="5.5" style="8" customWidth="1"/>
    <col min="1546" max="1546" width="9" style="8"/>
    <col min="1547" max="1548" width="8.09765625" style="8" customWidth="1"/>
    <col min="1549" max="1551" width="1.59765625" style="8" customWidth="1"/>
    <col min="1552" max="1789" width="9" style="8"/>
    <col min="1790" max="1791" width="1.59765625" style="8" customWidth="1"/>
    <col min="1792" max="1792" width="9" style="8"/>
    <col min="1793" max="1794" width="2.69921875" style="8" customWidth="1"/>
    <col min="1795" max="1795" width="5" style="8" customWidth="1"/>
    <col min="1796" max="1796" width="3.8984375" style="8" customWidth="1"/>
    <col min="1797" max="1799" width="9" style="8"/>
    <col min="1800" max="1800" width="4.5" style="8" customWidth="1"/>
    <col min="1801" max="1801" width="5.5" style="8" customWidth="1"/>
    <col min="1802" max="1802" width="9" style="8"/>
    <col min="1803" max="1804" width="8.09765625" style="8" customWidth="1"/>
    <col min="1805" max="1807" width="1.59765625" style="8" customWidth="1"/>
    <col min="1808" max="2045" width="9" style="8"/>
    <col min="2046" max="2047" width="1.59765625" style="8" customWidth="1"/>
    <col min="2048" max="2048" width="9" style="8"/>
    <col min="2049" max="2050" width="2.69921875" style="8" customWidth="1"/>
    <col min="2051" max="2051" width="5" style="8" customWidth="1"/>
    <col min="2052" max="2052" width="3.8984375" style="8" customWidth="1"/>
    <col min="2053" max="2055" width="9" style="8"/>
    <col min="2056" max="2056" width="4.5" style="8" customWidth="1"/>
    <col min="2057" max="2057" width="5.5" style="8" customWidth="1"/>
    <col min="2058" max="2058" width="9" style="8"/>
    <col min="2059" max="2060" width="8.09765625" style="8" customWidth="1"/>
    <col min="2061" max="2063" width="1.59765625" style="8" customWidth="1"/>
    <col min="2064" max="2301" width="9" style="8"/>
    <col min="2302" max="2303" width="1.59765625" style="8" customWidth="1"/>
    <col min="2304" max="2304" width="9" style="8"/>
    <col min="2305" max="2306" width="2.69921875" style="8" customWidth="1"/>
    <col min="2307" max="2307" width="5" style="8" customWidth="1"/>
    <col min="2308" max="2308" width="3.8984375" style="8" customWidth="1"/>
    <col min="2309" max="2311" width="9" style="8"/>
    <col min="2312" max="2312" width="4.5" style="8" customWidth="1"/>
    <col min="2313" max="2313" width="5.5" style="8" customWidth="1"/>
    <col min="2314" max="2314" width="9" style="8"/>
    <col min="2315" max="2316" width="8.09765625" style="8" customWidth="1"/>
    <col min="2317" max="2319" width="1.59765625" style="8" customWidth="1"/>
    <col min="2320" max="2557" width="9" style="8"/>
    <col min="2558" max="2559" width="1.59765625" style="8" customWidth="1"/>
    <col min="2560" max="2560" width="9" style="8"/>
    <col min="2561" max="2562" width="2.69921875" style="8" customWidth="1"/>
    <col min="2563" max="2563" width="5" style="8" customWidth="1"/>
    <col min="2564" max="2564" width="3.8984375" style="8" customWidth="1"/>
    <col min="2565" max="2567" width="9" style="8"/>
    <col min="2568" max="2568" width="4.5" style="8" customWidth="1"/>
    <col min="2569" max="2569" width="5.5" style="8" customWidth="1"/>
    <col min="2570" max="2570" width="9" style="8"/>
    <col min="2571" max="2572" width="8.09765625" style="8" customWidth="1"/>
    <col min="2573" max="2575" width="1.59765625" style="8" customWidth="1"/>
    <col min="2576" max="2813" width="9" style="8"/>
    <col min="2814" max="2815" width="1.59765625" style="8" customWidth="1"/>
    <col min="2816" max="2816" width="9" style="8"/>
    <col min="2817" max="2818" width="2.69921875" style="8" customWidth="1"/>
    <col min="2819" max="2819" width="5" style="8" customWidth="1"/>
    <col min="2820" max="2820" width="3.8984375" style="8" customWidth="1"/>
    <col min="2821" max="2823" width="9" style="8"/>
    <col min="2824" max="2824" width="4.5" style="8" customWidth="1"/>
    <col min="2825" max="2825" width="5.5" style="8" customWidth="1"/>
    <col min="2826" max="2826" width="9" style="8"/>
    <col min="2827" max="2828" width="8.09765625" style="8" customWidth="1"/>
    <col min="2829" max="2831" width="1.59765625" style="8" customWidth="1"/>
    <col min="2832" max="3069" width="9" style="8"/>
    <col min="3070" max="3071" width="1.59765625" style="8" customWidth="1"/>
    <col min="3072" max="3072" width="9" style="8"/>
    <col min="3073" max="3074" width="2.69921875" style="8" customWidth="1"/>
    <col min="3075" max="3075" width="5" style="8" customWidth="1"/>
    <col min="3076" max="3076" width="3.8984375" style="8" customWidth="1"/>
    <col min="3077" max="3079" width="9" style="8"/>
    <col min="3080" max="3080" width="4.5" style="8" customWidth="1"/>
    <col min="3081" max="3081" width="5.5" style="8" customWidth="1"/>
    <col min="3082" max="3082" width="9" style="8"/>
    <col min="3083" max="3084" width="8.09765625" style="8" customWidth="1"/>
    <col min="3085" max="3087" width="1.59765625" style="8" customWidth="1"/>
    <col min="3088" max="3325" width="9" style="8"/>
    <col min="3326" max="3327" width="1.59765625" style="8" customWidth="1"/>
    <col min="3328" max="3328" width="9" style="8"/>
    <col min="3329" max="3330" width="2.69921875" style="8" customWidth="1"/>
    <col min="3331" max="3331" width="5" style="8" customWidth="1"/>
    <col min="3332" max="3332" width="3.8984375" style="8" customWidth="1"/>
    <col min="3333" max="3335" width="9" style="8"/>
    <col min="3336" max="3336" width="4.5" style="8" customWidth="1"/>
    <col min="3337" max="3337" width="5.5" style="8" customWidth="1"/>
    <col min="3338" max="3338" width="9" style="8"/>
    <col min="3339" max="3340" width="8.09765625" style="8" customWidth="1"/>
    <col min="3341" max="3343" width="1.59765625" style="8" customWidth="1"/>
    <col min="3344" max="3581" width="9" style="8"/>
    <col min="3582" max="3583" width="1.59765625" style="8" customWidth="1"/>
    <col min="3584" max="3584" width="9" style="8"/>
    <col min="3585" max="3586" width="2.69921875" style="8" customWidth="1"/>
    <col min="3587" max="3587" width="5" style="8" customWidth="1"/>
    <col min="3588" max="3588" width="3.8984375" style="8" customWidth="1"/>
    <col min="3589" max="3591" width="9" style="8"/>
    <col min="3592" max="3592" width="4.5" style="8" customWidth="1"/>
    <col min="3593" max="3593" width="5.5" style="8" customWidth="1"/>
    <col min="3594" max="3594" width="9" style="8"/>
    <col min="3595" max="3596" width="8.09765625" style="8" customWidth="1"/>
    <col min="3597" max="3599" width="1.59765625" style="8" customWidth="1"/>
    <col min="3600" max="3837" width="9" style="8"/>
    <col min="3838" max="3839" width="1.59765625" style="8" customWidth="1"/>
    <col min="3840" max="3840" width="9" style="8"/>
    <col min="3841" max="3842" width="2.69921875" style="8" customWidth="1"/>
    <col min="3843" max="3843" width="5" style="8" customWidth="1"/>
    <col min="3844" max="3844" width="3.8984375" style="8" customWidth="1"/>
    <col min="3845" max="3847" width="9" style="8"/>
    <col min="3848" max="3848" width="4.5" style="8" customWidth="1"/>
    <col min="3849" max="3849" width="5.5" style="8" customWidth="1"/>
    <col min="3850" max="3850" width="9" style="8"/>
    <col min="3851" max="3852" width="8.09765625" style="8" customWidth="1"/>
    <col min="3853" max="3855" width="1.59765625" style="8" customWidth="1"/>
    <col min="3856" max="4093" width="9" style="8"/>
    <col min="4094" max="4095" width="1.59765625" style="8" customWidth="1"/>
    <col min="4096" max="4096" width="9" style="8"/>
    <col min="4097" max="4098" width="2.69921875" style="8" customWidth="1"/>
    <col min="4099" max="4099" width="5" style="8" customWidth="1"/>
    <col min="4100" max="4100" width="3.8984375" style="8" customWidth="1"/>
    <col min="4101" max="4103" width="9" style="8"/>
    <col min="4104" max="4104" width="4.5" style="8" customWidth="1"/>
    <col min="4105" max="4105" width="5.5" style="8" customWidth="1"/>
    <col min="4106" max="4106" width="9" style="8"/>
    <col min="4107" max="4108" width="8.09765625" style="8" customWidth="1"/>
    <col min="4109" max="4111" width="1.59765625" style="8" customWidth="1"/>
    <col min="4112" max="4349" width="9" style="8"/>
    <col min="4350" max="4351" width="1.59765625" style="8" customWidth="1"/>
    <col min="4352" max="4352" width="9" style="8"/>
    <col min="4353" max="4354" width="2.69921875" style="8" customWidth="1"/>
    <col min="4355" max="4355" width="5" style="8" customWidth="1"/>
    <col min="4356" max="4356" width="3.8984375" style="8" customWidth="1"/>
    <col min="4357" max="4359" width="9" style="8"/>
    <col min="4360" max="4360" width="4.5" style="8" customWidth="1"/>
    <col min="4361" max="4361" width="5.5" style="8" customWidth="1"/>
    <col min="4362" max="4362" width="9" style="8"/>
    <col min="4363" max="4364" width="8.09765625" style="8" customWidth="1"/>
    <col min="4365" max="4367" width="1.59765625" style="8" customWidth="1"/>
    <col min="4368" max="4605" width="9" style="8"/>
    <col min="4606" max="4607" width="1.59765625" style="8" customWidth="1"/>
    <col min="4608" max="4608" width="9" style="8"/>
    <col min="4609" max="4610" width="2.69921875" style="8" customWidth="1"/>
    <col min="4611" max="4611" width="5" style="8" customWidth="1"/>
    <col min="4612" max="4612" width="3.8984375" style="8" customWidth="1"/>
    <col min="4613" max="4615" width="9" style="8"/>
    <col min="4616" max="4616" width="4.5" style="8" customWidth="1"/>
    <col min="4617" max="4617" width="5.5" style="8" customWidth="1"/>
    <col min="4618" max="4618" width="9" style="8"/>
    <col min="4619" max="4620" width="8.09765625" style="8" customWidth="1"/>
    <col min="4621" max="4623" width="1.59765625" style="8" customWidth="1"/>
    <col min="4624" max="4861" width="9" style="8"/>
    <col min="4862" max="4863" width="1.59765625" style="8" customWidth="1"/>
    <col min="4864" max="4864" width="9" style="8"/>
    <col min="4865" max="4866" width="2.69921875" style="8" customWidth="1"/>
    <col min="4867" max="4867" width="5" style="8" customWidth="1"/>
    <col min="4868" max="4868" width="3.8984375" style="8" customWidth="1"/>
    <col min="4869" max="4871" width="9" style="8"/>
    <col min="4872" max="4872" width="4.5" style="8" customWidth="1"/>
    <col min="4873" max="4873" width="5.5" style="8" customWidth="1"/>
    <col min="4874" max="4874" width="9" style="8"/>
    <col min="4875" max="4876" width="8.09765625" style="8" customWidth="1"/>
    <col min="4877" max="4879" width="1.59765625" style="8" customWidth="1"/>
    <col min="4880" max="5117" width="9" style="8"/>
    <col min="5118" max="5119" width="1.59765625" style="8" customWidth="1"/>
    <col min="5120" max="5120" width="9" style="8"/>
    <col min="5121" max="5122" width="2.69921875" style="8" customWidth="1"/>
    <col min="5123" max="5123" width="5" style="8" customWidth="1"/>
    <col min="5124" max="5124" width="3.8984375" style="8" customWidth="1"/>
    <col min="5125" max="5127" width="9" style="8"/>
    <col min="5128" max="5128" width="4.5" style="8" customWidth="1"/>
    <col min="5129" max="5129" width="5.5" style="8" customWidth="1"/>
    <col min="5130" max="5130" width="9" style="8"/>
    <col min="5131" max="5132" width="8.09765625" style="8" customWidth="1"/>
    <col min="5133" max="5135" width="1.59765625" style="8" customWidth="1"/>
    <col min="5136" max="5373" width="9" style="8"/>
    <col min="5374" max="5375" width="1.59765625" style="8" customWidth="1"/>
    <col min="5376" max="5376" width="9" style="8"/>
    <col min="5377" max="5378" width="2.69921875" style="8" customWidth="1"/>
    <col min="5379" max="5379" width="5" style="8" customWidth="1"/>
    <col min="5380" max="5380" width="3.8984375" style="8" customWidth="1"/>
    <col min="5381" max="5383" width="9" style="8"/>
    <col min="5384" max="5384" width="4.5" style="8" customWidth="1"/>
    <col min="5385" max="5385" width="5.5" style="8" customWidth="1"/>
    <col min="5386" max="5386" width="9" style="8"/>
    <col min="5387" max="5388" width="8.09765625" style="8" customWidth="1"/>
    <col min="5389" max="5391" width="1.59765625" style="8" customWidth="1"/>
    <col min="5392" max="5629" width="9" style="8"/>
    <col min="5630" max="5631" width="1.59765625" style="8" customWidth="1"/>
    <col min="5632" max="5632" width="9" style="8"/>
    <col min="5633" max="5634" width="2.69921875" style="8" customWidth="1"/>
    <col min="5635" max="5635" width="5" style="8" customWidth="1"/>
    <col min="5636" max="5636" width="3.8984375" style="8" customWidth="1"/>
    <col min="5637" max="5639" width="9" style="8"/>
    <col min="5640" max="5640" width="4.5" style="8" customWidth="1"/>
    <col min="5641" max="5641" width="5.5" style="8" customWidth="1"/>
    <col min="5642" max="5642" width="9" style="8"/>
    <col min="5643" max="5644" width="8.09765625" style="8" customWidth="1"/>
    <col min="5645" max="5647" width="1.59765625" style="8" customWidth="1"/>
    <col min="5648" max="5885" width="9" style="8"/>
    <col min="5886" max="5887" width="1.59765625" style="8" customWidth="1"/>
    <col min="5888" max="5888" width="9" style="8"/>
    <col min="5889" max="5890" width="2.69921875" style="8" customWidth="1"/>
    <col min="5891" max="5891" width="5" style="8" customWidth="1"/>
    <col min="5892" max="5892" width="3.8984375" style="8" customWidth="1"/>
    <col min="5893" max="5895" width="9" style="8"/>
    <col min="5896" max="5896" width="4.5" style="8" customWidth="1"/>
    <col min="5897" max="5897" width="5.5" style="8" customWidth="1"/>
    <col min="5898" max="5898" width="9" style="8"/>
    <col min="5899" max="5900" width="8.09765625" style="8" customWidth="1"/>
    <col min="5901" max="5903" width="1.59765625" style="8" customWidth="1"/>
    <col min="5904" max="6141" width="9" style="8"/>
    <col min="6142" max="6143" width="1.59765625" style="8" customWidth="1"/>
    <col min="6144" max="6144" width="9" style="8"/>
    <col min="6145" max="6146" width="2.69921875" style="8" customWidth="1"/>
    <col min="6147" max="6147" width="5" style="8" customWidth="1"/>
    <col min="6148" max="6148" width="3.8984375" style="8" customWidth="1"/>
    <col min="6149" max="6151" width="9" style="8"/>
    <col min="6152" max="6152" width="4.5" style="8" customWidth="1"/>
    <col min="6153" max="6153" width="5.5" style="8" customWidth="1"/>
    <col min="6154" max="6154" width="9" style="8"/>
    <col min="6155" max="6156" width="8.09765625" style="8" customWidth="1"/>
    <col min="6157" max="6159" width="1.59765625" style="8" customWidth="1"/>
    <col min="6160" max="6397" width="9" style="8"/>
    <col min="6398" max="6399" width="1.59765625" style="8" customWidth="1"/>
    <col min="6400" max="6400" width="9" style="8"/>
    <col min="6401" max="6402" width="2.69921875" style="8" customWidth="1"/>
    <col min="6403" max="6403" width="5" style="8" customWidth="1"/>
    <col min="6404" max="6404" width="3.8984375" style="8" customWidth="1"/>
    <col min="6405" max="6407" width="9" style="8"/>
    <col min="6408" max="6408" width="4.5" style="8" customWidth="1"/>
    <col min="6409" max="6409" width="5.5" style="8" customWidth="1"/>
    <col min="6410" max="6410" width="9" style="8"/>
    <col min="6411" max="6412" width="8.09765625" style="8" customWidth="1"/>
    <col min="6413" max="6415" width="1.59765625" style="8" customWidth="1"/>
    <col min="6416" max="6653" width="9" style="8"/>
    <col min="6654" max="6655" width="1.59765625" style="8" customWidth="1"/>
    <col min="6656" max="6656" width="9" style="8"/>
    <col min="6657" max="6658" width="2.69921875" style="8" customWidth="1"/>
    <col min="6659" max="6659" width="5" style="8" customWidth="1"/>
    <col min="6660" max="6660" width="3.8984375" style="8" customWidth="1"/>
    <col min="6661" max="6663" width="9" style="8"/>
    <col min="6664" max="6664" width="4.5" style="8" customWidth="1"/>
    <col min="6665" max="6665" width="5.5" style="8" customWidth="1"/>
    <col min="6666" max="6666" width="9" style="8"/>
    <col min="6667" max="6668" width="8.09765625" style="8" customWidth="1"/>
    <col min="6669" max="6671" width="1.59765625" style="8" customWidth="1"/>
    <col min="6672" max="6909" width="9" style="8"/>
    <col min="6910" max="6911" width="1.59765625" style="8" customWidth="1"/>
    <col min="6912" max="6912" width="9" style="8"/>
    <col min="6913" max="6914" width="2.69921875" style="8" customWidth="1"/>
    <col min="6915" max="6915" width="5" style="8" customWidth="1"/>
    <col min="6916" max="6916" width="3.8984375" style="8" customWidth="1"/>
    <col min="6917" max="6919" width="9" style="8"/>
    <col min="6920" max="6920" width="4.5" style="8" customWidth="1"/>
    <col min="6921" max="6921" width="5.5" style="8" customWidth="1"/>
    <col min="6922" max="6922" width="9" style="8"/>
    <col min="6923" max="6924" width="8.09765625" style="8" customWidth="1"/>
    <col min="6925" max="6927" width="1.59765625" style="8" customWidth="1"/>
    <col min="6928" max="7165" width="9" style="8"/>
    <col min="7166" max="7167" width="1.59765625" style="8" customWidth="1"/>
    <col min="7168" max="7168" width="9" style="8"/>
    <col min="7169" max="7170" width="2.69921875" style="8" customWidth="1"/>
    <col min="7171" max="7171" width="5" style="8" customWidth="1"/>
    <col min="7172" max="7172" width="3.8984375" style="8" customWidth="1"/>
    <col min="7173" max="7175" width="9" style="8"/>
    <col min="7176" max="7176" width="4.5" style="8" customWidth="1"/>
    <col min="7177" max="7177" width="5.5" style="8" customWidth="1"/>
    <col min="7178" max="7178" width="9" style="8"/>
    <col min="7179" max="7180" width="8.09765625" style="8" customWidth="1"/>
    <col min="7181" max="7183" width="1.59765625" style="8" customWidth="1"/>
    <col min="7184" max="7421" width="9" style="8"/>
    <col min="7422" max="7423" width="1.59765625" style="8" customWidth="1"/>
    <col min="7424" max="7424" width="9" style="8"/>
    <col min="7425" max="7426" width="2.69921875" style="8" customWidth="1"/>
    <col min="7427" max="7427" width="5" style="8" customWidth="1"/>
    <col min="7428" max="7428" width="3.8984375" style="8" customWidth="1"/>
    <col min="7429" max="7431" width="9" style="8"/>
    <col min="7432" max="7432" width="4.5" style="8" customWidth="1"/>
    <col min="7433" max="7433" width="5.5" style="8" customWidth="1"/>
    <col min="7434" max="7434" width="9" style="8"/>
    <col min="7435" max="7436" width="8.09765625" style="8" customWidth="1"/>
    <col min="7437" max="7439" width="1.59765625" style="8" customWidth="1"/>
    <col min="7440" max="7677" width="9" style="8"/>
    <col min="7678" max="7679" width="1.59765625" style="8" customWidth="1"/>
    <col min="7680" max="7680" width="9" style="8"/>
    <col min="7681" max="7682" width="2.69921875" style="8" customWidth="1"/>
    <col min="7683" max="7683" width="5" style="8" customWidth="1"/>
    <col min="7684" max="7684" width="3.8984375" style="8" customWidth="1"/>
    <col min="7685" max="7687" width="9" style="8"/>
    <col min="7688" max="7688" width="4.5" style="8" customWidth="1"/>
    <col min="7689" max="7689" width="5.5" style="8" customWidth="1"/>
    <col min="7690" max="7690" width="9" style="8"/>
    <col min="7691" max="7692" width="8.09765625" style="8" customWidth="1"/>
    <col min="7693" max="7695" width="1.59765625" style="8" customWidth="1"/>
    <col min="7696" max="7933" width="9" style="8"/>
    <col min="7934" max="7935" width="1.59765625" style="8" customWidth="1"/>
    <col min="7936" max="7936" width="9" style="8"/>
    <col min="7937" max="7938" width="2.69921875" style="8" customWidth="1"/>
    <col min="7939" max="7939" width="5" style="8" customWidth="1"/>
    <col min="7940" max="7940" width="3.8984375" style="8" customWidth="1"/>
    <col min="7941" max="7943" width="9" style="8"/>
    <col min="7944" max="7944" width="4.5" style="8" customWidth="1"/>
    <col min="7945" max="7945" width="5.5" style="8" customWidth="1"/>
    <col min="7946" max="7946" width="9" style="8"/>
    <col min="7947" max="7948" width="8.09765625" style="8" customWidth="1"/>
    <col min="7949" max="7951" width="1.59765625" style="8" customWidth="1"/>
    <col min="7952" max="8189" width="9" style="8"/>
    <col min="8190" max="8191" width="1.59765625" style="8" customWidth="1"/>
    <col min="8192" max="8192" width="9" style="8"/>
    <col min="8193" max="8194" width="2.69921875" style="8" customWidth="1"/>
    <col min="8195" max="8195" width="5" style="8" customWidth="1"/>
    <col min="8196" max="8196" width="3.8984375" style="8" customWidth="1"/>
    <col min="8197" max="8199" width="9" style="8"/>
    <col min="8200" max="8200" width="4.5" style="8" customWidth="1"/>
    <col min="8201" max="8201" width="5.5" style="8" customWidth="1"/>
    <col min="8202" max="8202" width="9" style="8"/>
    <col min="8203" max="8204" width="8.09765625" style="8" customWidth="1"/>
    <col min="8205" max="8207" width="1.59765625" style="8" customWidth="1"/>
    <col min="8208" max="8445" width="9" style="8"/>
    <col min="8446" max="8447" width="1.59765625" style="8" customWidth="1"/>
    <col min="8448" max="8448" width="9" style="8"/>
    <col min="8449" max="8450" width="2.69921875" style="8" customWidth="1"/>
    <col min="8451" max="8451" width="5" style="8" customWidth="1"/>
    <col min="8452" max="8452" width="3.8984375" style="8" customWidth="1"/>
    <col min="8453" max="8455" width="9" style="8"/>
    <col min="8456" max="8456" width="4.5" style="8" customWidth="1"/>
    <col min="8457" max="8457" width="5.5" style="8" customWidth="1"/>
    <col min="8458" max="8458" width="9" style="8"/>
    <col min="8459" max="8460" width="8.09765625" style="8" customWidth="1"/>
    <col min="8461" max="8463" width="1.59765625" style="8" customWidth="1"/>
    <col min="8464" max="8701" width="9" style="8"/>
    <col min="8702" max="8703" width="1.59765625" style="8" customWidth="1"/>
    <col min="8704" max="8704" width="9" style="8"/>
    <col min="8705" max="8706" width="2.69921875" style="8" customWidth="1"/>
    <col min="8707" max="8707" width="5" style="8" customWidth="1"/>
    <col min="8708" max="8708" width="3.8984375" style="8" customWidth="1"/>
    <col min="8709" max="8711" width="9" style="8"/>
    <col min="8712" max="8712" width="4.5" style="8" customWidth="1"/>
    <col min="8713" max="8713" width="5.5" style="8" customWidth="1"/>
    <col min="8714" max="8714" width="9" style="8"/>
    <col min="8715" max="8716" width="8.09765625" style="8" customWidth="1"/>
    <col min="8717" max="8719" width="1.59765625" style="8" customWidth="1"/>
    <col min="8720" max="8957" width="9" style="8"/>
    <col min="8958" max="8959" width="1.59765625" style="8" customWidth="1"/>
    <col min="8960" max="8960" width="9" style="8"/>
    <col min="8961" max="8962" width="2.69921875" style="8" customWidth="1"/>
    <col min="8963" max="8963" width="5" style="8" customWidth="1"/>
    <col min="8964" max="8964" width="3.8984375" style="8" customWidth="1"/>
    <col min="8965" max="8967" width="9" style="8"/>
    <col min="8968" max="8968" width="4.5" style="8" customWidth="1"/>
    <col min="8969" max="8969" width="5.5" style="8" customWidth="1"/>
    <col min="8970" max="8970" width="9" style="8"/>
    <col min="8971" max="8972" width="8.09765625" style="8" customWidth="1"/>
    <col min="8973" max="8975" width="1.59765625" style="8" customWidth="1"/>
    <col min="8976" max="9213" width="9" style="8"/>
    <col min="9214" max="9215" width="1.59765625" style="8" customWidth="1"/>
    <col min="9216" max="9216" width="9" style="8"/>
    <col min="9217" max="9218" width="2.69921875" style="8" customWidth="1"/>
    <col min="9219" max="9219" width="5" style="8" customWidth="1"/>
    <col min="9220" max="9220" width="3.8984375" style="8" customWidth="1"/>
    <col min="9221" max="9223" width="9" style="8"/>
    <col min="9224" max="9224" width="4.5" style="8" customWidth="1"/>
    <col min="9225" max="9225" width="5.5" style="8" customWidth="1"/>
    <col min="9226" max="9226" width="9" style="8"/>
    <col min="9227" max="9228" width="8.09765625" style="8" customWidth="1"/>
    <col min="9229" max="9231" width="1.59765625" style="8" customWidth="1"/>
    <col min="9232" max="9469" width="9" style="8"/>
    <col min="9470" max="9471" width="1.59765625" style="8" customWidth="1"/>
    <col min="9472" max="9472" width="9" style="8"/>
    <col min="9473" max="9474" width="2.69921875" style="8" customWidth="1"/>
    <col min="9475" max="9475" width="5" style="8" customWidth="1"/>
    <col min="9476" max="9476" width="3.8984375" style="8" customWidth="1"/>
    <col min="9477" max="9479" width="9" style="8"/>
    <col min="9480" max="9480" width="4.5" style="8" customWidth="1"/>
    <col min="9481" max="9481" width="5.5" style="8" customWidth="1"/>
    <col min="9482" max="9482" width="9" style="8"/>
    <col min="9483" max="9484" width="8.09765625" style="8" customWidth="1"/>
    <col min="9485" max="9487" width="1.59765625" style="8" customWidth="1"/>
    <col min="9488" max="9725" width="9" style="8"/>
    <col min="9726" max="9727" width="1.59765625" style="8" customWidth="1"/>
    <col min="9728" max="9728" width="9" style="8"/>
    <col min="9729" max="9730" width="2.69921875" style="8" customWidth="1"/>
    <col min="9731" max="9731" width="5" style="8" customWidth="1"/>
    <col min="9732" max="9732" width="3.8984375" style="8" customWidth="1"/>
    <col min="9733" max="9735" width="9" style="8"/>
    <col min="9736" max="9736" width="4.5" style="8" customWidth="1"/>
    <col min="9737" max="9737" width="5.5" style="8" customWidth="1"/>
    <col min="9738" max="9738" width="9" style="8"/>
    <col min="9739" max="9740" width="8.09765625" style="8" customWidth="1"/>
    <col min="9741" max="9743" width="1.59765625" style="8" customWidth="1"/>
    <col min="9744" max="9981" width="9" style="8"/>
    <col min="9982" max="9983" width="1.59765625" style="8" customWidth="1"/>
    <col min="9984" max="9984" width="9" style="8"/>
    <col min="9985" max="9986" width="2.69921875" style="8" customWidth="1"/>
    <col min="9987" max="9987" width="5" style="8" customWidth="1"/>
    <col min="9988" max="9988" width="3.8984375" style="8" customWidth="1"/>
    <col min="9989" max="9991" width="9" style="8"/>
    <col min="9992" max="9992" width="4.5" style="8" customWidth="1"/>
    <col min="9993" max="9993" width="5.5" style="8" customWidth="1"/>
    <col min="9994" max="9994" width="9" style="8"/>
    <col min="9995" max="9996" width="8.09765625" style="8" customWidth="1"/>
    <col min="9997" max="9999" width="1.59765625" style="8" customWidth="1"/>
    <col min="10000" max="10237" width="9" style="8"/>
    <col min="10238" max="10239" width="1.59765625" style="8" customWidth="1"/>
    <col min="10240" max="10240" width="9" style="8"/>
    <col min="10241" max="10242" width="2.69921875" style="8" customWidth="1"/>
    <col min="10243" max="10243" width="5" style="8" customWidth="1"/>
    <col min="10244" max="10244" width="3.8984375" style="8" customWidth="1"/>
    <col min="10245" max="10247" width="9" style="8"/>
    <col min="10248" max="10248" width="4.5" style="8" customWidth="1"/>
    <col min="10249" max="10249" width="5.5" style="8" customWidth="1"/>
    <col min="10250" max="10250" width="9" style="8"/>
    <col min="10251" max="10252" width="8.09765625" style="8" customWidth="1"/>
    <col min="10253" max="10255" width="1.59765625" style="8" customWidth="1"/>
    <col min="10256" max="10493" width="9" style="8"/>
    <col min="10494" max="10495" width="1.59765625" style="8" customWidth="1"/>
    <col min="10496" max="10496" width="9" style="8"/>
    <col min="10497" max="10498" width="2.69921875" style="8" customWidth="1"/>
    <col min="10499" max="10499" width="5" style="8" customWidth="1"/>
    <col min="10500" max="10500" width="3.8984375" style="8" customWidth="1"/>
    <col min="10501" max="10503" width="9" style="8"/>
    <col min="10504" max="10504" width="4.5" style="8" customWidth="1"/>
    <col min="10505" max="10505" width="5.5" style="8" customWidth="1"/>
    <col min="10506" max="10506" width="9" style="8"/>
    <col min="10507" max="10508" width="8.09765625" style="8" customWidth="1"/>
    <col min="10509" max="10511" width="1.59765625" style="8" customWidth="1"/>
    <col min="10512" max="10749" width="9" style="8"/>
    <col min="10750" max="10751" width="1.59765625" style="8" customWidth="1"/>
    <col min="10752" max="10752" width="9" style="8"/>
    <col min="10753" max="10754" width="2.69921875" style="8" customWidth="1"/>
    <col min="10755" max="10755" width="5" style="8" customWidth="1"/>
    <col min="10756" max="10756" width="3.8984375" style="8" customWidth="1"/>
    <col min="10757" max="10759" width="9" style="8"/>
    <col min="10760" max="10760" width="4.5" style="8" customWidth="1"/>
    <col min="10761" max="10761" width="5.5" style="8" customWidth="1"/>
    <col min="10762" max="10762" width="9" style="8"/>
    <col min="10763" max="10764" width="8.09765625" style="8" customWidth="1"/>
    <col min="10765" max="10767" width="1.59765625" style="8" customWidth="1"/>
    <col min="10768" max="11005" width="9" style="8"/>
    <col min="11006" max="11007" width="1.59765625" style="8" customWidth="1"/>
    <col min="11008" max="11008" width="9" style="8"/>
    <col min="11009" max="11010" width="2.69921875" style="8" customWidth="1"/>
    <col min="11011" max="11011" width="5" style="8" customWidth="1"/>
    <col min="11012" max="11012" width="3.8984375" style="8" customWidth="1"/>
    <col min="11013" max="11015" width="9" style="8"/>
    <col min="11016" max="11016" width="4.5" style="8" customWidth="1"/>
    <col min="11017" max="11017" width="5.5" style="8" customWidth="1"/>
    <col min="11018" max="11018" width="9" style="8"/>
    <col min="11019" max="11020" width="8.09765625" style="8" customWidth="1"/>
    <col min="11021" max="11023" width="1.59765625" style="8" customWidth="1"/>
    <col min="11024" max="11261" width="9" style="8"/>
    <col min="11262" max="11263" width="1.59765625" style="8" customWidth="1"/>
    <col min="11264" max="11264" width="9" style="8"/>
    <col min="11265" max="11266" width="2.69921875" style="8" customWidth="1"/>
    <col min="11267" max="11267" width="5" style="8" customWidth="1"/>
    <col min="11268" max="11268" width="3.8984375" style="8" customWidth="1"/>
    <col min="11269" max="11271" width="9" style="8"/>
    <col min="11272" max="11272" width="4.5" style="8" customWidth="1"/>
    <col min="11273" max="11273" width="5.5" style="8" customWidth="1"/>
    <col min="11274" max="11274" width="9" style="8"/>
    <col min="11275" max="11276" width="8.09765625" style="8" customWidth="1"/>
    <col min="11277" max="11279" width="1.59765625" style="8" customWidth="1"/>
    <col min="11280" max="11517" width="9" style="8"/>
    <col min="11518" max="11519" width="1.59765625" style="8" customWidth="1"/>
    <col min="11520" max="11520" width="9" style="8"/>
    <col min="11521" max="11522" width="2.69921875" style="8" customWidth="1"/>
    <col min="11523" max="11523" width="5" style="8" customWidth="1"/>
    <col min="11524" max="11524" width="3.8984375" style="8" customWidth="1"/>
    <col min="11525" max="11527" width="9" style="8"/>
    <col min="11528" max="11528" width="4.5" style="8" customWidth="1"/>
    <col min="11529" max="11529" width="5.5" style="8" customWidth="1"/>
    <col min="11530" max="11530" width="9" style="8"/>
    <col min="11531" max="11532" width="8.09765625" style="8" customWidth="1"/>
    <col min="11533" max="11535" width="1.59765625" style="8" customWidth="1"/>
    <col min="11536" max="11773" width="9" style="8"/>
    <col min="11774" max="11775" width="1.59765625" style="8" customWidth="1"/>
    <col min="11776" max="11776" width="9" style="8"/>
    <col min="11777" max="11778" width="2.69921875" style="8" customWidth="1"/>
    <col min="11779" max="11779" width="5" style="8" customWidth="1"/>
    <col min="11780" max="11780" width="3.8984375" style="8" customWidth="1"/>
    <col min="11781" max="11783" width="9" style="8"/>
    <col min="11784" max="11784" width="4.5" style="8" customWidth="1"/>
    <col min="11785" max="11785" width="5.5" style="8" customWidth="1"/>
    <col min="11786" max="11786" width="9" style="8"/>
    <col min="11787" max="11788" width="8.09765625" style="8" customWidth="1"/>
    <col min="11789" max="11791" width="1.59765625" style="8" customWidth="1"/>
    <col min="11792" max="12029" width="9" style="8"/>
    <col min="12030" max="12031" width="1.59765625" style="8" customWidth="1"/>
    <col min="12032" max="12032" width="9" style="8"/>
    <col min="12033" max="12034" width="2.69921875" style="8" customWidth="1"/>
    <col min="12035" max="12035" width="5" style="8" customWidth="1"/>
    <col min="12036" max="12036" width="3.8984375" style="8" customWidth="1"/>
    <col min="12037" max="12039" width="9" style="8"/>
    <col min="12040" max="12040" width="4.5" style="8" customWidth="1"/>
    <col min="12041" max="12041" width="5.5" style="8" customWidth="1"/>
    <col min="12042" max="12042" width="9" style="8"/>
    <col min="12043" max="12044" width="8.09765625" style="8" customWidth="1"/>
    <col min="12045" max="12047" width="1.59765625" style="8" customWidth="1"/>
    <col min="12048" max="12285" width="9" style="8"/>
    <col min="12286" max="12287" width="1.59765625" style="8" customWidth="1"/>
    <col min="12288" max="12288" width="9" style="8"/>
    <col min="12289" max="12290" width="2.69921875" style="8" customWidth="1"/>
    <col min="12291" max="12291" width="5" style="8" customWidth="1"/>
    <col min="12292" max="12292" width="3.8984375" style="8" customWidth="1"/>
    <col min="12293" max="12295" width="9" style="8"/>
    <col min="12296" max="12296" width="4.5" style="8" customWidth="1"/>
    <col min="12297" max="12297" width="5.5" style="8" customWidth="1"/>
    <col min="12298" max="12298" width="9" style="8"/>
    <col min="12299" max="12300" width="8.09765625" style="8" customWidth="1"/>
    <col min="12301" max="12303" width="1.59765625" style="8" customWidth="1"/>
    <col min="12304" max="12541" width="9" style="8"/>
    <col min="12542" max="12543" width="1.59765625" style="8" customWidth="1"/>
    <col min="12544" max="12544" width="9" style="8"/>
    <col min="12545" max="12546" width="2.69921875" style="8" customWidth="1"/>
    <col min="12547" max="12547" width="5" style="8" customWidth="1"/>
    <col min="12548" max="12548" width="3.8984375" style="8" customWidth="1"/>
    <col min="12549" max="12551" width="9" style="8"/>
    <col min="12552" max="12552" width="4.5" style="8" customWidth="1"/>
    <col min="12553" max="12553" width="5.5" style="8" customWidth="1"/>
    <col min="12554" max="12554" width="9" style="8"/>
    <col min="12555" max="12556" width="8.09765625" style="8" customWidth="1"/>
    <col min="12557" max="12559" width="1.59765625" style="8" customWidth="1"/>
    <col min="12560" max="12797" width="9" style="8"/>
    <col min="12798" max="12799" width="1.59765625" style="8" customWidth="1"/>
    <col min="12800" max="12800" width="9" style="8"/>
    <col min="12801" max="12802" width="2.69921875" style="8" customWidth="1"/>
    <col min="12803" max="12803" width="5" style="8" customWidth="1"/>
    <col min="12804" max="12804" width="3.8984375" style="8" customWidth="1"/>
    <col min="12805" max="12807" width="9" style="8"/>
    <col min="12808" max="12808" width="4.5" style="8" customWidth="1"/>
    <col min="12809" max="12809" width="5.5" style="8" customWidth="1"/>
    <col min="12810" max="12810" width="9" style="8"/>
    <col min="12811" max="12812" width="8.09765625" style="8" customWidth="1"/>
    <col min="12813" max="12815" width="1.59765625" style="8" customWidth="1"/>
    <col min="12816" max="13053" width="9" style="8"/>
    <col min="13054" max="13055" width="1.59765625" style="8" customWidth="1"/>
    <col min="13056" max="13056" width="9" style="8"/>
    <col min="13057" max="13058" width="2.69921875" style="8" customWidth="1"/>
    <col min="13059" max="13059" width="5" style="8" customWidth="1"/>
    <col min="13060" max="13060" width="3.8984375" style="8" customWidth="1"/>
    <col min="13061" max="13063" width="9" style="8"/>
    <col min="13064" max="13064" width="4.5" style="8" customWidth="1"/>
    <col min="13065" max="13065" width="5.5" style="8" customWidth="1"/>
    <col min="13066" max="13066" width="9" style="8"/>
    <col min="13067" max="13068" width="8.09765625" style="8" customWidth="1"/>
    <col min="13069" max="13071" width="1.59765625" style="8" customWidth="1"/>
    <col min="13072" max="13309" width="9" style="8"/>
    <col min="13310" max="13311" width="1.59765625" style="8" customWidth="1"/>
    <col min="13312" max="13312" width="9" style="8"/>
    <col min="13313" max="13314" width="2.69921875" style="8" customWidth="1"/>
    <col min="13315" max="13315" width="5" style="8" customWidth="1"/>
    <col min="13316" max="13316" width="3.8984375" style="8" customWidth="1"/>
    <col min="13317" max="13319" width="9" style="8"/>
    <col min="13320" max="13320" width="4.5" style="8" customWidth="1"/>
    <col min="13321" max="13321" width="5.5" style="8" customWidth="1"/>
    <col min="13322" max="13322" width="9" style="8"/>
    <col min="13323" max="13324" width="8.09765625" style="8" customWidth="1"/>
    <col min="13325" max="13327" width="1.59765625" style="8" customWidth="1"/>
    <col min="13328" max="13565" width="9" style="8"/>
    <col min="13566" max="13567" width="1.59765625" style="8" customWidth="1"/>
    <col min="13568" max="13568" width="9" style="8"/>
    <col min="13569" max="13570" width="2.69921875" style="8" customWidth="1"/>
    <col min="13571" max="13571" width="5" style="8" customWidth="1"/>
    <col min="13572" max="13572" width="3.8984375" style="8" customWidth="1"/>
    <col min="13573" max="13575" width="9" style="8"/>
    <col min="13576" max="13576" width="4.5" style="8" customWidth="1"/>
    <col min="13577" max="13577" width="5.5" style="8" customWidth="1"/>
    <col min="13578" max="13578" width="9" style="8"/>
    <col min="13579" max="13580" width="8.09765625" style="8" customWidth="1"/>
    <col min="13581" max="13583" width="1.59765625" style="8" customWidth="1"/>
    <col min="13584" max="13821" width="9" style="8"/>
    <col min="13822" max="13823" width="1.59765625" style="8" customWidth="1"/>
    <col min="13824" max="13824" width="9" style="8"/>
    <col min="13825" max="13826" width="2.69921875" style="8" customWidth="1"/>
    <col min="13827" max="13827" width="5" style="8" customWidth="1"/>
    <col min="13828" max="13828" width="3.8984375" style="8" customWidth="1"/>
    <col min="13829" max="13831" width="9" style="8"/>
    <col min="13832" max="13832" width="4.5" style="8" customWidth="1"/>
    <col min="13833" max="13833" width="5.5" style="8" customWidth="1"/>
    <col min="13834" max="13834" width="9" style="8"/>
    <col min="13835" max="13836" width="8.09765625" style="8" customWidth="1"/>
    <col min="13837" max="13839" width="1.59765625" style="8" customWidth="1"/>
    <col min="13840" max="14077" width="9" style="8"/>
    <col min="14078" max="14079" width="1.59765625" style="8" customWidth="1"/>
    <col min="14080" max="14080" width="9" style="8"/>
    <col min="14081" max="14082" width="2.69921875" style="8" customWidth="1"/>
    <col min="14083" max="14083" width="5" style="8" customWidth="1"/>
    <col min="14084" max="14084" width="3.8984375" style="8" customWidth="1"/>
    <col min="14085" max="14087" width="9" style="8"/>
    <col min="14088" max="14088" width="4.5" style="8" customWidth="1"/>
    <col min="14089" max="14089" width="5.5" style="8" customWidth="1"/>
    <col min="14090" max="14090" width="9" style="8"/>
    <col min="14091" max="14092" width="8.09765625" style="8" customWidth="1"/>
    <col min="14093" max="14095" width="1.59765625" style="8" customWidth="1"/>
    <col min="14096" max="14333" width="9" style="8"/>
    <col min="14334" max="14335" width="1.59765625" style="8" customWidth="1"/>
    <col min="14336" max="14336" width="9" style="8"/>
    <col min="14337" max="14338" width="2.69921875" style="8" customWidth="1"/>
    <col min="14339" max="14339" width="5" style="8" customWidth="1"/>
    <col min="14340" max="14340" width="3.8984375" style="8" customWidth="1"/>
    <col min="14341" max="14343" width="9" style="8"/>
    <col min="14344" max="14344" width="4.5" style="8" customWidth="1"/>
    <col min="14345" max="14345" width="5.5" style="8" customWidth="1"/>
    <col min="14346" max="14346" width="9" style="8"/>
    <col min="14347" max="14348" width="8.09765625" style="8" customWidth="1"/>
    <col min="14349" max="14351" width="1.59765625" style="8" customWidth="1"/>
    <col min="14352" max="14589" width="9" style="8"/>
    <col min="14590" max="14591" width="1.59765625" style="8" customWidth="1"/>
    <col min="14592" max="14592" width="9" style="8"/>
    <col min="14593" max="14594" width="2.69921875" style="8" customWidth="1"/>
    <col min="14595" max="14595" width="5" style="8" customWidth="1"/>
    <col min="14596" max="14596" width="3.8984375" style="8" customWidth="1"/>
    <col min="14597" max="14599" width="9" style="8"/>
    <col min="14600" max="14600" width="4.5" style="8" customWidth="1"/>
    <col min="14601" max="14601" width="5.5" style="8" customWidth="1"/>
    <col min="14602" max="14602" width="9" style="8"/>
    <col min="14603" max="14604" width="8.09765625" style="8" customWidth="1"/>
    <col min="14605" max="14607" width="1.59765625" style="8" customWidth="1"/>
    <col min="14608" max="14845" width="9" style="8"/>
    <col min="14846" max="14847" width="1.59765625" style="8" customWidth="1"/>
    <col min="14848" max="14848" width="9" style="8"/>
    <col min="14849" max="14850" width="2.69921875" style="8" customWidth="1"/>
    <col min="14851" max="14851" width="5" style="8" customWidth="1"/>
    <col min="14852" max="14852" width="3.8984375" style="8" customWidth="1"/>
    <col min="14853" max="14855" width="9" style="8"/>
    <col min="14856" max="14856" width="4.5" style="8" customWidth="1"/>
    <col min="14857" max="14857" width="5.5" style="8" customWidth="1"/>
    <col min="14858" max="14858" width="9" style="8"/>
    <col min="14859" max="14860" width="8.09765625" style="8" customWidth="1"/>
    <col min="14861" max="14863" width="1.59765625" style="8" customWidth="1"/>
    <col min="14864" max="15101" width="9" style="8"/>
    <col min="15102" max="15103" width="1.59765625" style="8" customWidth="1"/>
    <col min="15104" max="15104" width="9" style="8"/>
    <col min="15105" max="15106" width="2.69921875" style="8" customWidth="1"/>
    <col min="15107" max="15107" width="5" style="8" customWidth="1"/>
    <col min="15108" max="15108" width="3.8984375" style="8" customWidth="1"/>
    <col min="15109" max="15111" width="9" style="8"/>
    <col min="15112" max="15112" width="4.5" style="8" customWidth="1"/>
    <col min="15113" max="15113" width="5.5" style="8" customWidth="1"/>
    <col min="15114" max="15114" width="9" style="8"/>
    <col min="15115" max="15116" width="8.09765625" style="8" customWidth="1"/>
    <col min="15117" max="15119" width="1.59765625" style="8" customWidth="1"/>
    <col min="15120" max="15357" width="9" style="8"/>
    <col min="15358" max="15359" width="1.59765625" style="8" customWidth="1"/>
    <col min="15360" max="15360" width="9" style="8"/>
    <col min="15361" max="15362" width="2.69921875" style="8" customWidth="1"/>
    <col min="15363" max="15363" width="5" style="8" customWidth="1"/>
    <col min="15364" max="15364" width="3.8984375" style="8" customWidth="1"/>
    <col min="15365" max="15367" width="9" style="8"/>
    <col min="15368" max="15368" width="4.5" style="8" customWidth="1"/>
    <col min="15369" max="15369" width="5.5" style="8" customWidth="1"/>
    <col min="15370" max="15370" width="9" style="8"/>
    <col min="15371" max="15372" width="8.09765625" style="8" customWidth="1"/>
    <col min="15373" max="15375" width="1.59765625" style="8" customWidth="1"/>
    <col min="15376" max="15613" width="9" style="8"/>
    <col min="15614" max="15615" width="1.59765625" style="8" customWidth="1"/>
    <col min="15616" max="15616" width="9" style="8"/>
    <col min="15617" max="15618" width="2.69921875" style="8" customWidth="1"/>
    <col min="15619" max="15619" width="5" style="8" customWidth="1"/>
    <col min="15620" max="15620" width="3.8984375" style="8" customWidth="1"/>
    <col min="15621" max="15623" width="9" style="8"/>
    <col min="15624" max="15624" width="4.5" style="8" customWidth="1"/>
    <col min="15625" max="15625" width="5.5" style="8" customWidth="1"/>
    <col min="15626" max="15626" width="9" style="8"/>
    <col min="15627" max="15628" width="8.09765625" style="8" customWidth="1"/>
    <col min="15629" max="15631" width="1.59765625" style="8" customWidth="1"/>
    <col min="15632" max="15869" width="9" style="8"/>
    <col min="15870" max="15871" width="1.59765625" style="8" customWidth="1"/>
    <col min="15872" max="15872" width="9" style="8"/>
    <col min="15873" max="15874" width="2.69921875" style="8" customWidth="1"/>
    <col min="15875" max="15875" width="5" style="8" customWidth="1"/>
    <col min="15876" max="15876" width="3.8984375" style="8" customWidth="1"/>
    <col min="15877" max="15879" width="9" style="8"/>
    <col min="15880" max="15880" width="4.5" style="8" customWidth="1"/>
    <col min="15881" max="15881" width="5.5" style="8" customWidth="1"/>
    <col min="15882" max="15882" width="9" style="8"/>
    <col min="15883" max="15884" width="8.09765625" style="8" customWidth="1"/>
    <col min="15885" max="15887" width="1.59765625" style="8" customWidth="1"/>
    <col min="15888" max="16125" width="9" style="8"/>
    <col min="16126" max="16127" width="1.59765625" style="8" customWidth="1"/>
    <col min="16128" max="16128" width="9" style="8"/>
    <col min="16129" max="16130" width="2.69921875" style="8" customWidth="1"/>
    <col min="16131" max="16131" width="5" style="8" customWidth="1"/>
    <col min="16132" max="16132" width="3.8984375" style="8" customWidth="1"/>
    <col min="16133" max="16135" width="9" style="8"/>
    <col min="16136" max="16136" width="4.5" style="8" customWidth="1"/>
    <col min="16137" max="16137" width="5.5" style="8" customWidth="1"/>
    <col min="16138" max="16138" width="9" style="8"/>
    <col min="16139" max="16140" width="8.09765625" style="8" customWidth="1"/>
    <col min="16141" max="16143" width="1.59765625" style="8" customWidth="1"/>
    <col min="16144" max="16384" width="9" style="8"/>
  </cols>
  <sheetData>
    <row r="1" spans="3:24" ht="11.25" customHeight="1" x14ac:dyDescent="0.45">
      <c r="C1" s="7"/>
      <c r="D1" s="7"/>
      <c r="E1" s="7"/>
      <c r="F1" s="7"/>
      <c r="G1" s="7"/>
      <c r="H1" s="7"/>
      <c r="I1" s="7"/>
      <c r="J1" s="7"/>
      <c r="K1" s="7"/>
      <c r="L1" s="7"/>
      <c r="M1" s="7"/>
      <c r="N1" s="7"/>
      <c r="O1" s="7"/>
      <c r="P1" s="7"/>
      <c r="Q1" s="7"/>
      <c r="R1" s="7"/>
      <c r="S1" s="7"/>
      <c r="T1" s="7"/>
      <c r="U1" s="7"/>
      <c r="V1" s="7"/>
      <c r="W1" s="7"/>
    </row>
    <row r="2" spans="3:24" ht="18.75" customHeight="1" x14ac:dyDescent="0.45">
      <c r="C2" s="66" t="s">
        <v>149</v>
      </c>
      <c r="D2" s="66"/>
      <c r="E2" s="66"/>
      <c r="F2" s="66"/>
      <c r="G2" s="66"/>
      <c r="H2" s="66"/>
      <c r="I2" s="66"/>
      <c r="J2" s="66"/>
      <c r="K2" s="66"/>
      <c r="L2" s="66"/>
      <c r="M2" s="66"/>
      <c r="N2" s="66"/>
      <c r="O2" s="66"/>
      <c r="P2" s="66"/>
      <c r="Q2" s="66"/>
      <c r="R2" s="66"/>
      <c r="S2" s="66"/>
      <c r="T2" s="66"/>
      <c r="U2" s="66"/>
      <c r="V2" s="66"/>
      <c r="W2" s="66"/>
    </row>
    <row r="3" spans="3:24" s="9" customFormat="1" ht="18.75" customHeight="1" x14ac:dyDescent="0.2">
      <c r="C3" s="7"/>
      <c r="D3" s="7"/>
      <c r="E3" s="7"/>
      <c r="F3" s="7"/>
      <c r="G3" s="7"/>
      <c r="H3" s="7"/>
      <c r="I3" s="7"/>
      <c r="J3" s="7"/>
      <c r="K3" s="7"/>
      <c r="L3" s="7"/>
      <c r="M3" s="7"/>
      <c r="N3" s="7"/>
      <c r="O3" s="67"/>
      <c r="P3" s="67"/>
      <c r="Q3" s="67"/>
      <c r="R3" s="67"/>
      <c r="S3" s="67"/>
      <c r="T3" s="67"/>
      <c r="U3" s="67"/>
      <c r="V3" s="67"/>
      <c r="W3" s="67"/>
    </row>
    <row r="4" spans="3:24" s="9" customFormat="1" ht="18.75" customHeight="1" x14ac:dyDescent="0.2">
      <c r="C4" s="68" t="s">
        <v>188</v>
      </c>
      <c r="D4" s="69"/>
      <c r="E4" s="69"/>
      <c r="F4" s="69"/>
      <c r="G4" s="69"/>
      <c r="H4" s="69"/>
      <c r="I4" s="69"/>
      <c r="J4" s="69"/>
      <c r="K4" s="69"/>
      <c r="L4" s="69"/>
      <c r="M4" s="69"/>
      <c r="N4" s="69"/>
      <c r="O4" s="69"/>
      <c r="P4" s="69"/>
      <c r="Q4" s="69"/>
      <c r="R4" s="69"/>
      <c r="S4" s="69"/>
      <c r="T4" s="69"/>
      <c r="U4" s="69"/>
      <c r="V4" s="69"/>
      <c r="W4" s="69"/>
    </row>
    <row r="5" spans="3:24" s="9" customFormat="1" ht="18.75" customHeight="1" x14ac:dyDescent="0.2">
      <c r="C5" s="69"/>
      <c r="D5" s="69"/>
      <c r="E5" s="69"/>
      <c r="F5" s="69"/>
      <c r="G5" s="69"/>
      <c r="H5" s="69"/>
      <c r="I5" s="69"/>
      <c r="J5" s="69"/>
      <c r="K5" s="69"/>
      <c r="L5" s="69"/>
      <c r="M5" s="69"/>
      <c r="N5" s="69"/>
      <c r="O5" s="69"/>
      <c r="P5" s="69"/>
      <c r="Q5" s="69"/>
      <c r="R5" s="69"/>
      <c r="S5" s="69"/>
      <c r="T5" s="69"/>
      <c r="U5" s="69"/>
      <c r="V5" s="69"/>
      <c r="W5" s="69"/>
    </row>
    <row r="6" spans="3:24" s="9" customFormat="1" ht="11.25" customHeight="1" x14ac:dyDescent="0.2">
      <c r="C6" s="7"/>
      <c r="D6" s="7"/>
      <c r="E6" s="7"/>
      <c r="F6" s="7"/>
      <c r="G6" s="7"/>
      <c r="H6" s="7"/>
      <c r="I6" s="7"/>
      <c r="J6" s="7"/>
      <c r="K6" s="7"/>
      <c r="L6" s="7"/>
      <c r="M6" s="7"/>
      <c r="N6" s="7"/>
      <c r="O6" s="10"/>
      <c r="P6" s="10"/>
      <c r="Q6" s="10"/>
      <c r="R6" s="10"/>
      <c r="S6" s="10"/>
      <c r="T6" s="10"/>
      <c r="U6" s="10"/>
      <c r="V6" s="10"/>
      <c r="W6" s="10"/>
    </row>
    <row r="7" spans="3:24" s="9" customFormat="1" ht="18.75" customHeight="1" x14ac:dyDescent="0.2">
      <c r="C7" s="7"/>
      <c r="D7" s="7"/>
      <c r="E7" s="7"/>
      <c r="F7" s="7"/>
      <c r="G7" s="7"/>
      <c r="H7" s="7"/>
      <c r="I7" s="7"/>
      <c r="J7" s="7"/>
      <c r="K7" s="7"/>
      <c r="L7" s="7"/>
      <c r="M7" s="7"/>
      <c r="N7" s="7"/>
      <c r="O7" s="72" t="str">
        <f>IF(入力用シート!J4="","","令和"&amp;入力用シート!F4&amp;"年"&amp;入力用シート!H4&amp;"月"&amp;入力用シート!J4&amp;"日")</f>
        <v/>
      </c>
      <c r="P7" s="72"/>
      <c r="Q7" s="72"/>
      <c r="R7" s="72"/>
      <c r="S7" s="72"/>
      <c r="T7" s="72"/>
      <c r="U7" s="72"/>
      <c r="V7" s="72"/>
      <c r="W7" s="72"/>
    </row>
    <row r="8" spans="3:24" s="9" customFormat="1" ht="11.25" customHeight="1" x14ac:dyDescent="0.2">
      <c r="C8" s="7"/>
      <c r="D8" s="7"/>
      <c r="E8" s="7"/>
      <c r="F8" s="7"/>
      <c r="G8" s="7"/>
      <c r="H8" s="7"/>
      <c r="I8" s="7"/>
      <c r="J8" s="7"/>
      <c r="K8" s="7"/>
      <c r="L8" s="7"/>
      <c r="M8" s="7"/>
      <c r="N8" s="7"/>
      <c r="O8" s="7"/>
      <c r="P8" s="7"/>
      <c r="Q8" s="7"/>
      <c r="R8" s="7"/>
      <c r="S8" s="7"/>
      <c r="T8" s="7"/>
      <c r="U8" s="7"/>
      <c r="V8" s="11"/>
      <c r="W8" s="11"/>
    </row>
    <row r="9" spans="3:24" s="9" customFormat="1" ht="18.75" customHeight="1" x14ac:dyDescent="0.2">
      <c r="C9" s="66" t="s">
        <v>63</v>
      </c>
      <c r="D9" s="66"/>
      <c r="E9" s="66"/>
      <c r="F9" s="66"/>
      <c r="G9" s="66"/>
      <c r="H9" s="66"/>
      <c r="I9" s="66"/>
      <c r="J9" s="66"/>
      <c r="K9" s="66"/>
      <c r="L9" s="66"/>
      <c r="M9" s="7"/>
      <c r="N9" s="7"/>
      <c r="O9" s="7"/>
      <c r="P9" s="7"/>
      <c r="Q9" s="7"/>
      <c r="R9" s="7"/>
      <c r="S9" s="7"/>
      <c r="T9" s="7"/>
      <c r="U9" s="7"/>
      <c r="V9" s="7"/>
      <c r="W9" s="7"/>
    </row>
    <row r="10" spans="3:24" s="9" customFormat="1" ht="11.25" customHeight="1" x14ac:dyDescent="0.2">
      <c r="C10" s="7"/>
      <c r="D10" s="7"/>
      <c r="E10" s="7"/>
      <c r="F10" s="7"/>
      <c r="G10" s="7"/>
      <c r="H10" s="7"/>
      <c r="I10" s="7"/>
      <c r="J10" s="7"/>
      <c r="K10" s="7"/>
      <c r="L10" s="7"/>
      <c r="M10" s="7"/>
      <c r="N10" s="7"/>
      <c r="O10" s="7"/>
      <c r="P10" s="7"/>
      <c r="Q10" s="7"/>
      <c r="R10" s="7"/>
      <c r="S10" s="7"/>
      <c r="T10" s="7"/>
      <c r="U10" s="7"/>
      <c r="V10" s="7"/>
      <c r="W10" s="7"/>
    </row>
    <row r="11" spans="3:24" s="9" customFormat="1" ht="25.5" customHeight="1" x14ac:dyDescent="0.2">
      <c r="C11" s="7"/>
      <c r="D11" s="7"/>
      <c r="E11" s="7"/>
      <c r="F11" s="7"/>
      <c r="G11" s="7"/>
      <c r="H11" s="7"/>
      <c r="I11" s="7"/>
      <c r="J11" s="7"/>
      <c r="K11" s="7"/>
      <c r="L11" s="73" t="s">
        <v>64</v>
      </c>
      <c r="M11" s="73"/>
      <c r="N11" s="73"/>
      <c r="O11" s="70" t="str">
        <f>IF(AND(入力用シート!D5="",入力用シート!D8=""),"",IF(入力用シート!D5="",入力用シート!D8,入力用シート!D5))</f>
        <v/>
      </c>
      <c r="P11" s="70"/>
      <c r="Q11" s="70"/>
      <c r="R11" s="70"/>
      <c r="S11" s="70"/>
      <c r="T11" s="70"/>
      <c r="U11" s="71"/>
      <c r="V11" s="71"/>
      <c r="W11" s="71"/>
    </row>
    <row r="12" spans="3:24" s="9" customFormat="1" ht="25.5" customHeight="1" x14ac:dyDescent="0.2">
      <c r="C12" s="7"/>
      <c r="D12" s="7"/>
      <c r="E12" s="7"/>
      <c r="F12" s="7"/>
      <c r="G12" s="7"/>
      <c r="H12" s="7"/>
      <c r="I12" s="7"/>
      <c r="J12" s="7"/>
      <c r="K12" s="7"/>
      <c r="L12" s="77" t="s">
        <v>65</v>
      </c>
      <c r="M12" s="77"/>
      <c r="N12" s="77"/>
      <c r="O12" s="75" t="str">
        <f>IF(入力用シート!D6="","",入力用シート!D6)</f>
        <v/>
      </c>
      <c r="P12" s="75"/>
      <c r="Q12" s="75"/>
      <c r="R12" s="75"/>
      <c r="S12" s="75"/>
      <c r="T12" s="75"/>
      <c r="U12" s="76"/>
      <c r="V12" s="76"/>
      <c r="W12" s="76"/>
      <c r="X12" s="7"/>
    </row>
    <row r="13" spans="3:24" s="9" customFormat="1" ht="25.5" customHeight="1" x14ac:dyDescent="0.2">
      <c r="C13" s="7"/>
      <c r="D13" s="7"/>
      <c r="E13" s="7"/>
      <c r="F13" s="7"/>
      <c r="G13" s="7"/>
      <c r="H13" s="7"/>
      <c r="I13" s="7"/>
      <c r="J13" s="7"/>
      <c r="K13" s="7"/>
      <c r="L13" s="77" t="s">
        <v>66</v>
      </c>
      <c r="M13" s="77"/>
      <c r="N13" s="77"/>
      <c r="O13" s="75" t="str">
        <f>IF(入力用シート!D7="","",入力用シート!D7)</f>
        <v/>
      </c>
      <c r="P13" s="75"/>
      <c r="Q13" s="75"/>
      <c r="R13" s="75"/>
      <c r="S13" s="75"/>
      <c r="T13" s="75"/>
      <c r="U13" s="76"/>
      <c r="V13" s="76"/>
      <c r="W13" s="76"/>
      <c r="X13" s="7"/>
    </row>
    <row r="14" spans="3:24" ht="25.5" customHeight="1" x14ac:dyDescent="0.45">
      <c r="C14" s="7"/>
      <c r="D14" s="7"/>
      <c r="E14" s="7"/>
      <c r="F14" s="7"/>
      <c r="G14" s="7"/>
      <c r="H14" s="7"/>
      <c r="I14" s="7"/>
      <c r="J14" s="7"/>
      <c r="K14" s="7"/>
      <c r="L14" s="77" t="s">
        <v>67</v>
      </c>
      <c r="M14" s="77"/>
      <c r="N14" s="77"/>
      <c r="O14" s="75" t="str">
        <f>IF(入力用シート!D9="","",入力用シート!D9)</f>
        <v/>
      </c>
      <c r="P14" s="75"/>
      <c r="Q14" s="75"/>
      <c r="R14" s="75"/>
      <c r="S14" s="75"/>
      <c r="T14" s="75"/>
      <c r="U14" s="76"/>
      <c r="V14" s="76"/>
      <c r="W14" s="76"/>
    </row>
    <row r="15" spans="3:24" ht="18.75" customHeight="1" x14ac:dyDescent="0.45">
      <c r="C15" s="7"/>
      <c r="D15" s="7"/>
      <c r="E15" s="7"/>
      <c r="F15" s="7"/>
      <c r="G15" s="7"/>
      <c r="H15" s="7"/>
      <c r="I15" s="7"/>
      <c r="J15" s="7"/>
      <c r="K15" s="7"/>
      <c r="L15" s="7"/>
      <c r="M15" s="12"/>
      <c r="N15" s="12"/>
      <c r="O15" s="7"/>
      <c r="P15" s="7"/>
      <c r="Q15" s="7"/>
      <c r="R15" s="7"/>
      <c r="S15" s="7"/>
      <c r="T15" s="7"/>
      <c r="U15" s="7"/>
      <c r="V15" s="7"/>
      <c r="W15" s="7"/>
    </row>
    <row r="16" spans="3:24" ht="18.75" customHeight="1" x14ac:dyDescent="0.45">
      <c r="C16" s="7"/>
      <c r="D16" s="7"/>
      <c r="E16" s="7"/>
      <c r="F16" s="7"/>
      <c r="G16" s="7"/>
      <c r="H16" s="7"/>
      <c r="I16" s="7"/>
      <c r="J16" s="7"/>
      <c r="K16" s="7"/>
      <c r="L16" s="7"/>
      <c r="M16" s="12"/>
      <c r="N16" s="12"/>
      <c r="O16" s="7"/>
      <c r="P16" s="7"/>
      <c r="Q16" s="7"/>
      <c r="R16" s="7"/>
      <c r="S16" s="7"/>
      <c r="T16" s="7"/>
      <c r="U16" s="7"/>
      <c r="V16" s="7"/>
      <c r="W16" s="7"/>
    </row>
    <row r="17" spans="3:23" ht="18.75" customHeight="1" x14ac:dyDescent="0.45">
      <c r="C17" s="74" t="s">
        <v>189</v>
      </c>
      <c r="D17" s="74"/>
      <c r="E17" s="74"/>
      <c r="F17" s="74"/>
      <c r="G17" s="74"/>
      <c r="H17" s="74"/>
      <c r="I17" s="74"/>
      <c r="J17" s="74"/>
      <c r="K17" s="74"/>
      <c r="L17" s="74"/>
      <c r="M17" s="74"/>
      <c r="N17" s="74"/>
      <c r="O17" s="74"/>
      <c r="P17" s="74"/>
      <c r="Q17" s="74"/>
      <c r="R17" s="74"/>
      <c r="S17" s="74"/>
      <c r="T17" s="74"/>
      <c r="U17" s="74"/>
      <c r="V17" s="74"/>
      <c r="W17" s="74"/>
    </row>
    <row r="18" spans="3:23" ht="18.75" customHeight="1" x14ac:dyDescent="0.45">
      <c r="C18" s="74"/>
      <c r="D18" s="74"/>
      <c r="E18" s="74"/>
      <c r="F18" s="74"/>
      <c r="G18" s="74"/>
      <c r="H18" s="74"/>
      <c r="I18" s="74"/>
      <c r="J18" s="74"/>
      <c r="K18" s="74"/>
      <c r="L18" s="74"/>
      <c r="M18" s="74"/>
      <c r="N18" s="74"/>
      <c r="O18" s="74"/>
      <c r="P18" s="74"/>
      <c r="Q18" s="74"/>
      <c r="R18" s="74"/>
      <c r="S18" s="74"/>
      <c r="T18" s="74"/>
      <c r="U18" s="74"/>
      <c r="V18" s="74"/>
      <c r="W18" s="74"/>
    </row>
    <row r="19" spans="3:23" ht="18.75" customHeight="1" x14ac:dyDescent="0.45">
      <c r="C19" s="20"/>
      <c r="D19" s="20"/>
      <c r="E19" s="20"/>
      <c r="F19" s="20"/>
      <c r="G19" s="20"/>
      <c r="H19" s="20"/>
      <c r="I19" s="20"/>
      <c r="J19" s="20"/>
      <c r="K19" s="20"/>
      <c r="L19" s="20"/>
      <c r="M19" s="20"/>
      <c r="N19" s="20"/>
      <c r="O19" s="20"/>
      <c r="P19" s="20"/>
      <c r="Q19" s="20"/>
      <c r="R19" s="20"/>
      <c r="S19" s="20"/>
      <c r="T19" s="20"/>
      <c r="U19" s="20"/>
      <c r="V19" s="20"/>
      <c r="W19" s="20"/>
    </row>
    <row r="20" spans="3:23" ht="18.75" customHeight="1" x14ac:dyDescent="0.45">
      <c r="C20" s="68" t="s">
        <v>68</v>
      </c>
      <c r="D20" s="68"/>
      <c r="E20" s="68"/>
      <c r="F20" s="68"/>
      <c r="G20" s="68"/>
      <c r="H20" s="68"/>
      <c r="I20" s="68"/>
      <c r="J20" s="68"/>
      <c r="K20" s="68"/>
      <c r="L20" s="68"/>
      <c r="M20" s="68"/>
      <c r="N20" s="68"/>
      <c r="O20" s="68"/>
      <c r="P20" s="68"/>
      <c r="Q20" s="68"/>
      <c r="R20" s="68"/>
      <c r="S20" s="68"/>
      <c r="T20" s="68"/>
      <c r="U20" s="68"/>
      <c r="V20" s="68"/>
      <c r="W20" s="68"/>
    </row>
    <row r="21" spans="3:23" ht="18.75" customHeight="1" x14ac:dyDescent="0.45">
      <c r="C21" s="13"/>
      <c r="D21" s="12"/>
      <c r="E21" s="12"/>
      <c r="F21" s="12"/>
      <c r="G21" s="12"/>
      <c r="H21" s="12"/>
      <c r="I21" s="12"/>
      <c r="J21" s="12"/>
      <c r="K21" s="12"/>
      <c r="L21" s="12"/>
      <c r="M21" s="12"/>
      <c r="N21" s="12"/>
      <c r="O21" s="12"/>
      <c r="P21" s="12"/>
      <c r="Q21" s="12"/>
      <c r="R21" s="12"/>
      <c r="S21" s="12"/>
      <c r="T21" s="12"/>
      <c r="U21" s="12"/>
      <c r="V21" s="12"/>
      <c r="W21" s="7"/>
    </row>
    <row r="22" spans="3:23" ht="18.75" customHeight="1" x14ac:dyDescent="0.45">
      <c r="C22" s="14"/>
      <c r="D22" s="66" t="s">
        <v>159</v>
      </c>
      <c r="E22" s="66"/>
      <c r="F22" s="66"/>
      <c r="G22" s="66"/>
      <c r="H22" s="66"/>
      <c r="I22" s="66"/>
      <c r="J22" s="66"/>
      <c r="K22" s="66"/>
      <c r="L22" s="66"/>
      <c r="M22" s="66"/>
      <c r="N22" s="66"/>
      <c r="O22" s="66"/>
      <c r="P22" s="66"/>
      <c r="Q22" s="66"/>
      <c r="R22" s="66"/>
      <c r="S22" s="66"/>
      <c r="T22" s="66"/>
      <c r="U22" s="66"/>
      <c r="V22" s="66"/>
      <c r="W22" s="66"/>
    </row>
    <row r="23" spans="3:23" ht="10.5" customHeight="1" x14ac:dyDescent="0.45">
      <c r="C23" s="7"/>
      <c r="D23" s="7"/>
      <c r="E23" s="7"/>
      <c r="F23" s="7"/>
      <c r="G23" s="7"/>
      <c r="H23" s="7"/>
      <c r="I23" s="7"/>
      <c r="J23" s="7"/>
      <c r="K23" s="7"/>
      <c r="L23" s="7"/>
      <c r="M23" s="7"/>
      <c r="N23" s="7"/>
      <c r="O23" s="7"/>
      <c r="P23" s="7"/>
      <c r="Q23" s="7"/>
      <c r="R23" s="7"/>
      <c r="S23" s="7"/>
      <c r="T23" s="7"/>
      <c r="U23" s="7"/>
      <c r="V23" s="7"/>
      <c r="W23" s="7"/>
    </row>
    <row r="24" spans="3:23" ht="18.75" customHeight="1" x14ac:dyDescent="0.45">
      <c r="C24" s="7"/>
      <c r="D24" s="79" t="s">
        <v>97</v>
      </c>
      <c r="E24" s="79"/>
      <c r="F24" s="79"/>
      <c r="G24" s="79"/>
      <c r="H24" s="79"/>
      <c r="I24" s="79"/>
      <c r="J24" s="79"/>
      <c r="K24" s="79"/>
      <c r="L24" s="79"/>
      <c r="M24" s="79"/>
      <c r="N24" s="79"/>
      <c r="O24" s="79"/>
      <c r="P24" s="79"/>
      <c r="Q24" s="79" t="s">
        <v>98</v>
      </c>
      <c r="R24" s="79"/>
      <c r="S24" s="79"/>
      <c r="T24" s="79"/>
      <c r="U24" s="79"/>
      <c r="V24" s="79"/>
      <c r="W24" s="7"/>
    </row>
    <row r="25" spans="3:23" ht="18.75" customHeight="1" x14ac:dyDescent="0.45">
      <c r="C25" s="7"/>
      <c r="D25" s="79" t="str">
        <f>IF(入力用シート!S12="","","令和"&amp;入力用シート!H12&amp;"年"&amp;入力用シート!J12&amp;"月"&amp;入力用シート!L12&amp;"日付け大阪府指令感支第"&amp;入力用シート!S12&amp;"号")</f>
        <v/>
      </c>
      <c r="E25" s="79"/>
      <c r="F25" s="79"/>
      <c r="G25" s="79"/>
      <c r="H25" s="79"/>
      <c r="I25" s="79"/>
      <c r="J25" s="79"/>
      <c r="K25" s="79"/>
      <c r="L25" s="79"/>
      <c r="M25" s="79"/>
      <c r="N25" s="79"/>
      <c r="O25" s="79"/>
      <c r="P25" s="79"/>
      <c r="Q25" s="64" t="str">
        <f>IF(入力用シート!Y12="","",入力用シート!Y12)</f>
        <v/>
      </c>
      <c r="R25" s="65"/>
      <c r="S25" s="65"/>
      <c r="T25" s="65"/>
      <c r="U25" s="65"/>
      <c r="V25" s="26"/>
      <c r="W25" s="7"/>
    </row>
    <row r="26" spans="3:23" ht="18.75" customHeight="1" x14ac:dyDescent="0.45">
      <c r="C26" s="7"/>
      <c r="D26" s="79" t="str">
        <f>IF(入力用シート!S13="","","令和"&amp;入力用シート!H13&amp;"年"&amp;入力用シート!J13&amp;"月"&amp;入力用シート!L13&amp;"日付け大阪府指令感支第"&amp;入力用シート!S13&amp;"号")</f>
        <v/>
      </c>
      <c r="E26" s="79"/>
      <c r="F26" s="79"/>
      <c r="G26" s="79"/>
      <c r="H26" s="79"/>
      <c r="I26" s="79"/>
      <c r="J26" s="79"/>
      <c r="K26" s="79"/>
      <c r="L26" s="79"/>
      <c r="M26" s="79"/>
      <c r="N26" s="79"/>
      <c r="O26" s="79"/>
      <c r="P26" s="79"/>
      <c r="Q26" s="64" t="str">
        <f>IF(入力用シート!Y13="","",入力用シート!Y13)</f>
        <v/>
      </c>
      <c r="R26" s="65"/>
      <c r="S26" s="65"/>
      <c r="T26" s="65"/>
      <c r="U26" s="65"/>
      <c r="V26" s="26"/>
      <c r="W26" s="7"/>
    </row>
    <row r="27" spans="3:23" ht="18.75" customHeight="1" x14ac:dyDescent="0.45">
      <c r="C27" s="15"/>
      <c r="D27" s="79" t="str">
        <f>IF(入力用シート!S14="","","令和"&amp;入力用シート!H14&amp;"年"&amp;入力用シート!J14&amp;"月"&amp;入力用シート!L14&amp;"日付け大阪府指令感支第"&amp;入力用シート!S14&amp;"号")</f>
        <v/>
      </c>
      <c r="E27" s="79"/>
      <c r="F27" s="79"/>
      <c r="G27" s="79"/>
      <c r="H27" s="79"/>
      <c r="I27" s="79"/>
      <c r="J27" s="79"/>
      <c r="K27" s="79"/>
      <c r="L27" s="79"/>
      <c r="M27" s="79"/>
      <c r="N27" s="79"/>
      <c r="O27" s="79"/>
      <c r="P27" s="79"/>
      <c r="Q27" s="64" t="str">
        <f>IF(入力用シート!Y14="","",入力用シート!Y14)</f>
        <v/>
      </c>
      <c r="R27" s="65"/>
      <c r="S27" s="65"/>
      <c r="T27" s="65"/>
      <c r="U27" s="65"/>
      <c r="V27" s="26"/>
      <c r="W27" s="7"/>
    </row>
    <row r="28" spans="3:23" ht="18.75" customHeight="1" x14ac:dyDescent="0.45">
      <c r="C28" s="78"/>
      <c r="D28" s="78"/>
      <c r="E28" s="17"/>
      <c r="F28" s="17"/>
      <c r="G28" s="17"/>
      <c r="H28" s="17"/>
      <c r="I28" s="17"/>
      <c r="J28" s="17"/>
      <c r="K28" s="16"/>
      <c r="L28" s="15"/>
      <c r="M28" s="15"/>
      <c r="N28" s="15"/>
      <c r="O28" s="15"/>
      <c r="P28" s="15"/>
      <c r="Q28" s="15"/>
      <c r="R28" s="15"/>
      <c r="S28" s="15"/>
      <c r="T28" s="15"/>
      <c r="U28" s="15"/>
      <c r="V28" s="15"/>
      <c r="W28" s="7"/>
    </row>
    <row r="29" spans="3:23" ht="18.75" customHeight="1" x14ac:dyDescent="0.45">
      <c r="C29" s="14"/>
      <c r="D29" s="80" t="s">
        <v>69</v>
      </c>
      <c r="E29" s="80"/>
      <c r="F29" s="80"/>
      <c r="G29" s="80"/>
      <c r="H29" s="80"/>
      <c r="I29" s="80"/>
      <c r="J29" s="80"/>
      <c r="K29" s="80"/>
      <c r="L29" s="80"/>
      <c r="M29" s="80"/>
      <c r="N29" s="80"/>
      <c r="O29" s="80"/>
      <c r="P29" s="80"/>
      <c r="Q29" s="80"/>
      <c r="R29" s="80"/>
      <c r="S29" s="80"/>
      <c r="T29" s="80"/>
      <c r="U29" s="80"/>
      <c r="V29" s="80"/>
      <c r="W29" s="80"/>
    </row>
    <row r="30" spans="3:23" ht="18.75" customHeight="1" x14ac:dyDescent="0.45">
      <c r="C30" s="15"/>
      <c r="D30" s="80"/>
      <c r="E30" s="80"/>
      <c r="F30" s="80"/>
      <c r="G30" s="80"/>
      <c r="H30" s="80"/>
      <c r="I30" s="80"/>
      <c r="J30" s="80"/>
      <c r="K30" s="80"/>
      <c r="L30" s="80"/>
      <c r="M30" s="80"/>
      <c r="N30" s="80"/>
      <c r="O30" s="80"/>
      <c r="P30" s="80"/>
      <c r="Q30" s="80"/>
      <c r="R30" s="80"/>
      <c r="S30" s="80"/>
      <c r="T30" s="80"/>
      <c r="U30" s="80"/>
      <c r="V30" s="80"/>
      <c r="W30" s="80"/>
    </row>
    <row r="31" spans="3:23" ht="13.2" x14ac:dyDescent="0.45">
      <c r="C31" s="15"/>
      <c r="D31" s="7"/>
      <c r="E31" s="7"/>
      <c r="F31" s="7"/>
      <c r="G31" s="7"/>
      <c r="H31" s="7"/>
      <c r="I31" s="7"/>
      <c r="J31" s="7"/>
      <c r="K31" s="7"/>
      <c r="L31" s="7"/>
      <c r="M31" s="7"/>
      <c r="N31" s="7"/>
      <c r="O31" s="7"/>
      <c r="P31" s="7"/>
      <c r="Q31" s="7"/>
      <c r="R31" s="7"/>
      <c r="S31" s="7"/>
      <c r="T31" s="7"/>
      <c r="U31" s="7"/>
      <c r="V31" s="7"/>
      <c r="W31" s="7"/>
    </row>
    <row r="32" spans="3:23" ht="18.75" customHeight="1" x14ac:dyDescent="0.45">
      <c r="C32" s="15"/>
      <c r="D32" s="15"/>
      <c r="E32" s="15"/>
      <c r="F32" s="15"/>
      <c r="H32" s="83" t="e">
        <f>大阪府作業用シート!K10</f>
        <v>#N/A</v>
      </c>
      <c r="I32" s="83"/>
      <c r="J32" s="83"/>
      <c r="K32" s="83"/>
      <c r="L32" s="83"/>
      <c r="M32" s="83"/>
      <c r="N32" s="37"/>
      <c r="O32" s="37"/>
      <c r="P32" s="37"/>
      <c r="Q32" s="37"/>
      <c r="R32" s="37"/>
      <c r="S32" s="37"/>
      <c r="T32" s="37"/>
      <c r="W32" s="7"/>
    </row>
    <row r="33" spans="3:24" ht="18.75" customHeight="1" x14ac:dyDescent="0.45">
      <c r="C33" s="15"/>
      <c r="D33" s="15"/>
      <c r="E33" s="15"/>
      <c r="F33" s="15"/>
      <c r="G33" s="15"/>
      <c r="H33" s="82" t="e">
        <f>大阪府作業用シート!H10</f>
        <v>#N/A</v>
      </c>
      <c r="I33" s="82"/>
      <c r="J33" s="82"/>
      <c r="K33" s="82"/>
      <c r="L33" s="82"/>
      <c r="M33" s="82"/>
      <c r="N33" s="82"/>
      <c r="O33" s="82"/>
      <c r="P33" s="82"/>
      <c r="Q33" s="82"/>
      <c r="R33" s="82"/>
      <c r="S33" s="82"/>
      <c r="T33" s="82"/>
      <c r="U33" s="82"/>
      <c r="V33" s="82"/>
      <c r="W33" s="31"/>
      <c r="X33" s="18"/>
    </row>
    <row r="34" spans="3:24" ht="18.75" customHeight="1" x14ac:dyDescent="0.45">
      <c r="C34" s="7"/>
      <c r="D34" s="7"/>
      <c r="E34" s="7"/>
      <c r="F34" s="7"/>
      <c r="G34" s="7"/>
      <c r="H34" s="82"/>
      <c r="I34" s="82"/>
      <c r="J34" s="82"/>
      <c r="K34" s="82"/>
      <c r="L34" s="82"/>
      <c r="M34" s="82"/>
      <c r="N34" s="82"/>
      <c r="O34" s="82"/>
      <c r="P34" s="82"/>
      <c r="Q34" s="82"/>
      <c r="R34" s="82"/>
      <c r="S34" s="82"/>
      <c r="T34" s="82"/>
      <c r="U34" s="82"/>
      <c r="V34" s="82"/>
      <c r="W34" s="31"/>
    </row>
    <row r="35" spans="3:24" ht="18.75" customHeight="1" x14ac:dyDescent="0.45">
      <c r="C35" s="7"/>
      <c r="D35" s="7"/>
      <c r="E35" s="7"/>
      <c r="F35" s="7"/>
      <c r="G35" s="7"/>
      <c r="H35" s="7"/>
      <c r="I35" s="7"/>
      <c r="J35" s="7"/>
      <c r="K35" s="19"/>
      <c r="L35" s="81"/>
      <c r="M35" s="81"/>
      <c r="N35" s="81"/>
      <c r="O35" s="81"/>
      <c r="P35" s="81"/>
      <c r="Q35" s="81"/>
      <c r="R35" s="81"/>
      <c r="S35" s="81"/>
      <c r="T35" s="81"/>
      <c r="U35" s="81"/>
      <c r="V35" s="81"/>
      <c r="W35" s="81"/>
    </row>
    <row r="36" spans="3:24" ht="18.75" customHeight="1" x14ac:dyDescent="0.45">
      <c r="C36" s="7"/>
      <c r="D36" s="7" t="s">
        <v>70</v>
      </c>
      <c r="E36" s="7"/>
      <c r="F36" s="7"/>
      <c r="G36" s="7"/>
      <c r="H36" s="7"/>
      <c r="I36" s="7"/>
      <c r="J36" s="7"/>
      <c r="K36" s="7"/>
      <c r="L36" s="7"/>
      <c r="M36" s="7"/>
      <c r="N36" s="7"/>
      <c r="O36" s="7"/>
      <c r="P36" s="7"/>
      <c r="Q36" s="7"/>
      <c r="R36" s="7"/>
      <c r="S36" s="7"/>
      <c r="T36" s="7"/>
      <c r="U36" s="7"/>
      <c r="V36" s="7"/>
      <c r="W36" s="7"/>
    </row>
    <row r="37" spans="3:24" ht="18.75" customHeight="1" x14ac:dyDescent="0.45">
      <c r="C37" s="12"/>
      <c r="E37" s="74" t="e">
        <f>大阪府作業用シート!J10</f>
        <v>#N/A</v>
      </c>
      <c r="F37" s="74"/>
      <c r="G37" s="74"/>
      <c r="H37" s="74"/>
      <c r="I37" s="74"/>
      <c r="J37" s="74"/>
      <c r="K37" s="74"/>
      <c r="L37" s="74"/>
      <c r="M37" s="74"/>
      <c r="N37" s="74"/>
      <c r="O37" s="74"/>
      <c r="P37" s="74"/>
      <c r="Q37" s="74"/>
      <c r="R37" s="74"/>
      <c r="S37" s="74"/>
      <c r="T37" s="74"/>
      <c r="U37" s="74"/>
      <c r="V37" s="74"/>
      <c r="W37" s="74"/>
    </row>
    <row r="38" spans="3:24" ht="18.75" customHeight="1" x14ac:dyDescent="0.45">
      <c r="C38" s="14"/>
      <c r="D38" s="20"/>
      <c r="E38" s="74"/>
      <c r="F38" s="74"/>
      <c r="G38" s="74"/>
      <c r="H38" s="74"/>
      <c r="I38" s="74"/>
      <c r="J38" s="74"/>
      <c r="K38" s="74"/>
      <c r="L38" s="74"/>
      <c r="M38" s="74"/>
      <c r="N38" s="74"/>
      <c r="O38" s="74"/>
      <c r="P38" s="74"/>
      <c r="Q38" s="74"/>
      <c r="R38" s="74"/>
      <c r="S38" s="74"/>
      <c r="T38" s="74"/>
      <c r="U38" s="74"/>
      <c r="V38" s="74"/>
      <c r="W38" s="74"/>
    </row>
    <row r="39" spans="3:24" ht="18.75" customHeight="1" x14ac:dyDescent="0.45">
      <c r="C39" s="14"/>
      <c r="D39" s="20"/>
      <c r="E39" s="74"/>
      <c r="F39" s="74"/>
      <c r="G39" s="74"/>
      <c r="H39" s="74"/>
      <c r="I39" s="74"/>
      <c r="J39" s="74"/>
      <c r="K39" s="74"/>
      <c r="L39" s="74"/>
      <c r="M39" s="74"/>
      <c r="N39" s="74"/>
      <c r="O39" s="74"/>
      <c r="P39" s="74"/>
      <c r="Q39" s="74"/>
      <c r="R39" s="74"/>
      <c r="S39" s="74"/>
      <c r="T39" s="74"/>
      <c r="U39" s="74"/>
      <c r="V39" s="74"/>
      <c r="W39" s="74"/>
    </row>
    <row r="40" spans="3:24" ht="18.75" customHeight="1" x14ac:dyDescent="0.45">
      <c r="C40" s="14"/>
      <c r="D40" s="7"/>
      <c r="E40" s="7"/>
      <c r="F40" s="7"/>
      <c r="G40" s="7"/>
      <c r="H40" s="7"/>
      <c r="I40" s="7"/>
      <c r="J40" s="7"/>
      <c r="K40" s="7"/>
      <c r="L40" s="7"/>
      <c r="M40" s="7"/>
      <c r="N40" s="7"/>
      <c r="O40" s="7"/>
      <c r="P40" s="7"/>
      <c r="Q40" s="7"/>
      <c r="R40" s="7"/>
      <c r="S40" s="7"/>
      <c r="T40" s="7"/>
      <c r="U40" s="7"/>
      <c r="V40" s="7"/>
      <c r="W40" s="7"/>
    </row>
    <row r="41" spans="3:24" ht="11.25" customHeight="1" x14ac:dyDescent="0.45">
      <c r="C41" s="14"/>
      <c r="D41" s="66"/>
      <c r="E41" s="66"/>
      <c r="F41" s="66"/>
      <c r="G41" s="66"/>
      <c r="H41" s="66"/>
      <c r="I41" s="66"/>
      <c r="J41" s="66"/>
      <c r="K41" s="66"/>
      <c r="L41" s="66"/>
      <c r="M41" s="66"/>
      <c r="N41" s="66"/>
      <c r="O41" s="66"/>
      <c r="P41" s="66"/>
      <c r="Q41" s="66"/>
      <c r="R41" s="66"/>
      <c r="S41" s="66"/>
      <c r="T41" s="66"/>
      <c r="U41" s="66"/>
      <c r="V41" s="66"/>
      <c r="W41" s="7"/>
    </row>
    <row r="42" spans="3:24" ht="15.9" customHeight="1" x14ac:dyDescent="0.45">
      <c r="C42" s="7"/>
      <c r="D42" s="7"/>
      <c r="E42" s="7"/>
      <c r="F42" s="7"/>
      <c r="G42" s="7"/>
      <c r="H42" s="7"/>
      <c r="I42" s="7"/>
      <c r="J42" s="7"/>
      <c r="K42" s="7"/>
      <c r="L42" s="7"/>
      <c r="M42" s="7"/>
      <c r="N42" s="7"/>
      <c r="O42" s="7"/>
      <c r="P42" s="7"/>
      <c r="Q42" s="7"/>
      <c r="R42" s="7"/>
      <c r="S42" s="7"/>
      <c r="T42" s="7"/>
      <c r="U42" s="7"/>
      <c r="V42" s="7"/>
      <c r="W42" s="7"/>
    </row>
    <row r="43" spans="3:24" ht="15.9" customHeight="1" x14ac:dyDescent="0.45">
      <c r="C43" s="7"/>
      <c r="D43" s="7"/>
      <c r="E43" s="7"/>
      <c r="F43" s="7"/>
      <c r="G43" s="7"/>
      <c r="H43" s="7"/>
      <c r="I43" s="7"/>
      <c r="J43" s="7"/>
      <c r="K43" s="7"/>
      <c r="L43" s="7"/>
      <c r="M43" s="7"/>
      <c r="N43" s="7"/>
      <c r="O43" s="7"/>
      <c r="P43" s="7"/>
      <c r="Q43" s="7"/>
      <c r="R43" s="7"/>
      <c r="S43" s="7"/>
      <c r="T43" s="7"/>
      <c r="U43" s="7"/>
      <c r="V43" s="7"/>
      <c r="W43" s="7"/>
    </row>
    <row r="44" spans="3:24" ht="15.9" customHeight="1" x14ac:dyDescent="0.45">
      <c r="C44" s="7"/>
      <c r="D44" s="7"/>
      <c r="E44" s="7"/>
      <c r="F44" s="7"/>
      <c r="G44" s="7"/>
      <c r="H44" s="7"/>
      <c r="I44" s="7"/>
      <c r="J44" s="7"/>
      <c r="K44" s="7"/>
      <c r="L44" s="7"/>
      <c r="M44" s="7"/>
      <c r="N44" s="7"/>
      <c r="O44" s="7"/>
      <c r="P44" s="7"/>
      <c r="Q44" s="7"/>
      <c r="R44" s="7"/>
      <c r="S44" s="7"/>
      <c r="T44" s="7"/>
      <c r="U44" s="7"/>
      <c r="V44" s="7"/>
      <c r="W44" s="7"/>
    </row>
    <row r="45" spans="3:24" ht="15.9" customHeight="1" x14ac:dyDescent="0.45">
      <c r="C45" s="7"/>
      <c r="D45" s="7"/>
      <c r="E45" s="7"/>
      <c r="F45" s="7"/>
      <c r="G45" s="7"/>
      <c r="H45" s="7"/>
      <c r="I45" s="7"/>
      <c r="J45" s="7"/>
      <c r="K45" s="7"/>
      <c r="L45" s="7"/>
      <c r="M45" s="7"/>
      <c r="N45" s="7"/>
      <c r="O45" s="7"/>
      <c r="P45" s="7"/>
      <c r="Q45" s="7"/>
      <c r="R45" s="7"/>
      <c r="S45" s="7"/>
      <c r="T45" s="7"/>
      <c r="U45" s="7"/>
      <c r="V45" s="7"/>
      <c r="W45" s="7"/>
    </row>
    <row r="46" spans="3:24" ht="15.9" customHeight="1" x14ac:dyDescent="0.45">
      <c r="C46" s="7"/>
      <c r="D46" s="7"/>
      <c r="E46" s="7"/>
      <c r="F46" s="7"/>
      <c r="G46" s="7"/>
      <c r="H46" s="7"/>
      <c r="I46" s="7"/>
      <c r="J46" s="7"/>
      <c r="K46" s="7"/>
      <c r="L46" s="7"/>
      <c r="M46" s="7"/>
      <c r="N46" s="7"/>
      <c r="O46" s="7"/>
      <c r="P46" s="7"/>
      <c r="Q46" s="7"/>
      <c r="R46" s="7"/>
      <c r="S46" s="7"/>
      <c r="T46" s="7"/>
      <c r="U46" s="7"/>
      <c r="V46" s="7"/>
      <c r="W46" s="7"/>
    </row>
    <row r="47" spans="3:24" ht="15.9" customHeight="1" x14ac:dyDescent="0.45">
      <c r="C47" s="7"/>
      <c r="D47" s="7"/>
      <c r="E47" s="7"/>
      <c r="F47" s="7"/>
      <c r="G47" s="7"/>
      <c r="H47" s="7"/>
      <c r="I47" s="7"/>
      <c r="J47" s="7"/>
      <c r="K47" s="7"/>
      <c r="L47" s="7"/>
      <c r="M47" s="7"/>
      <c r="N47" s="7"/>
      <c r="O47" s="7"/>
      <c r="P47" s="7"/>
      <c r="Q47" s="7"/>
      <c r="R47" s="7"/>
      <c r="S47" s="7"/>
      <c r="T47" s="7"/>
      <c r="U47" s="7"/>
      <c r="V47" s="7"/>
      <c r="W47" s="7"/>
    </row>
    <row r="48" spans="3:24" ht="15.9" customHeight="1" x14ac:dyDescent="0.45">
      <c r="C48" s="7"/>
      <c r="D48" s="7"/>
      <c r="E48" s="7"/>
      <c r="F48" s="7"/>
      <c r="G48" s="7"/>
      <c r="H48" s="7"/>
      <c r="I48" s="7"/>
      <c r="J48" s="7"/>
      <c r="K48" s="7"/>
      <c r="L48" s="7"/>
      <c r="M48" s="7"/>
      <c r="N48" s="7"/>
      <c r="O48" s="7"/>
      <c r="P48" s="7"/>
      <c r="Q48" s="7"/>
      <c r="R48" s="7"/>
      <c r="S48" s="7"/>
      <c r="T48" s="7"/>
      <c r="U48" s="7"/>
      <c r="V48" s="7"/>
      <c r="W48" s="7"/>
    </row>
    <row r="49" spans="3:23" ht="15.9" customHeight="1" x14ac:dyDescent="0.45">
      <c r="C49" s="7"/>
      <c r="D49" s="7"/>
      <c r="E49" s="7"/>
      <c r="F49" s="7"/>
      <c r="G49" s="7"/>
      <c r="H49" s="7"/>
      <c r="I49" s="7"/>
      <c r="J49" s="7"/>
      <c r="K49" s="7"/>
      <c r="L49" s="7"/>
      <c r="M49" s="7"/>
      <c r="N49" s="7"/>
      <c r="O49" s="7"/>
      <c r="P49" s="7"/>
      <c r="Q49" s="7"/>
      <c r="R49" s="7"/>
      <c r="S49" s="7"/>
      <c r="T49" s="7"/>
      <c r="U49" s="7"/>
      <c r="V49" s="7"/>
      <c r="W49" s="7"/>
    </row>
    <row r="50" spans="3:23" ht="15.9" customHeight="1" x14ac:dyDescent="0.45">
      <c r="C50" s="7"/>
      <c r="D50" s="7"/>
      <c r="E50" s="7"/>
      <c r="F50" s="7"/>
      <c r="G50" s="7"/>
      <c r="H50" s="7"/>
      <c r="I50" s="7"/>
      <c r="J50" s="7"/>
      <c r="K50" s="7"/>
      <c r="L50" s="7"/>
      <c r="M50" s="7"/>
      <c r="N50" s="7"/>
      <c r="O50" s="7"/>
      <c r="P50" s="7"/>
      <c r="Q50" s="7"/>
      <c r="R50" s="7"/>
      <c r="S50" s="7"/>
      <c r="T50" s="7"/>
      <c r="U50" s="7"/>
      <c r="V50" s="7"/>
      <c r="W50" s="7"/>
    </row>
    <row r="51" spans="3:23" ht="15.9" customHeight="1" x14ac:dyDescent="0.45">
      <c r="C51" s="7"/>
      <c r="D51" s="7"/>
      <c r="E51" s="7"/>
      <c r="F51" s="7"/>
      <c r="G51" s="7"/>
      <c r="H51" s="7"/>
      <c r="I51" s="7"/>
      <c r="J51" s="7"/>
      <c r="K51" s="7"/>
      <c r="L51" s="7"/>
      <c r="M51" s="7"/>
      <c r="N51" s="7"/>
      <c r="O51" s="7"/>
      <c r="P51" s="7"/>
      <c r="Q51" s="7"/>
      <c r="R51" s="7"/>
      <c r="S51" s="7"/>
      <c r="T51" s="7"/>
      <c r="U51" s="7"/>
      <c r="V51" s="7"/>
      <c r="W51" s="7"/>
    </row>
    <row r="52" spans="3:23" ht="15.9" customHeight="1" x14ac:dyDescent="0.45">
      <c r="C52" s="7"/>
      <c r="D52" s="7"/>
      <c r="E52" s="7"/>
      <c r="F52" s="7"/>
      <c r="G52" s="7"/>
      <c r="H52" s="7"/>
      <c r="I52" s="7"/>
      <c r="J52" s="7"/>
      <c r="K52" s="7"/>
      <c r="L52" s="7"/>
      <c r="M52" s="7"/>
      <c r="N52" s="7"/>
      <c r="O52" s="7"/>
      <c r="P52" s="7"/>
      <c r="Q52" s="7"/>
      <c r="R52" s="7"/>
      <c r="S52" s="7"/>
      <c r="T52" s="7"/>
      <c r="U52" s="7"/>
      <c r="V52" s="7"/>
      <c r="W52" s="7"/>
    </row>
    <row r="53" spans="3:23" ht="15.9" customHeight="1" x14ac:dyDescent="0.45">
      <c r="C53" s="7"/>
      <c r="D53" s="7"/>
      <c r="E53" s="7"/>
      <c r="F53" s="7"/>
      <c r="G53" s="7"/>
      <c r="H53" s="7"/>
      <c r="I53" s="7"/>
      <c r="J53" s="7"/>
      <c r="K53" s="7"/>
      <c r="L53" s="7"/>
      <c r="M53" s="7"/>
      <c r="N53" s="7"/>
      <c r="O53" s="7"/>
      <c r="P53" s="7"/>
      <c r="Q53" s="7"/>
      <c r="R53" s="7"/>
      <c r="S53" s="7"/>
      <c r="T53" s="7"/>
      <c r="U53" s="7"/>
      <c r="V53" s="7"/>
      <c r="W53" s="7"/>
    </row>
    <row r="54" spans="3:23" ht="15.9" customHeight="1" x14ac:dyDescent="0.45">
      <c r="C54" s="7"/>
      <c r="D54" s="7"/>
      <c r="E54" s="7"/>
      <c r="F54" s="7"/>
      <c r="G54" s="7"/>
      <c r="H54" s="7"/>
      <c r="I54" s="7"/>
      <c r="J54" s="7"/>
      <c r="K54" s="7"/>
      <c r="L54" s="7"/>
      <c r="M54" s="7"/>
      <c r="N54" s="7"/>
      <c r="O54" s="7"/>
      <c r="P54" s="7"/>
      <c r="Q54" s="7"/>
      <c r="R54" s="7"/>
      <c r="S54" s="7"/>
      <c r="T54" s="7"/>
      <c r="U54" s="7"/>
      <c r="V54" s="7"/>
      <c r="W54" s="7"/>
    </row>
    <row r="55" spans="3:23" ht="15.9" customHeight="1" x14ac:dyDescent="0.45">
      <c r="C55" s="7"/>
      <c r="D55" s="7"/>
      <c r="E55" s="7"/>
      <c r="F55" s="7"/>
      <c r="G55" s="7"/>
      <c r="H55" s="7"/>
      <c r="I55" s="7"/>
      <c r="J55" s="7"/>
      <c r="K55" s="7"/>
      <c r="L55" s="7"/>
      <c r="M55" s="7"/>
      <c r="N55" s="7"/>
      <c r="O55" s="7"/>
      <c r="P55" s="7"/>
      <c r="Q55" s="7"/>
      <c r="R55" s="7"/>
      <c r="S55" s="7"/>
      <c r="T55" s="7"/>
      <c r="U55" s="7"/>
      <c r="V55" s="7"/>
      <c r="W55" s="7"/>
    </row>
    <row r="56" spans="3:23" ht="15.9" customHeight="1" x14ac:dyDescent="0.45">
      <c r="C56" s="7"/>
      <c r="D56" s="7"/>
      <c r="E56" s="7"/>
      <c r="F56" s="7"/>
      <c r="G56" s="7"/>
      <c r="H56" s="7"/>
      <c r="I56" s="7"/>
      <c r="J56" s="7"/>
      <c r="K56" s="7"/>
      <c r="L56" s="7"/>
      <c r="M56" s="7"/>
      <c r="N56" s="7"/>
      <c r="O56" s="7"/>
      <c r="P56" s="7"/>
      <c r="Q56" s="7"/>
      <c r="R56" s="7"/>
      <c r="S56" s="7"/>
      <c r="T56" s="7"/>
      <c r="U56" s="7"/>
      <c r="V56" s="7"/>
      <c r="W56" s="7"/>
    </row>
  </sheetData>
  <sheetProtection algorithmName="SHA-512" hashValue="Dqxg6Q0HVTT8+eaffoZRed2IMVv4mIZV8m2u7IEe6Q3mtU3gHVVVwVTEpbIrchz95KagiFcEpDkhYBBvO2rNEw==" saltValue="OoP+a1I+3Exa4vWObCR3lg==" spinCount="100000" sheet="1" objects="1" scenarios="1"/>
  <mergeCells count="31">
    <mergeCell ref="D41:V41"/>
    <mergeCell ref="C20:W20"/>
    <mergeCell ref="D22:W22"/>
    <mergeCell ref="C28:D28"/>
    <mergeCell ref="Q24:V24"/>
    <mergeCell ref="D24:P24"/>
    <mergeCell ref="D25:P25"/>
    <mergeCell ref="D29:W30"/>
    <mergeCell ref="L35:W35"/>
    <mergeCell ref="E37:W39"/>
    <mergeCell ref="H33:V34"/>
    <mergeCell ref="H32:M32"/>
    <mergeCell ref="D26:P26"/>
    <mergeCell ref="D27:P27"/>
    <mergeCell ref="Q25:U25"/>
    <mergeCell ref="Q26:U26"/>
    <mergeCell ref="Q27:U27"/>
    <mergeCell ref="C2:W2"/>
    <mergeCell ref="O3:W3"/>
    <mergeCell ref="C4:W5"/>
    <mergeCell ref="C9:L9"/>
    <mergeCell ref="O11:W11"/>
    <mergeCell ref="O7:W7"/>
    <mergeCell ref="L11:N11"/>
    <mergeCell ref="C17:W18"/>
    <mergeCell ref="O12:W12"/>
    <mergeCell ref="O13:W13"/>
    <mergeCell ref="O14:W14"/>
    <mergeCell ref="L12:N12"/>
    <mergeCell ref="L13:N13"/>
    <mergeCell ref="L14:N14"/>
  </mergeCells>
  <phoneticPr fontId="2"/>
  <pageMargins left="0.82677165354330717" right="0.19685039370078741" top="0.59055118110236227" bottom="0.59055118110236227"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1:AH73"/>
  <sheetViews>
    <sheetView tabSelected="1" view="pageBreakPreview" zoomScale="80" zoomScaleNormal="100" zoomScaleSheetLayoutView="80" workbookViewId="0">
      <selection activeCell="F4" sqref="F4"/>
    </sheetView>
  </sheetViews>
  <sheetFormatPr defaultColWidth="4.59765625" defaultRowHeight="18" x14ac:dyDescent="0.45"/>
  <cols>
    <col min="1" max="34" width="4.59765625" style="1"/>
    <col min="35" max="35" width="9.19921875" style="1" bestFit="1" customWidth="1"/>
    <col min="36" max="16384" width="4.59765625" style="1"/>
  </cols>
  <sheetData>
    <row r="1" spans="1:32" ht="18.600000000000001" thickBot="1" x14ac:dyDescent="0.5">
      <c r="A1" s="115" t="s">
        <v>62</v>
      </c>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row>
    <row r="2" spans="1:32" ht="18.600000000000001" thickBot="1" x14ac:dyDescent="0.5">
      <c r="A2" s="116" t="s">
        <v>61</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8"/>
    </row>
    <row r="3" spans="1:32" ht="11.25" customHeight="1" x14ac:dyDescent="0.45"/>
    <row r="4" spans="1:32" ht="22.5" customHeight="1" x14ac:dyDescent="0.45">
      <c r="A4" s="93" t="s">
        <v>60</v>
      </c>
      <c r="B4" s="94"/>
      <c r="C4" s="95"/>
      <c r="D4" s="119" t="s">
        <v>59</v>
      </c>
      <c r="E4" s="120"/>
      <c r="F4" s="56"/>
      <c r="G4" s="57" t="s">
        <v>58</v>
      </c>
      <c r="H4" s="56"/>
      <c r="I4" s="57" t="s">
        <v>57</v>
      </c>
      <c r="J4" s="56"/>
      <c r="K4" s="58" t="s">
        <v>56</v>
      </c>
      <c r="L4" s="59"/>
      <c r="M4" s="122" t="s">
        <v>74</v>
      </c>
      <c r="N4" s="122"/>
      <c r="O4" s="122"/>
      <c r="P4" s="122"/>
      <c r="Q4" s="122"/>
      <c r="R4" s="122"/>
      <c r="S4" s="122"/>
      <c r="T4" s="122"/>
      <c r="U4" s="122"/>
      <c r="V4" s="59"/>
      <c r="W4" s="121" t="s">
        <v>75</v>
      </c>
      <c r="X4" s="121"/>
      <c r="Y4" s="121"/>
      <c r="Z4" s="121"/>
      <c r="AA4" s="121"/>
      <c r="AB4" s="121"/>
      <c r="AC4" s="121"/>
      <c r="AD4" s="121"/>
      <c r="AE4" s="121"/>
    </row>
    <row r="5" spans="1:32" ht="22.5" customHeight="1" x14ac:dyDescent="0.45">
      <c r="A5" s="93" t="s">
        <v>71</v>
      </c>
      <c r="B5" s="94"/>
      <c r="C5" s="95"/>
      <c r="D5" s="125"/>
      <c r="E5" s="126"/>
      <c r="F5" s="126"/>
      <c r="G5" s="126"/>
      <c r="H5" s="126"/>
      <c r="I5" s="126"/>
      <c r="J5" s="126"/>
      <c r="K5" s="127"/>
      <c r="L5" s="59"/>
      <c r="M5" s="143" t="s">
        <v>79</v>
      </c>
      <c r="N5" s="143"/>
      <c r="O5" s="143"/>
      <c r="P5" s="143"/>
      <c r="Q5" s="143"/>
      <c r="R5" s="143"/>
      <c r="S5" s="143"/>
      <c r="T5" s="143"/>
      <c r="U5" s="143"/>
      <c r="V5" s="59"/>
      <c r="W5" s="124" t="s">
        <v>81</v>
      </c>
      <c r="X5" s="124"/>
      <c r="Y5" s="124"/>
      <c r="Z5" s="124"/>
      <c r="AA5" s="124"/>
      <c r="AB5" s="124"/>
      <c r="AC5" s="124"/>
      <c r="AD5" s="124"/>
      <c r="AE5" s="124"/>
    </row>
    <row r="6" spans="1:32" ht="22.5" customHeight="1" x14ac:dyDescent="0.45">
      <c r="A6" s="93" t="s">
        <v>72</v>
      </c>
      <c r="B6" s="94"/>
      <c r="C6" s="95"/>
      <c r="D6" s="125"/>
      <c r="E6" s="126"/>
      <c r="F6" s="126"/>
      <c r="G6" s="126"/>
      <c r="H6" s="126"/>
      <c r="I6" s="126"/>
      <c r="J6" s="126"/>
      <c r="K6" s="127"/>
      <c r="L6" s="59"/>
      <c r="M6" s="143"/>
      <c r="N6" s="143"/>
      <c r="O6" s="143"/>
      <c r="P6" s="143"/>
      <c r="Q6" s="143"/>
      <c r="R6" s="143"/>
      <c r="S6" s="143"/>
      <c r="T6" s="143"/>
      <c r="U6" s="143"/>
      <c r="V6" s="59"/>
      <c r="W6" s="124"/>
      <c r="X6" s="124"/>
      <c r="Y6" s="124"/>
      <c r="Z6" s="124"/>
      <c r="AA6" s="124"/>
      <c r="AB6" s="124"/>
      <c r="AC6" s="124"/>
      <c r="AD6" s="124"/>
      <c r="AE6" s="124"/>
    </row>
    <row r="7" spans="1:32" ht="22.5" customHeight="1" x14ac:dyDescent="0.45">
      <c r="A7" s="93" t="s">
        <v>87</v>
      </c>
      <c r="B7" s="94"/>
      <c r="C7" s="95"/>
      <c r="D7" s="125"/>
      <c r="E7" s="126"/>
      <c r="F7" s="126"/>
      <c r="G7" s="126"/>
      <c r="H7" s="126"/>
      <c r="I7" s="126"/>
      <c r="J7" s="126"/>
      <c r="K7" s="127"/>
      <c r="L7" s="59"/>
      <c r="M7" s="123" t="s">
        <v>77</v>
      </c>
      <c r="N7" s="123"/>
      <c r="O7" s="144"/>
      <c r="P7" s="144"/>
      <c r="Q7" s="144"/>
      <c r="R7" s="144"/>
      <c r="S7" s="144"/>
      <c r="T7" s="144"/>
      <c r="U7" s="144"/>
      <c r="V7" s="59"/>
      <c r="W7" s="121" t="s">
        <v>83</v>
      </c>
      <c r="X7" s="121"/>
      <c r="Y7" s="60" t="s">
        <v>82</v>
      </c>
      <c r="Z7" s="129"/>
      <c r="AA7" s="129"/>
      <c r="AB7" s="129"/>
      <c r="AC7" s="129"/>
      <c r="AD7" s="129"/>
      <c r="AE7" s="129"/>
    </row>
    <row r="8" spans="1:32" ht="22.5" customHeight="1" x14ac:dyDescent="0.45">
      <c r="A8" s="93" t="s">
        <v>76</v>
      </c>
      <c r="B8" s="94"/>
      <c r="C8" s="95"/>
      <c r="D8" s="125"/>
      <c r="E8" s="126"/>
      <c r="F8" s="126"/>
      <c r="G8" s="126"/>
      <c r="H8" s="126"/>
      <c r="I8" s="126"/>
      <c r="J8" s="126"/>
      <c r="K8" s="127"/>
      <c r="L8" s="59"/>
      <c r="M8" s="123" t="s">
        <v>78</v>
      </c>
      <c r="N8" s="123"/>
      <c r="O8" s="144"/>
      <c r="P8" s="144"/>
      <c r="Q8" s="144"/>
      <c r="R8" s="144"/>
      <c r="S8" s="144"/>
      <c r="T8" s="144"/>
      <c r="U8" s="144"/>
      <c r="V8" s="59"/>
      <c r="W8" s="121" t="s">
        <v>84</v>
      </c>
      <c r="X8" s="121"/>
      <c r="Y8" s="128"/>
      <c r="Z8" s="128"/>
      <c r="AA8" s="128"/>
      <c r="AB8" s="128"/>
      <c r="AC8" s="128"/>
      <c r="AD8" s="128"/>
      <c r="AE8" s="128"/>
    </row>
    <row r="9" spans="1:32" ht="22.5" customHeight="1" x14ac:dyDescent="0.45">
      <c r="A9" s="93" t="s">
        <v>73</v>
      </c>
      <c r="B9" s="94"/>
      <c r="C9" s="95"/>
      <c r="D9" s="125"/>
      <c r="E9" s="126"/>
      <c r="F9" s="126"/>
      <c r="G9" s="126"/>
      <c r="H9" s="126"/>
      <c r="I9" s="126"/>
      <c r="J9" s="126"/>
      <c r="K9" s="127"/>
      <c r="L9" s="59"/>
      <c r="M9" s="123" t="s">
        <v>80</v>
      </c>
      <c r="N9" s="123"/>
      <c r="O9" s="145"/>
      <c r="P9" s="145"/>
      <c r="Q9" s="145"/>
      <c r="R9" s="145"/>
      <c r="S9" s="145"/>
      <c r="T9" s="145"/>
      <c r="U9" s="145"/>
      <c r="V9" s="59"/>
      <c r="W9" s="121" t="s">
        <v>85</v>
      </c>
      <c r="X9" s="121"/>
      <c r="Y9" s="128"/>
      <c r="Z9" s="128"/>
      <c r="AA9" s="128"/>
      <c r="AB9" s="128"/>
      <c r="AC9" s="128"/>
      <c r="AD9" s="128"/>
      <c r="AE9" s="128"/>
    </row>
    <row r="10" spans="1:32" ht="11.25" customHeight="1" x14ac:dyDescent="0.45"/>
    <row r="11" spans="1:32" ht="12" customHeight="1" x14ac:dyDescent="0.45">
      <c r="A11" s="25"/>
      <c r="B11" s="25"/>
      <c r="C11" s="25"/>
      <c r="D11" s="25"/>
      <c r="E11" s="25"/>
      <c r="F11" s="25"/>
      <c r="G11" s="25"/>
      <c r="H11" s="25"/>
      <c r="I11" s="25"/>
      <c r="J11" s="25"/>
      <c r="K11" s="25"/>
      <c r="L11" s="25"/>
      <c r="M11" s="25"/>
      <c r="N11" s="25"/>
      <c r="O11" s="25"/>
      <c r="P11" s="25"/>
      <c r="Q11" s="25"/>
      <c r="R11" s="25"/>
      <c r="S11" s="25"/>
      <c r="T11" s="25"/>
    </row>
    <row r="12" spans="1:32" ht="22.5" customHeight="1" x14ac:dyDescent="0.45">
      <c r="A12" s="112" t="s">
        <v>88</v>
      </c>
      <c r="B12" s="113"/>
      <c r="C12" s="113"/>
      <c r="D12" s="113"/>
      <c r="E12" s="114"/>
      <c r="F12" s="142" t="s">
        <v>89</v>
      </c>
      <c r="G12" s="142"/>
      <c r="H12" s="47"/>
      <c r="I12" s="61" t="s">
        <v>90</v>
      </c>
      <c r="J12" s="47"/>
      <c r="K12" s="61" t="s">
        <v>92</v>
      </c>
      <c r="L12" s="47"/>
      <c r="M12" s="61" t="s">
        <v>93</v>
      </c>
      <c r="N12" s="142" t="s">
        <v>99</v>
      </c>
      <c r="O12" s="142"/>
      <c r="P12" s="142"/>
      <c r="Q12" s="142"/>
      <c r="R12" s="142"/>
      <c r="S12" s="149"/>
      <c r="T12" s="149"/>
      <c r="U12" s="62" t="s">
        <v>94</v>
      </c>
      <c r="V12" s="150" t="s">
        <v>158</v>
      </c>
      <c r="W12" s="151"/>
      <c r="X12" s="61" t="s">
        <v>95</v>
      </c>
      <c r="Y12" s="130"/>
      <c r="Z12" s="130"/>
      <c r="AA12" s="130"/>
      <c r="AB12" s="130"/>
      <c r="AC12" s="130"/>
      <c r="AD12" s="130"/>
      <c r="AE12" s="63" t="s">
        <v>96</v>
      </c>
    </row>
    <row r="13" spans="1:32" ht="22.5" customHeight="1" x14ac:dyDescent="0.45">
      <c r="A13" s="112" t="s">
        <v>88</v>
      </c>
      <c r="B13" s="113"/>
      <c r="C13" s="113"/>
      <c r="D13" s="113"/>
      <c r="E13" s="114"/>
      <c r="F13" s="142" t="s">
        <v>89</v>
      </c>
      <c r="G13" s="142"/>
      <c r="H13" s="47"/>
      <c r="I13" s="61" t="s">
        <v>90</v>
      </c>
      <c r="J13" s="47"/>
      <c r="K13" s="61" t="s">
        <v>92</v>
      </c>
      <c r="L13" s="47"/>
      <c r="M13" s="61" t="s">
        <v>93</v>
      </c>
      <c r="N13" s="142" t="s">
        <v>99</v>
      </c>
      <c r="O13" s="142"/>
      <c r="P13" s="142"/>
      <c r="Q13" s="142"/>
      <c r="R13" s="142"/>
      <c r="S13" s="149"/>
      <c r="T13" s="149"/>
      <c r="U13" s="62" t="s">
        <v>94</v>
      </c>
      <c r="V13" s="150" t="s">
        <v>158</v>
      </c>
      <c r="W13" s="151"/>
      <c r="X13" s="61" t="s">
        <v>95</v>
      </c>
      <c r="Y13" s="130"/>
      <c r="Z13" s="130"/>
      <c r="AA13" s="130"/>
      <c r="AB13" s="130"/>
      <c r="AC13" s="130"/>
      <c r="AD13" s="130"/>
      <c r="AE13" s="63" t="s">
        <v>96</v>
      </c>
    </row>
    <row r="14" spans="1:32" ht="22.5" customHeight="1" x14ac:dyDescent="0.45">
      <c r="A14" s="112" t="s">
        <v>88</v>
      </c>
      <c r="B14" s="113"/>
      <c r="C14" s="113"/>
      <c r="D14" s="113"/>
      <c r="E14" s="114"/>
      <c r="F14" s="142" t="s">
        <v>89</v>
      </c>
      <c r="G14" s="142"/>
      <c r="H14" s="47"/>
      <c r="I14" s="61" t="s">
        <v>90</v>
      </c>
      <c r="J14" s="47"/>
      <c r="K14" s="61" t="s">
        <v>92</v>
      </c>
      <c r="L14" s="47"/>
      <c r="M14" s="61" t="s">
        <v>93</v>
      </c>
      <c r="N14" s="142" t="s">
        <v>99</v>
      </c>
      <c r="O14" s="142"/>
      <c r="P14" s="142"/>
      <c r="Q14" s="142"/>
      <c r="R14" s="142"/>
      <c r="S14" s="149"/>
      <c r="T14" s="149"/>
      <c r="U14" s="62" t="s">
        <v>94</v>
      </c>
      <c r="V14" s="150" t="s">
        <v>158</v>
      </c>
      <c r="W14" s="151"/>
      <c r="X14" s="61" t="s">
        <v>95</v>
      </c>
      <c r="Y14" s="130"/>
      <c r="Z14" s="130"/>
      <c r="AA14" s="130"/>
      <c r="AB14" s="130"/>
      <c r="AC14" s="130"/>
      <c r="AD14" s="130"/>
      <c r="AE14" s="63" t="s">
        <v>96</v>
      </c>
    </row>
    <row r="15" spans="1:32" ht="11.25" customHeight="1" thickBot="1" x14ac:dyDescent="0.5">
      <c r="I15" s="1" t="s">
        <v>91</v>
      </c>
    </row>
    <row r="16" spans="1:32" ht="18.600000000000001" thickBot="1" x14ac:dyDescent="0.5">
      <c r="A16" s="116" t="s">
        <v>55</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8"/>
    </row>
    <row r="17" spans="1:34" x14ac:dyDescent="0.45">
      <c r="A17" s="1" t="s">
        <v>54</v>
      </c>
      <c r="AG17" s="1" t="str">
        <f>IF((COUNTIF(A19:A23,"○")+COUNTIF(A36:A57,"○"))&gt;0,"複数選択不可","○")</f>
        <v>○</v>
      </c>
      <c r="AH17" s="1" t="s">
        <v>53</v>
      </c>
    </row>
    <row r="18" spans="1:34" x14ac:dyDescent="0.45">
      <c r="P18" s="153" t="str">
        <f>IF(AND($A$19="○",P19=""),"↓こちらも入力してください","")</f>
        <v/>
      </c>
      <c r="Q18" s="153"/>
      <c r="R18" s="153"/>
      <c r="S18" s="153"/>
      <c r="T18" s="153"/>
      <c r="U18" s="153"/>
      <c r="V18" s="153"/>
      <c r="X18" s="141" t="s">
        <v>86</v>
      </c>
      <c r="Y18" s="141"/>
      <c r="Z18" s="141"/>
      <c r="AA18" s="141"/>
      <c r="AB18" s="141"/>
      <c r="AC18" s="141"/>
      <c r="AD18" s="141"/>
      <c r="AE18" s="141"/>
    </row>
    <row r="19" spans="1:34" ht="30" customHeight="1" x14ac:dyDescent="0.45">
      <c r="A19" s="21"/>
      <c r="B19" s="4" t="s">
        <v>52</v>
      </c>
      <c r="C19" s="1" t="s">
        <v>51</v>
      </c>
      <c r="H19" s="131" t="s">
        <v>50</v>
      </c>
      <c r="I19" s="131"/>
      <c r="J19" s="131"/>
      <c r="K19" s="131"/>
      <c r="L19" s="131"/>
      <c r="M19" s="131"/>
      <c r="N19" s="131"/>
      <c r="O19" s="132"/>
      <c r="P19" s="96"/>
      <c r="Q19" s="97"/>
      <c r="R19" s="97"/>
      <c r="S19" s="97"/>
      <c r="T19" s="97"/>
      <c r="U19" s="97"/>
      <c r="V19" s="3" t="s">
        <v>33</v>
      </c>
      <c r="X19" s="158" t="str">
        <f>IF($A$19="○","添付資料なし","")</f>
        <v/>
      </c>
      <c r="Y19" s="158"/>
      <c r="Z19" s="158"/>
      <c r="AA19" s="158"/>
      <c r="AB19" s="158"/>
      <c r="AC19" s="158"/>
      <c r="AD19" s="158"/>
      <c r="AE19" s="158"/>
    </row>
    <row r="20" spans="1:34" ht="30" customHeight="1" x14ac:dyDescent="0.45">
      <c r="A20" s="21"/>
      <c r="B20" s="4" t="s">
        <v>49</v>
      </c>
      <c r="C20" s="1" t="s">
        <v>48</v>
      </c>
      <c r="X20" s="140" t="str">
        <f>IF($A$20="○","簡易課税方式の確定申告書（第３-(3)号様式）の写し","")</f>
        <v/>
      </c>
      <c r="Y20" s="140"/>
      <c r="Z20" s="140"/>
      <c r="AA20" s="140"/>
      <c r="AB20" s="140"/>
      <c r="AC20" s="140"/>
      <c r="AD20" s="140"/>
      <c r="AE20" s="140"/>
    </row>
    <row r="21" spans="1:34" ht="30" customHeight="1" x14ac:dyDescent="0.45">
      <c r="A21" s="21"/>
      <c r="B21" s="4" t="s">
        <v>47</v>
      </c>
      <c r="C21" s="1" t="s">
        <v>46</v>
      </c>
      <c r="P21" s="5" t="s">
        <v>45</v>
      </c>
      <c r="Q21" s="156"/>
      <c r="R21" s="157"/>
      <c r="S21" s="157"/>
      <c r="T21" s="157"/>
      <c r="U21" s="157"/>
      <c r="V21" s="3" t="s">
        <v>44</v>
      </c>
      <c r="X21" s="139" t="str">
        <f>IF($A$21="○","確定申告書（第３-(1)号様式）の写し及び特定収入割合の計算表の写し","")</f>
        <v/>
      </c>
      <c r="Y21" s="139"/>
      <c r="Z21" s="139"/>
      <c r="AA21" s="139"/>
      <c r="AB21" s="139"/>
      <c r="AC21" s="139"/>
      <c r="AD21" s="139"/>
      <c r="AE21" s="139"/>
    </row>
    <row r="22" spans="1:34" ht="30" customHeight="1" x14ac:dyDescent="0.45">
      <c r="A22" s="21"/>
      <c r="B22" s="4" t="s">
        <v>43</v>
      </c>
      <c r="C22" s="154" t="s">
        <v>42</v>
      </c>
      <c r="D22" s="155"/>
      <c r="E22" s="155"/>
      <c r="F22" s="155"/>
      <c r="G22" s="155"/>
      <c r="H22" s="155"/>
      <c r="I22" s="155"/>
      <c r="J22" s="155"/>
      <c r="K22" s="155"/>
      <c r="L22" s="155"/>
      <c r="M22" s="155"/>
      <c r="N22" s="155"/>
      <c r="O22" s="155"/>
      <c r="X22" s="140" t="str">
        <f>IF($A$22="○","確定申告書（第３-(1)号様式）の写しの写し","")</f>
        <v/>
      </c>
      <c r="Y22" s="140"/>
      <c r="Z22" s="140"/>
      <c r="AA22" s="140"/>
      <c r="AB22" s="140"/>
      <c r="AC22" s="140"/>
      <c r="AD22" s="140"/>
      <c r="AE22" s="140"/>
    </row>
    <row r="23" spans="1:34" ht="30" customHeight="1" x14ac:dyDescent="0.45">
      <c r="A23" s="21"/>
      <c r="B23" s="4" t="s">
        <v>41</v>
      </c>
      <c r="C23" s="1" t="s">
        <v>40</v>
      </c>
      <c r="X23" s="133" t="str">
        <f>IF($A$23="○","設備整備事業において、非課税仕入のみとなるのはどういうことか説明する資料を添付してください。","")</f>
        <v/>
      </c>
      <c r="Y23" s="133"/>
      <c r="Z23" s="133"/>
      <c r="AA23" s="133"/>
      <c r="AB23" s="133"/>
      <c r="AC23" s="133"/>
      <c r="AD23" s="133"/>
      <c r="AE23" s="133"/>
    </row>
    <row r="24" spans="1:34" ht="11.25" customHeight="1" thickBot="1" x14ac:dyDescent="0.5"/>
    <row r="25" spans="1:34" ht="18.600000000000001" thickBot="1" x14ac:dyDescent="0.5">
      <c r="A25" s="116" t="s">
        <v>39</v>
      </c>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8"/>
    </row>
    <row r="26" spans="1:34" x14ac:dyDescent="0.45">
      <c r="A26" s="1" t="s">
        <v>38</v>
      </c>
    </row>
    <row r="27" spans="1:34" ht="11.25" customHeight="1" x14ac:dyDescent="0.45"/>
    <row r="28" spans="1:34" x14ac:dyDescent="0.45">
      <c r="A28" s="1" t="s">
        <v>37</v>
      </c>
    </row>
    <row r="29" spans="1:34" ht="18.75" customHeight="1" x14ac:dyDescent="0.45">
      <c r="B29" s="1" t="s">
        <v>36</v>
      </c>
      <c r="I29" s="96"/>
      <c r="J29" s="97"/>
      <c r="K29" s="97"/>
      <c r="L29" s="97"/>
      <c r="M29" s="97"/>
      <c r="N29" s="3" t="s">
        <v>33</v>
      </c>
      <c r="O29" s="1" t="s">
        <v>35</v>
      </c>
      <c r="S29" s="106" t="str">
        <f>IF(OR($I$29="",$I$30=""),"課税資産の譲渡等の対価の額(a)、資産の譲渡等の対価の額(b)を入力してください。",IF($I$32=$I$29/$I$30,"","端数処理をしていることを確認するため、課税売上割合・控除対象仕入税額等の計算表の写しを提出してください。"))</f>
        <v>課税資産の譲渡等の対価の額(a)、資産の譲渡等の対価の額(b)を入力してください。</v>
      </c>
      <c r="T29" s="106"/>
      <c r="U29" s="106"/>
      <c r="V29" s="106"/>
      <c r="W29" s="106"/>
      <c r="X29" s="106"/>
      <c r="Y29" s="106"/>
      <c r="Z29" s="106"/>
      <c r="AA29" s="106"/>
      <c r="AB29" s="106"/>
      <c r="AC29" s="106"/>
      <c r="AD29" s="106"/>
      <c r="AE29" s="106"/>
    </row>
    <row r="30" spans="1:34" x14ac:dyDescent="0.45">
      <c r="B30" s="1" t="s">
        <v>34</v>
      </c>
      <c r="I30" s="96"/>
      <c r="J30" s="97"/>
      <c r="K30" s="97"/>
      <c r="L30" s="97"/>
      <c r="M30" s="97"/>
      <c r="N30" s="3" t="s">
        <v>33</v>
      </c>
      <c r="O30" s="1" t="s">
        <v>32</v>
      </c>
      <c r="S30" s="106"/>
      <c r="T30" s="106"/>
      <c r="U30" s="106"/>
      <c r="V30" s="106"/>
      <c r="W30" s="106"/>
      <c r="X30" s="106"/>
      <c r="Y30" s="106"/>
      <c r="Z30" s="106"/>
      <c r="AA30" s="106"/>
      <c r="AB30" s="106"/>
      <c r="AC30" s="106"/>
      <c r="AD30" s="106"/>
      <c r="AE30" s="106"/>
    </row>
    <row r="31" spans="1:34" ht="18.600000000000001" thickBot="1" x14ac:dyDescent="0.5">
      <c r="S31" s="106"/>
      <c r="T31" s="106"/>
      <c r="U31" s="106"/>
      <c r="V31" s="106"/>
      <c r="W31" s="106"/>
      <c r="X31" s="106"/>
      <c r="Y31" s="106"/>
      <c r="Z31" s="106"/>
      <c r="AA31" s="106"/>
      <c r="AB31" s="106"/>
      <c r="AC31" s="106"/>
      <c r="AD31" s="106"/>
      <c r="AE31" s="106"/>
    </row>
    <row r="32" spans="1:34" ht="18.600000000000001" thickBot="1" x14ac:dyDescent="0.5">
      <c r="B32" s="1" t="s">
        <v>31</v>
      </c>
      <c r="I32" s="134" t="str">
        <f>IF(OR(I29="",I30=""),"",I29/I30)</f>
        <v/>
      </c>
      <c r="J32" s="135"/>
      <c r="K32" s="135"/>
      <c r="L32" s="135"/>
      <c r="M32" s="135"/>
      <c r="N32" s="136"/>
      <c r="O32" s="1" t="s">
        <v>30</v>
      </c>
      <c r="S32" s="106"/>
      <c r="T32" s="106"/>
      <c r="U32" s="106"/>
      <c r="V32" s="106"/>
      <c r="W32" s="106"/>
      <c r="X32" s="106"/>
      <c r="Y32" s="106"/>
      <c r="Z32" s="106"/>
      <c r="AA32" s="106"/>
      <c r="AB32" s="106"/>
      <c r="AC32" s="106"/>
      <c r="AD32" s="106"/>
      <c r="AE32" s="106"/>
    </row>
    <row r="33" spans="1:32" x14ac:dyDescent="0.45">
      <c r="I33" s="1" t="s">
        <v>29</v>
      </c>
    </row>
    <row r="34" spans="1:32" x14ac:dyDescent="0.45">
      <c r="I34" s="1" t="s">
        <v>28</v>
      </c>
    </row>
    <row r="35" spans="1:32" ht="11.25" customHeight="1" x14ac:dyDescent="0.45"/>
    <row r="36" spans="1:32" ht="26.25" customHeight="1" x14ac:dyDescent="0.45">
      <c r="A36" s="21"/>
      <c r="B36" s="1" t="s">
        <v>27</v>
      </c>
      <c r="U36" s="141" t="str">
        <f>IF($A$36="○","添付書類：確定申告書（第３-(1)号様式）の写し","")</f>
        <v/>
      </c>
      <c r="V36" s="141"/>
      <c r="W36" s="141"/>
      <c r="X36" s="141"/>
      <c r="Y36" s="141"/>
      <c r="Z36" s="141"/>
      <c r="AA36" s="141"/>
      <c r="AB36" s="141"/>
      <c r="AC36" s="141"/>
      <c r="AD36" s="141"/>
      <c r="AE36" s="141"/>
    </row>
    <row r="37" spans="1:32" ht="18.600000000000001" thickBot="1" x14ac:dyDescent="0.5"/>
    <row r="38" spans="1:32" ht="18.600000000000001" thickBot="1" x14ac:dyDescent="0.5">
      <c r="C38" s="1" t="s">
        <v>2</v>
      </c>
      <c r="I38" s="1" t="s">
        <v>26</v>
      </c>
      <c r="AA38" s="146" t="str">
        <f>IF(A36="○",ROUNDDOWN(SUM(Y12:Y14)*10/110,0),"")</f>
        <v/>
      </c>
      <c r="AB38" s="147"/>
      <c r="AC38" s="147"/>
      <c r="AD38" s="147"/>
      <c r="AE38" s="147"/>
      <c r="AF38" s="48" t="s">
        <v>160</v>
      </c>
    </row>
    <row r="39" spans="1:32" ht="11.25" customHeight="1" x14ac:dyDescent="0.45"/>
    <row r="40" spans="1:32" ht="11.25" customHeight="1" x14ac:dyDescent="0.45"/>
    <row r="41" spans="1:32" ht="26.25" customHeight="1" x14ac:dyDescent="0.45">
      <c r="A41" s="21"/>
      <c r="B41" s="1" t="s">
        <v>25</v>
      </c>
      <c r="U41" s="141" t="str">
        <f>IF($A$41="○","添付書類：確定申告書（第３-(1)号様式）の写し","")</f>
        <v/>
      </c>
      <c r="V41" s="141"/>
      <c r="W41" s="141"/>
      <c r="X41" s="141"/>
      <c r="Y41" s="141"/>
      <c r="Z41" s="141"/>
      <c r="AA41" s="141"/>
      <c r="AB41" s="141"/>
      <c r="AC41" s="141"/>
      <c r="AD41" s="141"/>
      <c r="AE41" s="141"/>
    </row>
    <row r="42" spans="1:32" x14ac:dyDescent="0.45">
      <c r="C42" s="1" t="s">
        <v>16</v>
      </c>
    </row>
    <row r="43" spans="1:32" x14ac:dyDescent="0.45">
      <c r="C43" s="108" t="s">
        <v>15</v>
      </c>
      <c r="D43" s="108"/>
      <c r="E43" s="108"/>
      <c r="F43" s="108"/>
      <c r="G43" s="108"/>
      <c r="H43" s="108"/>
      <c r="I43" s="107" t="s">
        <v>24</v>
      </c>
      <c r="J43" s="108"/>
      <c r="K43" s="108"/>
      <c r="L43" s="137" t="s">
        <v>23</v>
      </c>
      <c r="M43" s="138"/>
      <c r="N43" s="138"/>
      <c r="O43" s="107" t="s">
        <v>12</v>
      </c>
      <c r="P43" s="108"/>
      <c r="Q43" s="108"/>
      <c r="R43" s="107" t="s">
        <v>8</v>
      </c>
      <c r="S43" s="108"/>
      <c r="T43" s="108"/>
    </row>
    <row r="44" spans="1:32" x14ac:dyDescent="0.45">
      <c r="C44" s="108"/>
      <c r="D44" s="108"/>
      <c r="E44" s="108"/>
      <c r="F44" s="108"/>
      <c r="G44" s="108"/>
      <c r="H44" s="108"/>
      <c r="I44" s="108"/>
      <c r="J44" s="108"/>
      <c r="K44" s="108"/>
      <c r="L44" s="138"/>
      <c r="M44" s="138"/>
      <c r="N44" s="138"/>
      <c r="O44" s="108"/>
      <c r="P44" s="108"/>
      <c r="Q44" s="108"/>
      <c r="R44" s="108"/>
      <c r="S44" s="108"/>
      <c r="T44" s="108"/>
    </row>
    <row r="45" spans="1:32" x14ac:dyDescent="0.45">
      <c r="C45" s="109"/>
      <c r="D45" s="110"/>
      <c r="E45" s="110"/>
      <c r="F45" s="110"/>
      <c r="G45" s="110"/>
      <c r="H45" s="111"/>
      <c r="I45" s="96"/>
      <c r="J45" s="97"/>
      <c r="K45" s="98"/>
      <c r="L45" s="99"/>
      <c r="M45" s="100"/>
      <c r="N45" s="101"/>
      <c r="O45" s="96"/>
      <c r="P45" s="97"/>
      <c r="Q45" s="98"/>
      <c r="R45" s="102">
        <f>SUM(I45:Q45)</f>
        <v>0</v>
      </c>
      <c r="S45" s="102"/>
      <c r="T45" s="102"/>
    </row>
    <row r="46" spans="1:32" x14ac:dyDescent="0.45">
      <c r="C46" s="109"/>
      <c r="D46" s="110"/>
      <c r="E46" s="110"/>
      <c r="F46" s="110"/>
      <c r="G46" s="110"/>
      <c r="H46" s="111"/>
      <c r="I46" s="96"/>
      <c r="J46" s="97"/>
      <c r="K46" s="98"/>
      <c r="L46" s="99"/>
      <c r="M46" s="100"/>
      <c r="N46" s="101"/>
      <c r="O46" s="96"/>
      <c r="P46" s="97"/>
      <c r="Q46" s="98"/>
      <c r="R46" s="102">
        <f>SUM(I46:Q46)</f>
        <v>0</v>
      </c>
      <c r="S46" s="102"/>
      <c r="T46" s="102"/>
      <c r="V46" s="46"/>
      <c r="W46" s="46"/>
      <c r="X46" s="46"/>
      <c r="Y46" s="46"/>
      <c r="Z46" s="46"/>
      <c r="AA46" s="46"/>
      <c r="AB46" s="46"/>
      <c r="AC46" s="46"/>
      <c r="AD46" s="46"/>
      <c r="AE46" s="46"/>
      <c r="AF46" s="46"/>
    </row>
    <row r="47" spans="1:32" x14ac:dyDescent="0.45">
      <c r="C47" s="109"/>
      <c r="D47" s="110"/>
      <c r="E47" s="110"/>
      <c r="F47" s="110"/>
      <c r="G47" s="110"/>
      <c r="H47" s="111"/>
      <c r="I47" s="96"/>
      <c r="J47" s="97"/>
      <c r="K47" s="98"/>
      <c r="L47" s="99"/>
      <c r="M47" s="100"/>
      <c r="N47" s="101"/>
      <c r="O47" s="96"/>
      <c r="P47" s="97"/>
      <c r="Q47" s="98"/>
      <c r="R47" s="102">
        <f>SUM(I47:Q47)</f>
        <v>0</v>
      </c>
      <c r="S47" s="102"/>
      <c r="T47" s="102"/>
      <c r="V47" s="46"/>
      <c r="W47" s="46"/>
      <c r="X47" s="46"/>
      <c r="Y47" s="46"/>
      <c r="Z47" s="46"/>
      <c r="AA47" s="46"/>
      <c r="AB47" s="46"/>
      <c r="AC47" s="46"/>
      <c r="AD47" s="46"/>
      <c r="AE47" s="46"/>
      <c r="AF47" s="46"/>
    </row>
    <row r="48" spans="1:32" x14ac:dyDescent="0.45">
      <c r="C48" s="109"/>
      <c r="D48" s="110"/>
      <c r="E48" s="110"/>
      <c r="F48" s="110"/>
      <c r="G48" s="110"/>
      <c r="H48" s="111"/>
      <c r="I48" s="96"/>
      <c r="J48" s="97"/>
      <c r="K48" s="98"/>
      <c r="L48" s="99"/>
      <c r="M48" s="100"/>
      <c r="N48" s="101"/>
      <c r="O48" s="96"/>
      <c r="P48" s="97"/>
      <c r="Q48" s="98"/>
      <c r="R48" s="102">
        <f>SUM(I48:Q48)</f>
        <v>0</v>
      </c>
      <c r="S48" s="102"/>
      <c r="T48" s="102"/>
      <c r="V48" s="46"/>
      <c r="W48" s="46"/>
      <c r="X48" s="46"/>
      <c r="Y48" s="46"/>
      <c r="Z48" s="46"/>
      <c r="AA48" s="46"/>
      <c r="AB48" s="46"/>
      <c r="AC48" s="46"/>
      <c r="AD48" s="46"/>
      <c r="AE48" s="46"/>
      <c r="AF48" s="46"/>
    </row>
    <row r="49" spans="1:32" x14ac:dyDescent="0.45">
      <c r="C49" s="109"/>
      <c r="D49" s="110"/>
      <c r="E49" s="110"/>
      <c r="F49" s="110"/>
      <c r="G49" s="110"/>
      <c r="H49" s="111"/>
      <c r="I49" s="96"/>
      <c r="J49" s="97"/>
      <c r="K49" s="98"/>
      <c r="L49" s="99"/>
      <c r="M49" s="100"/>
      <c r="N49" s="101"/>
      <c r="O49" s="96"/>
      <c r="P49" s="97"/>
      <c r="Q49" s="98"/>
      <c r="R49" s="102">
        <f>SUM(I49:Q49)</f>
        <v>0</v>
      </c>
      <c r="S49" s="102"/>
      <c r="T49" s="102"/>
      <c r="V49" s="46"/>
      <c r="W49" s="46"/>
      <c r="X49" s="46"/>
      <c r="Y49" s="46"/>
      <c r="Z49" s="46"/>
      <c r="AA49" s="46"/>
      <c r="AB49" s="46"/>
      <c r="AC49" s="46"/>
      <c r="AD49" s="46"/>
      <c r="AE49" s="46"/>
      <c r="AF49" s="46"/>
    </row>
    <row r="50" spans="1:32" x14ac:dyDescent="0.45">
      <c r="C50" s="93" t="s">
        <v>8</v>
      </c>
      <c r="D50" s="94"/>
      <c r="E50" s="94"/>
      <c r="F50" s="94"/>
      <c r="G50" s="94"/>
      <c r="H50" s="95"/>
      <c r="I50" s="102">
        <f>SUM(I45:K49)</f>
        <v>0</v>
      </c>
      <c r="J50" s="102"/>
      <c r="K50" s="102"/>
      <c r="L50" s="105">
        <f>SUM(L45:N49)</f>
        <v>0</v>
      </c>
      <c r="M50" s="105"/>
      <c r="N50" s="105"/>
      <c r="O50" s="102">
        <f>SUM(O45:Q49)</f>
        <v>0</v>
      </c>
      <c r="P50" s="102"/>
      <c r="Q50" s="102"/>
      <c r="R50" s="102">
        <f>SUM(R45:T49)</f>
        <v>0</v>
      </c>
      <c r="S50" s="102"/>
      <c r="T50" s="102"/>
      <c r="V50" s="106" t="str">
        <f>IF(AND(A41="○",大阪府作業用シート!W6="×"),"合計額≧精算額となるよう入力してください。","")</f>
        <v/>
      </c>
      <c r="W50" s="106"/>
      <c r="X50" s="106"/>
      <c r="Y50" s="106"/>
      <c r="Z50" s="106"/>
      <c r="AA50" s="106"/>
      <c r="AB50" s="106"/>
      <c r="AC50" s="106"/>
      <c r="AD50" s="106"/>
      <c r="AE50" s="106"/>
      <c r="AF50" s="106"/>
    </row>
    <row r="51" spans="1:32" x14ac:dyDescent="0.45">
      <c r="I51" s="104" t="s">
        <v>22</v>
      </c>
      <c r="J51" s="104"/>
      <c r="K51" s="104"/>
      <c r="L51" s="104" t="s">
        <v>21</v>
      </c>
      <c r="M51" s="104"/>
      <c r="N51" s="104"/>
      <c r="O51" s="104"/>
      <c r="P51" s="104"/>
      <c r="Q51" s="104"/>
      <c r="R51" s="104" t="s">
        <v>20</v>
      </c>
      <c r="S51" s="104"/>
      <c r="T51" s="104"/>
    </row>
    <row r="52" spans="1:32" x14ac:dyDescent="0.45">
      <c r="I52" s="2"/>
      <c r="J52" s="2"/>
      <c r="K52" s="2"/>
      <c r="L52" s="2"/>
      <c r="M52" s="2"/>
      <c r="N52" s="2"/>
      <c r="O52" s="2"/>
      <c r="P52" s="2"/>
      <c r="Q52" s="2"/>
      <c r="R52" s="2"/>
      <c r="S52" s="2"/>
      <c r="T52" s="2"/>
    </row>
    <row r="53" spans="1:32" ht="18.600000000000001" thickBot="1" x14ac:dyDescent="0.5">
      <c r="C53" s="1" t="s">
        <v>2</v>
      </c>
      <c r="I53" s="1" t="s">
        <v>19</v>
      </c>
    </row>
    <row r="54" spans="1:32" ht="18.600000000000001" thickBot="1" x14ac:dyDescent="0.5">
      <c r="I54" s="1" t="s">
        <v>18</v>
      </c>
      <c r="AA54" s="146" t="str">
        <f>IFERROR(ROUNDDOWN(SUM(Y12:Y14)*10/110*I32*I50/R50,0)+ROUNDDOWN(SUM(Y12:Y14)*8/108*I32*L50/R50,0),"")</f>
        <v/>
      </c>
      <c r="AB54" s="147"/>
      <c r="AC54" s="147"/>
      <c r="AD54" s="147"/>
      <c r="AE54" s="147"/>
      <c r="AF54" s="48" t="s">
        <v>160</v>
      </c>
    </row>
    <row r="55" spans="1:32" ht="11.25" customHeight="1" x14ac:dyDescent="0.45"/>
    <row r="56" spans="1:32" ht="11.25" customHeight="1" x14ac:dyDescent="0.45"/>
    <row r="57" spans="1:32" ht="26.25" customHeight="1" x14ac:dyDescent="0.45">
      <c r="A57" s="21"/>
      <c r="B57" s="1" t="s">
        <v>17</v>
      </c>
      <c r="U57" s="152" t="str">
        <f>IF($A$57="○","添付書類：確定申告書（第３-(1)号様式）の写し","")</f>
        <v/>
      </c>
      <c r="V57" s="152"/>
      <c r="W57" s="152"/>
      <c r="X57" s="152"/>
      <c r="Y57" s="152"/>
      <c r="Z57" s="152"/>
      <c r="AA57" s="152"/>
      <c r="AB57" s="152"/>
      <c r="AC57" s="152"/>
      <c r="AD57" s="152"/>
      <c r="AE57" s="152"/>
    </row>
    <row r="58" spans="1:32" x14ac:dyDescent="0.45">
      <c r="C58" s="1" t="s">
        <v>16</v>
      </c>
    </row>
    <row r="59" spans="1:32" x14ac:dyDescent="0.45">
      <c r="C59" s="88" t="s">
        <v>15</v>
      </c>
      <c r="D59" s="88"/>
      <c r="E59" s="88"/>
      <c r="F59" s="88"/>
      <c r="G59" s="88"/>
      <c r="H59" s="88"/>
      <c r="I59" s="88" t="s">
        <v>14</v>
      </c>
      <c r="J59" s="88"/>
      <c r="K59" s="88"/>
      <c r="L59" s="88"/>
      <c r="M59" s="88"/>
      <c r="N59" s="88"/>
      <c r="O59" s="88"/>
      <c r="P59" s="88"/>
      <c r="Q59" s="88"/>
      <c r="R59" s="91" t="s">
        <v>13</v>
      </c>
      <c r="S59" s="91"/>
      <c r="T59" s="91"/>
      <c r="U59" s="91"/>
      <c r="V59" s="91"/>
      <c r="W59" s="91"/>
      <c r="X59" s="91"/>
      <c r="Y59" s="91"/>
      <c r="Z59" s="91"/>
      <c r="AA59" s="92" t="s">
        <v>12</v>
      </c>
      <c r="AB59" s="88"/>
      <c r="AC59" s="88"/>
      <c r="AD59" s="88" t="s">
        <v>8</v>
      </c>
      <c r="AE59" s="88"/>
      <c r="AF59" s="88"/>
    </row>
    <row r="60" spans="1:32" x14ac:dyDescent="0.45">
      <c r="C60" s="88"/>
      <c r="D60" s="88"/>
      <c r="E60" s="88"/>
      <c r="F60" s="88"/>
      <c r="G60" s="88"/>
      <c r="H60" s="88"/>
      <c r="I60" s="92" t="s">
        <v>11</v>
      </c>
      <c r="J60" s="88"/>
      <c r="K60" s="88"/>
      <c r="L60" s="92" t="s">
        <v>10</v>
      </c>
      <c r="M60" s="88"/>
      <c r="N60" s="88"/>
      <c r="O60" s="92" t="s">
        <v>9</v>
      </c>
      <c r="P60" s="88"/>
      <c r="Q60" s="88"/>
      <c r="R60" s="103" t="s">
        <v>11</v>
      </c>
      <c r="S60" s="91"/>
      <c r="T60" s="91"/>
      <c r="U60" s="103" t="s">
        <v>10</v>
      </c>
      <c r="V60" s="91"/>
      <c r="W60" s="91"/>
      <c r="X60" s="103" t="s">
        <v>9</v>
      </c>
      <c r="Y60" s="91"/>
      <c r="Z60" s="91"/>
      <c r="AA60" s="88"/>
      <c r="AB60" s="88"/>
      <c r="AC60" s="88"/>
      <c r="AD60" s="88"/>
      <c r="AE60" s="88"/>
      <c r="AF60" s="88"/>
    </row>
    <row r="61" spans="1:32" x14ac:dyDescent="0.45">
      <c r="C61" s="88"/>
      <c r="D61" s="88"/>
      <c r="E61" s="88"/>
      <c r="F61" s="88"/>
      <c r="G61" s="88"/>
      <c r="H61" s="88"/>
      <c r="I61" s="88"/>
      <c r="J61" s="88"/>
      <c r="K61" s="88"/>
      <c r="L61" s="88"/>
      <c r="M61" s="88"/>
      <c r="N61" s="88"/>
      <c r="O61" s="88"/>
      <c r="P61" s="88"/>
      <c r="Q61" s="88"/>
      <c r="R61" s="91"/>
      <c r="S61" s="91"/>
      <c r="T61" s="91"/>
      <c r="U61" s="91"/>
      <c r="V61" s="91"/>
      <c r="W61" s="91"/>
      <c r="X61" s="91"/>
      <c r="Y61" s="91"/>
      <c r="Z61" s="91"/>
      <c r="AA61" s="88"/>
      <c r="AB61" s="88"/>
      <c r="AC61" s="88"/>
      <c r="AD61" s="88"/>
      <c r="AE61" s="88"/>
      <c r="AF61" s="88"/>
    </row>
    <row r="62" spans="1:32" ht="18.75" customHeight="1" x14ac:dyDescent="0.45">
      <c r="C62" s="90"/>
      <c r="D62" s="90"/>
      <c r="E62" s="90"/>
      <c r="F62" s="90"/>
      <c r="G62" s="90"/>
      <c r="H62" s="90"/>
      <c r="I62" s="86"/>
      <c r="J62" s="86"/>
      <c r="K62" s="86"/>
      <c r="L62" s="86"/>
      <c r="M62" s="86"/>
      <c r="N62" s="86"/>
      <c r="O62" s="86"/>
      <c r="P62" s="86"/>
      <c r="Q62" s="86"/>
      <c r="R62" s="85"/>
      <c r="S62" s="85"/>
      <c r="T62" s="85"/>
      <c r="U62" s="85"/>
      <c r="V62" s="85"/>
      <c r="W62" s="85"/>
      <c r="X62" s="85"/>
      <c r="Y62" s="85"/>
      <c r="Z62" s="85"/>
      <c r="AA62" s="86"/>
      <c r="AB62" s="86"/>
      <c r="AC62" s="86"/>
      <c r="AD62" s="87">
        <f>SUM(I62:AC62)</f>
        <v>0</v>
      </c>
      <c r="AE62" s="87"/>
      <c r="AF62" s="87"/>
    </row>
    <row r="63" spans="1:32" x14ac:dyDescent="0.45">
      <c r="C63" s="90"/>
      <c r="D63" s="90"/>
      <c r="E63" s="90"/>
      <c r="F63" s="90"/>
      <c r="G63" s="90"/>
      <c r="H63" s="90"/>
      <c r="I63" s="86"/>
      <c r="J63" s="86"/>
      <c r="K63" s="86"/>
      <c r="L63" s="86"/>
      <c r="M63" s="86"/>
      <c r="N63" s="86"/>
      <c r="O63" s="86"/>
      <c r="P63" s="86"/>
      <c r="Q63" s="86"/>
      <c r="R63" s="85"/>
      <c r="S63" s="85"/>
      <c r="T63" s="85"/>
      <c r="U63" s="85"/>
      <c r="V63" s="85"/>
      <c r="W63" s="85"/>
      <c r="X63" s="85"/>
      <c r="Y63" s="85"/>
      <c r="Z63" s="85"/>
      <c r="AA63" s="86"/>
      <c r="AB63" s="86"/>
      <c r="AC63" s="86"/>
      <c r="AD63" s="87">
        <f>SUM(I63:AC63)</f>
        <v>0</v>
      </c>
      <c r="AE63" s="87"/>
      <c r="AF63" s="87"/>
    </row>
    <row r="64" spans="1:32" x14ac:dyDescent="0.45">
      <c r="C64" s="90"/>
      <c r="D64" s="90"/>
      <c r="E64" s="90"/>
      <c r="F64" s="90"/>
      <c r="G64" s="90"/>
      <c r="H64" s="90"/>
      <c r="I64" s="86"/>
      <c r="J64" s="86"/>
      <c r="K64" s="86"/>
      <c r="L64" s="86"/>
      <c r="M64" s="86"/>
      <c r="N64" s="86"/>
      <c r="O64" s="86"/>
      <c r="P64" s="86"/>
      <c r="Q64" s="86"/>
      <c r="R64" s="85"/>
      <c r="S64" s="85"/>
      <c r="T64" s="85"/>
      <c r="U64" s="85"/>
      <c r="V64" s="85"/>
      <c r="W64" s="85"/>
      <c r="X64" s="85"/>
      <c r="Y64" s="85"/>
      <c r="Z64" s="85"/>
      <c r="AA64" s="86"/>
      <c r="AB64" s="86"/>
      <c r="AC64" s="86"/>
      <c r="AD64" s="87">
        <f>SUM(I64:AC64)</f>
        <v>0</v>
      </c>
      <c r="AE64" s="87"/>
      <c r="AF64" s="87"/>
    </row>
    <row r="65" spans="3:32" x14ac:dyDescent="0.45">
      <c r="C65" s="90"/>
      <c r="D65" s="90"/>
      <c r="E65" s="90"/>
      <c r="F65" s="90"/>
      <c r="G65" s="90"/>
      <c r="H65" s="90"/>
      <c r="I65" s="86"/>
      <c r="J65" s="86"/>
      <c r="K65" s="86"/>
      <c r="L65" s="86"/>
      <c r="M65" s="86"/>
      <c r="N65" s="86"/>
      <c r="O65" s="86"/>
      <c r="P65" s="86"/>
      <c r="Q65" s="86"/>
      <c r="R65" s="85"/>
      <c r="S65" s="85"/>
      <c r="T65" s="85"/>
      <c r="U65" s="85"/>
      <c r="V65" s="85"/>
      <c r="W65" s="85"/>
      <c r="X65" s="85"/>
      <c r="Y65" s="85"/>
      <c r="Z65" s="85"/>
      <c r="AA65" s="86"/>
      <c r="AB65" s="86"/>
      <c r="AC65" s="86"/>
      <c r="AD65" s="87">
        <f>SUM(I65:AC65)</f>
        <v>0</v>
      </c>
      <c r="AE65" s="87"/>
      <c r="AF65" s="87"/>
    </row>
    <row r="66" spans="3:32" x14ac:dyDescent="0.45">
      <c r="C66" s="90"/>
      <c r="D66" s="90"/>
      <c r="E66" s="90"/>
      <c r="F66" s="90"/>
      <c r="G66" s="90"/>
      <c r="H66" s="90"/>
      <c r="I66" s="86"/>
      <c r="J66" s="86"/>
      <c r="K66" s="86"/>
      <c r="L66" s="86"/>
      <c r="M66" s="86"/>
      <c r="N66" s="86"/>
      <c r="O66" s="86"/>
      <c r="P66" s="86"/>
      <c r="Q66" s="86"/>
      <c r="R66" s="85"/>
      <c r="S66" s="85"/>
      <c r="T66" s="85"/>
      <c r="U66" s="85"/>
      <c r="V66" s="85"/>
      <c r="W66" s="85"/>
      <c r="X66" s="85"/>
      <c r="Y66" s="85"/>
      <c r="Z66" s="85"/>
      <c r="AA66" s="86"/>
      <c r="AB66" s="86"/>
      <c r="AC66" s="86"/>
      <c r="AD66" s="87">
        <f>SUM(I66:AC66)</f>
        <v>0</v>
      </c>
      <c r="AE66" s="87"/>
      <c r="AF66" s="87"/>
    </row>
    <row r="67" spans="3:32" x14ac:dyDescent="0.45">
      <c r="C67" s="88" t="s">
        <v>8</v>
      </c>
      <c r="D67" s="88"/>
      <c r="E67" s="88"/>
      <c r="F67" s="88"/>
      <c r="G67" s="88"/>
      <c r="H67" s="88"/>
      <c r="I67" s="87">
        <f>SUM(I62:K66)</f>
        <v>0</v>
      </c>
      <c r="J67" s="87"/>
      <c r="K67" s="87"/>
      <c r="L67" s="87">
        <f>SUM(L62:N66)</f>
        <v>0</v>
      </c>
      <c r="M67" s="87"/>
      <c r="N67" s="87"/>
      <c r="O67" s="87">
        <f>SUM(O62:Q66)</f>
        <v>0</v>
      </c>
      <c r="P67" s="87"/>
      <c r="Q67" s="87"/>
      <c r="R67" s="89">
        <f>SUM(R62:T66)</f>
        <v>0</v>
      </c>
      <c r="S67" s="89"/>
      <c r="T67" s="89"/>
      <c r="U67" s="89">
        <f>SUM(U62:W66)</f>
        <v>0</v>
      </c>
      <c r="V67" s="89"/>
      <c r="W67" s="89"/>
      <c r="X67" s="89">
        <f>SUM(X62:Z66)</f>
        <v>0</v>
      </c>
      <c r="Y67" s="89"/>
      <c r="Z67" s="89"/>
      <c r="AA67" s="87">
        <f>SUM(AA62:AC66)</f>
        <v>0</v>
      </c>
      <c r="AB67" s="87"/>
      <c r="AC67" s="87"/>
      <c r="AD67" s="87">
        <f>SUM(AD62:AF66)</f>
        <v>0</v>
      </c>
      <c r="AE67" s="87"/>
      <c r="AF67" s="87"/>
    </row>
    <row r="68" spans="3:32" x14ac:dyDescent="0.45">
      <c r="I68" s="84" t="s">
        <v>7</v>
      </c>
      <c r="J68" s="84"/>
      <c r="K68" s="84"/>
      <c r="L68" s="84" t="s">
        <v>6</v>
      </c>
      <c r="M68" s="84"/>
      <c r="N68" s="84"/>
      <c r="R68" s="84" t="s">
        <v>5</v>
      </c>
      <c r="S68" s="84"/>
      <c r="T68" s="84"/>
      <c r="U68" s="84" t="s">
        <v>4</v>
      </c>
      <c r="V68" s="84"/>
      <c r="W68" s="84"/>
      <c r="AD68" s="84" t="s">
        <v>3</v>
      </c>
      <c r="AE68" s="84"/>
      <c r="AF68" s="84"/>
    </row>
    <row r="69" spans="3:32" x14ac:dyDescent="0.45">
      <c r="T69" s="148" t="str">
        <f>IF(AND(A57="○",大阪府作業用シート!W6="×"),"合計額≧精算額となるよう入力してください。","")</f>
        <v/>
      </c>
      <c r="U69" s="148"/>
      <c r="V69" s="148"/>
      <c r="W69" s="148"/>
      <c r="X69" s="148"/>
      <c r="Y69" s="148"/>
      <c r="Z69" s="148"/>
      <c r="AA69" s="148"/>
      <c r="AB69" s="148"/>
      <c r="AC69" s="148"/>
      <c r="AD69" s="148"/>
      <c r="AE69" s="148"/>
      <c r="AF69" s="148"/>
    </row>
    <row r="70" spans="3:32" x14ac:dyDescent="0.45">
      <c r="C70" s="1" t="s">
        <v>2</v>
      </c>
      <c r="I70" s="1" t="s">
        <v>1</v>
      </c>
    </row>
    <row r="71" spans="3:32" ht="18.600000000000001" thickBot="1" x14ac:dyDescent="0.5">
      <c r="I71" s="1" t="s">
        <v>0</v>
      </c>
    </row>
    <row r="72" spans="3:32" ht="19.5" customHeight="1" thickBot="1" x14ac:dyDescent="0.5">
      <c r="AA72" s="146" t="str">
        <f>IFERROR((ROUNDDOWN(SUM(Y12:Y14)*10/110*I67/AD67,0)+ROUNDDOWN(SUM(Y12:Y14)*10/110*I32*L67/AD67,0))+(ROUNDDOWN(SUM(Y12:Y14)*8/108*R67/AD67,0)+ROUNDDOWN(SUM(Y12:Y14)*8/108*I32*U67/AD67,0)),"")</f>
        <v/>
      </c>
      <c r="AB72" s="147"/>
      <c r="AC72" s="147"/>
      <c r="AD72" s="147"/>
      <c r="AE72" s="147"/>
      <c r="AF72" s="48" t="s">
        <v>160</v>
      </c>
    </row>
    <row r="73" spans="3:32" ht="11.25" customHeight="1" x14ac:dyDescent="0.45"/>
  </sheetData>
  <sheetProtection algorithmName="SHA-512" hashValue="tPBXlc0aJQ3NhsXLi+FNvMXIyTeHScMVo/YU1A9geggOBcshk54nRCGnBR1h74GTt+RF8lkiFsAmRgGF89ziqA==" saltValue="Hf6t85zbif7ouk9M5z47VA==" spinCount="100000" sheet="1" objects="1" scenarios="1"/>
  <mergeCells count="182">
    <mergeCell ref="AA38:AE38"/>
    <mergeCell ref="AA54:AE54"/>
    <mergeCell ref="AA72:AE72"/>
    <mergeCell ref="A7:C7"/>
    <mergeCell ref="T69:AF69"/>
    <mergeCell ref="Y13:AD13"/>
    <mergeCell ref="Y14:AD14"/>
    <mergeCell ref="N13:R13"/>
    <mergeCell ref="N14:R14"/>
    <mergeCell ref="S12:T12"/>
    <mergeCell ref="S13:T13"/>
    <mergeCell ref="S14:T14"/>
    <mergeCell ref="V12:W12"/>
    <mergeCell ref="V13:W13"/>
    <mergeCell ref="V14:W14"/>
    <mergeCell ref="S29:AE32"/>
    <mergeCell ref="U36:AE36"/>
    <mergeCell ref="U41:AE41"/>
    <mergeCell ref="U57:AE57"/>
    <mergeCell ref="P18:V18"/>
    <mergeCell ref="C22:O22"/>
    <mergeCell ref="Q21:U21"/>
    <mergeCell ref="X19:AE19"/>
    <mergeCell ref="X20:AE20"/>
    <mergeCell ref="X21:AE21"/>
    <mergeCell ref="X22:AE22"/>
    <mergeCell ref="X18:AE18"/>
    <mergeCell ref="F12:G12"/>
    <mergeCell ref="F13:G13"/>
    <mergeCell ref="F14:G14"/>
    <mergeCell ref="N12:R12"/>
    <mergeCell ref="D7:K7"/>
    <mergeCell ref="M5:U6"/>
    <mergeCell ref="W8:X8"/>
    <mergeCell ref="W9:X9"/>
    <mergeCell ref="M8:N8"/>
    <mergeCell ref="M9:N9"/>
    <mergeCell ref="O7:U7"/>
    <mergeCell ref="O8:U8"/>
    <mergeCell ref="O9:U9"/>
    <mergeCell ref="C47:H47"/>
    <mergeCell ref="I47:K47"/>
    <mergeCell ref="L47:N47"/>
    <mergeCell ref="O47:Q47"/>
    <mergeCell ref="R47:T47"/>
    <mergeCell ref="C48:H48"/>
    <mergeCell ref="I48:K48"/>
    <mergeCell ref="L48:N48"/>
    <mergeCell ref="A13:E13"/>
    <mergeCell ref="A14:E14"/>
    <mergeCell ref="O48:Q48"/>
    <mergeCell ref="A16:AF16"/>
    <mergeCell ref="H19:O19"/>
    <mergeCell ref="P19:U19"/>
    <mergeCell ref="A25:AF25"/>
    <mergeCell ref="I29:M29"/>
    <mergeCell ref="I30:M30"/>
    <mergeCell ref="X23:AE23"/>
    <mergeCell ref="O46:Q46"/>
    <mergeCell ref="R46:T46"/>
    <mergeCell ref="I32:N32"/>
    <mergeCell ref="C43:H44"/>
    <mergeCell ref="I43:K44"/>
    <mergeCell ref="L43:N44"/>
    <mergeCell ref="C49:H49"/>
    <mergeCell ref="A4:C4"/>
    <mergeCell ref="A5:C5"/>
    <mergeCell ref="A6:C6"/>
    <mergeCell ref="A8:C8"/>
    <mergeCell ref="A9:C9"/>
    <mergeCell ref="A12:E12"/>
    <mergeCell ref="A1:AF1"/>
    <mergeCell ref="A2:AF2"/>
    <mergeCell ref="D4:E4"/>
    <mergeCell ref="W4:AE4"/>
    <mergeCell ref="M4:U4"/>
    <mergeCell ref="M7:N7"/>
    <mergeCell ref="W5:AE6"/>
    <mergeCell ref="W7:X7"/>
    <mergeCell ref="D5:K5"/>
    <mergeCell ref="D6:K6"/>
    <mergeCell ref="D8:K8"/>
    <mergeCell ref="D9:K9"/>
    <mergeCell ref="Y9:AE9"/>
    <mergeCell ref="Z7:AE7"/>
    <mergeCell ref="Y8:AE8"/>
    <mergeCell ref="Y12:AD12"/>
    <mergeCell ref="R48:T48"/>
    <mergeCell ref="O43:Q44"/>
    <mergeCell ref="R43:T44"/>
    <mergeCell ref="C45:H45"/>
    <mergeCell ref="I45:K45"/>
    <mergeCell ref="L45:N45"/>
    <mergeCell ref="O45:Q45"/>
    <mergeCell ref="R45:T45"/>
    <mergeCell ref="C46:H46"/>
    <mergeCell ref="I46:K46"/>
    <mergeCell ref="L46:N46"/>
    <mergeCell ref="I49:K49"/>
    <mergeCell ref="L49:N49"/>
    <mergeCell ref="O49:Q49"/>
    <mergeCell ref="R49:T49"/>
    <mergeCell ref="U60:W61"/>
    <mergeCell ref="X60:Z61"/>
    <mergeCell ref="I51:K51"/>
    <mergeCell ref="L51:N51"/>
    <mergeCell ref="O51:Q51"/>
    <mergeCell ref="R51:T51"/>
    <mergeCell ref="I50:K50"/>
    <mergeCell ref="L50:N50"/>
    <mergeCell ref="O50:Q50"/>
    <mergeCell ref="R50:T50"/>
    <mergeCell ref="I60:K61"/>
    <mergeCell ref="L60:N61"/>
    <mergeCell ref="O60:Q61"/>
    <mergeCell ref="R60:T61"/>
    <mergeCell ref="V50:AF50"/>
    <mergeCell ref="I63:K63"/>
    <mergeCell ref="L63:N63"/>
    <mergeCell ref="O63:Q63"/>
    <mergeCell ref="R63:T63"/>
    <mergeCell ref="AA63:AC63"/>
    <mergeCell ref="AD63:AF63"/>
    <mergeCell ref="AA59:AC61"/>
    <mergeCell ref="AD59:AF61"/>
    <mergeCell ref="C50:H50"/>
    <mergeCell ref="U63:W63"/>
    <mergeCell ref="X63:Z63"/>
    <mergeCell ref="C62:H62"/>
    <mergeCell ref="I62:K62"/>
    <mergeCell ref="L62:N62"/>
    <mergeCell ref="O62:Q62"/>
    <mergeCell ref="R62:T62"/>
    <mergeCell ref="U62:W62"/>
    <mergeCell ref="C59:H61"/>
    <mergeCell ref="X65:Z65"/>
    <mergeCell ref="AA65:AC65"/>
    <mergeCell ref="AD65:AF65"/>
    <mergeCell ref="I59:Q59"/>
    <mergeCell ref="R59:Z59"/>
    <mergeCell ref="C64:H64"/>
    <mergeCell ref="I64:K64"/>
    <mergeCell ref="L64:N64"/>
    <mergeCell ref="O64:Q64"/>
    <mergeCell ref="R64:T64"/>
    <mergeCell ref="AA64:AC64"/>
    <mergeCell ref="AD64:AF64"/>
    <mergeCell ref="C65:H65"/>
    <mergeCell ref="I65:K65"/>
    <mergeCell ref="L65:N65"/>
    <mergeCell ref="O65:Q65"/>
    <mergeCell ref="R65:T65"/>
    <mergeCell ref="U65:W65"/>
    <mergeCell ref="U64:W64"/>
    <mergeCell ref="X64:Z64"/>
    <mergeCell ref="X62:Z62"/>
    <mergeCell ref="AA62:AC62"/>
    <mergeCell ref="AD62:AF62"/>
    <mergeCell ref="C63:H63"/>
    <mergeCell ref="C67:H67"/>
    <mergeCell ref="I67:K67"/>
    <mergeCell ref="L67:N67"/>
    <mergeCell ref="O67:Q67"/>
    <mergeCell ref="R67:T67"/>
    <mergeCell ref="U67:W67"/>
    <mergeCell ref="X67:Z67"/>
    <mergeCell ref="AD66:AF66"/>
    <mergeCell ref="C66:H66"/>
    <mergeCell ref="I66:K66"/>
    <mergeCell ref="AD67:AF67"/>
    <mergeCell ref="AD68:AF68"/>
    <mergeCell ref="I68:K68"/>
    <mergeCell ref="L68:N68"/>
    <mergeCell ref="R68:T68"/>
    <mergeCell ref="U68:W68"/>
    <mergeCell ref="X66:Z66"/>
    <mergeCell ref="AA66:AC66"/>
    <mergeCell ref="L66:N66"/>
    <mergeCell ref="O66:Q66"/>
    <mergeCell ref="R66:T66"/>
    <mergeCell ref="U66:W66"/>
    <mergeCell ref="AA67:AC67"/>
  </mergeCells>
  <phoneticPr fontId="2"/>
  <conditionalFormatting sqref="A19:A23 A36 A41 A57">
    <cfRule type="containsText" dxfId="7" priority="2" operator="containsText" text="複数選択不可">
      <formula>NOT(ISERROR(SEARCH("複数選択不可",A19)))</formula>
    </cfRule>
  </conditionalFormatting>
  <conditionalFormatting sqref="P18">
    <cfRule type="expression" dxfId="6" priority="5">
      <formula>AND($A$19="○",P19="")</formula>
    </cfRule>
  </conditionalFormatting>
  <dataValidations count="1">
    <dataValidation type="list" allowBlank="1" showInputMessage="1" showErrorMessage="1" sqref="A19:A23 A57 A41 A36" xr:uid="{00000000-0002-0000-0100-000000000000}">
      <formula1>$AG$17</formula1>
    </dataValidation>
  </dataValidations>
  <pageMargins left="0.7" right="0.7" top="0.75" bottom="0.75" header="0.3" footer="0.3"/>
  <pageSetup paperSize="9" scale="5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59765625" style="1" customWidth="1"/>
    <col min="2" max="35" width="4.59765625" style="1"/>
    <col min="36" max="36" width="9.19921875" style="1" bestFit="1" customWidth="1"/>
    <col min="37" max="16384" width="4.59765625" style="1"/>
  </cols>
  <sheetData>
    <row r="1" spans="2:33" ht="18.600000000000001" thickBot="1" x14ac:dyDescent="0.5">
      <c r="B1" s="115" t="s">
        <v>62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row>
    <row r="2" spans="2:33" ht="18.600000000000001" thickBot="1" x14ac:dyDescent="0.5">
      <c r="B2" s="116" t="s">
        <v>61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8"/>
    </row>
    <row r="3" spans="2:33" ht="11.25" customHeight="1" x14ac:dyDescent="0.45"/>
    <row r="4" spans="2:33" ht="22.5" customHeight="1" x14ac:dyDescent="0.45">
      <c r="B4" s="93" t="s">
        <v>60</v>
      </c>
      <c r="C4" s="94"/>
      <c r="D4" s="95"/>
      <c r="E4" s="160" t="s">
        <v>59</v>
      </c>
      <c r="F4" s="161"/>
      <c r="G4" s="52">
        <v>7</v>
      </c>
      <c r="H4" s="54" t="s">
        <v>58</v>
      </c>
      <c r="I4" s="52">
        <v>1</v>
      </c>
      <c r="J4" s="54" t="s">
        <v>57</v>
      </c>
      <c r="K4" s="52">
        <v>10</v>
      </c>
      <c r="L4" s="6" t="s">
        <v>56</v>
      </c>
      <c r="N4" s="122" t="s">
        <v>74</v>
      </c>
      <c r="O4" s="122"/>
      <c r="P4" s="122"/>
      <c r="Q4" s="122"/>
      <c r="R4" s="122"/>
      <c r="S4" s="122"/>
      <c r="T4" s="122"/>
      <c r="U4" s="122"/>
      <c r="V4" s="122"/>
      <c r="X4" s="88" t="s">
        <v>75</v>
      </c>
      <c r="Y4" s="88"/>
      <c r="Z4" s="88"/>
      <c r="AA4" s="88"/>
      <c r="AB4" s="88"/>
      <c r="AC4" s="88"/>
      <c r="AD4" s="88"/>
      <c r="AE4" s="88"/>
      <c r="AF4" s="88"/>
    </row>
    <row r="5" spans="2:33" ht="22.5" customHeight="1" x14ac:dyDescent="0.45">
      <c r="B5" s="93" t="s">
        <v>71</v>
      </c>
      <c r="C5" s="94"/>
      <c r="D5" s="95"/>
      <c r="E5" s="125" t="s">
        <v>164</v>
      </c>
      <c r="F5" s="126"/>
      <c r="G5" s="126"/>
      <c r="H5" s="126"/>
      <c r="I5" s="126"/>
      <c r="J5" s="126"/>
      <c r="K5" s="126"/>
      <c r="L5" s="127"/>
      <c r="N5" s="143" t="s">
        <v>79</v>
      </c>
      <c r="O5" s="143"/>
      <c r="P5" s="143"/>
      <c r="Q5" s="143"/>
      <c r="R5" s="143"/>
      <c r="S5" s="143"/>
      <c r="T5" s="143"/>
      <c r="U5" s="143"/>
      <c r="V5" s="143"/>
      <c r="X5" s="159" t="s">
        <v>81</v>
      </c>
      <c r="Y5" s="159"/>
      <c r="Z5" s="159"/>
      <c r="AA5" s="159"/>
      <c r="AB5" s="159"/>
      <c r="AC5" s="159"/>
      <c r="AD5" s="159"/>
      <c r="AE5" s="159"/>
      <c r="AF5" s="159"/>
    </row>
    <row r="6" spans="2:33" ht="22.5" customHeight="1" x14ac:dyDescent="0.45">
      <c r="B6" s="93" t="s">
        <v>72</v>
      </c>
      <c r="C6" s="94"/>
      <c r="D6" s="95"/>
      <c r="E6" s="125" t="s">
        <v>165</v>
      </c>
      <c r="F6" s="126"/>
      <c r="G6" s="126"/>
      <c r="H6" s="126"/>
      <c r="I6" s="126"/>
      <c r="J6" s="126"/>
      <c r="K6" s="126"/>
      <c r="L6" s="127"/>
      <c r="N6" s="143"/>
      <c r="O6" s="143"/>
      <c r="P6" s="143"/>
      <c r="Q6" s="143"/>
      <c r="R6" s="143"/>
      <c r="S6" s="143"/>
      <c r="T6" s="143"/>
      <c r="U6" s="143"/>
      <c r="V6" s="143"/>
      <c r="X6" s="159"/>
      <c r="Y6" s="159"/>
      <c r="Z6" s="159"/>
      <c r="AA6" s="159"/>
      <c r="AB6" s="159"/>
      <c r="AC6" s="159"/>
      <c r="AD6" s="159"/>
      <c r="AE6" s="159"/>
      <c r="AF6" s="159"/>
    </row>
    <row r="7" spans="2:33" ht="22.5" customHeight="1" x14ac:dyDescent="0.45">
      <c r="B7" s="93" t="s">
        <v>87</v>
      </c>
      <c r="C7" s="94"/>
      <c r="D7" s="95"/>
      <c r="E7" s="125" t="s">
        <v>166</v>
      </c>
      <c r="F7" s="126"/>
      <c r="G7" s="126"/>
      <c r="H7" s="126"/>
      <c r="I7" s="126"/>
      <c r="J7" s="126"/>
      <c r="K7" s="126"/>
      <c r="L7" s="127"/>
      <c r="N7" s="123" t="s">
        <v>77</v>
      </c>
      <c r="O7" s="123"/>
      <c r="P7" s="144" t="s">
        <v>168</v>
      </c>
      <c r="Q7" s="144"/>
      <c r="R7" s="144"/>
      <c r="S7" s="144"/>
      <c r="T7" s="144"/>
      <c r="U7" s="144"/>
      <c r="V7" s="144"/>
      <c r="X7" s="88" t="s">
        <v>83</v>
      </c>
      <c r="Y7" s="88"/>
      <c r="Z7" s="22" t="s">
        <v>82</v>
      </c>
      <c r="AA7" s="129" t="s">
        <v>171</v>
      </c>
      <c r="AB7" s="129"/>
      <c r="AC7" s="129"/>
      <c r="AD7" s="129"/>
      <c r="AE7" s="129"/>
      <c r="AF7" s="129"/>
    </row>
    <row r="8" spans="2:33" ht="22.5" customHeight="1" x14ac:dyDescent="0.45">
      <c r="B8" s="93" t="s">
        <v>76</v>
      </c>
      <c r="C8" s="94"/>
      <c r="D8" s="95"/>
      <c r="E8" s="125" t="s">
        <v>164</v>
      </c>
      <c r="F8" s="126"/>
      <c r="G8" s="126"/>
      <c r="H8" s="126"/>
      <c r="I8" s="126"/>
      <c r="J8" s="126"/>
      <c r="K8" s="126"/>
      <c r="L8" s="127"/>
      <c r="N8" s="123" t="s">
        <v>78</v>
      </c>
      <c r="O8" s="123"/>
      <c r="P8" s="144" t="s">
        <v>169</v>
      </c>
      <c r="Q8" s="144"/>
      <c r="R8" s="144"/>
      <c r="S8" s="144"/>
      <c r="T8" s="144"/>
      <c r="U8" s="144"/>
      <c r="V8" s="144"/>
      <c r="X8" s="88" t="s">
        <v>84</v>
      </c>
      <c r="Y8" s="88"/>
      <c r="Z8" s="128" t="s">
        <v>172</v>
      </c>
      <c r="AA8" s="128"/>
      <c r="AB8" s="128"/>
      <c r="AC8" s="128"/>
      <c r="AD8" s="128"/>
      <c r="AE8" s="128"/>
      <c r="AF8" s="128"/>
    </row>
    <row r="9" spans="2:33" ht="22.5" customHeight="1" x14ac:dyDescent="0.45">
      <c r="B9" s="93" t="s">
        <v>73</v>
      </c>
      <c r="C9" s="94"/>
      <c r="D9" s="95"/>
      <c r="E9" s="125" t="s">
        <v>167</v>
      </c>
      <c r="F9" s="126"/>
      <c r="G9" s="126"/>
      <c r="H9" s="126"/>
      <c r="I9" s="126"/>
      <c r="J9" s="126"/>
      <c r="K9" s="126"/>
      <c r="L9" s="127"/>
      <c r="N9" s="123" t="s">
        <v>80</v>
      </c>
      <c r="O9" s="123"/>
      <c r="P9" s="145" t="s">
        <v>170</v>
      </c>
      <c r="Q9" s="145"/>
      <c r="R9" s="145"/>
      <c r="S9" s="145"/>
      <c r="T9" s="145"/>
      <c r="U9" s="145"/>
      <c r="V9" s="145"/>
      <c r="X9" s="88" t="s">
        <v>85</v>
      </c>
      <c r="Y9" s="88"/>
      <c r="Z9" s="128" t="s">
        <v>173</v>
      </c>
      <c r="AA9" s="128"/>
      <c r="AB9" s="128"/>
      <c r="AC9" s="128"/>
      <c r="AD9" s="128"/>
      <c r="AE9" s="128"/>
      <c r="AF9" s="128"/>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12" t="s">
        <v>88</v>
      </c>
      <c r="C12" s="113"/>
      <c r="D12" s="113"/>
      <c r="E12" s="113"/>
      <c r="F12" s="114"/>
      <c r="G12" s="113" t="s">
        <v>89</v>
      </c>
      <c r="H12" s="113"/>
      <c r="I12" s="47" t="s">
        <v>180</v>
      </c>
      <c r="J12" s="50" t="s">
        <v>90</v>
      </c>
      <c r="K12" s="47" t="s">
        <v>174</v>
      </c>
      <c r="L12" s="50" t="s">
        <v>92</v>
      </c>
      <c r="M12" s="47" t="s">
        <v>175</v>
      </c>
      <c r="N12" s="50" t="s">
        <v>93</v>
      </c>
      <c r="O12" s="113" t="s">
        <v>99</v>
      </c>
      <c r="P12" s="113"/>
      <c r="Q12" s="113"/>
      <c r="R12" s="113"/>
      <c r="S12" s="113"/>
      <c r="T12" s="149" t="s">
        <v>176</v>
      </c>
      <c r="U12" s="149"/>
      <c r="V12" s="23" t="s">
        <v>94</v>
      </c>
      <c r="W12" s="162" t="s">
        <v>158</v>
      </c>
      <c r="X12" s="163"/>
      <c r="Y12" s="50" t="s">
        <v>95</v>
      </c>
      <c r="Z12" s="130">
        <v>822000</v>
      </c>
      <c r="AA12" s="130"/>
      <c r="AB12" s="130"/>
      <c r="AC12" s="130"/>
      <c r="AD12" s="130"/>
      <c r="AE12" s="130"/>
      <c r="AF12" s="24" t="s">
        <v>96</v>
      </c>
    </row>
    <row r="13" spans="2:33" ht="22.5" customHeight="1" x14ac:dyDescent="0.45">
      <c r="B13" s="112" t="s">
        <v>88</v>
      </c>
      <c r="C13" s="113"/>
      <c r="D13" s="113"/>
      <c r="E13" s="113"/>
      <c r="F13" s="114"/>
      <c r="G13" s="113" t="s">
        <v>89</v>
      </c>
      <c r="H13" s="113"/>
      <c r="I13" s="47" t="s">
        <v>180</v>
      </c>
      <c r="J13" s="50" t="s">
        <v>90</v>
      </c>
      <c r="K13" s="47" t="s">
        <v>178</v>
      </c>
      <c r="L13" s="50" t="s">
        <v>92</v>
      </c>
      <c r="M13" s="47" t="s">
        <v>177</v>
      </c>
      <c r="N13" s="50" t="s">
        <v>93</v>
      </c>
      <c r="O13" s="113" t="s">
        <v>99</v>
      </c>
      <c r="P13" s="113"/>
      <c r="Q13" s="113"/>
      <c r="R13" s="113"/>
      <c r="S13" s="113"/>
      <c r="T13" s="149" t="s">
        <v>179</v>
      </c>
      <c r="U13" s="149"/>
      <c r="V13" s="23" t="s">
        <v>94</v>
      </c>
      <c r="W13" s="162" t="s">
        <v>158</v>
      </c>
      <c r="X13" s="163"/>
      <c r="Y13" s="50" t="s">
        <v>95</v>
      </c>
      <c r="Z13" s="130">
        <v>564000</v>
      </c>
      <c r="AA13" s="130"/>
      <c r="AB13" s="130"/>
      <c r="AC13" s="130"/>
      <c r="AD13" s="130"/>
      <c r="AE13" s="130"/>
      <c r="AF13" s="24" t="s">
        <v>96</v>
      </c>
    </row>
    <row r="14" spans="2:33" ht="22.5" customHeight="1" x14ac:dyDescent="0.45">
      <c r="B14" s="112" t="s">
        <v>88</v>
      </c>
      <c r="C14" s="113"/>
      <c r="D14" s="113"/>
      <c r="E14" s="113"/>
      <c r="F14" s="114"/>
      <c r="G14" s="113" t="s">
        <v>89</v>
      </c>
      <c r="H14" s="113"/>
      <c r="I14" s="47" t="s">
        <v>174</v>
      </c>
      <c r="J14" s="50" t="s">
        <v>90</v>
      </c>
      <c r="K14" s="47" t="s">
        <v>181</v>
      </c>
      <c r="L14" s="50" t="s">
        <v>92</v>
      </c>
      <c r="M14" s="47" t="s">
        <v>182</v>
      </c>
      <c r="N14" s="50" t="s">
        <v>93</v>
      </c>
      <c r="O14" s="113" t="s">
        <v>99</v>
      </c>
      <c r="P14" s="113"/>
      <c r="Q14" s="113"/>
      <c r="R14" s="113"/>
      <c r="S14" s="113"/>
      <c r="T14" s="149" t="s">
        <v>183</v>
      </c>
      <c r="U14" s="149"/>
      <c r="V14" s="23" t="s">
        <v>94</v>
      </c>
      <c r="W14" s="162" t="s">
        <v>158</v>
      </c>
      <c r="X14" s="163"/>
      <c r="Y14" s="50" t="s">
        <v>95</v>
      </c>
      <c r="Z14" s="130">
        <v>577000</v>
      </c>
      <c r="AA14" s="130"/>
      <c r="AB14" s="130"/>
      <c r="AC14" s="130"/>
      <c r="AD14" s="130"/>
      <c r="AE14" s="130"/>
      <c r="AF14" s="24" t="s">
        <v>96</v>
      </c>
    </row>
    <row r="15" spans="2:33" ht="11.25" customHeight="1" thickBot="1" x14ac:dyDescent="0.5">
      <c r="J15" s="1" t="s">
        <v>91</v>
      </c>
    </row>
    <row r="16" spans="2:33" ht="18.600000000000001" thickBot="1" x14ac:dyDescent="0.5">
      <c r="B16" s="116" t="s">
        <v>55</v>
      </c>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2:35" x14ac:dyDescent="0.45">
      <c r="B17" s="1" t="s">
        <v>54</v>
      </c>
      <c r="AH17" s="1" t="str">
        <f>IF((COUNTIF(B19:B23,"○")+COUNTIF(B36:B57,"○"))&gt;0,"複数選択不可","○")</f>
        <v>複数選択不可</v>
      </c>
      <c r="AI17" s="1" t="s">
        <v>53</v>
      </c>
    </row>
    <row r="18" spans="2:35" x14ac:dyDescent="0.45">
      <c r="Q18" s="153" t="str">
        <f>IF(AND($B$19="○",Q19=""),"↓こちらも入力してください","")</f>
        <v/>
      </c>
      <c r="R18" s="153"/>
      <c r="S18" s="153"/>
      <c r="T18" s="153"/>
      <c r="U18" s="153"/>
      <c r="V18" s="153"/>
      <c r="W18" s="153"/>
      <c r="Y18" s="141" t="s">
        <v>86</v>
      </c>
      <c r="Z18" s="141"/>
      <c r="AA18" s="141"/>
      <c r="AB18" s="141"/>
      <c r="AC18" s="141"/>
      <c r="AD18" s="141"/>
      <c r="AE18" s="141"/>
      <c r="AF18" s="141"/>
    </row>
    <row r="19" spans="2:35" ht="30" customHeight="1" x14ac:dyDescent="0.45">
      <c r="B19" s="21"/>
      <c r="C19" s="51" t="s">
        <v>52</v>
      </c>
      <c r="D19" s="1" t="s">
        <v>51</v>
      </c>
      <c r="I19" s="131" t="s">
        <v>50</v>
      </c>
      <c r="J19" s="131"/>
      <c r="K19" s="131"/>
      <c r="L19" s="131"/>
      <c r="M19" s="131"/>
      <c r="N19" s="131"/>
      <c r="O19" s="131"/>
      <c r="P19" s="132"/>
      <c r="Q19" s="96"/>
      <c r="R19" s="97"/>
      <c r="S19" s="97"/>
      <c r="T19" s="97"/>
      <c r="U19" s="97"/>
      <c r="V19" s="97"/>
      <c r="W19" s="49" t="s">
        <v>33</v>
      </c>
      <c r="Y19" s="158" t="str">
        <f>IF($B$19="○","添付資料なし","")</f>
        <v/>
      </c>
      <c r="Z19" s="158"/>
      <c r="AA19" s="158"/>
      <c r="AB19" s="158"/>
      <c r="AC19" s="158"/>
      <c r="AD19" s="158"/>
      <c r="AE19" s="158"/>
      <c r="AF19" s="158"/>
    </row>
    <row r="20" spans="2:35" ht="30" customHeight="1" x14ac:dyDescent="0.45">
      <c r="B20" s="21" t="s">
        <v>100</v>
      </c>
      <c r="C20" s="51" t="s">
        <v>49</v>
      </c>
      <c r="D20" s="1" t="s">
        <v>48</v>
      </c>
      <c r="Y20" s="140" t="str">
        <f>IF($B$20="○","簡易課税方式の確定申告書（第３-(3)号様式）の写し","")</f>
        <v>簡易課税方式の確定申告書（第３-(3)号様式）の写し</v>
      </c>
      <c r="Z20" s="140"/>
      <c r="AA20" s="140"/>
      <c r="AB20" s="140"/>
      <c r="AC20" s="140"/>
      <c r="AD20" s="140"/>
      <c r="AE20" s="140"/>
      <c r="AF20" s="140"/>
    </row>
    <row r="21" spans="2:35" ht="30" customHeight="1" x14ac:dyDescent="0.45">
      <c r="B21" s="21"/>
      <c r="C21" s="51" t="s">
        <v>47</v>
      </c>
      <c r="D21" s="1" t="s">
        <v>46</v>
      </c>
      <c r="Q21" s="53" t="s">
        <v>45</v>
      </c>
      <c r="R21" s="156"/>
      <c r="S21" s="157"/>
      <c r="T21" s="157"/>
      <c r="U21" s="157"/>
      <c r="V21" s="157"/>
      <c r="W21" s="49" t="s">
        <v>44</v>
      </c>
      <c r="Y21" s="139" t="str">
        <f>IF($B$21="○","確定申告書（第３-(1)号様式）の写し及び特定収入割合の計算表の写し","")</f>
        <v/>
      </c>
      <c r="Z21" s="139"/>
      <c r="AA21" s="139"/>
      <c r="AB21" s="139"/>
      <c r="AC21" s="139"/>
      <c r="AD21" s="139"/>
      <c r="AE21" s="139"/>
      <c r="AF21" s="139"/>
    </row>
    <row r="22" spans="2:35" ht="30" customHeight="1" x14ac:dyDescent="0.45">
      <c r="B22" s="21"/>
      <c r="C22" s="51" t="s">
        <v>43</v>
      </c>
      <c r="D22" s="154" t="s">
        <v>42</v>
      </c>
      <c r="E22" s="155"/>
      <c r="F22" s="155"/>
      <c r="G22" s="155"/>
      <c r="H22" s="155"/>
      <c r="I22" s="155"/>
      <c r="J22" s="155"/>
      <c r="K22" s="155"/>
      <c r="L22" s="155"/>
      <c r="M22" s="155"/>
      <c r="N22" s="155"/>
      <c r="O22" s="155"/>
      <c r="P22" s="155"/>
      <c r="Y22" s="140" t="str">
        <f>IF($B$22="○","確定申告書（第３-(1)号様式）の写しの写し","")</f>
        <v/>
      </c>
      <c r="Z22" s="140"/>
      <c r="AA22" s="140"/>
      <c r="AB22" s="140"/>
      <c r="AC22" s="140"/>
      <c r="AD22" s="140"/>
      <c r="AE22" s="140"/>
      <c r="AF22" s="140"/>
    </row>
    <row r="23" spans="2:35" ht="30" customHeight="1" x14ac:dyDescent="0.45">
      <c r="B23" s="21"/>
      <c r="C23" s="51" t="s">
        <v>41</v>
      </c>
      <c r="D23" s="1" t="s">
        <v>40</v>
      </c>
      <c r="Y23" s="133" t="str">
        <f>IF($B$23="○","設備整備事業において、非課税仕入のみとなるのはどういうことか説明する資料を添付してください。","")</f>
        <v/>
      </c>
      <c r="Z23" s="133"/>
      <c r="AA23" s="133"/>
      <c r="AB23" s="133"/>
      <c r="AC23" s="133"/>
      <c r="AD23" s="133"/>
      <c r="AE23" s="133"/>
      <c r="AF23" s="133"/>
    </row>
    <row r="24" spans="2:35" ht="11.25" customHeight="1" thickBot="1" x14ac:dyDescent="0.5"/>
    <row r="25" spans="2:35" ht="18.600000000000001" thickBot="1" x14ac:dyDescent="0.5">
      <c r="B25" s="116" t="s">
        <v>39</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8"/>
    </row>
    <row r="26" spans="2:35" x14ac:dyDescent="0.45">
      <c r="B26" s="1" t="s">
        <v>38</v>
      </c>
    </row>
    <row r="27" spans="2:35" ht="11.25" customHeight="1" x14ac:dyDescent="0.45"/>
    <row r="28" spans="2:35" x14ac:dyDescent="0.45">
      <c r="B28" s="1" t="s">
        <v>37</v>
      </c>
    </row>
    <row r="29" spans="2:35" ht="18.75" customHeight="1" x14ac:dyDescent="0.45">
      <c r="C29" s="1" t="s">
        <v>36</v>
      </c>
      <c r="J29" s="96"/>
      <c r="K29" s="97"/>
      <c r="L29" s="97"/>
      <c r="M29" s="97"/>
      <c r="N29" s="97"/>
      <c r="O29" s="49" t="s">
        <v>33</v>
      </c>
      <c r="P29" s="1" t="s">
        <v>35</v>
      </c>
      <c r="T29" s="106" t="str">
        <f>IF(OR($J$29="",$J$30=""),"課税資産の譲渡等の対価の額(a)、資産の譲渡等の対価の額(b)を入力してください。",IF($J$32=$J$29/$J$30,"","端数処理をしていることを確認するため、課税売上割合・控除対象仕入税額等の計算表の写しを提出してください。"))</f>
        <v>課税資産の譲渡等の対価の額(a)、資産の譲渡等の対価の額(b)を入力してください。</v>
      </c>
      <c r="U29" s="106"/>
      <c r="V29" s="106"/>
      <c r="W29" s="106"/>
      <c r="X29" s="106"/>
      <c r="Y29" s="106"/>
      <c r="Z29" s="106"/>
      <c r="AA29" s="106"/>
      <c r="AB29" s="106"/>
      <c r="AC29" s="106"/>
      <c r="AD29" s="106"/>
      <c r="AE29" s="106"/>
      <c r="AF29" s="106"/>
    </row>
    <row r="30" spans="2:35" x14ac:dyDescent="0.45">
      <c r="C30" s="1" t="s">
        <v>34</v>
      </c>
      <c r="J30" s="96"/>
      <c r="K30" s="97"/>
      <c r="L30" s="97"/>
      <c r="M30" s="97"/>
      <c r="N30" s="97"/>
      <c r="O30" s="49" t="s">
        <v>33</v>
      </c>
      <c r="P30" s="1" t="s">
        <v>32</v>
      </c>
      <c r="T30" s="106"/>
      <c r="U30" s="106"/>
      <c r="V30" s="106"/>
      <c r="W30" s="106"/>
      <c r="X30" s="106"/>
      <c r="Y30" s="106"/>
      <c r="Z30" s="106"/>
      <c r="AA30" s="106"/>
      <c r="AB30" s="106"/>
      <c r="AC30" s="106"/>
      <c r="AD30" s="106"/>
      <c r="AE30" s="106"/>
      <c r="AF30" s="106"/>
    </row>
    <row r="31" spans="2:35" ht="18.600000000000001" thickBot="1" x14ac:dyDescent="0.5">
      <c r="T31" s="106"/>
      <c r="U31" s="106"/>
      <c r="V31" s="106"/>
      <c r="W31" s="106"/>
      <c r="X31" s="106"/>
      <c r="Y31" s="106"/>
      <c r="Z31" s="106"/>
      <c r="AA31" s="106"/>
      <c r="AB31" s="106"/>
      <c r="AC31" s="106"/>
      <c r="AD31" s="106"/>
      <c r="AE31" s="106"/>
      <c r="AF31" s="106"/>
    </row>
    <row r="32" spans="2:35" ht="18.600000000000001" thickBot="1" x14ac:dyDescent="0.5">
      <c r="C32" s="1" t="s">
        <v>31</v>
      </c>
      <c r="J32" s="134" t="str">
        <f>IF(OR(J29="",J30=""),"",J29/J30)</f>
        <v/>
      </c>
      <c r="K32" s="135"/>
      <c r="L32" s="135"/>
      <c r="M32" s="135"/>
      <c r="N32" s="135"/>
      <c r="O32" s="136"/>
      <c r="P32" s="1" t="s">
        <v>30</v>
      </c>
      <c r="T32" s="106"/>
      <c r="U32" s="106"/>
      <c r="V32" s="106"/>
      <c r="W32" s="106"/>
      <c r="X32" s="106"/>
      <c r="Y32" s="106"/>
      <c r="Z32" s="106"/>
      <c r="AA32" s="106"/>
      <c r="AB32" s="106"/>
      <c r="AC32" s="106"/>
      <c r="AD32" s="106"/>
      <c r="AE32" s="106"/>
      <c r="AF32" s="106"/>
    </row>
    <row r="33" spans="2:33" x14ac:dyDescent="0.45">
      <c r="J33" s="1" t="s">
        <v>29</v>
      </c>
    </row>
    <row r="34" spans="2:33" x14ac:dyDescent="0.45">
      <c r="J34" s="1" t="s">
        <v>28</v>
      </c>
    </row>
    <row r="35" spans="2:33" ht="11.25" customHeight="1" x14ac:dyDescent="0.45"/>
    <row r="36" spans="2:33" ht="26.25" customHeight="1" x14ac:dyDescent="0.45">
      <c r="B36" s="21"/>
      <c r="C36" s="1" t="s">
        <v>27</v>
      </c>
      <c r="V36" s="141" t="str">
        <f>IF($B$36="○","添付書類：確定申告書（第３-(1)号様式）の写し","")</f>
        <v/>
      </c>
      <c r="W36" s="141"/>
      <c r="X36" s="141"/>
      <c r="Y36" s="141"/>
      <c r="Z36" s="141"/>
      <c r="AA36" s="141"/>
      <c r="AB36" s="141"/>
      <c r="AC36" s="141"/>
      <c r="AD36" s="141"/>
      <c r="AE36" s="141"/>
      <c r="AF36" s="141"/>
    </row>
    <row r="37" spans="2:33" ht="18.600000000000001" thickBot="1" x14ac:dyDescent="0.5"/>
    <row r="38" spans="2:33" ht="18.600000000000001" thickBot="1" x14ac:dyDescent="0.5">
      <c r="D38" s="1" t="s">
        <v>2</v>
      </c>
      <c r="J38" s="1" t="s">
        <v>26</v>
      </c>
      <c r="AB38" s="146" t="str">
        <f>IF(B36="○",ROUNDDOWN(SUM(Z12:Z14)*10/110,0),"")</f>
        <v/>
      </c>
      <c r="AC38" s="147"/>
      <c r="AD38" s="147"/>
      <c r="AE38" s="147"/>
      <c r="AF38" s="147"/>
      <c r="AG38" s="48" t="s">
        <v>96</v>
      </c>
    </row>
    <row r="39" spans="2:33" ht="11.25" customHeight="1" x14ac:dyDescent="0.45"/>
    <row r="40" spans="2:33" ht="11.25" customHeight="1" x14ac:dyDescent="0.45"/>
    <row r="41" spans="2:33" ht="26.25" customHeight="1" x14ac:dyDescent="0.45">
      <c r="B41" s="21"/>
      <c r="C41" s="1" t="s">
        <v>25</v>
      </c>
      <c r="V41" s="141" t="str">
        <f>IF($B$41="○","添付書類：確定申告書（第３-(1)号様式）の写し","")</f>
        <v/>
      </c>
      <c r="W41" s="141"/>
      <c r="X41" s="141"/>
      <c r="Y41" s="141"/>
      <c r="Z41" s="141"/>
      <c r="AA41" s="141"/>
      <c r="AB41" s="141"/>
      <c r="AC41" s="141"/>
      <c r="AD41" s="141"/>
      <c r="AE41" s="141"/>
      <c r="AF41" s="141"/>
    </row>
    <row r="42" spans="2:33" x14ac:dyDescent="0.45">
      <c r="D42" s="1" t="s">
        <v>16</v>
      </c>
    </row>
    <row r="43" spans="2:33" x14ac:dyDescent="0.45">
      <c r="D43" s="108" t="s">
        <v>15</v>
      </c>
      <c r="E43" s="108"/>
      <c r="F43" s="108"/>
      <c r="G43" s="108"/>
      <c r="H43" s="108"/>
      <c r="I43" s="108"/>
      <c r="J43" s="107" t="s">
        <v>24</v>
      </c>
      <c r="K43" s="108"/>
      <c r="L43" s="108"/>
      <c r="M43" s="137" t="s">
        <v>23</v>
      </c>
      <c r="N43" s="138"/>
      <c r="O43" s="138"/>
      <c r="P43" s="107" t="s">
        <v>12</v>
      </c>
      <c r="Q43" s="108"/>
      <c r="R43" s="108"/>
      <c r="S43" s="107" t="s">
        <v>8</v>
      </c>
      <c r="T43" s="108"/>
      <c r="U43" s="108"/>
    </row>
    <row r="44" spans="2:33" x14ac:dyDescent="0.45">
      <c r="D44" s="108"/>
      <c r="E44" s="108"/>
      <c r="F44" s="108"/>
      <c r="G44" s="108"/>
      <c r="H44" s="108"/>
      <c r="I44" s="108"/>
      <c r="J44" s="108"/>
      <c r="K44" s="108"/>
      <c r="L44" s="108"/>
      <c r="M44" s="138"/>
      <c r="N44" s="138"/>
      <c r="O44" s="138"/>
      <c r="P44" s="108"/>
      <c r="Q44" s="108"/>
      <c r="R44" s="108"/>
      <c r="S44" s="108"/>
      <c r="T44" s="108"/>
      <c r="U44" s="108"/>
    </row>
    <row r="45" spans="2:33" x14ac:dyDescent="0.45">
      <c r="D45" s="109"/>
      <c r="E45" s="110"/>
      <c r="F45" s="110"/>
      <c r="G45" s="110"/>
      <c r="H45" s="110"/>
      <c r="I45" s="111"/>
      <c r="J45" s="96"/>
      <c r="K45" s="97"/>
      <c r="L45" s="98"/>
      <c r="M45" s="99"/>
      <c r="N45" s="100"/>
      <c r="O45" s="101"/>
      <c r="P45" s="96"/>
      <c r="Q45" s="97"/>
      <c r="R45" s="98"/>
      <c r="S45" s="102">
        <f>SUM(J45:R45)</f>
        <v>0</v>
      </c>
      <c r="T45" s="102"/>
      <c r="U45" s="102"/>
    </row>
    <row r="46" spans="2:33" x14ac:dyDescent="0.45">
      <c r="D46" s="109"/>
      <c r="E46" s="110"/>
      <c r="F46" s="110"/>
      <c r="G46" s="110"/>
      <c r="H46" s="110"/>
      <c r="I46" s="111"/>
      <c r="J46" s="96"/>
      <c r="K46" s="97"/>
      <c r="L46" s="98"/>
      <c r="M46" s="99"/>
      <c r="N46" s="100"/>
      <c r="O46" s="101"/>
      <c r="P46" s="96"/>
      <c r="Q46" s="97"/>
      <c r="R46" s="98"/>
      <c r="S46" s="102">
        <f>SUM(J46:R46)</f>
        <v>0</v>
      </c>
      <c r="T46" s="102"/>
      <c r="U46" s="102"/>
      <c r="W46" s="46"/>
      <c r="X46" s="46"/>
      <c r="Y46" s="46"/>
      <c r="Z46" s="46"/>
      <c r="AA46" s="46"/>
      <c r="AB46" s="46"/>
      <c r="AC46" s="46"/>
      <c r="AD46" s="46"/>
      <c r="AE46" s="46"/>
      <c r="AF46" s="46"/>
      <c r="AG46" s="46"/>
    </row>
    <row r="47" spans="2:33" x14ac:dyDescent="0.45">
      <c r="D47" s="109"/>
      <c r="E47" s="110"/>
      <c r="F47" s="110"/>
      <c r="G47" s="110"/>
      <c r="H47" s="110"/>
      <c r="I47" s="111"/>
      <c r="J47" s="96"/>
      <c r="K47" s="97"/>
      <c r="L47" s="98"/>
      <c r="M47" s="99"/>
      <c r="N47" s="100"/>
      <c r="O47" s="101"/>
      <c r="P47" s="96"/>
      <c r="Q47" s="97"/>
      <c r="R47" s="98"/>
      <c r="S47" s="102">
        <f>SUM(J47:R47)</f>
        <v>0</v>
      </c>
      <c r="T47" s="102"/>
      <c r="U47" s="102"/>
      <c r="W47" s="46"/>
      <c r="X47" s="46"/>
      <c r="Y47" s="46"/>
      <c r="Z47" s="46"/>
      <c r="AA47" s="46"/>
      <c r="AB47" s="46"/>
      <c r="AC47" s="46"/>
      <c r="AD47" s="46"/>
      <c r="AE47" s="46"/>
      <c r="AF47" s="46"/>
      <c r="AG47" s="46"/>
    </row>
    <row r="48" spans="2:33" x14ac:dyDescent="0.45">
      <c r="D48" s="109"/>
      <c r="E48" s="110"/>
      <c r="F48" s="110"/>
      <c r="G48" s="110"/>
      <c r="H48" s="110"/>
      <c r="I48" s="111"/>
      <c r="J48" s="96"/>
      <c r="K48" s="97"/>
      <c r="L48" s="98"/>
      <c r="M48" s="99"/>
      <c r="N48" s="100"/>
      <c r="O48" s="101"/>
      <c r="P48" s="96"/>
      <c r="Q48" s="97"/>
      <c r="R48" s="98"/>
      <c r="S48" s="102">
        <f>SUM(J48:R48)</f>
        <v>0</v>
      </c>
      <c r="T48" s="102"/>
      <c r="U48" s="102"/>
      <c r="W48" s="46"/>
      <c r="X48" s="46"/>
      <c r="Y48" s="46"/>
      <c r="Z48" s="46"/>
      <c r="AA48" s="46"/>
      <c r="AB48" s="46"/>
      <c r="AC48" s="46"/>
      <c r="AD48" s="46"/>
      <c r="AE48" s="46"/>
      <c r="AF48" s="46"/>
      <c r="AG48" s="46"/>
    </row>
    <row r="49" spans="2:33" x14ac:dyDescent="0.45">
      <c r="D49" s="109"/>
      <c r="E49" s="110"/>
      <c r="F49" s="110"/>
      <c r="G49" s="110"/>
      <c r="H49" s="110"/>
      <c r="I49" s="111"/>
      <c r="J49" s="96"/>
      <c r="K49" s="97"/>
      <c r="L49" s="98"/>
      <c r="M49" s="99"/>
      <c r="N49" s="100"/>
      <c r="O49" s="101"/>
      <c r="P49" s="96"/>
      <c r="Q49" s="97"/>
      <c r="R49" s="98"/>
      <c r="S49" s="102">
        <f>SUM(J49:R49)</f>
        <v>0</v>
      </c>
      <c r="T49" s="102"/>
      <c r="U49" s="102"/>
      <c r="W49" s="46"/>
      <c r="X49" s="46"/>
      <c r="Y49" s="46"/>
      <c r="Z49" s="46"/>
      <c r="AA49" s="46"/>
      <c r="AB49" s="46"/>
      <c r="AC49" s="46"/>
      <c r="AD49" s="46"/>
      <c r="AE49" s="46"/>
      <c r="AF49" s="46"/>
      <c r="AG49" s="46"/>
    </row>
    <row r="50" spans="2:33" x14ac:dyDescent="0.45">
      <c r="D50" s="93" t="s">
        <v>8</v>
      </c>
      <c r="E50" s="94"/>
      <c r="F50" s="94"/>
      <c r="G50" s="94"/>
      <c r="H50" s="94"/>
      <c r="I50" s="95"/>
      <c r="J50" s="102">
        <f>SUM(J45:L49)</f>
        <v>0</v>
      </c>
      <c r="K50" s="102"/>
      <c r="L50" s="102"/>
      <c r="M50" s="105">
        <f>SUM(M45:O49)</f>
        <v>0</v>
      </c>
      <c r="N50" s="105"/>
      <c r="O50" s="105"/>
      <c r="P50" s="102">
        <f>SUM(P45:R49)</f>
        <v>0</v>
      </c>
      <c r="Q50" s="102"/>
      <c r="R50" s="102"/>
      <c r="S50" s="102">
        <f>SUM(S45:U49)</f>
        <v>0</v>
      </c>
      <c r="T50" s="102"/>
      <c r="U50" s="102"/>
      <c r="W50" s="106" t="str">
        <f>IF(AND(B41="○",大阪府作業用シート!W6="×"),"合計額≧精算額となるよう入力してください。","")</f>
        <v/>
      </c>
      <c r="X50" s="106"/>
      <c r="Y50" s="106"/>
      <c r="Z50" s="106"/>
      <c r="AA50" s="106"/>
      <c r="AB50" s="106"/>
      <c r="AC50" s="106"/>
      <c r="AD50" s="106"/>
      <c r="AE50" s="106"/>
      <c r="AF50" s="106"/>
      <c r="AG50" s="106"/>
    </row>
    <row r="51" spans="2:33" x14ac:dyDescent="0.45">
      <c r="J51" s="104" t="s">
        <v>22</v>
      </c>
      <c r="K51" s="104"/>
      <c r="L51" s="104"/>
      <c r="M51" s="104" t="s">
        <v>21</v>
      </c>
      <c r="N51" s="104"/>
      <c r="O51" s="104"/>
      <c r="P51" s="104"/>
      <c r="Q51" s="104"/>
      <c r="R51" s="104"/>
      <c r="S51" s="104" t="s">
        <v>20</v>
      </c>
      <c r="T51" s="104"/>
      <c r="U51" s="104"/>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6" t="str">
        <f>IFERROR(ROUNDDOWN(SUM(Z12:Z14)*10/110*J32*J50/S50,0)+ROUNDDOWN(SUM(Z12:Z14)*8/108*J32*M50/S50,0),"")</f>
        <v/>
      </c>
      <c r="AC54" s="147"/>
      <c r="AD54" s="147"/>
      <c r="AE54" s="147"/>
      <c r="AF54" s="147"/>
      <c r="AG54" s="48" t="s">
        <v>96</v>
      </c>
    </row>
    <row r="55" spans="2:33" ht="11.25" customHeight="1" x14ac:dyDescent="0.45"/>
    <row r="56" spans="2:33" ht="11.25" customHeight="1" x14ac:dyDescent="0.45"/>
    <row r="57" spans="2:33" ht="26.25" customHeight="1" x14ac:dyDescent="0.45">
      <c r="B57" s="21"/>
      <c r="C57" s="1" t="s">
        <v>17</v>
      </c>
      <c r="V57" s="152" t="str">
        <f>IF($B$57="○","添付書類：確定申告書（第３-(1)号様式）の写し","")</f>
        <v/>
      </c>
      <c r="W57" s="152"/>
      <c r="X57" s="152"/>
      <c r="Y57" s="152"/>
      <c r="Z57" s="152"/>
      <c r="AA57" s="152"/>
      <c r="AB57" s="152"/>
      <c r="AC57" s="152"/>
      <c r="AD57" s="152"/>
      <c r="AE57" s="152"/>
      <c r="AF57" s="152"/>
    </row>
    <row r="58" spans="2:33" x14ac:dyDescent="0.45">
      <c r="D58" s="1" t="s">
        <v>16</v>
      </c>
    </row>
    <row r="59" spans="2:33" x14ac:dyDescent="0.45">
      <c r="D59" s="88" t="s">
        <v>15</v>
      </c>
      <c r="E59" s="88"/>
      <c r="F59" s="88"/>
      <c r="G59" s="88"/>
      <c r="H59" s="88"/>
      <c r="I59" s="88"/>
      <c r="J59" s="88" t="s">
        <v>14</v>
      </c>
      <c r="K59" s="88"/>
      <c r="L59" s="88"/>
      <c r="M59" s="88"/>
      <c r="N59" s="88"/>
      <c r="O59" s="88"/>
      <c r="P59" s="88"/>
      <c r="Q59" s="88"/>
      <c r="R59" s="88"/>
      <c r="S59" s="91" t="s">
        <v>13</v>
      </c>
      <c r="T59" s="91"/>
      <c r="U59" s="91"/>
      <c r="V59" s="91"/>
      <c r="W59" s="91"/>
      <c r="X59" s="91"/>
      <c r="Y59" s="91"/>
      <c r="Z59" s="91"/>
      <c r="AA59" s="91"/>
      <c r="AB59" s="92" t="s">
        <v>12</v>
      </c>
      <c r="AC59" s="88"/>
      <c r="AD59" s="88"/>
      <c r="AE59" s="88" t="s">
        <v>8</v>
      </c>
      <c r="AF59" s="88"/>
      <c r="AG59" s="88"/>
    </row>
    <row r="60" spans="2:33" x14ac:dyDescent="0.45">
      <c r="D60" s="88"/>
      <c r="E60" s="88"/>
      <c r="F60" s="88"/>
      <c r="G60" s="88"/>
      <c r="H60" s="88"/>
      <c r="I60" s="88"/>
      <c r="J60" s="92" t="s">
        <v>11</v>
      </c>
      <c r="K60" s="88"/>
      <c r="L60" s="88"/>
      <c r="M60" s="92" t="s">
        <v>10</v>
      </c>
      <c r="N60" s="88"/>
      <c r="O60" s="88"/>
      <c r="P60" s="92" t="s">
        <v>9</v>
      </c>
      <c r="Q60" s="88"/>
      <c r="R60" s="88"/>
      <c r="S60" s="103" t="s">
        <v>11</v>
      </c>
      <c r="T60" s="91"/>
      <c r="U60" s="91"/>
      <c r="V60" s="103" t="s">
        <v>10</v>
      </c>
      <c r="W60" s="91"/>
      <c r="X60" s="91"/>
      <c r="Y60" s="103" t="s">
        <v>9</v>
      </c>
      <c r="Z60" s="91"/>
      <c r="AA60" s="91"/>
      <c r="AB60" s="88"/>
      <c r="AC60" s="88"/>
      <c r="AD60" s="88"/>
      <c r="AE60" s="88"/>
      <c r="AF60" s="88"/>
      <c r="AG60" s="88"/>
    </row>
    <row r="61" spans="2:33" x14ac:dyDescent="0.45">
      <c r="D61" s="88"/>
      <c r="E61" s="88"/>
      <c r="F61" s="88"/>
      <c r="G61" s="88"/>
      <c r="H61" s="88"/>
      <c r="I61" s="88"/>
      <c r="J61" s="88"/>
      <c r="K61" s="88"/>
      <c r="L61" s="88"/>
      <c r="M61" s="88"/>
      <c r="N61" s="88"/>
      <c r="O61" s="88"/>
      <c r="P61" s="88"/>
      <c r="Q61" s="88"/>
      <c r="R61" s="88"/>
      <c r="S61" s="91"/>
      <c r="T61" s="91"/>
      <c r="U61" s="91"/>
      <c r="V61" s="91"/>
      <c r="W61" s="91"/>
      <c r="X61" s="91"/>
      <c r="Y61" s="91"/>
      <c r="Z61" s="91"/>
      <c r="AA61" s="91"/>
      <c r="AB61" s="88"/>
      <c r="AC61" s="88"/>
      <c r="AD61" s="88"/>
      <c r="AE61" s="88"/>
      <c r="AF61" s="88"/>
      <c r="AG61" s="88"/>
    </row>
    <row r="62" spans="2:33" ht="18.75" customHeight="1" x14ac:dyDescent="0.45">
      <c r="D62" s="90"/>
      <c r="E62" s="90"/>
      <c r="F62" s="90"/>
      <c r="G62" s="90"/>
      <c r="H62" s="90"/>
      <c r="I62" s="90"/>
      <c r="J62" s="86"/>
      <c r="K62" s="86"/>
      <c r="L62" s="86"/>
      <c r="M62" s="86"/>
      <c r="N62" s="86"/>
      <c r="O62" s="86"/>
      <c r="P62" s="86"/>
      <c r="Q62" s="86"/>
      <c r="R62" s="86"/>
      <c r="S62" s="85"/>
      <c r="T62" s="85"/>
      <c r="U62" s="85"/>
      <c r="V62" s="85"/>
      <c r="W62" s="85"/>
      <c r="X62" s="85"/>
      <c r="Y62" s="85"/>
      <c r="Z62" s="85"/>
      <c r="AA62" s="85"/>
      <c r="AB62" s="86"/>
      <c r="AC62" s="86"/>
      <c r="AD62" s="86"/>
      <c r="AE62" s="87">
        <f>SUM(J62:AD62)</f>
        <v>0</v>
      </c>
      <c r="AF62" s="87"/>
      <c r="AG62" s="87"/>
    </row>
    <row r="63" spans="2:33" x14ac:dyDescent="0.45">
      <c r="D63" s="90"/>
      <c r="E63" s="90"/>
      <c r="F63" s="90"/>
      <c r="G63" s="90"/>
      <c r="H63" s="90"/>
      <c r="I63" s="90"/>
      <c r="J63" s="86"/>
      <c r="K63" s="86"/>
      <c r="L63" s="86"/>
      <c r="M63" s="86"/>
      <c r="N63" s="86"/>
      <c r="O63" s="86"/>
      <c r="P63" s="86"/>
      <c r="Q63" s="86"/>
      <c r="R63" s="86"/>
      <c r="S63" s="85"/>
      <c r="T63" s="85"/>
      <c r="U63" s="85"/>
      <c r="V63" s="85"/>
      <c r="W63" s="85"/>
      <c r="X63" s="85"/>
      <c r="Y63" s="85"/>
      <c r="Z63" s="85"/>
      <c r="AA63" s="85"/>
      <c r="AB63" s="86"/>
      <c r="AC63" s="86"/>
      <c r="AD63" s="86"/>
      <c r="AE63" s="87">
        <f>SUM(J63:AD63)</f>
        <v>0</v>
      </c>
      <c r="AF63" s="87"/>
      <c r="AG63" s="87"/>
    </row>
    <row r="64" spans="2:33" x14ac:dyDescent="0.45">
      <c r="D64" s="90"/>
      <c r="E64" s="90"/>
      <c r="F64" s="90"/>
      <c r="G64" s="90"/>
      <c r="H64" s="90"/>
      <c r="I64" s="90"/>
      <c r="J64" s="86"/>
      <c r="K64" s="86"/>
      <c r="L64" s="86"/>
      <c r="M64" s="86"/>
      <c r="N64" s="86"/>
      <c r="O64" s="86"/>
      <c r="P64" s="86"/>
      <c r="Q64" s="86"/>
      <c r="R64" s="86"/>
      <c r="S64" s="85"/>
      <c r="T64" s="85"/>
      <c r="U64" s="85"/>
      <c r="V64" s="85"/>
      <c r="W64" s="85"/>
      <c r="X64" s="85"/>
      <c r="Y64" s="85"/>
      <c r="Z64" s="85"/>
      <c r="AA64" s="85"/>
      <c r="AB64" s="86"/>
      <c r="AC64" s="86"/>
      <c r="AD64" s="86"/>
      <c r="AE64" s="87">
        <f>SUM(J64:AD64)</f>
        <v>0</v>
      </c>
      <c r="AF64" s="87"/>
      <c r="AG64" s="87"/>
    </row>
    <row r="65" spans="4:33" x14ac:dyDescent="0.45">
      <c r="D65" s="90"/>
      <c r="E65" s="90"/>
      <c r="F65" s="90"/>
      <c r="G65" s="90"/>
      <c r="H65" s="90"/>
      <c r="I65" s="90"/>
      <c r="J65" s="86"/>
      <c r="K65" s="86"/>
      <c r="L65" s="86"/>
      <c r="M65" s="86"/>
      <c r="N65" s="86"/>
      <c r="O65" s="86"/>
      <c r="P65" s="86"/>
      <c r="Q65" s="86"/>
      <c r="R65" s="86"/>
      <c r="S65" s="85"/>
      <c r="T65" s="85"/>
      <c r="U65" s="85"/>
      <c r="V65" s="85"/>
      <c r="W65" s="85"/>
      <c r="X65" s="85"/>
      <c r="Y65" s="85"/>
      <c r="Z65" s="85"/>
      <c r="AA65" s="85"/>
      <c r="AB65" s="86"/>
      <c r="AC65" s="86"/>
      <c r="AD65" s="86"/>
      <c r="AE65" s="87">
        <f>SUM(J65:AD65)</f>
        <v>0</v>
      </c>
      <c r="AF65" s="87"/>
      <c r="AG65" s="87"/>
    </row>
    <row r="66" spans="4:33" x14ac:dyDescent="0.45">
      <c r="D66" s="90"/>
      <c r="E66" s="90"/>
      <c r="F66" s="90"/>
      <c r="G66" s="90"/>
      <c r="H66" s="90"/>
      <c r="I66" s="90"/>
      <c r="J66" s="86"/>
      <c r="K66" s="86"/>
      <c r="L66" s="86"/>
      <c r="M66" s="86"/>
      <c r="N66" s="86"/>
      <c r="O66" s="86"/>
      <c r="P66" s="86"/>
      <c r="Q66" s="86"/>
      <c r="R66" s="86"/>
      <c r="S66" s="85"/>
      <c r="T66" s="85"/>
      <c r="U66" s="85"/>
      <c r="V66" s="85"/>
      <c r="W66" s="85"/>
      <c r="X66" s="85"/>
      <c r="Y66" s="85"/>
      <c r="Z66" s="85"/>
      <c r="AA66" s="85"/>
      <c r="AB66" s="86"/>
      <c r="AC66" s="86"/>
      <c r="AD66" s="86"/>
      <c r="AE66" s="87">
        <f>SUM(J66:AD66)</f>
        <v>0</v>
      </c>
      <c r="AF66" s="87"/>
      <c r="AG66" s="87"/>
    </row>
    <row r="67" spans="4:33" x14ac:dyDescent="0.45">
      <c r="D67" s="88" t="s">
        <v>8</v>
      </c>
      <c r="E67" s="88"/>
      <c r="F67" s="88"/>
      <c r="G67" s="88"/>
      <c r="H67" s="88"/>
      <c r="I67" s="88"/>
      <c r="J67" s="87">
        <f>SUM(J62:L66)</f>
        <v>0</v>
      </c>
      <c r="K67" s="87"/>
      <c r="L67" s="87"/>
      <c r="M67" s="87">
        <f>SUM(M62:O66)</f>
        <v>0</v>
      </c>
      <c r="N67" s="87"/>
      <c r="O67" s="87"/>
      <c r="P67" s="87">
        <f>SUM(P62:R66)</f>
        <v>0</v>
      </c>
      <c r="Q67" s="87"/>
      <c r="R67" s="87"/>
      <c r="S67" s="89">
        <f>SUM(S62:U66)</f>
        <v>0</v>
      </c>
      <c r="T67" s="89"/>
      <c r="U67" s="89"/>
      <c r="V67" s="89">
        <f>SUM(V62:X66)</f>
        <v>0</v>
      </c>
      <c r="W67" s="89"/>
      <c r="X67" s="89"/>
      <c r="Y67" s="89">
        <f>SUM(Y62:AA66)</f>
        <v>0</v>
      </c>
      <c r="Z67" s="89"/>
      <c r="AA67" s="89"/>
      <c r="AB67" s="87">
        <f>SUM(AB62:AD66)</f>
        <v>0</v>
      </c>
      <c r="AC67" s="87"/>
      <c r="AD67" s="87"/>
      <c r="AE67" s="87">
        <f>SUM(AE62:AG66)</f>
        <v>0</v>
      </c>
      <c r="AF67" s="87"/>
      <c r="AG67" s="87"/>
    </row>
    <row r="68" spans="4:33" x14ac:dyDescent="0.45">
      <c r="J68" s="84" t="s">
        <v>7</v>
      </c>
      <c r="K68" s="84"/>
      <c r="L68" s="84"/>
      <c r="M68" s="84" t="s">
        <v>6</v>
      </c>
      <c r="N68" s="84"/>
      <c r="O68" s="84"/>
      <c r="S68" s="84" t="s">
        <v>5</v>
      </c>
      <c r="T68" s="84"/>
      <c r="U68" s="84"/>
      <c r="V68" s="84" t="s">
        <v>4</v>
      </c>
      <c r="W68" s="84"/>
      <c r="X68" s="84"/>
      <c r="AE68" s="84" t="s">
        <v>3</v>
      </c>
      <c r="AF68" s="84"/>
      <c r="AG68" s="84"/>
    </row>
    <row r="69" spans="4:33" x14ac:dyDescent="0.45">
      <c r="U69" s="148" t="str">
        <f>IF(AND(B57="○",大阪府作業用シート!W6="×"),"合計額≧精算額となるよう入力してください。","")</f>
        <v/>
      </c>
      <c r="V69" s="148"/>
      <c r="W69" s="148"/>
      <c r="X69" s="148"/>
      <c r="Y69" s="148"/>
      <c r="Z69" s="148"/>
      <c r="AA69" s="148"/>
      <c r="AB69" s="148"/>
      <c r="AC69" s="148"/>
      <c r="AD69" s="148"/>
      <c r="AE69" s="148"/>
      <c r="AF69" s="148"/>
      <c r="AG69" s="148"/>
    </row>
    <row r="70" spans="4:33" x14ac:dyDescent="0.45">
      <c r="D70" s="1" t="s">
        <v>2</v>
      </c>
      <c r="J70" s="1" t="s">
        <v>1</v>
      </c>
    </row>
    <row r="71" spans="4:33" ht="18.600000000000001" thickBot="1" x14ac:dyDescent="0.5">
      <c r="J71" s="1" t="s">
        <v>0</v>
      </c>
    </row>
    <row r="72" spans="4:33" ht="19.5" customHeight="1" thickBot="1" x14ac:dyDescent="0.5">
      <c r="AB72" s="146" t="str">
        <f>IFERROR((ROUNDDOWN(SUM(Z12:Z14)*10/110*J67/AE67,0)+ROUNDDOWN(SUM(Z12:Z14)*10/110*J32*M67/AE67,0))+(ROUNDDOWN(SUM(Z12:Z14)*8/108*S67/AE67,0)+ROUNDDOWN(SUM(Z12:Z14)*8/108*J32*V67/AE67,0)),"")</f>
        <v/>
      </c>
      <c r="AC72" s="147"/>
      <c r="AD72" s="147"/>
      <c r="AE72" s="147"/>
      <c r="AF72" s="147"/>
      <c r="AG72" s="48" t="s">
        <v>96</v>
      </c>
    </row>
    <row r="73" spans="4:33" ht="11.25" customHeight="1" x14ac:dyDescent="0.45"/>
  </sheetData>
  <sheetProtection algorithmName="SHA-512" hashValue="Cg2pGx+WTTwbpoE293AR6B2UUtMo3E+57oihZXCY2EVNTlrCsEEtNABoo3uEkJmZFtipv30simnEwrEm03Ub4g==" saltValue="RxiEU+FHv+2/qqQunO5aHw=="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5" priority="1" operator="containsText" text="複数選択不可">
      <formula>NOT(ISERROR(SEARCH("複数選択不可",B19)))</formula>
    </cfRule>
  </conditionalFormatting>
  <conditionalFormatting sqref="Q18">
    <cfRule type="expression" dxfId="4" priority="2">
      <formula>AND($B$19="○",Q19="")</formula>
    </cfRule>
  </conditionalFormatting>
  <dataValidations count="1">
    <dataValidation type="list" allowBlank="1" showInputMessage="1" showErrorMessage="1" sqref="B19:B23 B36 B41 B57" xr:uid="{00000000-0002-0000-0200-000000000000}">
      <formula1>$AH$17</formula1>
    </dataValidation>
  </dataValidations>
  <pageMargins left="0.7" right="0.7" top="0.75" bottom="0.75" header="0.3" footer="0.3"/>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5" t="s">
        <v>62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row>
    <row r="2" spans="2:33" ht="18.600000000000001" thickBot="1" x14ac:dyDescent="0.5">
      <c r="B2" s="116" t="s">
        <v>61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8"/>
    </row>
    <row r="3" spans="2:33" ht="11.25" customHeight="1" x14ac:dyDescent="0.45"/>
    <row r="4" spans="2:33" ht="22.5" customHeight="1" x14ac:dyDescent="0.45">
      <c r="B4" s="93" t="s">
        <v>60</v>
      </c>
      <c r="C4" s="94"/>
      <c r="D4" s="95"/>
      <c r="E4" s="160" t="s">
        <v>59</v>
      </c>
      <c r="F4" s="161"/>
      <c r="G4" s="52">
        <v>7</v>
      </c>
      <c r="H4" s="54" t="s">
        <v>58</v>
      </c>
      <c r="I4" s="52">
        <v>1</v>
      </c>
      <c r="J4" s="54" t="s">
        <v>57</v>
      </c>
      <c r="K4" s="52">
        <v>10</v>
      </c>
      <c r="L4" s="6" t="s">
        <v>56</v>
      </c>
      <c r="N4" s="122" t="s">
        <v>74</v>
      </c>
      <c r="O4" s="122"/>
      <c r="P4" s="122"/>
      <c r="Q4" s="122"/>
      <c r="R4" s="122"/>
      <c r="S4" s="122"/>
      <c r="T4" s="122"/>
      <c r="U4" s="122"/>
      <c r="V4" s="122"/>
      <c r="X4" s="88" t="s">
        <v>75</v>
      </c>
      <c r="Y4" s="88"/>
      <c r="Z4" s="88"/>
      <c r="AA4" s="88"/>
      <c r="AB4" s="88"/>
      <c r="AC4" s="88"/>
      <c r="AD4" s="88"/>
      <c r="AE4" s="88"/>
      <c r="AF4" s="88"/>
    </row>
    <row r="5" spans="2:33" ht="22.5" customHeight="1" x14ac:dyDescent="0.45">
      <c r="B5" s="93" t="s">
        <v>71</v>
      </c>
      <c r="C5" s="94"/>
      <c r="D5" s="95"/>
      <c r="E5" s="125" t="s">
        <v>164</v>
      </c>
      <c r="F5" s="126"/>
      <c r="G5" s="126"/>
      <c r="H5" s="126"/>
      <c r="I5" s="126"/>
      <c r="J5" s="126"/>
      <c r="K5" s="126"/>
      <c r="L5" s="127"/>
      <c r="N5" s="143" t="s">
        <v>79</v>
      </c>
      <c r="O5" s="143"/>
      <c r="P5" s="143"/>
      <c r="Q5" s="143"/>
      <c r="R5" s="143"/>
      <c r="S5" s="143"/>
      <c r="T5" s="143"/>
      <c r="U5" s="143"/>
      <c r="V5" s="143"/>
      <c r="X5" s="159" t="s">
        <v>81</v>
      </c>
      <c r="Y5" s="159"/>
      <c r="Z5" s="159"/>
      <c r="AA5" s="159"/>
      <c r="AB5" s="159"/>
      <c r="AC5" s="159"/>
      <c r="AD5" s="159"/>
      <c r="AE5" s="159"/>
      <c r="AF5" s="159"/>
    </row>
    <row r="6" spans="2:33" ht="22.5" customHeight="1" x14ac:dyDescent="0.45">
      <c r="B6" s="93" t="s">
        <v>72</v>
      </c>
      <c r="C6" s="94"/>
      <c r="D6" s="95"/>
      <c r="E6" s="125" t="s">
        <v>165</v>
      </c>
      <c r="F6" s="126"/>
      <c r="G6" s="126"/>
      <c r="H6" s="126"/>
      <c r="I6" s="126"/>
      <c r="J6" s="126"/>
      <c r="K6" s="126"/>
      <c r="L6" s="127"/>
      <c r="N6" s="143"/>
      <c r="O6" s="143"/>
      <c r="P6" s="143"/>
      <c r="Q6" s="143"/>
      <c r="R6" s="143"/>
      <c r="S6" s="143"/>
      <c r="T6" s="143"/>
      <c r="U6" s="143"/>
      <c r="V6" s="143"/>
      <c r="X6" s="159"/>
      <c r="Y6" s="159"/>
      <c r="Z6" s="159"/>
      <c r="AA6" s="159"/>
      <c r="AB6" s="159"/>
      <c r="AC6" s="159"/>
      <c r="AD6" s="159"/>
      <c r="AE6" s="159"/>
      <c r="AF6" s="159"/>
    </row>
    <row r="7" spans="2:33" ht="22.5" customHeight="1" x14ac:dyDescent="0.45">
      <c r="B7" s="93" t="s">
        <v>87</v>
      </c>
      <c r="C7" s="94"/>
      <c r="D7" s="95"/>
      <c r="E7" s="125" t="s">
        <v>166</v>
      </c>
      <c r="F7" s="126"/>
      <c r="G7" s="126"/>
      <c r="H7" s="126"/>
      <c r="I7" s="126"/>
      <c r="J7" s="126"/>
      <c r="K7" s="126"/>
      <c r="L7" s="127"/>
      <c r="N7" s="123" t="s">
        <v>77</v>
      </c>
      <c r="O7" s="123"/>
      <c r="P7" s="144" t="s">
        <v>168</v>
      </c>
      <c r="Q7" s="144"/>
      <c r="R7" s="144"/>
      <c r="S7" s="144"/>
      <c r="T7" s="144"/>
      <c r="U7" s="144"/>
      <c r="V7" s="144"/>
      <c r="X7" s="88" t="s">
        <v>83</v>
      </c>
      <c r="Y7" s="88"/>
      <c r="Z7" s="22" t="s">
        <v>82</v>
      </c>
      <c r="AA7" s="129" t="s">
        <v>171</v>
      </c>
      <c r="AB7" s="129"/>
      <c r="AC7" s="129"/>
      <c r="AD7" s="129"/>
      <c r="AE7" s="129"/>
      <c r="AF7" s="129"/>
    </row>
    <row r="8" spans="2:33" ht="22.5" customHeight="1" x14ac:dyDescent="0.45">
      <c r="B8" s="93" t="s">
        <v>76</v>
      </c>
      <c r="C8" s="94"/>
      <c r="D8" s="95"/>
      <c r="E8" s="125" t="s">
        <v>164</v>
      </c>
      <c r="F8" s="126"/>
      <c r="G8" s="126"/>
      <c r="H8" s="126"/>
      <c r="I8" s="126"/>
      <c r="J8" s="126"/>
      <c r="K8" s="126"/>
      <c r="L8" s="127"/>
      <c r="N8" s="123" t="s">
        <v>78</v>
      </c>
      <c r="O8" s="123"/>
      <c r="P8" s="144" t="s">
        <v>169</v>
      </c>
      <c r="Q8" s="144"/>
      <c r="R8" s="144"/>
      <c r="S8" s="144"/>
      <c r="T8" s="144"/>
      <c r="U8" s="144"/>
      <c r="V8" s="144"/>
      <c r="X8" s="88" t="s">
        <v>84</v>
      </c>
      <c r="Y8" s="88"/>
      <c r="Z8" s="128" t="s">
        <v>172</v>
      </c>
      <c r="AA8" s="128"/>
      <c r="AB8" s="128"/>
      <c r="AC8" s="128"/>
      <c r="AD8" s="128"/>
      <c r="AE8" s="128"/>
      <c r="AF8" s="128"/>
    </row>
    <row r="9" spans="2:33" ht="22.5" customHeight="1" x14ac:dyDescent="0.45">
      <c r="B9" s="93" t="s">
        <v>73</v>
      </c>
      <c r="C9" s="94"/>
      <c r="D9" s="95"/>
      <c r="E9" s="125" t="s">
        <v>167</v>
      </c>
      <c r="F9" s="126"/>
      <c r="G9" s="126"/>
      <c r="H9" s="126"/>
      <c r="I9" s="126"/>
      <c r="J9" s="126"/>
      <c r="K9" s="126"/>
      <c r="L9" s="127"/>
      <c r="N9" s="123" t="s">
        <v>80</v>
      </c>
      <c r="O9" s="123"/>
      <c r="P9" s="145" t="s">
        <v>170</v>
      </c>
      <c r="Q9" s="145"/>
      <c r="R9" s="145"/>
      <c r="S9" s="145"/>
      <c r="T9" s="145"/>
      <c r="U9" s="145"/>
      <c r="V9" s="145"/>
      <c r="X9" s="88" t="s">
        <v>85</v>
      </c>
      <c r="Y9" s="88"/>
      <c r="Z9" s="128" t="s">
        <v>173</v>
      </c>
      <c r="AA9" s="128"/>
      <c r="AB9" s="128"/>
      <c r="AC9" s="128"/>
      <c r="AD9" s="128"/>
      <c r="AE9" s="128"/>
      <c r="AF9" s="128"/>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12" t="s">
        <v>88</v>
      </c>
      <c r="C12" s="113"/>
      <c r="D12" s="113"/>
      <c r="E12" s="113"/>
      <c r="F12" s="114"/>
      <c r="G12" s="113" t="s">
        <v>89</v>
      </c>
      <c r="H12" s="113"/>
      <c r="I12" s="47" t="s">
        <v>180</v>
      </c>
      <c r="J12" s="50" t="s">
        <v>90</v>
      </c>
      <c r="K12" s="47" t="s">
        <v>174</v>
      </c>
      <c r="L12" s="50" t="s">
        <v>92</v>
      </c>
      <c r="M12" s="47" t="s">
        <v>175</v>
      </c>
      <c r="N12" s="50" t="s">
        <v>93</v>
      </c>
      <c r="O12" s="113" t="s">
        <v>99</v>
      </c>
      <c r="P12" s="113"/>
      <c r="Q12" s="113"/>
      <c r="R12" s="113"/>
      <c r="S12" s="113"/>
      <c r="T12" s="149" t="s">
        <v>176</v>
      </c>
      <c r="U12" s="149"/>
      <c r="V12" s="23" t="s">
        <v>94</v>
      </c>
      <c r="W12" s="162" t="s">
        <v>158</v>
      </c>
      <c r="X12" s="163"/>
      <c r="Y12" s="50" t="s">
        <v>95</v>
      </c>
      <c r="Z12" s="130">
        <v>822000</v>
      </c>
      <c r="AA12" s="130"/>
      <c r="AB12" s="130"/>
      <c r="AC12" s="130"/>
      <c r="AD12" s="130"/>
      <c r="AE12" s="130"/>
      <c r="AF12" s="24" t="s">
        <v>96</v>
      </c>
    </row>
    <row r="13" spans="2:33" ht="22.5" customHeight="1" x14ac:dyDescent="0.45">
      <c r="B13" s="112" t="s">
        <v>88</v>
      </c>
      <c r="C13" s="113"/>
      <c r="D13" s="113"/>
      <c r="E13" s="113"/>
      <c r="F13" s="114"/>
      <c r="G13" s="113" t="s">
        <v>89</v>
      </c>
      <c r="H13" s="113"/>
      <c r="I13" s="47" t="s">
        <v>180</v>
      </c>
      <c r="J13" s="50" t="s">
        <v>90</v>
      </c>
      <c r="K13" s="47" t="s">
        <v>178</v>
      </c>
      <c r="L13" s="50" t="s">
        <v>92</v>
      </c>
      <c r="M13" s="47" t="s">
        <v>177</v>
      </c>
      <c r="N13" s="50" t="s">
        <v>93</v>
      </c>
      <c r="O13" s="113" t="s">
        <v>99</v>
      </c>
      <c r="P13" s="113"/>
      <c r="Q13" s="113"/>
      <c r="R13" s="113"/>
      <c r="S13" s="113"/>
      <c r="T13" s="149" t="s">
        <v>179</v>
      </c>
      <c r="U13" s="149"/>
      <c r="V13" s="23" t="s">
        <v>94</v>
      </c>
      <c r="W13" s="162" t="s">
        <v>158</v>
      </c>
      <c r="X13" s="163"/>
      <c r="Y13" s="50" t="s">
        <v>95</v>
      </c>
      <c r="Z13" s="130">
        <v>564000</v>
      </c>
      <c r="AA13" s="130"/>
      <c r="AB13" s="130"/>
      <c r="AC13" s="130"/>
      <c r="AD13" s="130"/>
      <c r="AE13" s="130"/>
      <c r="AF13" s="24" t="s">
        <v>96</v>
      </c>
    </row>
    <row r="14" spans="2:33" ht="22.5" customHeight="1" x14ac:dyDescent="0.45">
      <c r="B14" s="112" t="s">
        <v>88</v>
      </c>
      <c r="C14" s="113"/>
      <c r="D14" s="113"/>
      <c r="E14" s="113"/>
      <c r="F14" s="114"/>
      <c r="G14" s="113" t="s">
        <v>89</v>
      </c>
      <c r="H14" s="113"/>
      <c r="I14" s="47" t="s">
        <v>174</v>
      </c>
      <c r="J14" s="50" t="s">
        <v>90</v>
      </c>
      <c r="K14" s="47" t="s">
        <v>181</v>
      </c>
      <c r="L14" s="50" t="s">
        <v>92</v>
      </c>
      <c r="M14" s="47" t="s">
        <v>182</v>
      </c>
      <c r="N14" s="50" t="s">
        <v>93</v>
      </c>
      <c r="O14" s="113" t="s">
        <v>99</v>
      </c>
      <c r="P14" s="113"/>
      <c r="Q14" s="113"/>
      <c r="R14" s="113"/>
      <c r="S14" s="113"/>
      <c r="T14" s="149" t="s">
        <v>183</v>
      </c>
      <c r="U14" s="149"/>
      <c r="V14" s="23" t="s">
        <v>94</v>
      </c>
      <c r="W14" s="162" t="s">
        <v>158</v>
      </c>
      <c r="X14" s="163"/>
      <c r="Y14" s="50" t="s">
        <v>95</v>
      </c>
      <c r="Z14" s="130">
        <v>577000</v>
      </c>
      <c r="AA14" s="130"/>
      <c r="AB14" s="130"/>
      <c r="AC14" s="130"/>
      <c r="AD14" s="130"/>
      <c r="AE14" s="130"/>
      <c r="AF14" s="24" t="s">
        <v>96</v>
      </c>
    </row>
    <row r="15" spans="2:33" ht="11.25" customHeight="1" thickBot="1" x14ac:dyDescent="0.5">
      <c r="J15" s="1" t="s">
        <v>91</v>
      </c>
    </row>
    <row r="16" spans="2:33" ht="18.600000000000001" thickBot="1" x14ac:dyDescent="0.5">
      <c r="B16" s="116" t="s">
        <v>55</v>
      </c>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2:35" x14ac:dyDescent="0.45">
      <c r="B17" s="1" t="s">
        <v>54</v>
      </c>
      <c r="AH17" s="1" t="str">
        <f>IF((COUNTIF(B19:B23,"○")+COUNTIF(B36:B57,"○"))&gt;0,"複数選択不可","○")</f>
        <v>複数選択不可</v>
      </c>
      <c r="AI17" s="1" t="s">
        <v>53</v>
      </c>
    </row>
    <row r="18" spans="2:35" x14ac:dyDescent="0.45">
      <c r="Q18" s="153" t="str">
        <f>IF(AND($B$19="○",Q19=""),"↓こちらも入力してください","")</f>
        <v/>
      </c>
      <c r="R18" s="153"/>
      <c r="S18" s="153"/>
      <c r="T18" s="153"/>
      <c r="U18" s="153"/>
      <c r="V18" s="153"/>
      <c r="W18" s="153"/>
      <c r="Y18" s="141" t="s">
        <v>86</v>
      </c>
      <c r="Z18" s="141"/>
      <c r="AA18" s="141"/>
      <c r="AB18" s="141"/>
      <c r="AC18" s="141"/>
      <c r="AD18" s="141"/>
      <c r="AE18" s="141"/>
      <c r="AF18" s="141"/>
    </row>
    <row r="19" spans="2:35" ht="30" customHeight="1" x14ac:dyDescent="0.45">
      <c r="B19" s="21"/>
      <c r="C19" s="51" t="s">
        <v>52</v>
      </c>
      <c r="D19" s="1" t="s">
        <v>51</v>
      </c>
      <c r="I19" s="131" t="s">
        <v>50</v>
      </c>
      <c r="J19" s="131"/>
      <c r="K19" s="131"/>
      <c r="L19" s="131"/>
      <c r="M19" s="131"/>
      <c r="N19" s="131"/>
      <c r="O19" s="131"/>
      <c r="P19" s="132"/>
      <c r="Q19" s="96"/>
      <c r="R19" s="97"/>
      <c r="S19" s="97"/>
      <c r="T19" s="97"/>
      <c r="U19" s="97"/>
      <c r="V19" s="97"/>
      <c r="W19" s="49" t="s">
        <v>33</v>
      </c>
      <c r="Y19" s="158" t="str">
        <f>IF($B$19="○","添付資料なし","")</f>
        <v/>
      </c>
      <c r="Z19" s="158"/>
      <c r="AA19" s="158"/>
      <c r="AB19" s="158"/>
      <c r="AC19" s="158"/>
      <c r="AD19" s="158"/>
      <c r="AE19" s="158"/>
      <c r="AF19" s="158"/>
    </row>
    <row r="20" spans="2:35" ht="30" customHeight="1" x14ac:dyDescent="0.45">
      <c r="B20" s="21"/>
      <c r="C20" s="51" t="s">
        <v>49</v>
      </c>
      <c r="D20" s="1" t="s">
        <v>48</v>
      </c>
      <c r="Y20" s="140" t="str">
        <f>IF($B$20="○","簡易課税方式の確定申告書（第３-(3)号様式）の写し","")</f>
        <v/>
      </c>
      <c r="Z20" s="140"/>
      <c r="AA20" s="140"/>
      <c r="AB20" s="140"/>
      <c r="AC20" s="140"/>
      <c r="AD20" s="140"/>
      <c r="AE20" s="140"/>
      <c r="AF20" s="140"/>
    </row>
    <row r="21" spans="2:35" ht="30" customHeight="1" x14ac:dyDescent="0.45">
      <c r="B21" s="21"/>
      <c r="C21" s="51" t="s">
        <v>47</v>
      </c>
      <c r="D21" s="1" t="s">
        <v>46</v>
      </c>
      <c r="Q21" s="53" t="s">
        <v>45</v>
      </c>
      <c r="R21" s="156"/>
      <c r="S21" s="157"/>
      <c r="T21" s="157"/>
      <c r="U21" s="157"/>
      <c r="V21" s="157"/>
      <c r="W21" s="49" t="s">
        <v>44</v>
      </c>
      <c r="Y21" s="139" t="str">
        <f>IF($B$21="○","確定申告書（第３-(1)号様式）の写し及び特定収入割合の計算表の写し","")</f>
        <v/>
      </c>
      <c r="Z21" s="139"/>
      <c r="AA21" s="139"/>
      <c r="AB21" s="139"/>
      <c r="AC21" s="139"/>
      <c r="AD21" s="139"/>
      <c r="AE21" s="139"/>
      <c r="AF21" s="139"/>
    </row>
    <row r="22" spans="2:35" ht="30" customHeight="1" x14ac:dyDescent="0.45">
      <c r="B22" s="21"/>
      <c r="C22" s="51" t="s">
        <v>43</v>
      </c>
      <c r="D22" s="154" t="s">
        <v>42</v>
      </c>
      <c r="E22" s="155"/>
      <c r="F22" s="155"/>
      <c r="G22" s="155"/>
      <c r="H22" s="155"/>
      <c r="I22" s="155"/>
      <c r="J22" s="155"/>
      <c r="K22" s="155"/>
      <c r="L22" s="155"/>
      <c r="M22" s="155"/>
      <c r="N22" s="155"/>
      <c r="O22" s="155"/>
      <c r="P22" s="155"/>
      <c r="Y22" s="140" t="str">
        <f>IF($B$22="○","確定申告書（第３-(1)号様式）の写しの写し","")</f>
        <v/>
      </c>
      <c r="Z22" s="140"/>
      <c r="AA22" s="140"/>
      <c r="AB22" s="140"/>
      <c r="AC22" s="140"/>
      <c r="AD22" s="140"/>
      <c r="AE22" s="140"/>
      <c r="AF22" s="140"/>
    </row>
    <row r="23" spans="2:35" ht="30" customHeight="1" x14ac:dyDescent="0.45">
      <c r="B23" s="21"/>
      <c r="C23" s="51" t="s">
        <v>41</v>
      </c>
      <c r="D23" s="1" t="s">
        <v>40</v>
      </c>
      <c r="Y23" s="133" t="str">
        <f>IF($B$23="○","設備整備事業において、非課税仕入のみとなるのはどういうことか説明する資料を添付してください。","")</f>
        <v/>
      </c>
      <c r="Z23" s="133"/>
      <c r="AA23" s="133"/>
      <c r="AB23" s="133"/>
      <c r="AC23" s="133"/>
      <c r="AD23" s="133"/>
      <c r="AE23" s="133"/>
      <c r="AF23" s="133"/>
    </row>
    <row r="24" spans="2:35" ht="11.25" customHeight="1" thickBot="1" x14ac:dyDescent="0.5"/>
    <row r="25" spans="2:35" ht="18.600000000000001" thickBot="1" x14ac:dyDescent="0.5">
      <c r="B25" s="116" t="s">
        <v>39</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8"/>
    </row>
    <row r="26" spans="2:35" x14ac:dyDescent="0.45">
      <c r="B26" s="1" t="s">
        <v>38</v>
      </c>
    </row>
    <row r="27" spans="2:35" ht="11.25" customHeight="1" x14ac:dyDescent="0.45"/>
    <row r="28" spans="2:35" x14ac:dyDescent="0.45">
      <c r="B28" s="1" t="s">
        <v>37</v>
      </c>
    </row>
    <row r="29" spans="2:35" ht="18.75" customHeight="1" x14ac:dyDescent="0.45">
      <c r="C29" s="1" t="s">
        <v>36</v>
      </c>
      <c r="J29" s="96">
        <v>68263989</v>
      </c>
      <c r="K29" s="97"/>
      <c r="L29" s="97"/>
      <c r="M29" s="97"/>
      <c r="N29" s="97"/>
      <c r="O29" s="49" t="s">
        <v>33</v>
      </c>
      <c r="P29" s="1" t="s">
        <v>35</v>
      </c>
      <c r="T29" s="106"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6"/>
      <c r="V29" s="106"/>
      <c r="W29" s="106"/>
      <c r="X29" s="106"/>
      <c r="Y29" s="106"/>
      <c r="Z29" s="106"/>
      <c r="AA29" s="106"/>
      <c r="AB29" s="106"/>
      <c r="AC29" s="106"/>
      <c r="AD29" s="106"/>
      <c r="AE29" s="106"/>
      <c r="AF29" s="106"/>
    </row>
    <row r="30" spans="2:35" x14ac:dyDescent="0.45">
      <c r="C30" s="1" t="s">
        <v>34</v>
      </c>
      <c r="J30" s="96">
        <v>1956815401</v>
      </c>
      <c r="K30" s="97"/>
      <c r="L30" s="97"/>
      <c r="M30" s="97"/>
      <c r="N30" s="97"/>
      <c r="O30" s="49" t="s">
        <v>33</v>
      </c>
      <c r="P30" s="1" t="s">
        <v>32</v>
      </c>
      <c r="T30" s="106"/>
      <c r="U30" s="106"/>
      <c r="V30" s="106"/>
      <c r="W30" s="106"/>
      <c r="X30" s="106"/>
      <c r="Y30" s="106"/>
      <c r="Z30" s="106"/>
      <c r="AA30" s="106"/>
      <c r="AB30" s="106"/>
      <c r="AC30" s="106"/>
      <c r="AD30" s="106"/>
      <c r="AE30" s="106"/>
      <c r="AF30" s="106"/>
    </row>
    <row r="31" spans="2:35" ht="18.600000000000001" thickBot="1" x14ac:dyDescent="0.5">
      <c r="T31" s="106"/>
      <c r="U31" s="106"/>
      <c r="V31" s="106"/>
      <c r="W31" s="106"/>
      <c r="X31" s="106"/>
      <c r="Y31" s="106"/>
      <c r="Z31" s="106"/>
      <c r="AA31" s="106"/>
      <c r="AB31" s="106"/>
      <c r="AC31" s="106"/>
      <c r="AD31" s="106"/>
      <c r="AE31" s="106"/>
      <c r="AF31" s="106"/>
    </row>
    <row r="32" spans="2:35" ht="18.600000000000001" thickBot="1" x14ac:dyDescent="0.5">
      <c r="C32" s="1" t="s">
        <v>31</v>
      </c>
      <c r="J32" s="134">
        <f>IF(OR(J29="",J30=""),"",J29/J30)</f>
        <v>3.4885247205799157E-2</v>
      </c>
      <c r="K32" s="135"/>
      <c r="L32" s="135"/>
      <c r="M32" s="135"/>
      <c r="N32" s="135"/>
      <c r="O32" s="136"/>
      <c r="P32" s="1" t="s">
        <v>30</v>
      </c>
      <c r="T32" s="106"/>
      <c r="U32" s="106"/>
      <c r="V32" s="106"/>
      <c r="W32" s="106"/>
      <c r="X32" s="106"/>
      <c r="Y32" s="106"/>
      <c r="Z32" s="106"/>
      <c r="AA32" s="106"/>
      <c r="AB32" s="106"/>
      <c r="AC32" s="106"/>
      <c r="AD32" s="106"/>
      <c r="AE32" s="106"/>
      <c r="AF32" s="106"/>
    </row>
    <row r="33" spans="2:33" x14ac:dyDescent="0.45">
      <c r="J33" s="1" t="s">
        <v>29</v>
      </c>
    </row>
    <row r="34" spans="2:33" x14ac:dyDescent="0.45">
      <c r="J34" s="1" t="s">
        <v>28</v>
      </c>
    </row>
    <row r="35" spans="2:33" ht="11.25" customHeight="1" x14ac:dyDescent="0.45"/>
    <row r="36" spans="2:33" ht="26.25" customHeight="1" x14ac:dyDescent="0.45">
      <c r="B36" s="21"/>
      <c r="C36" s="1" t="s">
        <v>27</v>
      </c>
      <c r="V36" s="141" t="str">
        <f>IF($B$36="○","添付書類：確定申告書（第３-(1)号様式）の写し","")</f>
        <v/>
      </c>
      <c r="W36" s="141"/>
      <c r="X36" s="141"/>
      <c r="Y36" s="141"/>
      <c r="Z36" s="141"/>
      <c r="AA36" s="141"/>
      <c r="AB36" s="141"/>
      <c r="AC36" s="141"/>
      <c r="AD36" s="141"/>
      <c r="AE36" s="141"/>
      <c r="AF36" s="141"/>
    </row>
    <row r="37" spans="2:33" ht="18.600000000000001" thickBot="1" x14ac:dyDescent="0.5"/>
    <row r="38" spans="2:33" ht="18.600000000000001" thickBot="1" x14ac:dyDescent="0.5">
      <c r="D38" s="1" t="s">
        <v>2</v>
      </c>
      <c r="J38" s="1" t="s">
        <v>26</v>
      </c>
      <c r="AB38" s="146" t="str">
        <f>IF(B36="○",ROUNDDOWN(SUM(Z12:Z14)*10/110,0),"")</f>
        <v/>
      </c>
      <c r="AC38" s="147"/>
      <c r="AD38" s="147"/>
      <c r="AE38" s="147"/>
      <c r="AF38" s="147"/>
      <c r="AG38" s="48" t="s">
        <v>96</v>
      </c>
    </row>
    <row r="39" spans="2:33" ht="11.25" customHeight="1" x14ac:dyDescent="0.45"/>
    <row r="40" spans="2:33" ht="11.25" customHeight="1" x14ac:dyDescent="0.45"/>
    <row r="41" spans="2:33" ht="26.25" customHeight="1" x14ac:dyDescent="0.45">
      <c r="B41" s="21" t="s">
        <v>100</v>
      </c>
      <c r="C41" s="1" t="s">
        <v>25</v>
      </c>
      <c r="V41" s="141" t="str">
        <f>IF($B$41="○","添付書類：確定申告書（第３-(1)号様式）の写し","")</f>
        <v>添付書類：確定申告書（第３-(1)号様式）の写し</v>
      </c>
      <c r="W41" s="141"/>
      <c r="X41" s="141"/>
      <c r="Y41" s="141"/>
      <c r="Z41" s="141"/>
      <c r="AA41" s="141"/>
      <c r="AB41" s="141"/>
      <c r="AC41" s="141"/>
      <c r="AD41" s="141"/>
      <c r="AE41" s="141"/>
      <c r="AF41" s="141"/>
    </row>
    <row r="42" spans="2:33" x14ac:dyDescent="0.45">
      <c r="D42" s="1" t="s">
        <v>16</v>
      </c>
    </row>
    <row r="43" spans="2:33" x14ac:dyDescent="0.45">
      <c r="D43" s="108" t="s">
        <v>15</v>
      </c>
      <c r="E43" s="108"/>
      <c r="F43" s="108"/>
      <c r="G43" s="108"/>
      <c r="H43" s="108"/>
      <c r="I43" s="108"/>
      <c r="J43" s="107" t="s">
        <v>24</v>
      </c>
      <c r="K43" s="108"/>
      <c r="L43" s="108"/>
      <c r="M43" s="137" t="s">
        <v>23</v>
      </c>
      <c r="N43" s="138"/>
      <c r="O43" s="138"/>
      <c r="P43" s="107" t="s">
        <v>12</v>
      </c>
      <c r="Q43" s="108"/>
      <c r="R43" s="108"/>
      <c r="S43" s="107" t="s">
        <v>8</v>
      </c>
      <c r="T43" s="108"/>
      <c r="U43" s="108"/>
    </row>
    <row r="44" spans="2:33" x14ac:dyDescent="0.45">
      <c r="D44" s="108"/>
      <c r="E44" s="108"/>
      <c r="F44" s="108"/>
      <c r="G44" s="108"/>
      <c r="H44" s="108"/>
      <c r="I44" s="108"/>
      <c r="J44" s="108"/>
      <c r="K44" s="108"/>
      <c r="L44" s="108"/>
      <c r="M44" s="138"/>
      <c r="N44" s="138"/>
      <c r="O44" s="138"/>
      <c r="P44" s="108"/>
      <c r="Q44" s="108"/>
      <c r="R44" s="108"/>
      <c r="S44" s="108"/>
      <c r="T44" s="108"/>
      <c r="U44" s="108"/>
    </row>
    <row r="45" spans="2:33" x14ac:dyDescent="0.45">
      <c r="D45" s="164" t="s">
        <v>162</v>
      </c>
      <c r="E45" s="165"/>
      <c r="F45" s="165"/>
      <c r="G45" s="165"/>
      <c r="H45" s="165"/>
      <c r="I45" s="166"/>
      <c r="J45" s="96">
        <v>145000</v>
      </c>
      <c r="K45" s="97"/>
      <c r="L45" s="98"/>
      <c r="M45" s="99"/>
      <c r="N45" s="100"/>
      <c r="O45" s="101"/>
      <c r="P45" s="96"/>
      <c r="Q45" s="97"/>
      <c r="R45" s="98"/>
      <c r="S45" s="102">
        <f>SUM(J45:R45)</f>
        <v>145000</v>
      </c>
      <c r="T45" s="102"/>
      <c r="U45" s="102"/>
    </row>
    <row r="46" spans="2:33" x14ac:dyDescent="0.45">
      <c r="D46" s="109" t="s">
        <v>185</v>
      </c>
      <c r="E46" s="110"/>
      <c r="F46" s="110"/>
      <c r="G46" s="110"/>
      <c r="H46" s="110"/>
      <c r="I46" s="111"/>
      <c r="J46" s="96">
        <v>660000</v>
      </c>
      <c r="K46" s="97"/>
      <c r="L46" s="98"/>
      <c r="M46" s="99"/>
      <c r="N46" s="100"/>
      <c r="O46" s="101"/>
      <c r="P46" s="96"/>
      <c r="Q46" s="97"/>
      <c r="R46" s="98"/>
      <c r="S46" s="102">
        <f>SUM(J46:R46)</f>
        <v>660000</v>
      </c>
      <c r="T46" s="102"/>
      <c r="U46" s="102"/>
      <c r="W46" s="46"/>
      <c r="X46" s="46"/>
      <c r="Y46" s="46"/>
      <c r="Z46" s="46"/>
      <c r="AA46" s="46"/>
      <c r="AB46" s="46"/>
      <c r="AC46" s="46"/>
      <c r="AD46" s="46"/>
      <c r="AE46" s="46"/>
      <c r="AF46" s="46"/>
      <c r="AG46" s="46"/>
    </row>
    <row r="47" spans="2:33" x14ac:dyDescent="0.45">
      <c r="D47" s="109" t="s">
        <v>184</v>
      </c>
      <c r="E47" s="110"/>
      <c r="F47" s="110"/>
      <c r="G47" s="110"/>
      <c r="H47" s="110"/>
      <c r="I47" s="111"/>
      <c r="J47" s="96">
        <v>1159799</v>
      </c>
      <c r="K47" s="97"/>
      <c r="L47" s="98"/>
      <c r="M47" s="99"/>
      <c r="N47" s="100"/>
      <c r="O47" s="101"/>
      <c r="P47" s="96"/>
      <c r="Q47" s="97"/>
      <c r="R47" s="98"/>
      <c r="S47" s="102">
        <f>SUM(J47:R47)</f>
        <v>1159799</v>
      </c>
      <c r="T47" s="102"/>
      <c r="U47" s="102"/>
      <c r="W47" s="46"/>
      <c r="X47" s="46"/>
      <c r="Y47" s="46"/>
      <c r="Z47" s="46"/>
      <c r="AA47" s="46"/>
      <c r="AB47" s="46"/>
      <c r="AC47" s="46"/>
      <c r="AD47" s="46"/>
      <c r="AE47" s="46"/>
      <c r="AF47" s="46"/>
      <c r="AG47" s="46"/>
    </row>
    <row r="48" spans="2:33" x14ac:dyDescent="0.45">
      <c r="D48" s="109"/>
      <c r="E48" s="110"/>
      <c r="F48" s="110"/>
      <c r="G48" s="110"/>
      <c r="H48" s="110"/>
      <c r="I48" s="111"/>
      <c r="J48" s="96"/>
      <c r="K48" s="97"/>
      <c r="L48" s="98"/>
      <c r="M48" s="99"/>
      <c r="N48" s="100"/>
      <c r="O48" s="101"/>
      <c r="P48" s="96"/>
      <c r="Q48" s="97"/>
      <c r="R48" s="98"/>
      <c r="S48" s="102">
        <f>SUM(J48:R48)</f>
        <v>0</v>
      </c>
      <c r="T48" s="102"/>
      <c r="U48" s="102"/>
      <c r="W48" s="46"/>
      <c r="X48" s="46"/>
      <c r="Y48" s="46"/>
      <c r="Z48" s="46"/>
      <c r="AA48" s="46"/>
      <c r="AB48" s="46"/>
      <c r="AC48" s="46"/>
      <c r="AD48" s="46"/>
      <c r="AE48" s="46"/>
      <c r="AF48" s="46"/>
      <c r="AG48" s="46"/>
    </row>
    <row r="49" spans="2:33" x14ac:dyDescent="0.45">
      <c r="D49" s="109"/>
      <c r="E49" s="110"/>
      <c r="F49" s="110"/>
      <c r="G49" s="110"/>
      <c r="H49" s="110"/>
      <c r="I49" s="111"/>
      <c r="J49" s="96"/>
      <c r="K49" s="97"/>
      <c r="L49" s="98"/>
      <c r="M49" s="99"/>
      <c r="N49" s="100"/>
      <c r="O49" s="101"/>
      <c r="P49" s="96"/>
      <c r="Q49" s="97"/>
      <c r="R49" s="98"/>
      <c r="S49" s="102">
        <f>SUM(J49:R49)</f>
        <v>0</v>
      </c>
      <c r="T49" s="102"/>
      <c r="U49" s="102"/>
      <c r="W49" s="46"/>
      <c r="X49" s="46"/>
      <c r="Y49" s="46"/>
      <c r="Z49" s="46"/>
      <c r="AA49" s="46"/>
      <c r="AB49" s="46"/>
      <c r="AC49" s="46"/>
      <c r="AD49" s="46"/>
      <c r="AE49" s="46"/>
      <c r="AF49" s="46"/>
      <c r="AG49" s="46"/>
    </row>
    <row r="50" spans="2:33" x14ac:dyDescent="0.45">
      <c r="D50" s="93" t="s">
        <v>8</v>
      </c>
      <c r="E50" s="94"/>
      <c r="F50" s="94"/>
      <c r="G50" s="94"/>
      <c r="H50" s="94"/>
      <c r="I50" s="95"/>
      <c r="J50" s="102">
        <f>SUM(J45:L49)</f>
        <v>1964799</v>
      </c>
      <c r="K50" s="102"/>
      <c r="L50" s="102"/>
      <c r="M50" s="105">
        <f>SUM(M45:O49)</f>
        <v>0</v>
      </c>
      <c r="N50" s="105"/>
      <c r="O50" s="105"/>
      <c r="P50" s="102">
        <f>SUM(P45:R49)</f>
        <v>0</v>
      </c>
      <c r="Q50" s="102"/>
      <c r="R50" s="102"/>
      <c r="S50" s="102">
        <f>SUM(S45:U49)</f>
        <v>1964799</v>
      </c>
      <c r="T50" s="102"/>
      <c r="U50" s="102"/>
      <c r="W50" s="106" t="str">
        <f>IF(AND(B41="○",大阪府作業用シート!W6="×"),"合計額≧精算額となるよう入力してください。","")</f>
        <v/>
      </c>
      <c r="X50" s="106"/>
      <c r="Y50" s="106"/>
      <c r="Z50" s="106"/>
      <c r="AA50" s="106"/>
      <c r="AB50" s="106"/>
      <c r="AC50" s="106"/>
      <c r="AD50" s="106"/>
      <c r="AE50" s="106"/>
      <c r="AF50" s="106"/>
      <c r="AG50" s="106"/>
    </row>
    <row r="51" spans="2:33" x14ac:dyDescent="0.45">
      <c r="J51" s="104" t="s">
        <v>22</v>
      </c>
      <c r="K51" s="104"/>
      <c r="L51" s="104"/>
      <c r="M51" s="104" t="s">
        <v>21</v>
      </c>
      <c r="N51" s="104"/>
      <c r="O51" s="104"/>
      <c r="P51" s="104"/>
      <c r="Q51" s="104"/>
      <c r="R51" s="104"/>
      <c r="S51" s="104" t="s">
        <v>20</v>
      </c>
      <c r="T51" s="104"/>
      <c r="U51" s="104"/>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6">
        <f>IFERROR(ROUNDDOWN(SUM(Z12:Z14)*10/110*J32*J50/S50,0)+ROUNDDOWN(SUM(Z12:Z14)*8/108*J32*M50/S50,0),"")</f>
        <v>6225</v>
      </c>
      <c r="AC54" s="147"/>
      <c r="AD54" s="147"/>
      <c r="AE54" s="147"/>
      <c r="AF54" s="147"/>
      <c r="AG54" s="48" t="s">
        <v>96</v>
      </c>
    </row>
    <row r="55" spans="2:33" ht="11.25" customHeight="1" x14ac:dyDescent="0.45"/>
    <row r="56" spans="2:33" ht="11.25" customHeight="1" x14ac:dyDescent="0.45"/>
    <row r="57" spans="2:33" ht="26.25" customHeight="1" x14ac:dyDescent="0.45">
      <c r="B57" s="21"/>
      <c r="C57" s="1" t="s">
        <v>17</v>
      </c>
      <c r="V57" s="152" t="str">
        <f>IF($B$57="○","添付書類：確定申告書（第３-(1)号様式）の写し","")</f>
        <v/>
      </c>
      <c r="W57" s="152"/>
      <c r="X57" s="152"/>
      <c r="Y57" s="152"/>
      <c r="Z57" s="152"/>
      <c r="AA57" s="152"/>
      <c r="AB57" s="152"/>
      <c r="AC57" s="152"/>
      <c r="AD57" s="152"/>
      <c r="AE57" s="152"/>
      <c r="AF57" s="152"/>
    </row>
    <row r="58" spans="2:33" x14ac:dyDescent="0.45">
      <c r="D58" s="1" t="s">
        <v>16</v>
      </c>
    </row>
    <row r="59" spans="2:33" x14ac:dyDescent="0.45">
      <c r="D59" s="88" t="s">
        <v>15</v>
      </c>
      <c r="E59" s="88"/>
      <c r="F59" s="88"/>
      <c r="G59" s="88"/>
      <c r="H59" s="88"/>
      <c r="I59" s="88"/>
      <c r="J59" s="88" t="s">
        <v>14</v>
      </c>
      <c r="K59" s="88"/>
      <c r="L59" s="88"/>
      <c r="M59" s="88"/>
      <c r="N59" s="88"/>
      <c r="O59" s="88"/>
      <c r="P59" s="88"/>
      <c r="Q59" s="88"/>
      <c r="R59" s="88"/>
      <c r="S59" s="91" t="s">
        <v>13</v>
      </c>
      <c r="T59" s="91"/>
      <c r="U59" s="91"/>
      <c r="V59" s="91"/>
      <c r="W59" s="91"/>
      <c r="X59" s="91"/>
      <c r="Y59" s="91"/>
      <c r="Z59" s="91"/>
      <c r="AA59" s="91"/>
      <c r="AB59" s="92" t="s">
        <v>12</v>
      </c>
      <c r="AC59" s="88"/>
      <c r="AD59" s="88"/>
      <c r="AE59" s="88" t="s">
        <v>8</v>
      </c>
      <c r="AF59" s="88"/>
      <c r="AG59" s="88"/>
    </row>
    <row r="60" spans="2:33" x14ac:dyDescent="0.45">
      <c r="D60" s="88"/>
      <c r="E60" s="88"/>
      <c r="F60" s="88"/>
      <c r="G60" s="88"/>
      <c r="H60" s="88"/>
      <c r="I60" s="88"/>
      <c r="J60" s="92" t="s">
        <v>11</v>
      </c>
      <c r="K60" s="88"/>
      <c r="L60" s="88"/>
      <c r="M60" s="92" t="s">
        <v>10</v>
      </c>
      <c r="N60" s="88"/>
      <c r="O60" s="88"/>
      <c r="P60" s="92" t="s">
        <v>9</v>
      </c>
      <c r="Q60" s="88"/>
      <c r="R60" s="88"/>
      <c r="S60" s="103" t="s">
        <v>11</v>
      </c>
      <c r="T60" s="91"/>
      <c r="U60" s="91"/>
      <c r="V60" s="103" t="s">
        <v>10</v>
      </c>
      <c r="W60" s="91"/>
      <c r="X60" s="91"/>
      <c r="Y60" s="103" t="s">
        <v>9</v>
      </c>
      <c r="Z60" s="91"/>
      <c r="AA60" s="91"/>
      <c r="AB60" s="88"/>
      <c r="AC60" s="88"/>
      <c r="AD60" s="88"/>
      <c r="AE60" s="88"/>
      <c r="AF60" s="88"/>
      <c r="AG60" s="88"/>
    </row>
    <row r="61" spans="2:33" x14ac:dyDescent="0.45">
      <c r="D61" s="88"/>
      <c r="E61" s="88"/>
      <c r="F61" s="88"/>
      <c r="G61" s="88"/>
      <c r="H61" s="88"/>
      <c r="I61" s="88"/>
      <c r="J61" s="88"/>
      <c r="K61" s="88"/>
      <c r="L61" s="88"/>
      <c r="M61" s="88"/>
      <c r="N61" s="88"/>
      <c r="O61" s="88"/>
      <c r="P61" s="88"/>
      <c r="Q61" s="88"/>
      <c r="R61" s="88"/>
      <c r="S61" s="91"/>
      <c r="T61" s="91"/>
      <c r="U61" s="91"/>
      <c r="V61" s="91"/>
      <c r="W61" s="91"/>
      <c r="X61" s="91"/>
      <c r="Y61" s="91"/>
      <c r="Z61" s="91"/>
      <c r="AA61" s="91"/>
      <c r="AB61" s="88"/>
      <c r="AC61" s="88"/>
      <c r="AD61" s="88"/>
      <c r="AE61" s="88"/>
      <c r="AF61" s="88"/>
      <c r="AG61" s="88"/>
    </row>
    <row r="62" spans="2:33" ht="18.75" customHeight="1" x14ac:dyDescent="0.45">
      <c r="D62" s="90"/>
      <c r="E62" s="90"/>
      <c r="F62" s="90"/>
      <c r="G62" s="90"/>
      <c r="H62" s="90"/>
      <c r="I62" s="90"/>
      <c r="J62" s="86"/>
      <c r="K62" s="86"/>
      <c r="L62" s="86"/>
      <c r="M62" s="86"/>
      <c r="N62" s="86"/>
      <c r="O62" s="86"/>
      <c r="P62" s="86"/>
      <c r="Q62" s="86"/>
      <c r="R62" s="86"/>
      <c r="S62" s="85"/>
      <c r="T62" s="85"/>
      <c r="U62" s="85"/>
      <c r="V62" s="85"/>
      <c r="W62" s="85"/>
      <c r="X62" s="85"/>
      <c r="Y62" s="85"/>
      <c r="Z62" s="85"/>
      <c r="AA62" s="85"/>
      <c r="AB62" s="86"/>
      <c r="AC62" s="86"/>
      <c r="AD62" s="86"/>
      <c r="AE62" s="87">
        <f>SUM(J62:AD62)</f>
        <v>0</v>
      </c>
      <c r="AF62" s="87"/>
      <c r="AG62" s="87"/>
    </row>
    <row r="63" spans="2:33" x14ac:dyDescent="0.45">
      <c r="D63" s="90"/>
      <c r="E63" s="90"/>
      <c r="F63" s="90"/>
      <c r="G63" s="90"/>
      <c r="H63" s="90"/>
      <c r="I63" s="90"/>
      <c r="J63" s="86"/>
      <c r="K63" s="86"/>
      <c r="L63" s="86"/>
      <c r="M63" s="86"/>
      <c r="N63" s="86"/>
      <c r="O63" s="86"/>
      <c r="P63" s="86"/>
      <c r="Q63" s="86"/>
      <c r="R63" s="86"/>
      <c r="S63" s="85"/>
      <c r="T63" s="85"/>
      <c r="U63" s="85"/>
      <c r="V63" s="85"/>
      <c r="W63" s="85"/>
      <c r="X63" s="85"/>
      <c r="Y63" s="85"/>
      <c r="Z63" s="85"/>
      <c r="AA63" s="85"/>
      <c r="AB63" s="86"/>
      <c r="AC63" s="86"/>
      <c r="AD63" s="86"/>
      <c r="AE63" s="87">
        <f>SUM(J63:AD63)</f>
        <v>0</v>
      </c>
      <c r="AF63" s="87"/>
      <c r="AG63" s="87"/>
    </row>
    <row r="64" spans="2:33" x14ac:dyDescent="0.45">
      <c r="D64" s="90"/>
      <c r="E64" s="90"/>
      <c r="F64" s="90"/>
      <c r="G64" s="90"/>
      <c r="H64" s="90"/>
      <c r="I64" s="90"/>
      <c r="J64" s="86"/>
      <c r="K64" s="86"/>
      <c r="L64" s="86"/>
      <c r="M64" s="86"/>
      <c r="N64" s="86"/>
      <c r="O64" s="86"/>
      <c r="P64" s="86"/>
      <c r="Q64" s="86"/>
      <c r="R64" s="86"/>
      <c r="S64" s="85"/>
      <c r="T64" s="85"/>
      <c r="U64" s="85"/>
      <c r="V64" s="85"/>
      <c r="W64" s="85"/>
      <c r="X64" s="85"/>
      <c r="Y64" s="85"/>
      <c r="Z64" s="85"/>
      <c r="AA64" s="85"/>
      <c r="AB64" s="86"/>
      <c r="AC64" s="86"/>
      <c r="AD64" s="86"/>
      <c r="AE64" s="87">
        <f>SUM(J64:AD64)</f>
        <v>0</v>
      </c>
      <c r="AF64" s="87"/>
      <c r="AG64" s="87"/>
    </row>
    <row r="65" spans="4:33" x14ac:dyDescent="0.45">
      <c r="D65" s="90"/>
      <c r="E65" s="90"/>
      <c r="F65" s="90"/>
      <c r="G65" s="90"/>
      <c r="H65" s="90"/>
      <c r="I65" s="90"/>
      <c r="J65" s="86"/>
      <c r="K65" s="86"/>
      <c r="L65" s="86"/>
      <c r="M65" s="86"/>
      <c r="N65" s="86"/>
      <c r="O65" s="86"/>
      <c r="P65" s="86"/>
      <c r="Q65" s="86"/>
      <c r="R65" s="86"/>
      <c r="S65" s="85"/>
      <c r="T65" s="85"/>
      <c r="U65" s="85"/>
      <c r="V65" s="85"/>
      <c r="W65" s="85"/>
      <c r="X65" s="85"/>
      <c r="Y65" s="85"/>
      <c r="Z65" s="85"/>
      <c r="AA65" s="85"/>
      <c r="AB65" s="86"/>
      <c r="AC65" s="86"/>
      <c r="AD65" s="86"/>
      <c r="AE65" s="87">
        <f>SUM(J65:AD65)</f>
        <v>0</v>
      </c>
      <c r="AF65" s="87"/>
      <c r="AG65" s="87"/>
    </row>
    <row r="66" spans="4:33" x14ac:dyDescent="0.45">
      <c r="D66" s="90"/>
      <c r="E66" s="90"/>
      <c r="F66" s="90"/>
      <c r="G66" s="90"/>
      <c r="H66" s="90"/>
      <c r="I66" s="90"/>
      <c r="J66" s="86"/>
      <c r="K66" s="86"/>
      <c r="L66" s="86"/>
      <c r="M66" s="86"/>
      <c r="N66" s="86"/>
      <c r="O66" s="86"/>
      <c r="P66" s="86"/>
      <c r="Q66" s="86"/>
      <c r="R66" s="86"/>
      <c r="S66" s="85"/>
      <c r="T66" s="85"/>
      <c r="U66" s="85"/>
      <c r="V66" s="85"/>
      <c r="W66" s="85"/>
      <c r="X66" s="85"/>
      <c r="Y66" s="85"/>
      <c r="Z66" s="85"/>
      <c r="AA66" s="85"/>
      <c r="AB66" s="86"/>
      <c r="AC66" s="86"/>
      <c r="AD66" s="86"/>
      <c r="AE66" s="87">
        <f>SUM(J66:AD66)</f>
        <v>0</v>
      </c>
      <c r="AF66" s="87"/>
      <c r="AG66" s="87"/>
    </row>
    <row r="67" spans="4:33" x14ac:dyDescent="0.45">
      <c r="D67" s="88" t="s">
        <v>8</v>
      </c>
      <c r="E67" s="88"/>
      <c r="F67" s="88"/>
      <c r="G67" s="88"/>
      <c r="H67" s="88"/>
      <c r="I67" s="88"/>
      <c r="J67" s="87">
        <f>SUM(J62:L66)</f>
        <v>0</v>
      </c>
      <c r="K67" s="87"/>
      <c r="L67" s="87"/>
      <c r="M67" s="87">
        <f>SUM(M62:O66)</f>
        <v>0</v>
      </c>
      <c r="N67" s="87"/>
      <c r="O67" s="87"/>
      <c r="P67" s="87">
        <f>SUM(P62:R66)</f>
        <v>0</v>
      </c>
      <c r="Q67" s="87"/>
      <c r="R67" s="87"/>
      <c r="S67" s="89">
        <f>SUM(S62:U66)</f>
        <v>0</v>
      </c>
      <c r="T67" s="89"/>
      <c r="U67" s="89"/>
      <c r="V67" s="89">
        <f>SUM(V62:X66)</f>
        <v>0</v>
      </c>
      <c r="W67" s="89"/>
      <c r="X67" s="89"/>
      <c r="Y67" s="89">
        <f>SUM(Y62:AA66)</f>
        <v>0</v>
      </c>
      <c r="Z67" s="89"/>
      <c r="AA67" s="89"/>
      <c r="AB67" s="87">
        <f>SUM(AB62:AD66)</f>
        <v>0</v>
      </c>
      <c r="AC67" s="87"/>
      <c r="AD67" s="87"/>
      <c r="AE67" s="87">
        <f>SUM(AE62:AG66)</f>
        <v>0</v>
      </c>
      <c r="AF67" s="87"/>
      <c r="AG67" s="87"/>
    </row>
    <row r="68" spans="4:33" x14ac:dyDescent="0.45">
      <c r="J68" s="84" t="s">
        <v>7</v>
      </c>
      <c r="K68" s="84"/>
      <c r="L68" s="84"/>
      <c r="M68" s="84" t="s">
        <v>6</v>
      </c>
      <c r="N68" s="84"/>
      <c r="O68" s="84"/>
      <c r="S68" s="84" t="s">
        <v>5</v>
      </c>
      <c r="T68" s="84"/>
      <c r="U68" s="84"/>
      <c r="V68" s="84" t="s">
        <v>4</v>
      </c>
      <c r="W68" s="84"/>
      <c r="X68" s="84"/>
      <c r="AE68" s="84" t="s">
        <v>3</v>
      </c>
      <c r="AF68" s="84"/>
      <c r="AG68" s="84"/>
    </row>
    <row r="69" spans="4:33" x14ac:dyDescent="0.45">
      <c r="U69" s="148" t="str">
        <f>IF(AND(B57="○",大阪府作業用シート!W6="×"),"合計額≧精算額となるよう入力してください。","")</f>
        <v/>
      </c>
      <c r="V69" s="148"/>
      <c r="W69" s="148"/>
      <c r="X69" s="148"/>
      <c r="Y69" s="148"/>
      <c r="Z69" s="148"/>
      <c r="AA69" s="148"/>
      <c r="AB69" s="148"/>
      <c r="AC69" s="148"/>
      <c r="AD69" s="148"/>
      <c r="AE69" s="148"/>
      <c r="AF69" s="148"/>
      <c r="AG69" s="148"/>
    </row>
    <row r="70" spans="4:33" x14ac:dyDescent="0.45">
      <c r="D70" s="1" t="s">
        <v>2</v>
      </c>
      <c r="J70" s="1" t="s">
        <v>1</v>
      </c>
    </row>
    <row r="71" spans="4:33" ht="18.600000000000001" thickBot="1" x14ac:dyDescent="0.5">
      <c r="J71" s="1" t="s">
        <v>0</v>
      </c>
    </row>
    <row r="72" spans="4:33" ht="19.5" customHeight="1" thickBot="1" x14ac:dyDescent="0.5">
      <c r="AB72" s="146" t="str">
        <f>IFERROR((ROUNDDOWN(SUM(Z12:Z14)*10/110*J67/AE67,0)+ROUNDDOWN(SUM(Z12:Z14)*10/110*J32*M67/AE67,0))+(ROUNDDOWN(SUM(Z12:Z14)*8/108*S67/AE67,0)+ROUNDDOWN(SUM(Z12:Z14)*8/108*J32*V67/AE67,0)),"")</f>
        <v/>
      </c>
      <c r="AC72" s="147"/>
      <c r="AD72" s="147"/>
      <c r="AE72" s="147"/>
      <c r="AF72" s="147"/>
      <c r="AG72" s="48" t="s">
        <v>96</v>
      </c>
    </row>
    <row r="73" spans="4:33" ht="11.25" customHeight="1" x14ac:dyDescent="0.45"/>
  </sheetData>
  <sheetProtection algorithmName="SHA-512" hashValue="FSVvYkyH6sW11QmhRUBDqD3IvrfSVbmwFhwK/rK0nVFXMjtdsM0PcSAKXLRnxJ0Id0nE28eRTK7f2duV7oz+cA==" saltValue="boUuc7v4m1b6KZ+ZAwpt5Q=="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3" priority="1" operator="containsText" text="複数選択不可">
      <formula>NOT(ISERROR(SEARCH("複数選択不可",B19)))</formula>
    </cfRule>
  </conditionalFormatting>
  <conditionalFormatting sqref="Q18">
    <cfRule type="expression" dxfId="2" priority="2">
      <formula>AND($B$19="○",Q19="")</formula>
    </cfRule>
  </conditionalFormatting>
  <dataValidations count="1">
    <dataValidation type="list" allowBlank="1" showInputMessage="1" showErrorMessage="1" sqref="B19:B23 B36 B41 B57" xr:uid="{00000000-0002-0000-0300-000000000000}">
      <formula1>$AH$17</formula1>
    </dataValidation>
  </dataValidations>
  <pageMargins left="0.7" right="0.7" top="0.75" bottom="0.75" header="0.3" footer="0.3"/>
  <pageSetup paperSize="9" scale="5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1:AI73"/>
  <sheetViews>
    <sheetView showGridLines="0" view="pageBreakPreview" zoomScale="70" zoomScaleNormal="100" zoomScaleSheetLayoutView="70" workbookViewId="0">
      <selection activeCell="A75" sqref="A75"/>
    </sheetView>
  </sheetViews>
  <sheetFormatPr defaultColWidth="4.59765625" defaultRowHeight="18" x14ac:dyDescent="0.45"/>
  <cols>
    <col min="1" max="1" width="2.69921875" style="1" customWidth="1"/>
    <col min="2" max="35" width="4.59765625" style="1"/>
    <col min="36" max="36" width="9.19921875" style="1" bestFit="1" customWidth="1"/>
    <col min="37" max="16384" width="4.59765625" style="1"/>
  </cols>
  <sheetData>
    <row r="1" spans="2:33" ht="18.600000000000001" thickBot="1" x14ac:dyDescent="0.5">
      <c r="B1" s="115" t="s">
        <v>62</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row>
    <row r="2" spans="2:33" ht="18.600000000000001" thickBot="1" x14ac:dyDescent="0.5">
      <c r="B2" s="116" t="s">
        <v>61</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8"/>
    </row>
    <row r="3" spans="2:33" ht="11.25" customHeight="1" x14ac:dyDescent="0.45"/>
    <row r="4" spans="2:33" ht="22.5" customHeight="1" x14ac:dyDescent="0.45">
      <c r="B4" s="93" t="s">
        <v>60</v>
      </c>
      <c r="C4" s="94"/>
      <c r="D4" s="95"/>
      <c r="E4" s="160" t="s">
        <v>59</v>
      </c>
      <c r="F4" s="161"/>
      <c r="G4" s="52">
        <v>7</v>
      </c>
      <c r="H4" s="54" t="s">
        <v>58</v>
      </c>
      <c r="I4" s="52">
        <v>1</v>
      </c>
      <c r="J4" s="54" t="s">
        <v>57</v>
      </c>
      <c r="K4" s="52">
        <v>10</v>
      </c>
      <c r="L4" s="6" t="s">
        <v>56</v>
      </c>
      <c r="N4" s="122" t="s">
        <v>74</v>
      </c>
      <c r="O4" s="122"/>
      <c r="P4" s="122"/>
      <c r="Q4" s="122"/>
      <c r="R4" s="122"/>
      <c r="S4" s="122"/>
      <c r="T4" s="122"/>
      <c r="U4" s="122"/>
      <c r="V4" s="122"/>
      <c r="X4" s="88" t="s">
        <v>75</v>
      </c>
      <c r="Y4" s="88"/>
      <c r="Z4" s="88"/>
      <c r="AA4" s="88"/>
      <c r="AB4" s="88"/>
      <c r="AC4" s="88"/>
      <c r="AD4" s="88"/>
      <c r="AE4" s="88"/>
      <c r="AF4" s="88"/>
    </row>
    <row r="5" spans="2:33" ht="22.5" customHeight="1" x14ac:dyDescent="0.45">
      <c r="B5" s="93" t="s">
        <v>71</v>
      </c>
      <c r="C5" s="94"/>
      <c r="D5" s="95"/>
      <c r="E5" s="125" t="s">
        <v>164</v>
      </c>
      <c r="F5" s="126"/>
      <c r="G5" s="126"/>
      <c r="H5" s="126"/>
      <c r="I5" s="126"/>
      <c r="J5" s="126"/>
      <c r="K5" s="126"/>
      <c r="L5" s="127"/>
      <c r="N5" s="143" t="s">
        <v>79</v>
      </c>
      <c r="O5" s="143"/>
      <c r="P5" s="143"/>
      <c r="Q5" s="143"/>
      <c r="R5" s="143"/>
      <c r="S5" s="143"/>
      <c r="T5" s="143"/>
      <c r="U5" s="143"/>
      <c r="V5" s="143"/>
      <c r="X5" s="159" t="s">
        <v>81</v>
      </c>
      <c r="Y5" s="159"/>
      <c r="Z5" s="159"/>
      <c r="AA5" s="159"/>
      <c r="AB5" s="159"/>
      <c r="AC5" s="159"/>
      <c r="AD5" s="159"/>
      <c r="AE5" s="159"/>
      <c r="AF5" s="159"/>
    </row>
    <row r="6" spans="2:33" ht="22.5" customHeight="1" x14ac:dyDescent="0.45">
      <c r="B6" s="93" t="s">
        <v>72</v>
      </c>
      <c r="C6" s="94"/>
      <c r="D6" s="95"/>
      <c r="E6" s="125" t="s">
        <v>165</v>
      </c>
      <c r="F6" s="126"/>
      <c r="G6" s="126"/>
      <c r="H6" s="126"/>
      <c r="I6" s="126"/>
      <c r="J6" s="126"/>
      <c r="K6" s="126"/>
      <c r="L6" s="127"/>
      <c r="N6" s="143"/>
      <c r="O6" s="143"/>
      <c r="P6" s="143"/>
      <c r="Q6" s="143"/>
      <c r="R6" s="143"/>
      <c r="S6" s="143"/>
      <c r="T6" s="143"/>
      <c r="U6" s="143"/>
      <c r="V6" s="143"/>
      <c r="X6" s="159"/>
      <c r="Y6" s="159"/>
      <c r="Z6" s="159"/>
      <c r="AA6" s="159"/>
      <c r="AB6" s="159"/>
      <c r="AC6" s="159"/>
      <c r="AD6" s="159"/>
      <c r="AE6" s="159"/>
      <c r="AF6" s="159"/>
    </row>
    <row r="7" spans="2:33" ht="22.5" customHeight="1" x14ac:dyDescent="0.45">
      <c r="B7" s="93" t="s">
        <v>87</v>
      </c>
      <c r="C7" s="94"/>
      <c r="D7" s="95"/>
      <c r="E7" s="125" t="s">
        <v>166</v>
      </c>
      <c r="F7" s="126"/>
      <c r="G7" s="126"/>
      <c r="H7" s="126"/>
      <c r="I7" s="126"/>
      <c r="J7" s="126"/>
      <c r="K7" s="126"/>
      <c r="L7" s="127"/>
      <c r="N7" s="123" t="s">
        <v>77</v>
      </c>
      <c r="O7" s="123"/>
      <c r="P7" s="144" t="s">
        <v>168</v>
      </c>
      <c r="Q7" s="144"/>
      <c r="R7" s="144"/>
      <c r="S7" s="144"/>
      <c r="T7" s="144"/>
      <c r="U7" s="144"/>
      <c r="V7" s="144"/>
      <c r="X7" s="88" t="s">
        <v>83</v>
      </c>
      <c r="Y7" s="88"/>
      <c r="Z7" s="22" t="s">
        <v>82</v>
      </c>
      <c r="AA7" s="129" t="s">
        <v>171</v>
      </c>
      <c r="AB7" s="129"/>
      <c r="AC7" s="129"/>
      <c r="AD7" s="129"/>
      <c r="AE7" s="129"/>
      <c r="AF7" s="129"/>
    </row>
    <row r="8" spans="2:33" ht="22.5" customHeight="1" x14ac:dyDescent="0.45">
      <c r="B8" s="93" t="s">
        <v>76</v>
      </c>
      <c r="C8" s="94"/>
      <c r="D8" s="95"/>
      <c r="E8" s="125" t="s">
        <v>164</v>
      </c>
      <c r="F8" s="126"/>
      <c r="G8" s="126"/>
      <c r="H8" s="126"/>
      <c r="I8" s="126"/>
      <c r="J8" s="126"/>
      <c r="K8" s="126"/>
      <c r="L8" s="127"/>
      <c r="N8" s="123" t="s">
        <v>78</v>
      </c>
      <c r="O8" s="123"/>
      <c r="P8" s="144" t="s">
        <v>169</v>
      </c>
      <c r="Q8" s="144"/>
      <c r="R8" s="144"/>
      <c r="S8" s="144"/>
      <c r="T8" s="144"/>
      <c r="U8" s="144"/>
      <c r="V8" s="144"/>
      <c r="X8" s="88" t="s">
        <v>84</v>
      </c>
      <c r="Y8" s="88"/>
      <c r="Z8" s="128" t="s">
        <v>172</v>
      </c>
      <c r="AA8" s="128"/>
      <c r="AB8" s="128"/>
      <c r="AC8" s="128"/>
      <c r="AD8" s="128"/>
      <c r="AE8" s="128"/>
      <c r="AF8" s="128"/>
    </row>
    <row r="9" spans="2:33" ht="22.5" customHeight="1" x14ac:dyDescent="0.45">
      <c r="B9" s="93" t="s">
        <v>73</v>
      </c>
      <c r="C9" s="94"/>
      <c r="D9" s="95"/>
      <c r="E9" s="125" t="s">
        <v>167</v>
      </c>
      <c r="F9" s="126"/>
      <c r="G9" s="126"/>
      <c r="H9" s="126"/>
      <c r="I9" s="126"/>
      <c r="J9" s="126"/>
      <c r="K9" s="126"/>
      <c r="L9" s="127"/>
      <c r="N9" s="123" t="s">
        <v>80</v>
      </c>
      <c r="O9" s="123"/>
      <c r="P9" s="145" t="s">
        <v>170</v>
      </c>
      <c r="Q9" s="145"/>
      <c r="R9" s="145"/>
      <c r="S9" s="145"/>
      <c r="T9" s="145"/>
      <c r="U9" s="145"/>
      <c r="V9" s="145"/>
      <c r="X9" s="88" t="s">
        <v>85</v>
      </c>
      <c r="Y9" s="88"/>
      <c r="Z9" s="128" t="s">
        <v>173</v>
      </c>
      <c r="AA9" s="128"/>
      <c r="AB9" s="128"/>
      <c r="AC9" s="128"/>
      <c r="AD9" s="128"/>
      <c r="AE9" s="128"/>
      <c r="AF9" s="128"/>
    </row>
    <row r="10" spans="2:33" ht="11.25" customHeight="1" x14ac:dyDescent="0.45"/>
    <row r="11" spans="2:33" ht="12" customHeight="1" x14ac:dyDescent="0.45">
      <c r="B11" s="25"/>
      <c r="C11" s="25"/>
      <c r="D11" s="25"/>
      <c r="E11" s="25"/>
      <c r="F11" s="25"/>
      <c r="G11" s="25"/>
      <c r="H11" s="25"/>
      <c r="I11" s="25"/>
      <c r="J11" s="25"/>
      <c r="K11" s="25"/>
      <c r="L11" s="25"/>
      <c r="M11" s="25"/>
      <c r="N11" s="25"/>
      <c r="O11" s="25"/>
      <c r="P11" s="25"/>
      <c r="Q11" s="25"/>
      <c r="R11" s="25"/>
      <c r="S11" s="25"/>
      <c r="T11" s="25"/>
      <c r="U11" s="25"/>
    </row>
    <row r="12" spans="2:33" ht="22.5" customHeight="1" x14ac:dyDescent="0.45">
      <c r="B12" s="112" t="s">
        <v>88</v>
      </c>
      <c r="C12" s="113"/>
      <c r="D12" s="113"/>
      <c r="E12" s="113"/>
      <c r="F12" s="114"/>
      <c r="G12" s="113" t="s">
        <v>89</v>
      </c>
      <c r="H12" s="113"/>
      <c r="I12" s="47" t="s">
        <v>180</v>
      </c>
      <c r="J12" s="50" t="s">
        <v>90</v>
      </c>
      <c r="K12" s="47" t="s">
        <v>174</v>
      </c>
      <c r="L12" s="50" t="s">
        <v>92</v>
      </c>
      <c r="M12" s="47" t="s">
        <v>175</v>
      </c>
      <c r="N12" s="50" t="s">
        <v>93</v>
      </c>
      <c r="O12" s="113" t="s">
        <v>99</v>
      </c>
      <c r="P12" s="113"/>
      <c r="Q12" s="113"/>
      <c r="R12" s="113"/>
      <c r="S12" s="113"/>
      <c r="T12" s="149" t="s">
        <v>176</v>
      </c>
      <c r="U12" s="149"/>
      <c r="V12" s="23" t="s">
        <v>94</v>
      </c>
      <c r="W12" s="162" t="s">
        <v>158</v>
      </c>
      <c r="X12" s="163"/>
      <c r="Y12" s="50" t="s">
        <v>95</v>
      </c>
      <c r="Z12" s="130">
        <v>822000</v>
      </c>
      <c r="AA12" s="130"/>
      <c r="AB12" s="130"/>
      <c r="AC12" s="130"/>
      <c r="AD12" s="130"/>
      <c r="AE12" s="130"/>
      <c r="AF12" s="24" t="s">
        <v>96</v>
      </c>
    </row>
    <row r="13" spans="2:33" ht="22.5" customHeight="1" x14ac:dyDescent="0.45">
      <c r="B13" s="112" t="s">
        <v>88</v>
      </c>
      <c r="C13" s="113"/>
      <c r="D13" s="113"/>
      <c r="E13" s="113"/>
      <c r="F13" s="114"/>
      <c r="G13" s="113" t="s">
        <v>89</v>
      </c>
      <c r="H13" s="113"/>
      <c r="I13" s="47" t="s">
        <v>180</v>
      </c>
      <c r="J13" s="50" t="s">
        <v>90</v>
      </c>
      <c r="K13" s="47" t="s">
        <v>178</v>
      </c>
      <c r="L13" s="50" t="s">
        <v>92</v>
      </c>
      <c r="M13" s="47" t="s">
        <v>177</v>
      </c>
      <c r="N13" s="50" t="s">
        <v>93</v>
      </c>
      <c r="O13" s="113" t="s">
        <v>99</v>
      </c>
      <c r="P13" s="113"/>
      <c r="Q13" s="113"/>
      <c r="R13" s="113"/>
      <c r="S13" s="113"/>
      <c r="T13" s="149" t="s">
        <v>179</v>
      </c>
      <c r="U13" s="149"/>
      <c r="V13" s="23" t="s">
        <v>94</v>
      </c>
      <c r="W13" s="162" t="s">
        <v>158</v>
      </c>
      <c r="X13" s="163"/>
      <c r="Y13" s="50" t="s">
        <v>95</v>
      </c>
      <c r="Z13" s="130">
        <v>564000</v>
      </c>
      <c r="AA13" s="130"/>
      <c r="AB13" s="130"/>
      <c r="AC13" s="130"/>
      <c r="AD13" s="130"/>
      <c r="AE13" s="130"/>
      <c r="AF13" s="24" t="s">
        <v>96</v>
      </c>
    </row>
    <row r="14" spans="2:33" ht="22.5" customHeight="1" x14ac:dyDescent="0.45">
      <c r="B14" s="112" t="s">
        <v>88</v>
      </c>
      <c r="C14" s="113"/>
      <c r="D14" s="113"/>
      <c r="E14" s="113"/>
      <c r="F14" s="114"/>
      <c r="G14" s="113" t="s">
        <v>89</v>
      </c>
      <c r="H14" s="113"/>
      <c r="I14" s="47" t="s">
        <v>174</v>
      </c>
      <c r="J14" s="50" t="s">
        <v>90</v>
      </c>
      <c r="K14" s="47" t="s">
        <v>181</v>
      </c>
      <c r="L14" s="50" t="s">
        <v>92</v>
      </c>
      <c r="M14" s="47" t="s">
        <v>182</v>
      </c>
      <c r="N14" s="50" t="s">
        <v>93</v>
      </c>
      <c r="O14" s="113" t="s">
        <v>99</v>
      </c>
      <c r="P14" s="113"/>
      <c r="Q14" s="113"/>
      <c r="R14" s="113"/>
      <c r="S14" s="113"/>
      <c r="T14" s="149" t="s">
        <v>183</v>
      </c>
      <c r="U14" s="149"/>
      <c r="V14" s="23" t="s">
        <v>94</v>
      </c>
      <c r="W14" s="162" t="s">
        <v>158</v>
      </c>
      <c r="X14" s="163"/>
      <c r="Y14" s="50" t="s">
        <v>95</v>
      </c>
      <c r="Z14" s="130">
        <v>577000</v>
      </c>
      <c r="AA14" s="130"/>
      <c r="AB14" s="130"/>
      <c r="AC14" s="130"/>
      <c r="AD14" s="130"/>
      <c r="AE14" s="130"/>
      <c r="AF14" s="24" t="s">
        <v>96</v>
      </c>
    </row>
    <row r="15" spans="2:33" ht="11.25" customHeight="1" thickBot="1" x14ac:dyDescent="0.5">
      <c r="J15" s="1" t="s">
        <v>91</v>
      </c>
    </row>
    <row r="16" spans="2:33" ht="18.600000000000001" thickBot="1" x14ac:dyDescent="0.5">
      <c r="B16" s="116" t="s">
        <v>55</v>
      </c>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8"/>
    </row>
    <row r="17" spans="2:35" x14ac:dyDescent="0.45">
      <c r="B17" s="1" t="s">
        <v>54</v>
      </c>
      <c r="AH17" s="1" t="str">
        <f>IF((COUNTIF(B19:B23,"○")+COUNTIF(B36:B57,"○"))&gt;0,"複数選択不可","○")</f>
        <v>複数選択不可</v>
      </c>
      <c r="AI17" s="1" t="s">
        <v>53</v>
      </c>
    </row>
    <row r="18" spans="2:35" x14ac:dyDescent="0.45">
      <c r="Q18" s="153" t="str">
        <f>IF(AND($B$19="○",Q19=""),"↓こちらも入力してください","")</f>
        <v/>
      </c>
      <c r="R18" s="153"/>
      <c r="S18" s="153"/>
      <c r="T18" s="153"/>
      <c r="U18" s="153"/>
      <c r="V18" s="153"/>
      <c r="W18" s="153"/>
      <c r="Y18" s="141" t="s">
        <v>86</v>
      </c>
      <c r="Z18" s="141"/>
      <c r="AA18" s="141"/>
      <c r="AB18" s="141"/>
      <c r="AC18" s="141"/>
      <c r="AD18" s="141"/>
      <c r="AE18" s="141"/>
      <c r="AF18" s="141"/>
    </row>
    <row r="19" spans="2:35" ht="30" customHeight="1" x14ac:dyDescent="0.45">
      <c r="B19" s="21"/>
      <c r="C19" s="51" t="s">
        <v>52</v>
      </c>
      <c r="D19" s="1" t="s">
        <v>51</v>
      </c>
      <c r="I19" s="131" t="s">
        <v>50</v>
      </c>
      <c r="J19" s="131"/>
      <c r="K19" s="131"/>
      <c r="L19" s="131"/>
      <c r="M19" s="131"/>
      <c r="N19" s="131"/>
      <c r="O19" s="131"/>
      <c r="P19" s="132"/>
      <c r="Q19" s="96"/>
      <c r="R19" s="97"/>
      <c r="S19" s="97"/>
      <c r="T19" s="97"/>
      <c r="U19" s="97"/>
      <c r="V19" s="97"/>
      <c r="W19" s="49" t="s">
        <v>33</v>
      </c>
      <c r="Y19" s="158" t="str">
        <f>IF($B$19="○","添付資料なし","")</f>
        <v/>
      </c>
      <c r="Z19" s="158"/>
      <c r="AA19" s="158"/>
      <c r="AB19" s="158"/>
      <c r="AC19" s="158"/>
      <c r="AD19" s="158"/>
      <c r="AE19" s="158"/>
      <c r="AF19" s="158"/>
    </row>
    <row r="20" spans="2:35" ht="30" customHeight="1" x14ac:dyDescent="0.45">
      <c r="B20" s="21"/>
      <c r="C20" s="51" t="s">
        <v>49</v>
      </c>
      <c r="D20" s="1" t="s">
        <v>48</v>
      </c>
      <c r="Y20" s="140" t="str">
        <f>IF($B$20="○","簡易課税方式の確定申告書（第３-(3)号様式）の写し","")</f>
        <v/>
      </c>
      <c r="Z20" s="140"/>
      <c r="AA20" s="140"/>
      <c r="AB20" s="140"/>
      <c r="AC20" s="140"/>
      <c r="AD20" s="140"/>
      <c r="AE20" s="140"/>
      <c r="AF20" s="140"/>
    </row>
    <row r="21" spans="2:35" ht="30" customHeight="1" x14ac:dyDescent="0.45">
      <c r="B21" s="21"/>
      <c r="C21" s="51" t="s">
        <v>47</v>
      </c>
      <c r="D21" s="1" t="s">
        <v>46</v>
      </c>
      <c r="Q21" s="53" t="s">
        <v>45</v>
      </c>
      <c r="R21" s="156"/>
      <c r="S21" s="157"/>
      <c r="T21" s="157"/>
      <c r="U21" s="157"/>
      <c r="V21" s="157"/>
      <c r="W21" s="49" t="s">
        <v>44</v>
      </c>
      <c r="Y21" s="139" t="str">
        <f>IF($B$21="○","確定申告書（第３-(1)号様式）の写し及び特定収入割合の計算表の写し","")</f>
        <v/>
      </c>
      <c r="Z21" s="139"/>
      <c r="AA21" s="139"/>
      <c r="AB21" s="139"/>
      <c r="AC21" s="139"/>
      <c r="AD21" s="139"/>
      <c r="AE21" s="139"/>
      <c r="AF21" s="139"/>
    </row>
    <row r="22" spans="2:35" ht="30" customHeight="1" x14ac:dyDescent="0.45">
      <c r="B22" s="21"/>
      <c r="C22" s="51" t="s">
        <v>43</v>
      </c>
      <c r="D22" s="154" t="s">
        <v>42</v>
      </c>
      <c r="E22" s="155"/>
      <c r="F22" s="155"/>
      <c r="G22" s="155"/>
      <c r="H22" s="155"/>
      <c r="I22" s="155"/>
      <c r="J22" s="155"/>
      <c r="K22" s="155"/>
      <c r="L22" s="155"/>
      <c r="M22" s="155"/>
      <c r="N22" s="155"/>
      <c r="O22" s="155"/>
      <c r="P22" s="155"/>
      <c r="Y22" s="140" t="str">
        <f>IF($B$22="○","確定申告書（第３-(1)号様式）の写しの写し","")</f>
        <v/>
      </c>
      <c r="Z22" s="140"/>
      <c r="AA22" s="140"/>
      <c r="AB22" s="140"/>
      <c r="AC22" s="140"/>
      <c r="AD22" s="140"/>
      <c r="AE22" s="140"/>
      <c r="AF22" s="140"/>
    </row>
    <row r="23" spans="2:35" ht="30" customHeight="1" x14ac:dyDescent="0.45">
      <c r="B23" s="21"/>
      <c r="C23" s="51" t="s">
        <v>41</v>
      </c>
      <c r="D23" s="1" t="s">
        <v>40</v>
      </c>
      <c r="Y23" s="133" t="str">
        <f>IF($B$23="○","設備整備事業において、非課税仕入のみとなるのはどういうことか説明する資料を添付してください。","")</f>
        <v/>
      </c>
      <c r="Z23" s="133"/>
      <c r="AA23" s="133"/>
      <c r="AB23" s="133"/>
      <c r="AC23" s="133"/>
      <c r="AD23" s="133"/>
      <c r="AE23" s="133"/>
      <c r="AF23" s="133"/>
    </row>
    <row r="24" spans="2:35" ht="11.25" customHeight="1" thickBot="1" x14ac:dyDescent="0.5"/>
    <row r="25" spans="2:35" ht="18.600000000000001" thickBot="1" x14ac:dyDescent="0.5">
      <c r="B25" s="116" t="s">
        <v>39</v>
      </c>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8"/>
    </row>
    <row r="26" spans="2:35" x14ac:dyDescent="0.45">
      <c r="B26" s="1" t="s">
        <v>38</v>
      </c>
    </row>
    <row r="27" spans="2:35" ht="11.25" customHeight="1" x14ac:dyDescent="0.45"/>
    <row r="28" spans="2:35" x14ac:dyDescent="0.45">
      <c r="B28" s="1" t="s">
        <v>37</v>
      </c>
    </row>
    <row r="29" spans="2:35" ht="18.75" customHeight="1" x14ac:dyDescent="0.45">
      <c r="C29" s="1" t="s">
        <v>36</v>
      </c>
      <c r="J29" s="96">
        <v>68263989</v>
      </c>
      <c r="K29" s="97"/>
      <c r="L29" s="97"/>
      <c r="M29" s="97"/>
      <c r="N29" s="97"/>
      <c r="O29" s="49" t="s">
        <v>33</v>
      </c>
      <c r="P29" s="1" t="s">
        <v>35</v>
      </c>
      <c r="T29" s="106" t="str">
        <f>IF(OR($J$29="",$J$30=""),"課税資産の譲渡等の対価の額(a)、資産の譲渡等の対価の額(b)を入力してください。",IF($J$32=$J$29/$J$30,"","端数処理をしていることを確認するため、課税売上割合・控除対象仕入税額等の計算表の写しを提出してください。"))</f>
        <v/>
      </c>
      <c r="U29" s="106"/>
      <c r="V29" s="106"/>
      <c r="W29" s="106"/>
      <c r="X29" s="106"/>
      <c r="Y29" s="106"/>
      <c r="Z29" s="106"/>
      <c r="AA29" s="106"/>
      <c r="AB29" s="106"/>
      <c r="AC29" s="106"/>
      <c r="AD29" s="106"/>
      <c r="AE29" s="106"/>
      <c r="AF29" s="106"/>
    </row>
    <row r="30" spans="2:35" x14ac:dyDescent="0.45">
      <c r="C30" s="1" t="s">
        <v>34</v>
      </c>
      <c r="J30" s="96">
        <v>1956815401</v>
      </c>
      <c r="K30" s="97"/>
      <c r="L30" s="97"/>
      <c r="M30" s="97"/>
      <c r="N30" s="97"/>
      <c r="O30" s="49" t="s">
        <v>33</v>
      </c>
      <c r="P30" s="1" t="s">
        <v>32</v>
      </c>
      <c r="T30" s="106"/>
      <c r="U30" s="106"/>
      <c r="V30" s="106"/>
      <c r="W30" s="106"/>
      <c r="X30" s="106"/>
      <c r="Y30" s="106"/>
      <c r="Z30" s="106"/>
      <c r="AA30" s="106"/>
      <c r="AB30" s="106"/>
      <c r="AC30" s="106"/>
      <c r="AD30" s="106"/>
      <c r="AE30" s="106"/>
      <c r="AF30" s="106"/>
    </row>
    <row r="31" spans="2:35" ht="18.600000000000001" thickBot="1" x14ac:dyDescent="0.5">
      <c r="T31" s="106"/>
      <c r="U31" s="106"/>
      <c r="V31" s="106"/>
      <c r="W31" s="106"/>
      <c r="X31" s="106"/>
      <c r="Y31" s="106"/>
      <c r="Z31" s="106"/>
      <c r="AA31" s="106"/>
      <c r="AB31" s="106"/>
      <c r="AC31" s="106"/>
      <c r="AD31" s="106"/>
      <c r="AE31" s="106"/>
      <c r="AF31" s="106"/>
    </row>
    <row r="32" spans="2:35" ht="18.600000000000001" thickBot="1" x14ac:dyDescent="0.5">
      <c r="C32" s="1" t="s">
        <v>31</v>
      </c>
      <c r="J32" s="134">
        <f>IF(OR(J29="",J30=""),"",J29/J30)</f>
        <v>3.4885247205799157E-2</v>
      </c>
      <c r="K32" s="135"/>
      <c r="L32" s="135"/>
      <c r="M32" s="135"/>
      <c r="N32" s="135"/>
      <c r="O32" s="136"/>
      <c r="P32" s="1" t="s">
        <v>30</v>
      </c>
      <c r="T32" s="106"/>
      <c r="U32" s="106"/>
      <c r="V32" s="106"/>
      <c r="W32" s="106"/>
      <c r="X32" s="106"/>
      <c r="Y32" s="106"/>
      <c r="Z32" s="106"/>
      <c r="AA32" s="106"/>
      <c r="AB32" s="106"/>
      <c r="AC32" s="106"/>
      <c r="AD32" s="106"/>
      <c r="AE32" s="106"/>
      <c r="AF32" s="106"/>
    </row>
    <row r="33" spans="2:33" x14ac:dyDescent="0.45">
      <c r="J33" s="1" t="s">
        <v>29</v>
      </c>
    </row>
    <row r="34" spans="2:33" x14ac:dyDescent="0.45">
      <c r="J34" s="1" t="s">
        <v>28</v>
      </c>
    </row>
    <row r="35" spans="2:33" ht="11.25" customHeight="1" x14ac:dyDescent="0.45"/>
    <row r="36" spans="2:33" ht="26.25" customHeight="1" x14ac:dyDescent="0.45">
      <c r="B36" s="21"/>
      <c r="C36" s="1" t="s">
        <v>27</v>
      </c>
      <c r="V36" s="141" t="str">
        <f>IF($B$36="○","添付書類：確定申告書（第３-(1)号様式）の写し","")</f>
        <v/>
      </c>
      <c r="W36" s="141"/>
      <c r="X36" s="141"/>
      <c r="Y36" s="141"/>
      <c r="Z36" s="141"/>
      <c r="AA36" s="141"/>
      <c r="AB36" s="141"/>
      <c r="AC36" s="141"/>
      <c r="AD36" s="141"/>
      <c r="AE36" s="141"/>
      <c r="AF36" s="141"/>
    </row>
    <row r="37" spans="2:33" ht="18.600000000000001" thickBot="1" x14ac:dyDescent="0.5"/>
    <row r="38" spans="2:33" ht="18.600000000000001" thickBot="1" x14ac:dyDescent="0.5">
      <c r="D38" s="1" t="s">
        <v>2</v>
      </c>
      <c r="J38" s="1" t="s">
        <v>26</v>
      </c>
      <c r="AB38" s="146" t="str">
        <f>IF(B36="○",ROUNDDOWN(SUM(Z12:Z14)*10/110,0),"")</f>
        <v/>
      </c>
      <c r="AC38" s="147"/>
      <c r="AD38" s="147"/>
      <c r="AE38" s="147"/>
      <c r="AF38" s="147"/>
      <c r="AG38" s="48" t="s">
        <v>96</v>
      </c>
    </row>
    <row r="39" spans="2:33" ht="11.25" customHeight="1" x14ac:dyDescent="0.45"/>
    <row r="40" spans="2:33" ht="11.25" customHeight="1" x14ac:dyDescent="0.45"/>
    <row r="41" spans="2:33" ht="26.25" customHeight="1" x14ac:dyDescent="0.45">
      <c r="B41" s="21"/>
      <c r="C41" s="1" t="s">
        <v>25</v>
      </c>
      <c r="V41" s="141" t="str">
        <f>IF($B$41="○","添付書類：確定申告書（第３-(1)号様式）の写し","")</f>
        <v/>
      </c>
      <c r="W41" s="141"/>
      <c r="X41" s="141"/>
      <c r="Y41" s="141"/>
      <c r="Z41" s="141"/>
      <c r="AA41" s="141"/>
      <c r="AB41" s="141"/>
      <c r="AC41" s="141"/>
      <c r="AD41" s="141"/>
      <c r="AE41" s="141"/>
      <c r="AF41" s="141"/>
    </row>
    <row r="42" spans="2:33" x14ac:dyDescent="0.45">
      <c r="D42" s="1" t="s">
        <v>16</v>
      </c>
    </row>
    <row r="43" spans="2:33" x14ac:dyDescent="0.45">
      <c r="D43" s="108" t="s">
        <v>15</v>
      </c>
      <c r="E43" s="108"/>
      <c r="F43" s="108"/>
      <c r="G43" s="108"/>
      <c r="H43" s="108"/>
      <c r="I43" s="108"/>
      <c r="J43" s="107" t="s">
        <v>24</v>
      </c>
      <c r="K43" s="108"/>
      <c r="L43" s="108"/>
      <c r="M43" s="137" t="s">
        <v>23</v>
      </c>
      <c r="N43" s="138"/>
      <c r="O43" s="138"/>
      <c r="P43" s="107" t="s">
        <v>12</v>
      </c>
      <c r="Q43" s="108"/>
      <c r="R43" s="108"/>
      <c r="S43" s="107" t="s">
        <v>8</v>
      </c>
      <c r="T43" s="108"/>
      <c r="U43" s="108"/>
    </row>
    <row r="44" spans="2:33" x14ac:dyDescent="0.45">
      <c r="D44" s="108"/>
      <c r="E44" s="108"/>
      <c r="F44" s="108"/>
      <c r="G44" s="108"/>
      <c r="H44" s="108"/>
      <c r="I44" s="108"/>
      <c r="J44" s="108"/>
      <c r="K44" s="108"/>
      <c r="L44" s="108"/>
      <c r="M44" s="138"/>
      <c r="N44" s="138"/>
      <c r="O44" s="138"/>
      <c r="P44" s="108"/>
      <c r="Q44" s="108"/>
      <c r="R44" s="108"/>
      <c r="S44" s="108"/>
      <c r="T44" s="108"/>
      <c r="U44" s="108"/>
    </row>
    <row r="45" spans="2:33" x14ac:dyDescent="0.45">
      <c r="D45" s="164"/>
      <c r="E45" s="165"/>
      <c r="F45" s="165"/>
      <c r="G45" s="165"/>
      <c r="H45" s="165"/>
      <c r="I45" s="166"/>
      <c r="J45" s="96"/>
      <c r="K45" s="97"/>
      <c r="L45" s="98"/>
      <c r="M45" s="99"/>
      <c r="N45" s="100"/>
      <c r="O45" s="101"/>
      <c r="P45" s="96"/>
      <c r="Q45" s="97"/>
      <c r="R45" s="98"/>
      <c r="S45" s="102">
        <f>SUM(J45:R45)</f>
        <v>0</v>
      </c>
      <c r="T45" s="102"/>
      <c r="U45" s="102"/>
    </row>
    <row r="46" spans="2:33" x14ac:dyDescent="0.45">
      <c r="D46" s="109"/>
      <c r="E46" s="110"/>
      <c r="F46" s="110"/>
      <c r="G46" s="110"/>
      <c r="H46" s="110"/>
      <c r="I46" s="111"/>
      <c r="J46" s="96"/>
      <c r="K46" s="97"/>
      <c r="L46" s="98"/>
      <c r="M46" s="99"/>
      <c r="N46" s="100"/>
      <c r="O46" s="101"/>
      <c r="P46" s="96"/>
      <c r="Q46" s="97"/>
      <c r="R46" s="98"/>
      <c r="S46" s="102">
        <f>SUM(J46:R46)</f>
        <v>0</v>
      </c>
      <c r="T46" s="102"/>
      <c r="U46" s="102"/>
      <c r="W46" s="46"/>
      <c r="X46" s="46"/>
      <c r="Y46" s="46"/>
      <c r="Z46" s="46"/>
      <c r="AA46" s="46"/>
      <c r="AB46" s="46"/>
      <c r="AC46" s="46"/>
      <c r="AD46" s="46"/>
      <c r="AE46" s="46"/>
      <c r="AF46" s="46"/>
      <c r="AG46" s="46"/>
    </row>
    <row r="47" spans="2:33" x14ac:dyDescent="0.45">
      <c r="D47" s="109"/>
      <c r="E47" s="110"/>
      <c r="F47" s="110"/>
      <c r="G47" s="110"/>
      <c r="H47" s="110"/>
      <c r="I47" s="111"/>
      <c r="J47" s="96"/>
      <c r="K47" s="97"/>
      <c r="L47" s="98"/>
      <c r="M47" s="99"/>
      <c r="N47" s="100"/>
      <c r="O47" s="101"/>
      <c r="P47" s="96"/>
      <c r="Q47" s="97"/>
      <c r="R47" s="98"/>
      <c r="S47" s="102">
        <f>SUM(J47:R47)</f>
        <v>0</v>
      </c>
      <c r="T47" s="102"/>
      <c r="U47" s="102"/>
      <c r="W47" s="46"/>
      <c r="X47" s="46"/>
      <c r="Y47" s="46"/>
      <c r="Z47" s="46"/>
      <c r="AA47" s="46"/>
      <c r="AB47" s="46"/>
      <c r="AC47" s="46"/>
      <c r="AD47" s="46"/>
      <c r="AE47" s="46"/>
      <c r="AF47" s="46"/>
      <c r="AG47" s="46"/>
    </row>
    <row r="48" spans="2:33" x14ac:dyDescent="0.45">
      <c r="D48" s="109"/>
      <c r="E48" s="110"/>
      <c r="F48" s="110"/>
      <c r="G48" s="110"/>
      <c r="H48" s="110"/>
      <c r="I48" s="111"/>
      <c r="J48" s="96"/>
      <c r="K48" s="97"/>
      <c r="L48" s="98"/>
      <c r="M48" s="99"/>
      <c r="N48" s="100"/>
      <c r="O48" s="101"/>
      <c r="P48" s="96"/>
      <c r="Q48" s="97"/>
      <c r="R48" s="98"/>
      <c r="S48" s="102">
        <f>SUM(J48:R48)</f>
        <v>0</v>
      </c>
      <c r="T48" s="102"/>
      <c r="U48" s="102"/>
      <c r="W48" s="46"/>
      <c r="X48" s="46"/>
      <c r="Y48" s="46"/>
      <c r="Z48" s="46"/>
      <c r="AA48" s="46"/>
      <c r="AB48" s="46"/>
      <c r="AC48" s="46"/>
      <c r="AD48" s="46"/>
      <c r="AE48" s="46"/>
      <c r="AF48" s="46"/>
      <c r="AG48" s="46"/>
    </row>
    <row r="49" spans="2:33" x14ac:dyDescent="0.45">
      <c r="D49" s="109"/>
      <c r="E49" s="110"/>
      <c r="F49" s="110"/>
      <c r="G49" s="110"/>
      <c r="H49" s="110"/>
      <c r="I49" s="111"/>
      <c r="J49" s="96"/>
      <c r="K49" s="97"/>
      <c r="L49" s="98"/>
      <c r="M49" s="99"/>
      <c r="N49" s="100"/>
      <c r="O49" s="101"/>
      <c r="P49" s="96"/>
      <c r="Q49" s="97"/>
      <c r="R49" s="98"/>
      <c r="S49" s="102">
        <f>SUM(J49:R49)</f>
        <v>0</v>
      </c>
      <c r="T49" s="102"/>
      <c r="U49" s="102"/>
      <c r="W49" s="46"/>
      <c r="X49" s="46"/>
      <c r="Y49" s="46"/>
      <c r="Z49" s="46"/>
      <c r="AA49" s="46"/>
      <c r="AB49" s="46"/>
      <c r="AC49" s="46"/>
      <c r="AD49" s="46"/>
      <c r="AE49" s="46"/>
      <c r="AF49" s="46"/>
      <c r="AG49" s="46"/>
    </row>
    <row r="50" spans="2:33" x14ac:dyDescent="0.45">
      <c r="D50" s="93" t="s">
        <v>8</v>
      </c>
      <c r="E50" s="94"/>
      <c r="F50" s="94"/>
      <c r="G50" s="94"/>
      <c r="H50" s="94"/>
      <c r="I50" s="95"/>
      <c r="J50" s="102">
        <f>SUM(J45:L49)</f>
        <v>0</v>
      </c>
      <c r="K50" s="102"/>
      <c r="L50" s="102"/>
      <c r="M50" s="105">
        <f>SUM(M45:O49)</f>
        <v>0</v>
      </c>
      <c r="N50" s="105"/>
      <c r="O50" s="105"/>
      <c r="P50" s="102">
        <f>SUM(P45:R49)</f>
        <v>0</v>
      </c>
      <c r="Q50" s="102"/>
      <c r="R50" s="102"/>
      <c r="S50" s="102">
        <f>SUM(S45:U49)</f>
        <v>0</v>
      </c>
      <c r="T50" s="102"/>
      <c r="U50" s="102"/>
      <c r="W50" s="106" t="str">
        <f>IF(AND(B41="○",大阪府作業用シート!W6="×"),"合計額≧精算額となるよう入力してください。","")</f>
        <v/>
      </c>
      <c r="X50" s="106"/>
      <c r="Y50" s="106"/>
      <c r="Z50" s="106"/>
      <c r="AA50" s="106"/>
      <c r="AB50" s="106"/>
      <c r="AC50" s="106"/>
      <c r="AD50" s="106"/>
      <c r="AE50" s="106"/>
      <c r="AF50" s="106"/>
      <c r="AG50" s="106"/>
    </row>
    <row r="51" spans="2:33" x14ac:dyDescent="0.45">
      <c r="J51" s="104" t="s">
        <v>22</v>
      </c>
      <c r="K51" s="104"/>
      <c r="L51" s="104"/>
      <c r="M51" s="104" t="s">
        <v>21</v>
      </c>
      <c r="N51" s="104"/>
      <c r="O51" s="104"/>
      <c r="P51" s="104"/>
      <c r="Q51" s="104"/>
      <c r="R51" s="104"/>
      <c r="S51" s="104" t="s">
        <v>20</v>
      </c>
      <c r="T51" s="104"/>
      <c r="U51" s="104"/>
    </row>
    <row r="52" spans="2:33" x14ac:dyDescent="0.45">
      <c r="J52" s="55"/>
      <c r="K52" s="55"/>
      <c r="L52" s="55"/>
      <c r="M52" s="55"/>
      <c r="N52" s="55"/>
      <c r="O52" s="55"/>
      <c r="P52" s="55"/>
      <c r="Q52" s="55"/>
      <c r="R52" s="55"/>
      <c r="S52" s="55"/>
      <c r="T52" s="55"/>
      <c r="U52" s="55"/>
    </row>
    <row r="53" spans="2:33" ht="18.600000000000001" thickBot="1" x14ac:dyDescent="0.5">
      <c r="D53" s="1" t="s">
        <v>2</v>
      </c>
      <c r="J53" s="1" t="s">
        <v>19</v>
      </c>
    </row>
    <row r="54" spans="2:33" ht="18.600000000000001" thickBot="1" x14ac:dyDescent="0.5">
      <c r="J54" s="1" t="s">
        <v>18</v>
      </c>
      <c r="AB54" s="146" t="str">
        <f>IFERROR(ROUNDDOWN(SUM(Z12:Z14)*10/110*J32*J50/S50,0)+ROUNDDOWN(SUM(Z12:Z14)*8/108*J32*M50/S50,0),"")</f>
        <v/>
      </c>
      <c r="AC54" s="147"/>
      <c r="AD54" s="147"/>
      <c r="AE54" s="147"/>
      <c r="AF54" s="147"/>
      <c r="AG54" s="48" t="s">
        <v>96</v>
      </c>
    </row>
    <row r="55" spans="2:33" ht="11.25" customHeight="1" x14ac:dyDescent="0.45"/>
    <row r="56" spans="2:33" ht="11.25" customHeight="1" x14ac:dyDescent="0.45"/>
    <row r="57" spans="2:33" ht="26.25" customHeight="1" x14ac:dyDescent="0.45">
      <c r="B57" s="21" t="s">
        <v>100</v>
      </c>
      <c r="C57" s="1" t="s">
        <v>17</v>
      </c>
      <c r="V57" s="152" t="str">
        <f>IF($B$57="○","添付書類：確定申告書（第３-(1)号様式）の写し","")</f>
        <v>添付書類：確定申告書（第３-(1)号様式）の写し</v>
      </c>
      <c r="W57" s="152"/>
      <c r="X57" s="152"/>
      <c r="Y57" s="152"/>
      <c r="Z57" s="152"/>
      <c r="AA57" s="152"/>
      <c r="AB57" s="152"/>
      <c r="AC57" s="152"/>
      <c r="AD57" s="152"/>
      <c r="AE57" s="152"/>
      <c r="AF57" s="152"/>
    </row>
    <row r="58" spans="2:33" x14ac:dyDescent="0.45">
      <c r="D58" s="1" t="s">
        <v>16</v>
      </c>
    </row>
    <row r="59" spans="2:33" x14ac:dyDescent="0.45">
      <c r="D59" s="88" t="s">
        <v>15</v>
      </c>
      <c r="E59" s="88"/>
      <c r="F59" s="88"/>
      <c r="G59" s="88"/>
      <c r="H59" s="88"/>
      <c r="I59" s="88"/>
      <c r="J59" s="88" t="s">
        <v>14</v>
      </c>
      <c r="K59" s="88"/>
      <c r="L59" s="88"/>
      <c r="M59" s="88"/>
      <c r="N59" s="88"/>
      <c r="O59" s="88"/>
      <c r="P59" s="88"/>
      <c r="Q59" s="88"/>
      <c r="R59" s="88"/>
      <c r="S59" s="91" t="s">
        <v>13</v>
      </c>
      <c r="T59" s="91"/>
      <c r="U59" s="91"/>
      <c r="V59" s="91"/>
      <c r="W59" s="91"/>
      <c r="X59" s="91"/>
      <c r="Y59" s="91"/>
      <c r="Z59" s="91"/>
      <c r="AA59" s="91"/>
      <c r="AB59" s="92" t="s">
        <v>12</v>
      </c>
      <c r="AC59" s="88"/>
      <c r="AD59" s="88"/>
      <c r="AE59" s="88" t="s">
        <v>8</v>
      </c>
      <c r="AF59" s="88"/>
      <c r="AG59" s="88"/>
    </row>
    <row r="60" spans="2:33" x14ac:dyDescent="0.45">
      <c r="D60" s="88"/>
      <c r="E60" s="88"/>
      <c r="F60" s="88"/>
      <c r="G60" s="88"/>
      <c r="H60" s="88"/>
      <c r="I60" s="88"/>
      <c r="J60" s="92" t="s">
        <v>11</v>
      </c>
      <c r="K60" s="88"/>
      <c r="L60" s="88"/>
      <c r="M60" s="92" t="s">
        <v>10</v>
      </c>
      <c r="N60" s="88"/>
      <c r="O60" s="88"/>
      <c r="P60" s="92" t="s">
        <v>9</v>
      </c>
      <c r="Q60" s="88"/>
      <c r="R60" s="88"/>
      <c r="S60" s="103" t="s">
        <v>11</v>
      </c>
      <c r="T60" s="91"/>
      <c r="U60" s="91"/>
      <c r="V60" s="103" t="s">
        <v>10</v>
      </c>
      <c r="W60" s="91"/>
      <c r="X60" s="91"/>
      <c r="Y60" s="103" t="s">
        <v>9</v>
      </c>
      <c r="Z60" s="91"/>
      <c r="AA60" s="91"/>
      <c r="AB60" s="88"/>
      <c r="AC60" s="88"/>
      <c r="AD60" s="88"/>
      <c r="AE60" s="88"/>
      <c r="AF60" s="88"/>
      <c r="AG60" s="88"/>
    </row>
    <row r="61" spans="2:33" x14ac:dyDescent="0.45">
      <c r="D61" s="88"/>
      <c r="E61" s="88"/>
      <c r="F61" s="88"/>
      <c r="G61" s="88"/>
      <c r="H61" s="88"/>
      <c r="I61" s="88"/>
      <c r="J61" s="88"/>
      <c r="K61" s="88"/>
      <c r="L61" s="88"/>
      <c r="M61" s="88"/>
      <c r="N61" s="88"/>
      <c r="O61" s="88"/>
      <c r="P61" s="88"/>
      <c r="Q61" s="88"/>
      <c r="R61" s="88"/>
      <c r="S61" s="91"/>
      <c r="T61" s="91"/>
      <c r="U61" s="91"/>
      <c r="V61" s="91"/>
      <c r="W61" s="91"/>
      <c r="X61" s="91"/>
      <c r="Y61" s="91"/>
      <c r="Z61" s="91"/>
      <c r="AA61" s="91"/>
      <c r="AB61" s="88"/>
      <c r="AC61" s="88"/>
      <c r="AD61" s="88"/>
      <c r="AE61" s="88"/>
      <c r="AF61" s="88"/>
      <c r="AG61" s="88"/>
    </row>
    <row r="62" spans="2:33" ht="18.75" customHeight="1" x14ac:dyDescent="0.45">
      <c r="D62" s="164" t="s">
        <v>162</v>
      </c>
      <c r="E62" s="165"/>
      <c r="F62" s="165"/>
      <c r="G62" s="165"/>
      <c r="H62" s="165"/>
      <c r="I62" s="166"/>
      <c r="J62" s="96"/>
      <c r="K62" s="97"/>
      <c r="L62" s="98"/>
      <c r="M62" s="96">
        <v>145000</v>
      </c>
      <c r="N62" s="97"/>
      <c r="O62" s="98"/>
      <c r="P62" s="86"/>
      <c r="Q62" s="86"/>
      <c r="R62" s="86"/>
      <c r="S62" s="85"/>
      <c r="T62" s="85"/>
      <c r="U62" s="85"/>
      <c r="V62" s="85"/>
      <c r="W62" s="85"/>
      <c r="X62" s="85"/>
      <c r="Y62" s="85"/>
      <c r="Z62" s="85"/>
      <c r="AA62" s="85"/>
      <c r="AB62" s="86"/>
      <c r="AC62" s="86"/>
      <c r="AD62" s="86"/>
      <c r="AE62" s="87">
        <f>SUM(J62:AD62)</f>
        <v>145000</v>
      </c>
      <c r="AF62" s="87"/>
      <c r="AG62" s="87"/>
    </row>
    <row r="63" spans="2:33" x14ac:dyDescent="0.45">
      <c r="D63" s="109" t="s">
        <v>185</v>
      </c>
      <c r="E63" s="110"/>
      <c r="F63" s="110"/>
      <c r="G63" s="110"/>
      <c r="H63" s="110"/>
      <c r="I63" s="111"/>
      <c r="J63" s="96"/>
      <c r="K63" s="97"/>
      <c r="L63" s="98"/>
      <c r="M63" s="96">
        <v>660000</v>
      </c>
      <c r="N63" s="97"/>
      <c r="O63" s="98"/>
      <c r="P63" s="86"/>
      <c r="Q63" s="86"/>
      <c r="R63" s="86"/>
      <c r="S63" s="85"/>
      <c r="T63" s="85"/>
      <c r="U63" s="85"/>
      <c r="V63" s="85"/>
      <c r="W63" s="85"/>
      <c r="X63" s="85"/>
      <c r="Y63" s="85"/>
      <c r="Z63" s="85"/>
      <c r="AA63" s="85"/>
      <c r="AB63" s="86"/>
      <c r="AC63" s="86"/>
      <c r="AD63" s="86"/>
      <c r="AE63" s="87">
        <f>SUM(J63:AD63)</f>
        <v>660000</v>
      </c>
      <c r="AF63" s="87"/>
      <c r="AG63" s="87"/>
    </row>
    <row r="64" spans="2:33" x14ac:dyDescent="0.45">
      <c r="D64" s="109" t="s">
        <v>184</v>
      </c>
      <c r="E64" s="110"/>
      <c r="F64" s="110"/>
      <c r="G64" s="110"/>
      <c r="H64" s="110"/>
      <c r="I64" s="111"/>
      <c r="J64" s="96"/>
      <c r="K64" s="97"/>
      <c r="L64" s="98"/>
      <c r="M64" s="96">
        <v>1159799</v>
      </c>
      <c r="N64" s="97"/>
      <c r="O64" s="98"/>
      <c r="P64" s="86"/>
      <c r="Q64" s="86"/>
      <c r="R64" s="86"/>
      <c r="S64" s="85"/>
      <c r="T64" s="85"/>
      <c r="U64" s="85"/>
      <c r="V64" s="85"/>
      <c r="W64" s="85"/>
      <c r="X64" s="85"/>
      <c r="Y64" s="85"/>
      <c r="Z64" s="85"/>
      <c r="AA64" s="85"/>
      <c r="AB64" s="86"/>
      <c r="AC64" s="86"/>
      <c r="AD64" s="86"/>
      <c r="AE64" s="87">
        <f>SUM(J64:AD64)</f>
        <v>1159799</v>
      </c>
      <c r="AF64" s="87"/>
      <c r="AG64" s="87"/>
    </row>
    <row r="65" spans="4:33" x14ac:dyDescent="0.45">
      <c r="D65" s="90"/>
      <c r="E65" s="90"/>
      <c r="F65" s="90"/>
      <c r="G65" s="90"/>
      <c r="H65" s="90"/>
      <c r="I65" s="90"/>
      <c r="J65" s="86"/>
      <c r="K65" s="86"/>
      <c r="L65" s="86"/>
      <c r="M65" s="86"/>
      <c r="N65" s="86"/>
      <c r="O65" s="86"/>
      <c r="P65" s="86"/>
      <c r="Q65" s="86"/>
      <c r="R65" s="86"/>
      <c r="S65" s="85"/>
      <c r="T65" s="85"/>
      <c r="U65" s="85"/>
      <c r="V65" s="85"/>
      <c r="W65" s="85"/>
      <c r="X65" s="85"/>
      <c r="Y65" s="85"/>
      <c r="Z65" s="85"/>
      <c r="AA65" s="85"/>
      <c r="AB65" s="86"/>
      <c r="AC65" s="86"/>
      <c r="AD65" s="86"/>
      <c r="AE65" s="87">
        <f>SUM(J65:AD65)</f>
        <v>0</v>
      </c>
      <c r="AF65" s="87"/>
      <c r="AG65" s="87"/>
    </row>
    <row r="66" spans="4:33" x14ac:dyDescent="0.45">
      <c r="D66" s="90"/>
      <c r="E66" s="90"/>
      <c r="F66" s="90"/>
      <c r="G66" s="90"/>
      <c r="H66" s="90"/>
      <c r="I66" s="90"/>
      <c r="J66" s="86"/>
      <c r="K66" s="86"/>
      <c r="L66" s="86"/>
      <c r="M66" s="86"/>
      <c r="N66" s="86"/>
      <c r="O66" s="86"/>
      <c r="P66" s="86"/>
      <c r="Q66" s="86"/>
      <c r="R66" s="86"/>
      <c r="S66" s="85"/>
      <c r="T66" s="85"/>
      <c r="U66" s="85"/>
      <c r="V66" s="85"/>
      <c r="W66" s="85"/>
      <c r="X66" s="85"/>
      <c r="Y66" s="85"/>
      <c r="Z66" s="85"/>
      <c r="AA66" s="85"/>
      <c r="AB66" s="86"/>
      <c r="AC66" s="86"/>
      <c r="AD66" s="86"/>
      <c r="AE66" s="87">
        <f>SUM(J66:AD66)</f>
        <v>0</v>
      </c>
      <c r="AF66" s="87"/>
      <c r="AG66" s="87"/>
    </row>
    <row r="67" spans="4:33" x14ac:dyDescent="0.45">
      <c r="D67" s="88" t="s">
        <v>8</v>
      </c>
      <c r="E67" s="88"/>
      <c r="F67" s="88"/>
      <c r="G67" s="88"/>
      <c r="H67" s="88"/>
      <c r="I67" s="88"/>
      <c r="J67" s="87">
        <f>SUM(J62:L66)</f>
        <v>0</v>
      </c>
      <c r="K67" s="87"/>
      <c r="L67" s="87"/>
      <c r="M67" s="87">
        <f>SUM(M62:O66)</f>
        <v>1964799</v>
      </c>
      <c r="N67" s="87"/>
      <c r="O67" s="87"/>
      <c r="P67" s="87">
        <f>SUM(P62:R66)</f>
        <v>0</v>
      </c>
      <c r="Q67" s="87"/>
      <c r="R67" s="87"/>
      <c r="S67" s="89">
        <f>SUM(S62:U66)</f>
        <v>0</v>
      </c>
      <c r="T67" s="89"/>
      <c r="U67" s="89"/>
      <c r="V67" s="89">
        <f>SUM(V62:X66)</f>
        <v>0</v>
      </c>
      <c r="W67" s="89"/>
      <c r="X67" s="89"/>
      <c r="Y67" s="89">
        <f>SUM(Y62:AA66)</f>
        <v>0</v>
      </c>
      <c r="Z67" s="89"/>
      <c r="AA67" s="89"/>
      <c r="AB67" s="87">
        <f>SUM(AB62:AD66)</f>
        <v>0</v>
      </c>
      <c r="AC67" s="87"/>
      <c r="AD67" s="87"/>
      <c r="AE67" s="87">
        <f>SUM(AE62:AG66)</f>
        <v>1964799</v>
      </c>
      <c r="AF67" s="87"/>
      <c r="AG67" s="87"/>
    </row>
    <row r="68" spans="4:33" x14ac:dyDescent="0.45">
      <c r="J68" s="84" t="s">
        <v>7</v>
      </c>
      <c r="K68" s="84"/>
      <c r="L68" s="84"/>
      <c r="M68" s="84" t="s">
        <v>6</v>
      </c>
      <c r="N68" s="84"/>
      <c r="O68" s="84"/>
      <c r="S68" s="84" t="s">
        <v>5</v>
      </c>
      <c r="T68" s="84"/>
      <c r="U68" s="84"/>
      <c r="V68" s="84" t="s">
        <v>4</v>
      </c>
      <c r="W68" s="84"/>
      <c r="X68" s="84"/>
      <c r="AE68" s="84" t="s">
        <v>3</v>
      </c>
      <c r="AF68" s="84"/>
      <c r="AG68" s="84"/>
    </row>
    <row r="69" spans="4:33" x14ac:dyDescent="0.45">
      <c r="U69" s="148" t="str">
        <f>IF(AND(B57="○",大阪府作業用シート!W6="×"),"合計額≧精算額となるよう入力してください。","")</f>
        <v/>
      </c>
      <c r="V69" s="148"/>
      <c r="W69" s="148"/>
      <c r="X69" s="148"/>
      <c r="Y69" s="148"/>
      <c r="Z69" s="148"/>
      <c r="AA69" s="148"/>
      <c r="AB69" s="148"/>
      <c r="AC69" s="148"/>
      <c r="AD69" s="148"/>
      <c r="AE69" s="148"/>
      <c r="AF69" s="148"/>
      <c r="AG69" s="148"/>
    </row>
    <row r="70" spans="4:33" x14ac:dyDescent="0.45">
      <c r="D70" s="1" t="s">
        <v>2</v>
      </c>
      <c r="J70" s="1" t="s">
        <v>1</v>
      </c>
    </row>
    <row r="71" spans="4:33" ht="18.600000000000001" thickBot="1" x14ac:dyDescent="0.5">
      <c r="J71" s="1" t="s">
        <v>0</v>
      </c>
    </row>
    <row r="72" spans="4:33" ht="19.5" customHeight="1" thickBot="1" x14ac:dyDescent="0.5">
      <c r="AB72" s="146">
        <f>IFERROR((ROUNDDOWN(SUM(Z12:Z14)*10/110*J67/AE67,0)+ROUNDDOWN(SUM(Z12:Z14)*10/110*J32*M67/AE67,0))+(ROUNDDOWN(SUM(Z12:Z14)*8/108*S67/AE67,0)+ROUNDDOWN(SUM(Z12:Z14)*8/108*J32*V67/AE67,0)),"")</f>
        <v>6225</v>
      </c>
      <c r="AC72" s="147"/>
      <c r="AD72" s="147"/>
      <c r="AE72" s="147"/>
      <c r="AF72" s="147"/>
      <c r="AG72" s="48" t="s">
        <v>96</v>
      </c>
    </row>
    <row r="73" spans="4:33" ht="11.25" customHeight="1" x14ac:dyDescent="0.45"/>
  </sheetData>
  <sheetProtection algorithmName="SHA-512" hashValue="D13m340AkjA0mxAtlZN1YoLyP8MA8wwxY5LM3U88GG3u46zOrto+N/WNLJZvqAGOppkR4vq/xJqmikJHVCI7EQ==" saltValue="TdOi3I9Sm/vFXwdOP+6Ang==" spinCount="100000" sheet="1" objects="1" scenarios="1" selectLockedCells="1" selectUnlockedCells="1"/>
  <mergeCells count="182">
    <mergeCell ref="U69:AG69"/>
    <mergeCell ref="AB72:AF72"/>
    <mergeCell ref="AE67:AG67"/>
    <mergeCell ref="J68:L68"/>
    <mergeCell ref="M68:O68"/>
    <mergeCell ref="S68:U68"/>
    <mergeCell ref="V68:X68"/>
    <mergeCell ref="AE68:AG68"/>
    <mergeCell ref="AB66:AD66"/>
    <mergeCell ref="AE66:AG66"/>
    <mergeCell ref="D67:I67"/>
    <mergeCell ref="J67:L67"/>
    <mergeCell ref="M67:O67"/>
    <mergeCell ref="P67:R67"/>
    <mergeCell ref="S67:U67"/>
    <mergeCell ref="V67:X67"/>
    <mergeCell ref="Y67:AA67"/>
    <mergeCell ref="AB67:AD67"/>
    <mergeCell ref="Y65:AA65"/>
    <mergeCell ref="AB65:AD65"/>
    <mergeCell ref="AE65:AG65"/>
    <mergeCell ref="D66:I66"/>
    <mergeCell ref="J66:L66"/>
    <mergeCell ref="M66:O66"/>
    <mergeCell ref="P66:R66"/>
    <mergeCell ref="S66:U66"/>
    <mergeCell ref="V66:X66"/>
    <mergeCell ref="Y66:AA66"/>
    <mergeCell ref="D65:I65"/>
    <mergeCell ref="J65:L65"/>
    <mergeCell ref="M65:O65"/>
    <mergeCell ref="P65:R65"/>
    <mergeCell ref="S65:U65"/>
    <mergeCell ref="V65:X65"/>
    <mergeCell ref="D64:I64"/>
    <mergeCell ref="J64:L64"/>
    <mergeCell ref="M64:O64"/>
    <mergeCell ref="P64:R64"/>
    <mergeCell ref="S64:U64"/>
    <mergeCell ref="V64:X64"/>
    <mergeCell ref="Y64:AA64"/>
    <mergeCell ref="AB64:AD64"/>
    <mergeCell ref="AE64:AG64"/>
    <mergeCell ref="D63:I63"/>
    <mergeCell ref="J63:L63"/>
    <mergeCell ref="M63:O63"/>
    <mergeCell ref="P63:R63"/>
    <mergeCell ref="S63:U63"/>
    <mergeCell ref="V63:X63"/>
    <mergeCell ref="Y63:AA63"/>
    <mergeCell ref="AB63:AD63"/>
    <mergeCell ref="AE63:AG63"/>
    <mergeCell ref="D62:I62"/>
    <mergeCell ref="J62:L62"/>
    <mergeCell ref="M62:O62"/>
    <mergeCell ref="P62:R62"/>
    <mergeCell ref="S62:U62"/>
    <mergeCell ref="V62:X62"/>
    <mergeCell ref="Y62:AA62"/>
    <mergeCell ref="AB62:AD62"/>
    <mergeCell ref="AE62:AG62"/>
    <mergeCell ref="V57:AF57"/>
    <mergeCell ref="D59:I61"/>
    <mergeCell ref="J59:R59"/>
    <mergeCell ref="S59:AA59"/>
    <mergeCell ref="AB59:AD61"/>
    <mergeCell ref="AE59:AG61"/>
    <mergeCell ref="J60:L61"/>
    <mergeCell ref="M60:O61"/>
    <mergeCell ref="P60:R61"/>
    <mergeCell ref="S60:U61"/>
    <mergeCell ref="V60:X61"/>
    <mergeCell ref="Y60:AA61"/>
    <mergeCell ref="W50:AG50"/>
    <mergeCell ref="J51:L51"/>
    <mergeCell ref="M51:O51"/>
    <mergeCell ref="P51:R51"/>
    <mergeCell ref="S51:U51"/>
    <mergeCell ref="AB54:AF54"/>
    <mergeCell ref="D49:I49"/>
    <mergeCell ref="J49:L49"/>
    <mergeCell ref="M49:O49"/>
    <mergeCell ref="P49:R49"/>
    <mergeCell ref="S49:U49"/>
    <mergeCell ref="D50:I50"/>
    <mergeCell ref="J50:L50"/>
    <mergeCell ref="M50:O50"/>
    <mergeCell ref="P50:R50"/>
    <mergeCell ref="S50:U50"/>
    <mergeCell ref="D47:I47"/>
    <mergeCell ref="J47:L47"/>
    <mergeCell ref="M47:O47"/>
    <mergeCell ref="P47:R47"/>
    <mergeCell ref="S47:U47"/>
    <mergeCell ref="D48:I48"/>
    <mergeCell ref="J48:L48"/>
    <mergeCell ref="M48:O48"/>
    <mergeCell ref="P48:R48"/>
    <mergeCell ref="S48:U48"/>
    <mergeCell ref="D45:I45"/>
    <mergeCell ref="J45:L45"/>
    <mergeCell ref="M45:O45"/>
    <mergeCell ref="P45:R45"/>
    <mergeCell ref="S45:U45"/>
    <mergeCell ref="D46:I46"/>
    <mergeCell ref="J46:L46"/>
    <mergeCell ref="M46:O46"/>
    <mergeCell ref="P46:R46"/>
    <mergeCell ref="S46:U46"/>
    <mergeCell ref="AB38:AF38"/>
    <mergeCell ref="V41:AF41"/>
    <mergeCell ref="D43:I44"/>
    <mergeCell ref="J43:L44"/>
    <mergeCell ref="M43:O44"/>
    <mergeCell ref="P43:R44"/>
    <mergeCell ref="S43:U44"/>
    <mergeCell ref="B25:AG25"/>
    <mergeCell ref="J29:N29"/>
    <mergeCell ref="T29:AF32"/>
    <mergeCell ref="J30:N30"/>
    <mergeCell ref="J32:O32"/>
    <mergeCell ref="V36:AF36"/>
    <mergeCell ref="Y20:AF20"/>
    <mergeCell ref="R21:V21"/>
    <mergeCell ref="Y21:AF21"/>
    <mergeCell ref="D22:P22"/>
    <mergeCell ref="Y22:AF22"/>
    <mergeCell ref="Y23:AF23"/>
    <mergeCell ref="B16:AG16"/>
    <mergeCell ref="Q18:W18"/>
    <mergeCell ref="Y18:AF18"/>
    <mergeCell ref="I19:P19"/>
    <mergeCell ref="Q19:V19"/>
    <mergeCell ref="Y19:AF19"/>
    <mergeCell ref="B14:F14"/>
    <mergeCell ref="G14:H14"/>
    <mergeCell ref="O14:S14"/>
    <mergeCell ref="T14:U14"/>
    <mergeCell ref="W14:X14"/>
    <mergeCell ref="Z14:AE14"/>
    <mergeCell ref="B13:F13"/>
    <mergeCell ref="G13:H13"/>
    <mergeCell ref="O13:S13"/>
    <mergeCell ref="T13:U13"/>
    <mergeCell ref="W13:X13"/>
    <mergeCell ref="Z13:AE13"/>
    <mergeCell ref="B12:F12"/>
    <mergeCell ref="G12:H12"/>
    <mergeCell ref="O12:S12"/>
    <mergeCell ref="T12:U12"/>
    <mergeCell ref="W12:X12"/>
    <mergeCell ref="Z12:AE12"/>
    <mergeCell ref="B9:D9"/>
    <mergeCell ref="E9:L9"/>
    <mergeCell ref="N9:O9"/>
    <mergeCell ref="P9:V9"/>
    <mergeCell ref="X9:Y9"/>
    <mergeCell ref="Z9:AF9"/>
    <mergeCell ref="B8:D8"/>
    <mergeCell ref="E8:L8"/>
    <mergeCell ref="N8:O8"/>
    <mergeCell ref="P8:V8"/>
    <mergeCell ref="X8:Y8"/>
    <mergeCell ref="Z8:AF8"/>
    <mergeCell ref="B7:D7"/>
    <mergeCell ref="E7:L7"/>
    <mergeCell ref="N7:O7"/>
    <mergeCell ref="P7:V7"/>
    <mergeCell ref="X7:Y7"/>
    <mergeCell ref="AA7:AF7"/>
    <mergeCell ref="B5:D5"/>
    <mergeCell ref="E5:L5"/>
    <mergeCell ref="N5:V6"/>
    <mergeCell ref="X5:AF6"/>
    <mergeCell ref="B6:D6"/>
    <mergeCell ref="E6:L6"/>
    <mergeCell ref="B1:AG1"/>
    <mergeCell ref="B2:AG2"/>
    <mergeCell ref="B4:D4"/>
    <mergeCell ref="E4:F4"/>
    <mergeCell ref="N4:V4"/>
    <mergeCell ref="X4:AF4"/>
  </mergeCells>
  <phoneticPr fontId="2"/>
  <conditionalFormatting sqref="B19:B23 B36 B41 B57">
    <cfRule type="containsText" dxfId="1" priority="1" operator="containsText" text="複数選択不可">
      <formula>NOT(ISERROR(SEARCH("複数選択不可",B19)))</formula>
    </cfRule>
  </conditionalFormatting>
  <conditionalFormatting sqref="Q18">
    <cfRule type="expression" dxfId="0" priority="2">
      <formula>AND($B$19="○",Q19="")</formula>
    </cfRule>
  </conditionalFormatting>
  <dataValidations count="1">
    <dataValidation type="list" allowBlank="1" showInputMessage="1" showErrorMessage="1" sqref="B19:B23 B36 B41 B57" xr:uid="{00000000-0002-0000-0400-000000000000}">
      <formula1>$AH$17</formula1>
    </dataValidation>
  </dataValidations>
  <pageMargins left="0.7" right="0.7" top="0.75" bottom="0.75" header="0.3" footer="0.3"/>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21"/>
  <sheetViews>
    <sheetView zoomScale="60" zoomScaleNormal="60" workbookViewId="0">
      <selection activeCell="X1" sqref="X1"/>
    </sheetView>
  </sheetViews>
  <sheetFormatPr defaultColWidth="24.3984375" defaultRowHeight="15" x14ac:dyDescent="0.45"/>
  <cols>
    <col min="1" max="16384" width="24.3984375" style="30"/>
  </cols>
  <sheetData>
    <row r="1" spans="1:23" x14ac:dyDescent="0.45">
      <c r="A1" s="40" t="s">
        <v>156</v>
      </c>
    </row>
    <row r="2" spans="1:23" x14ac:dyDescent="0.45">
      <c r="A2" s="167" t="s">
        <v>101</v>
      </c>
      <c r="B2" s="177" t="s">
        <v>161</v>
      </c>
      <c r="C2" s="180" t="s">
        <v>150</v>
      </c>
      <c r="D2" s="181"/>
      <c r="E2" s="182"/>
      <c r="F2" s="177" t="s">
        <v>155</v>
      </c>
      <c r="G2" s="177" t="s">
        <v>151</v>
      </c>
      <c r="H2" s="171" t="s">
        <v>163</v>
      </c>
      <c r="I2" s="172"/>
      <c r="J2" s="173"/>
      <c r="K2" s="167" t="s">
        <v>102</v>
      </c>
      <c r="L2" s="169" t="s">
        <v>103</v>
      </c>
      <c r="M2" s="167" t="s">
        <v>104</v>
      </c>
      <c r="N2" s="169" t="s">
        <v>105</v>
      </c>
      <c r="O2" s="167" t="s">
        <v>106</v>
      </c>
      <c r="P2" s="167"/>
      <c r="Q2" s="167"/>
      <c r="R2" s="167"/>
      <c r="S2" s="167"/>
      <c r="T2" s="167"/>
      <c r="U2" s="167"/>
      <c r="V2" s="167"/>
    </row>
    <row r="3" spans="1:23" x14ac:dyDescent="0.45">
      <c r="A3" s="167"/>
      <c r="B3" s="178"/>
      <c r="C3" s="183"/>
      <c r="D3" s="184"/>
      <c r="E3" s="185"/>
      <c r="F3" s="178"/>
      <c r="G3" s="178"/>
      <c r="H3" s="174"/>
      <c r="I3" s="175"/>
      <c r="J3" s="176"/>
      <c r="K3" s="167"/>
      <c r="L3" s="169"/>
      <c r="M3" s="167"/>
      <c r="N3" s="169"/>
      <c r="O3" s="167" t="s">
        <v>107</v>
      </c>
      <c r="P3" s="167"/>
      <c r="Q3" s="167"/>
      <c r="R3" s="168" t="s">
        <v>108</v>
      </c>
      <c r="S3" s="168"/>
      <c r="T3" s="168" t="s">
        <v>109</v>
      </c>
      <c r="U3" s="168"/>
      <c r="V3" s="168" t="s">
        <v>110</v>
      </c>
    </row>
    <row r="4" spans="1:23" ht="30" x14ac:dyDescent="0.45">
      <c r="A4" s="167"/>
      <c r="B4" s="178"/>
      <c r="C4" s="177" t="s">
        <v>152</v>
      </c>
      <c r="D4" s="177" t="s">
        <v>153</v>
      </c>
      <c r="E4" s="177" t="s">
        <v>154</v>
      </c>
      <c r="F4" s="178"/>
      <c r="G4" s="178"/>
      <c r="H4" s="170" t="s">
        <v>83</v>
      </c>
      <c r="I4" s="170" t="s">
        <v>84</v>
      </c>
      <c r="J4" s="170" t="s">
        <v>148</v>
      </c>
      <c r="K4" s="167"/>
      <c r="L4" s="169"/>
      <c r="M4" s="167"/>
      <c r="N4" s="169"/>
      <c r="O4" s="41" t="s">
        <v>111</v>
      </c>
      <c r="P4" s="41" t="s">
        <v>112</v>
      </c>
      <c r="Q4" s="42" t="s">
        <v>113</v>
      </c>
      <c r="R4" s="43" t="s">
        <v>137</v>
      </c>
      <c r="S4" s="41" t="s">
        <v>114</v>
      </c>
      <c r="T4" s="43" t="s">
        <v>138</v>
      </c>
      <c r="U4" s="41" t="s">
        <v>114</v>
      </c>
      <c r="V4" s="168"/>
    </row>
    <row r="5" spans="1:23" x14ac:dyDescent="0.45">
      <c r="A5" s="167"/>
      <c r="B5" s="179"/>
      <c r="C5" s="179"/>
      <c r="D5" s="179"/>
      <c r="E5" s="179"/>
      <c r="F5" s="179"/>
      <c r="G5" s="179"/>
      <c r="H5" s="170"/>
      <c r="I5" s="170"/>
      <c r="J5" s="170"/>
      <c r="K5" s="167"/>
      <c r="L5" s="169"/>
      <c r="M5" s="167"/>
      <c r="N5" s="169"/>
      <c r="O5" s="44" t="s">
        <v>115</v>
      </c>
      <c r="P5" s="44" t="s">
        <v>116</v>
      </c>
      <c r="Q5" s="45" t="s">
        <v>117</v>
      </c>
      <c r="R5" s="44" t="s">
        <v>118</v>
      </c>
      <c r="S5" s="44" t="s">
        <v>119</v>
      </c>
      <c r="T5" s="44" t="s">
        <v>120</v>
      </c>
      <c r="U5" s="44" t="s">
        <v>121</v>
      </c>
      <c r="V5" s="44" t="s">
        <v>122</v>
      </c>
    </row>
    <row r="6" spans="1:23" ht="30" customHeight="1" x14ac:dyDescent="0.45">
      <c r="A6" s="38" t="s">
        <v>187</v>
      </c>
      <c r="B6" s="38" t="s">
        <v>186</v>
      </c>
      <c r="C6" s="29">
        <f>入力用シート!F4</f>
        <v>0</v>
      </c>
      <c r="D6" s="29">
        <f>入力用シート!H4</f>
        <v>0</v>
      </c>
      <c r="E6" s="29">
        <f>入力用シート!J4</f>
        <v>0</v>
      </c>
      <c r="F6" s="29">
        <f>IF(入力用シート!D5="",入力用シート!D8,入力用シート!D5)</f>
        <v>0</v>
      </c>
      <c r="G6" s="29">
        <f>IF(入力用シート!D6="",入力用シート!D7,入力用シート!D6)</f>
        <v>0</v>
      </c>
      <c r="H6" s="29">
        <f>入力用シート!Z7</f>
        <v>0</v>
      </c>
      <c r="I6" s="29">
        <f>入力用シート!Y8</f>
        <v>0</v>
      </c>
      <c r="J6" s="29">
        <f>入力用シート!Y9</f>
        <v>0</v>
      </c>
      <c r="K6" s="29">
        <f>入力用シート!D9</f>
        <v>0</v>
      </c>
      <c r="L6" s="39">
        <f>SUM(入力用シート!Y12:AD14)</f>
        <v>0</v>
      </c>
      <c r="M6" s="29" t="e">
        <f>VLOOKUP($G10,$G$14:$K$21,2,FALSE)</f>
        <v>#N/A</v>
      </c>
      <c r="N6" s="27" t="e">
        <f>VLOOKUP($G10,$G$14:$L$21,6,FALSE)</f>
        <v>#N/A</v>
      </c>
      <c r="O6" s="39">
        <f>入力用シート!I29</f>
        <v>0</v>
      </c>
      <c r="P6" s="39">
        <f>入力用シート!I30</f>
        <v>0</v>
      </c>
      <c r="Q6" s="29" t="str">
        <f>入力用シート!I32</f>
        <v/>
      </c>
      <c r="R6" s="29" t="str">
        <f>IF(入力用シート!A41="○",入力用シート!I50,IF(入力用シート!A57="○",入力用シート!I67,""))</f>
        <v/>
      </c>
      <c r="S6" s="29" t="str">
        <f>IF(入力用シート!A57="○",入力用シート!L67,"")</f>
        <v/>
      </c>
      <c r="T6" s="29" t="str">
        <f>IF(入力用シート!A41="○",入力用シート!L50,IF(入力用シート!A57="○",入力用シート!R67,""))</f>
        <v/>
      </c>
      <c r="U6" s="29" t="str">
        <f>IF(入力用シート!A57="○",入力用シート!U67,"")</f>
        <v/>
      </c>
      <c r="V6" s="29" t="str">
        <f>IF(入力用シート!A41="○",入力用シート!R50,IF(入力用シート!A57="○",入力用シート!AD67,""))</f>
        <v/>
      </c>
      <c r="W6" s="30" t="str">
        <f>IF(V6&gt;=L6,"○","×")</f>
        <v>○</v>
      </c>
    </row>
    <row r="9" spans="1:23" ht="18" x14ac:dyDescent="0.45">
      <c r="G9" s="28"/>
      <c r="H9" s="28" t="s">
        <v>146</v>
      </c>
      <c r="I9" s="28" t="s">
        <v>139</v>
      </c>
      <c r="J9" s="28" t="s">
        <v>140</v>
      </c>
      <c r="K9" s="28" t="s">
        <v>147</v>
      </c>
    </row>
    <row r="10" spans="1:23" ht="18" x14ac:dyDescent="0.45">
      <c r="G10" s="28" t="s">
        <v>100</v>
      </c>
      <c r="H10" s="28" t="e">
        <f>VLOOKUP($G$10,$G$14:$L$21,3,FALSE)</f>
        <v>#N/A</v>
      </c>
      <c r="I10" s="28" t="e">
        <f>VLOOKUP($G10,$G$14:$L$21,4,FALSE)</f>
        <v>#N/A</v>
      </c>
      <c r="J10" s="28" t="e">
        <f>VLOOKUP($G10,$G$14:$L$21,5,FALSE)</f>
        <v>#N/A</v>
      </c>
      <c r="K10" s="28" t="e">
        <f>VLOOKUP($G10,$G$14:$L$21,6,FALSE)</f>
        <v>#N/A</v>
      </c>
    </row>
    <row r="13" spans="1:23" ht="18" x14ac:dyDescent="0.45">
      <c r="G13" s="29" t="s">
        <v>131</v>
      </c>
      <c r="H13" s="29"/>
      <c r="I13" s="29" t="s">
        <v>132</v>
      </c>
      <c r="J13" s="27" t="s">
        <v>139</v>
      </c>
      <c r="K13" s="32" t="s">
        <v>140</v>
      </c>
      <c r="L13" s="29" t="s">
        <v>147</v>
      </c>
    </row>
    <row r="14" spans="1:23" ht="18" x14ac:dyDescent="0.45">
      <c r="G14" s="29">
        <f>入力用シート!A19</f>
        <v>0</v>
      </c>
      <c r="H14" s="29" t="s">
        <v>123</v>
      </c>
      <c r="I14" s="33" t="s">
        <v>133</v>
      </c>
      <c r="J14" s="34" t="str">
        <f>"（課税売上高（税抜）"&amp;入力用シート!P19&amp;"円）"</f>
        <v>（課税売上高（税抜）円）</v>
      </c>
      <c r="K14" s="35" t="s">
        <v>141</v>
      </c>
      <c r="L14" s="29">
        <v>0</v>
      </c>
    </row>
    <row r="15" spans="1:23" ht="26.4" x14ac:dyDescent="0.45">
      <c r="G15" s="29">
        <f>入力用シート!A20</f>
        <v>0</v>
      </c>
      <c r="H15" s="29" t="s">
        <v>124</v>
      </c>
      <c r="I15" s="33" t="s">
        <v>134</v>
      </c>
      <c r="J15" s="34"/>
      <c r="K15" s="36" t="s">
        <v>142</v>
      </c>
      <c r="L15" s="29">
        <v>0</v>
      </c>
    </row>
    <row r="16" spans="1:23" ht="52.8" x14ac:dyDescent="0.45">
      <c r="G16" s="29">
        <f>入力用シート!A21</f>
        <v>0</v>
      </c>
      <c r="H16" s="29" t="s">
        <v>125</v>
      </c>
      <c r="I16" s="33" t="s">
        <v>135</v>
      </c>
      <c r="J16" s="34" t="str">
        <f>"（特定収入割合"&amp;入力用シート!Q21&amp;"％）"</f>
        <v>（特定収入割合％）</v>
      </c>
      <c r="K16" s="36" t="s">
        <v>143</v>
      </c>
      <c r="L16" s="29">
        <v>0</v>
      </c>
    </row>
    <row r="17" spans="7:12" ht="26.4" x14ac:dyDescent="0.45">
      <c r="G17" s="29">
        <f>入力用シート!A22</f>
        <v>0</v>
      </c>
      <c r="H17" s="29" t="s">
        <v>126</v>
      </c>
      <c r="I17" s="33" t="s">
        <v>157</v>
      </c>
      <c r="J17" s="29" t="str">
        <f>""</f>
        <v/>
      </c>
      <c r="K17" s="36" t="s">
        <v>144</v>
      </c>
      <c r="L17" s="29">
        <v>0</v>
      </c>
    </row>
    <row r="18" spans="7:12" x14ac:dyDescent="0.45">
      <c r="G18" s="29">
        <f>入力用シート!A23</f>
        <v>0</v>
      </c>
      <c r="H18" s="29" t="s">
        <v>127</v>
      </c>
      <c r="I18" s="33" t="s">
        <v>136</v>
      </c>
      <c r="J18" s="29" t="str">
        <f>""</f>
        <v/>
      </c>
      <c r="K18" s="35" t="s">
        <v>141</v>
      </c>
      <c r="L18" s="29">
        <v>0</v>
      </c>
    </row>
    <row r="19" spans="7:12" ht="26.4" x14ac:dyDescent="0.45">
      <c r="G19" s="29">
        <f>入力用シート!A36</f>
        <v>0</v>
      </c>
      <c r="H19" s="29" t="s">
        <v>128</v>
      </c>
      <c r="I19" s="29" t="str">
        <f>""</f>
        <v/>
      </c>
      <c r="J19" s="29" t="str">
        <f>""</f>
        <v/>
      </c>
      <c r="K19" s="36" t="s">
        <v>145</v>
      </c>
      <c r="L19" s="39" t="str">
        <f>入力用シート!AA38</f>
        <v/>
      </c>
    </row>
    <row r="20" spans="7:12" ht="26.4" x14ac:dyDescent="0.45">
      <c r="G20" s="29">
        <f>入力用シート!A41</f>
        <v>0</v>
      </c>
      <c r="H20" s="29" t="s">
        <v>129</v>
      </c>
      <c r="I20" s="29" t="str">
        <f>""</f>
        <v/>
      </c>
      <c r="J20" s="29" t="str">
        <f>""</f>
        <v/>
      </c>
      <c r="K20" s="36" t="s">
        <v>145</v>
      </c>
      <c r="L20" s="39" t="str">
        <f>入力用シート!AA54</f>
        <v/>
      </c>
    </row>
    <row r="21" spans="7:12" ht="26.4" x14ac:dyDescent="0.45">
      <c r="G21" s="29">
        <f>入力用シート!A57</f>
        <v>0</v>
      </c>
      <c r="H21" s="29" t="s">
        <v>130</v>
      </c>
      <c r="I21" s="29" t="str">
        <f>""</f>
        <v/>
      </c>
      <c r="J21" s="29" t="str">
        <f>""</f>
        <v/>
      </c>
      <c r="K21" s="36" t="s">
        <v>144</v>
      </c>
      <c r="L21" s="39" t="str">
        <f>入力用シート!AA72</f>
        <v/>
      </c>
    </row>
  </sheetData>
  <mergeCells count="21">
    <mergeCell ref="A2:A5"/>
    <mergeCell ref="K2:K5"/>
    <mergeCell ref="L2:L5"/>
    <mergeCell ref="M2:M5"/>
    <mergeCell ref="N2:N5"/>
    <mergeCell ref="H4:H5"/>
    <mergeCell ref="I4:I5"/>
    <mergeCell ref="J4:J5"/>
    <mergeCell ref="H2:J3"/>
    <mergeCell ref="B2:B5"/>
    <mergeCell ref="C2:E3"/>
    <mergeCell ref="C4:C5"/>
    <mergeCell ref="D4:D5"/>
    <mergeCell ref="E4:E5"/>
    <mergeCell ref="F2:F5"/>
    <mergeCell ref="G2:G5"/>
    <mergeCell ref="O2:V2"/>
    <mergeCell ref="O3:Q3"/>
    <mergeCell ref="R3:S3"/>
    <mergeCell ref="T3:U3"/>
    <mergeCell ref="V3:V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様式第９号</vt:lpstr>
      <vt:lpstr>入力用シート</vt:lpstr>
      <vt:lpstr>記入例（返還なし）</vt:lpstr>
      <vt:lpstr>記入例（返還あり・一括）</vt:lpstr>
      <vt:lpstr>記入例（返還あり・個別） </vt:lpstr>
      <vt:lpstr>大阪府作業用シート</vt:lpstr>
      <vt:lpstr>'記入例（返還あり・一括）'!Print_Area</vt:lpstr>
      <vt:lpstr>'記入例（返還あり・個別） '!Print_Area</vt:lpstr>
      <vt:lpstr>'記入例（返還なし）'!Print_Area</vt:lpstr>
      <vt:lpstr>入力用シート!Print_Area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Printed>2022-11-24T07:22:50Z</cp:lastPrinted>
  <dcterms:created xsi:type="dcterms:W3CDTF">2022-11-21T05:04:16Z</dcterms:created>
  <dcterms:modified xsi:type="dcterms:W3CDTF">2025-01-10T01:28:53Z</dcterms:modified>
</cp:coreProperties>
</file>