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安全安心パッケージ\02_R５年度\01-2_設置状況調査（2回目）\02_作成\03 所要額調査(様式)\"/>
    </mc:Choice>
  </mc:AlternateContent>
  <xr:revisionPtr revIDLastSave="0" documentId="13_ncr:1_{D6FB1DD0-86D6-4909-A665-EEEE89A39D25}" xr6:coauthVersionLast="47" xr6:coauthVersionMax="47" xr10:uidLastSave="{00000000-0000-0000-0000-000000000000}"/>
  <workbookProtection workbookAlgorithmName="SHA-512" workbookHashValue="Z1RsUt6Zkrt/JbihD+l/hEaQlQiEefDfLhY3DGo8HE5Z8mAJi84rrIXh4//g+8b9NtWrJukBSlpvO0BJqv9sew==" workbookSaltValue="8YOYFBoLzh00hjXOMzuIcA==" workbookSpinCount="100000" lockStructure="1"/>
  <bookViews>
    <workbookView xWindow="-108" yWindow="-108" windowWidth="23256" windowHeight="14160" xr2:uid="{00000000-000D-0000-FFFF-FFFF00000000}"/>
  </bookViews>
  <sheets>
    <sheet name="安全装置" sheetId="7" r:id="rId1"/>
    <sheet name="ICT" sheetId="3" r:id="rId2"/>
    <sheet name="集計用(安全装置分)" sheetId="8" r:id="rId3"/>
    <sheet name="集計用(ICT分)" sheetId="9" r:id="rId4"/>
  </sheets>
  <externalReferences>
    <externalReference r:id="rId5"/>
  </externalReferences>
  <definedNames>
    <definedName name="_01_北海道">OFFSET(#REF!,0,0,COUNTA(#REF!)-1,1)</definedName>
    <definedName name="_02_青森県">#REF!</definedName>
    <definedName name="_03_岩手県">#REF!</definedName>
    <definedName name="_04_宮城県">#REF!</definedName>
    <definedName name="_05_秋田県">#REF!</definedName>
    <definedName name="_06_山形県">#REF!</definedName>
    <definedName name="_07_福島県">#REF!</definedName>
    <definedName name="_08_茨城県">#REF!</definedName>
    <definedName name="_09_栃木県">#REF!</definedName>
    <definedName name="_10_群馬県">#REF!</definedName>
    <definedName name="_11_埼玉県">#REF!</definedName>
    <definedName name="_12_千葉県">#REF!</definedName>
    <definedName name="_13_東京都">#REF!</definedName>
    <definedName name="_14_神奈川県">#REF!</definedName>
    <definedName name="_15_新潟県">#REF!</definedName>
    <definedName name="_16_富山県">#REF!</definedName>
    <definedName name="_17_石川県">#REF!</definedName>
    <definedName name="_18_福井県">#REF!</definedName>
    <definedName name="_19_山梨県">#REF!</definedName>
    <definedName name="_20_長野県">#REF!</definedName>
    <definedName name="_21_岐阜県">#REF!</definedName>
    <definedName name="_22_静岡県">#REF!</definedName>
    <definedName name="_23_愛知県">#REF!</definedName>
    <definedName name="_24_三重県">#REF!</definedName>
    <definedName name="_25_滋賀県">#REF!</definedName>
    <definedName name="_26_京都府">#REF!</definedName>
    <definedName name="_27_大阪府">#REF!</definedName>
    <definedName name="_28_兵庫県">#REF!</definedName>
    <definedName name="_29_奈良県">#REF!</definedName>
    <definedName name="_30_和歌山県">#REF!</definedName>
    <definedName name="_31_鳥取県">#REF!</definedName>
    <definedName name="_32_島根県">#REF!</definedName>
    <definedName name="_33_岡山県">#REF!</definedName>
    <definedName name="_34_広島県">#REF!</definedName>
    <definedName name="_35_山口県">#REF!</definedName>
    <definedName name="_36_徳島県">#REF!</definedName>
    <definedName name="_37_香川県">#REF!</definedName>
    <definedName name="_38_愛媛県">#REF!</definedName>
    <definedName name="_39_高知県">#REF!</definedName>
    <definedName name="_40_福岡県">#REF!</definedName>
    <definedName name="_41_佐賀県">#REF!</definedName>
    <definedName name="_42_長崎県">#REF!</definedName>
    <definedName name="_43_熊本県">#REF!</definedName>
    <definedName name="_44_大分県">#REF!</definedName>
    <definedName name="_45_宮崎県">#REF!</definedName>
    <definedName name="_46_鹿児島県">#REF!</definedName>
    <definedName name="_47_沖縄県">#REF!</definedName>
    <definedName name="_Order1" hidden="1">255</definedName>
    <definedName name="_Order2" hidden="1">255</definedName>
    <definedName name="Autoshape1">#REF!</definedName>
    <definedName name="_xlnm.Print_Area" localSheetId="1">ICT!$A$1:$Q$49</definedName>
    <definedName name="_xlnm.Print_Area" localSheetId="0">安全装置!$A$1:$Y$97</definedName>
    <definedName name="_xlnm.Print_Area">#REF!</definedName>
    <definedName name="syuukeihyou11">[1]集計表２!$A$3:$AD$109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 i="9" l="1"/>
  <c r="P3" i="9"/>
  <c r="O3" i="9"/>
  <c r="N3" i="9"/>
  <c r="M3" i="9"/>
  <c r="L3" i="9"/>
  <c r="K3" i="9"/>
  <c r="J3" i="9"/>
  <c r="I3" i="9"/>
  <c r="H3" i="9"/>
  <c r="G3" i="9"/>
  <c r="F3" i="9"/>
  <c r="E3" i="9"/>
  <c r="D3" i="9"/>
  <c r="C3" i="9"/>
  <c r="B3" i="9"/>
  <c r="X5" i="8"/>
  <c r="W5" i="8"/>
  <c r="V5" i="8"/>
  <c r="U5" i="8"/>
  <c r="T5" i="8"/>
  <c r="S5" i="8"/>
  <c r="R5" i="8"/>
  <c r="Q5" i="8"/>
  <c r="P5" i="8"/>
  <c r="O5" i="8"/>
  <c r="I5" i="8"/>
  <c r="G5" i="8"/>
  <c r="F5" i="8"/>
  <c r="E5" i="8"/>
  <c r="D5" i="8"/>
  <c r="C5" i="8"/>
  <c r="X4" i="8"/>
  <c r="W4" i="8"/>
  <c r="V4" i="8"/>
  <c r="U4" i="8"/>
  <c r="T4" i="8"/>
  <c r="S4" i="8"/>
  <c r="R4" i="8"/>
  <c r="Q4" i="8"/>
  <c r="P4" i="8"/>
  <c r="O4" i="8"/>
  <c r="I4" i="8"/>
  <c r="G4" i="8"/>
  <c r="F4" i="8"/>
  <c r="E4" i="8"/>
  <c r="D4" i="8"/>
  <c r="X3" i="8"/>
  <c r="W3" i="8"/>
  <c r="V3" i="8"/>
  <c r="U3" i="8"/>
  <c r="T3" i="8"/>
  <c r="S3" i="8"/>
  <c r="R3" i="8"/>
  <c r="Q3" i="8"/>
  <c r="P3" i="8"/>
  <c r="O3" i="8"/>
  <c r="I3" i="8"/>
  <c r="G3" i="8"/>
  <c r="F3" i="8"/>
  <c r="E3" i="8"/>
  <c r="D3" i="8"/>
  <c r="C4" i="8"/>
  <c r="C3" i="8"/>
  <c r="K60" i="7" l="1"/>
  <c r="K5" i="8" s="1"/>
  <c r="K44" i="7"/>
  <c r="K4" i="8" s="1"/>
  <c r="K28" i="7"/>
  <c r="K71" i="7"/>
  <c r="H28" i="7"/>
  <c r="H60" i="7"/>
  <c r="H44" i="7"/>
  <c r="J69" i="7"/>
  <c r="L69" i="7" s="1"/>
  <c r="M69" i="7" s="1"/>
  <c r="N69" i="7" s="1"/>
  <c r="J68" i="7"/>
  <c r="L68" i="7" s="1"/>
  <c r="M68" i="7" s="1"/>
  <c r="N68" i="7" s="1"/>
  <c r="J67" i="7"/>
  <c r="L67" i="7" s="1"/>
  <c r="M67" i="7" s="1"/>
  <c r="N67" i="7" s="1"/>
  <c r="J66" i="7"/>
  <c r="L66" i="7" s="1"/>
  <c r="M66" i="7" s="1"/>
  <c r="N66" i="7" s="1"/>
  <c r="J65" i="7"/>
  <c r="L65" i="7" s="1"/>
  <c r="M65" i="7" s="1"/>
  <c r="N65" i="7" s="1"/>
  <c r="J64" i="7"/>
  <c r="L64" i="7" s="1"/>
  <c r="M64" i="7" s="1"/>
  <c r="N64" i="7" s="1"/>
  <c r="J63" i="7"/>
  <c r="L63" i="7" s="1"/>
  <c r="M63" i="7" s="1"/>
  <c r="N63" i="7" s="1"/>
  <c r="J62" i="7"/>
  <c r="L62" i="7" s="1"/>
  <c r="M62" i="7" s="1"/>
  <c r="N62" i="7" s="1"/>
  <c r="J61" i="7"/>
  <c r="L61" i="7" s="1"/>
  <c r="M61" i="7" s="1"/>
  <c r="N61" i="7" s="1"/>
  <c r="B61" i="7"/>
  <c r="B62" i="7" s="1"/>
  <c r="B63" i="7" s="1"/>
  <c r="B64" i="7" s="1"/>
  <c r="B65" i="7" s="1"/>
  <c r="B66" i="7" s="1"/>
  <c r="B67" i="7" s="1"/>
  <c r="B68" i="7" s="1"/>
  <c r="B69" i="7" s="1"/>
  <c r="J53" i="7"/>
  <c r="L53" i="7" s="1"/>
  <c r="M53" i="7" s="1"/>
  <c r="N53" i="7" s="1"/>
  <c r="J52" i="7"/>
  <c r="L52" i="7" s="1"/>
  <c r="M52" i="7" s="1"/>
  <c r="N52" i="7" s="1"/>
  <c r="J51" i="7"/>
  <c r="L51" i="7" s="1"/>
  <c r="M51" i="7" s="1"/>
  <c r="N51" i="7" s="1"/>
  <c r="J50" i="7"/>
  <c r="L50" i="7" s="1"/>
  <c r="M50" i="7" s="1"/>
  <c r="N50" i="7" s="1"/>
  <c r="J49" i="7"/>
  <c r="L49" i="7" s="1"/>
  <c r="M49" i="7" s="1"/>
  <c r="N49" i="7" s="1"/>
  <c r="J48" i="7"/>
  <c r="L48" i="7" s="1"/>
  <c r="M48" i="7" s="1"/>
  <c r="N48" i="7" s="1"/>
  <c r="J47" i="7"/>
  <c r="L47" i="7" s="1"/>
  <c r="M47" i="7" s="1"/>
  <c r="N47" i="7" s="1"/>
  <c r="J46" i="7"/>
  <c r="L46" i="7" s="1"/>
  <c r="M46" i="7" s="1"/>
  <c r="N46" i="7" s="1"/>
  <c r="J45" i="7"/>
  <c r="L45" i="7" s="1"/>
  <c r="M45" i="7" s="1"/>
  <c r="N45" i="7" s="1"/>
  <c r="B45" i="7"/>
  <c r="B46" i="7" s="1"/>
  <c r="B47" i="7" s="1"/>
  <c r="B48" i="7" s="1"/>
  <c r="B49" i="7" s="1"/>
  <c r="B50" i="7" s="1"/>
  <c r="B51" i="7" s="1"/>
  <c r="B52" i="7" s="1"/>
  <c r="B53" i="7" s="1"/>
  <c r="D39" i="7"/>
  <c r="I39" i="7"/>
  <c r="O39" i="7"/>
  <c r="H14" i="7" s="1"/>
  <c r="G39" i="7" a="1"/>
  <c r="G39" i="7" s="1"/>
  <c r="B29" i="7"/>
  <c r="B30" i="7" s="1"/>
  <c r="B31" i="7" s="1"/>
  <c r="B32" i="7" s="1"/>
  <c r="B33" i="7" s="1"/>
  <c r="B34" i="7" s="1"/>
  <c r="B35" i="7" s="1"/>
  <c r="B36" i="7" s="1"/>
  <c r="B37" i="7" s="1"/>
  <c r="J29" i="7"/>
  <c r="L29" i="7" s="1"/>
  <c r="M29" i="7" s="1"/>
  <c r="N29" i="7" s="1"/>
  <c r="J30" i="7"/>
  <c r="L30" i="7" s="1"/>
  <c r="M30" i="7" s="1"/>
  <c r="N30" i="7" s="1"/>
  <c r="J31" i="7"/>
  <c r="L31" i="7" s="1"/>
  <c r="M31" i="7" s="1"/>
  <c r="N31" i="7" s="1"/>
  <c r="J32" i="7"/>
  <c r="L32" i="7" s="1"/>
  <c r="M32" i="7" s="1"/>
  <c r="N32" i="7" s="1"/>
  <c r="J33" i="7"/>
  <c r="L33" i="7" s="1"/>
  <c r="M33" i="7" s="1"/>
  <c r="N33" i="7" s="1"/>
  <c r="J34" i="7"/>
  <c r="L34" i="7" s="1"/>
  <c r="M34" i="7" s="1"/>
  <c r="N34" i="7" s="1"/>
  <c r="J35" i="7"/>
  <c r="L35" i="7" s="1"/>
  <c r="M35" i="7" s="1"/>
  <c r="N35" i="7" s="1"/>
  <c r="J36" i="7"/>
  <c r="L36" i="7" s="1"/>
  <c r="M36" i="7" s="1"/>
  <c r="N36" i="7" s="1"/>
  <c r="J37" i="7"/>
  <c r="L37" i="7" s="1"/>
  <c r="M37" i="7" s="1"/>
  <c r="N37" i="7" s="1"/>
  <c r="O71" i="7"/>
  <c r="H18" i="7" s="1"/>
  <c r="I71" i="7"/>
  <c r="G71" i="7"/>
  <c r="D71" i="7"/>
  <c r="O55" i="7"/>
  <c r="H16" i="7" s="1"/>
  <c r="I55" i="7"/>
  <c r="G55" i="7"/>
  <c r="D55" i="7"/>
  <c r="J27" i="7"/>
  <c r="L27" i="7" s="1"/>
  <c r="F19" i="7"/>
  <c r="F18" i="7"/>
  <c r="F17" i="7"/>
  <c r="F16" i="7"/>
  <c r="F15" i="7"/>
  <c r="F14" i="7"/>
  <c r="Q9" i="7"/>
  <c r="J60" i="7" l="1"/>
  <c r="J5" i="8" s="1"/>
  <c r="H5" i="8"/>
  <c r="K55" i="7"/>
  <c r="H55" i="7"/>
  <c r="H4" i="8"/>
  <c r="J28" i="7"/>
  <c r="J3" i="8" s="1"/>
  <c r="H3" i="8"/>
  <c r="K39" i="7"/>
  <c r="K3" i="8"/>
  <c r="H39" i="7"/>
  <c r="J44" i="7"/>
  <c r="J4" i="8" s="1"/>
  <c r="L60" i="7"/>
  <c r="L44" i="7"/>
  <c r="L28" i="7"/>
  <c r="H71" i="7"/>
  <c r="J39" i="7"/>
  <c r="G18" i="7"/>
  <c r="G16" i="7"/>
  <c r="F20" i="7"/>
  <c r="J55" i="7"/>
  <c r="J71" i="7"/>
  <c r="H20" i="7"/>
  <c r="M27" i="7"/>
  <c r="G14" i="7"/>
  <c r="M60" i="7" l="1"/>
  <c r="L5" i="8"/>
  <c r="M44" i="7"/>
  <c r="L4" i="8"/>
  <c r="M28" i="7"/>
  <c r="L3" i="8"/>
  <c r="M39" i="7"/>
  <c r="L39" i="7"/>
  <c r="G20" i="7"/>
  <c r="L55" i="7"/>
  <c r="L71" i="7"/>
  <c r="N27" i="7"/>
  <c r="M55" i="7"/>
  <c r="N60" i="7" l="1"/>
  <c r="N5" i="8" s="1"/>
  <c r="M5" i="8"/>
  <c r="N44" i="7"/>
  <c r="M4" i="8"/>
  <c r="N28" i="7"/>
  <c r="M3" i="8"/>
  <c r="M71" i="7"/>
  <c r="N71" i="7"/>
  <c r="N4" i="8" l="1"/>
  <c r="N55" i="7"/>
  <c r="N39" i="7"/>
  <c r="N3" i="8"/>
  <c r="J11" i="3"/>
  <c r="L11" i="3" s="1"/>
  <c r="M11" i="3" s="1"/>
  <c r="N11" i="3" s="1"/>
  <c r="J12" i="3"/>
  <c r="L12" i="3" s="1"/>
  <c r="M12" i="3" s="1"/>
  <c r="N12" i="3" s="1"/>
  <c r="J13" i="3"/>
  <c r="L13" i="3" s="1"/>
  <c r="M13" i="3" s="1"/>
  <c r="N13" i="3" s="1"/>
  <c r="J14" i="3"/>
  <c r="L14" i="3" s="1"/>
  <c r="M14" i="3" s="1"/>
  <c r="N14" i="3" s="1"/>
  <c r="J15" i="3"/>
  <c r="L15" i="3" s="1"/>
  <c r="M15" i="3" s="1"/>
  <c r="N15" i="3" s="1"/>
  <c r="J16" i="3"/>
  <c r="L16" i="3" s="1"/>
  <c r="M16" i="3" s="1"/>
  <c r="N16" i="3" s="1"/>
  <c r="J17" i="3"/>
  <c r="L17" i="3" s="1"/>
  <c r="M17" i="3" s="1"/>
  <c r="N17" i="3" s="1"/>
  <c r="J18" i="3"/>
  <c r="L18" i="3" s="1"/>
  <c r="M18" i="3" s="1"/>
  <c r="N18" i="3" s="1"/>
  <c r="J19" i="3"/>
  <c r="L19" i="3" s="1"/>
  <c r="M19" i="3" s="1"/>
  <c r="N19" i="3" s="1"/>
  <c r="J20" i="3"/>
  <c r="L20" i="3" s="1"/>
  <c r="M20" i="3" s="1"/>
  <c r="N20" i="3" s="1"/>
  <c r="J21" i="3"/>
  <c r="L21" i="3" s="1"/>
  <c r="M21" i="3" s="1"/>
  <c r="N21" i="3" s="1"/>
  <c r="J22" i="3"/>
  <c r="L22" i="3" s="1"/>
  <c r="M22" i="3" s="1"/>
  <c r="N22" i="3" s="1"/>
  <c r="J23" i="3"/>
  <c r="L23" i="3" s="1"/>
  <c r="M23" i="3" s="1"/>
  <c r="N23" i="3" s="1"/>
  <c r="J24" i="3"/>
  <c r="L24" i="3" s="1"/>
  <c r="M24" i="3" s="1"/>
  <c r="N24" i="3" s="1"/>
  <c r="J25" i="3"/>
  <c r="L25" i="3" s="1"/>
  <c r="M25" i="3" s="1"/>
  <c r="N25" i="3" s="1"/>
  <c r="J26" i="3"/>
  <c r="L26" i="3" s="1"/>
  <c r="M26" i="3" s="1"/>
  <c r="N26" i="3" s="1"/>
  <c r="J27" i="3"/>
  <c r="L27" i="3" s="1"/>
  <c r="M27" i="3" s="1"/>
  <c r="N27" i="3" s="1"/>
  <c r="J28" i="3"/>
  <c r="L28" i="3" s="1"/>
  <c r="M28" i="3" s="1"/>
  <c r="N28" i="3" s="1"/>
  <c r="J29" i="3"/>
  <c r="L29" i="3" s="1"/>
  <c r="M29" i="3" s="1"/>
  <c r="N29" i="3" s="1"/>
  <c r="J30" i="3"/>
  <c r="L30" i="3" s="1"/>
  <c r="M30" i="3" s="1"/>
  <c r="N30" i="3" s="1"/>
  <c r="J31" i="3"/>
  <c r="L31" i="3" s="1"/>
  <c r="M31" i="3" s="1"/>
  <c r="N31" i="3" s="1"/>
  <c r="J32" i="3"/>
  <c r="L32" i="3" s="1"/>
  <c r="M32" i="3" s="1"/>
  <c r="N32" i="3" s="1"/>
  <c r="J33" i="3"/>
  <c r="L33" i="3" s="1"/>
  <c r="M33" i="3" s="1"/>
  <c r="N33" i="3" s="1"/>
  <c r="J34" i="3"/>
  <c r="L34" i="3" s="1"/>
  <c r="M34" i="3" s="1"/>
  <c r="N34" i="3" s="1"/>
  <c r="J10" i="3"/>
  <c r="L10" i="3" s="1"/>
  <c r="M10" i="3" s="1"/>
  <c r="N10" i="3" s="1"/>
  <c r="D36" i="3" l="1"/>
  <c r="H36" i="3"/>
  <c r="I36" i="3"/>
  <c r="J36" i="3"/>
  <c r="K36" i="3"/>
  <c r="L36" i="3"/>
  <c r="M36" i="3"/>
  <c r="N3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<sst xmlns="http://schemas.openxmlformats.org/spreadsheetml/2006/main" count="325" uniqueCount="149">
  <si>
    <t>⇒【（１）児童発達支援センター】に集約する。</t>
    <rPh sb="17" eb="19">
      <t>シュウヤク</t>
    </rPh>
    <phoneticPr fontId="5"/>
  </si>
  <si>
    <t>・</t>
    <phoneticPr fontId="5"/>
  </si>
  <si>
    <t>２．④欄には事業所が所在する市町村名を記載すること。</t>
    <rPh sb="3" eb="4">
      <t>ラン</t>
    </rPh>
    <rPh sb="6" eb="9">
      <t>ジギョウショ</t>
    </rPh>
    <rPh sb="10" eb="12">
      <t>ショザイ</t>
    </rPh>
    <rPh sb="14" eb="18">
      <t>シチョウソンメイ</t>
    </rPh>
    <rPh sb="19" eb="21">
      <t>キサイ</t>
    </rPh>
    <phoneticPr fontId="5"/>
  </si>
  <si>
    <t>１．②欄には公立（自治体による設置）又は私立（社会福祉法人、株式会社、学校法人等による設置）を記載すること。</t>
    <rPh sb="3" eb="4">
      <t>ラン</t>
    </rPh>
    <rPh sb="6" eb="8">
      <t>コウリツ</t>
    </rPh>
    <rPh sb="9" eb="12">
      <t>ジチタイ</t>
    </rPh>
    <rPh sb="15" eb="17">
      <t>セッチ</t>
    </rPh>
    <rPh sb="18" eb="19">
      <t>マタ</t>
    </rPh>
    <rPh sb="20" eb="22">
      <t>シリツ</t>
    </rPh>
    <rPh sb="23" eb="25">
      <t>シャカイ</t>
    </rPh>
    <rPh sb="25" eb="27">
      <t>フクシ</t>
    </rPh>
    <rPh sb="27" eb="29">
      <t>ホウジン</t>
    </rPh>
    <rPh sb="30" eb="34">
      <t>カブシキガイシャ</t>
    </rPh>
    <rPh sb="35" eb="37">
      <t>ガッコウ</t>
    </rPh>
    <rPh sb="37" eb="39">
      <t>ホウジン</t>
    </rPh>
    <rPh sb="39" eb="40">
      <t>ナド</t>
    </rPh>
    <rPh sb="43" eb="45">
      <t>セッチ</t>
    </rPh>
    <rPh sb="47" eb="49">
      <t>キサイ</t>
    </rPh>
    <phoneticPr fontId="7"/>
  </si>
  <si>
    <t>記載要領</t>
    <rPh sb="0" eb="2">
      <t>キサイ</t>
    </rPh>
    <rPh sb="2" eb="4">
      <t>ヨウリョウ</t>
    </rPh>
    <phoneticPr fontId="5"/>
  </si>
  <si>
    <t>◆</t>
    <phoneticPr fontId="5"/>
  </si>
  <si>
    <t>台</t>
    <rPh sb="0" eb="1">
      <t>ダイ</t>
    </rPh>
    <phoneticPr fontId="5"/>
  </si>
  <si>
    <t>円</t>
    <rPh sb="0" eb="1">
      <t>エン</t>
    </rPh>
    <phoneticPr fontId="5"/>
  </si>
  <si>
    <t>所在市区町村数</t>
    <rPh sb="0" eb="6">
      <t>ショザイシクチョウソン</t>
    </rPh>
    <rPh sb="6" eb="7">
      <t>スウ</t>
    </rPh>
    <phoneticPr fontId="5"/>
  </si>
  <si>
    <t>か所</t>
    <rPh sb="1" eb="2">
      <t>トコロ</t>
    </rPh>
    <phoneticPr fontId="5"/>
  </si>
  <si>
    <t>⑯</t>
    <phoneticPr fontId="4"/>
  </si>
  <si>
    <t>⑭</t>
    <phoneticPr fontId="5"/>
  </si>
  <si>
    <t>⑬</t>
    <phoneticPr fontId="5"/>
  </si>
  <si>
    <t>⑫</t>
    <phoneticPr fontId="5"/>
  </si>
  <si>
    <t>⑪</t>
    <phoneticPr fontId="5"/>
  </si>
  <si>
    <t>⑩</t>
    <phoneticPr fontId="5"/>
  </si>
  <si>
    <t>⑨</t>
    <phoneticPr fontId="5"/>
  </si>
  <si>
    <t>⑧</t>
    <phoneticPr fontId="5"/>
  </si>
  <si>
    <t>⑦（⑤ー⑥）</t>
    <phoneticPr fontId="5"/>
  </si>
  <si>
    <t>⑥</t>
    <phoneticPr fontId="5"/>
  </si>
  <si>
    <t>⑤</t>
    <phoneticPr fontId="5"/>
  </si>
  <si>
    <t>④</t>
    <phoneticPr fontId="5"/>
  </si>
  <si>
    <t>③</t>
    <phoneticPr fontId="5"/>
  </si>
  <si>
    <t>②</t>
    <phoneticPr fontId="5"/>
  </si>
  <si>
    <t>①</t>
    <phoneticPr fontId="5"/>
  </si>
  <si>
    <t>装置の認定番号</t>
    <rPh sb="0" eb="2">
      <t>ソウチ</t>
    </rPh>
    <rPh sb="3" eb="5">
      <t>ニンテイ</t>
    </rPh>
    <rPh sb="5" eb="7">
      <t>バンゴウ</t>
    </rPh>
    <phoneticPr fontId="5"/>
  </si>
  <si>
    <t>装置を装備する車両の乗車定員数</t>
    <phoneticPr fontId="5"/>
  </si>
  <si>
    <t>装置を装備する車両の台数</t>
    <rPh sb="10" eb="12">
      <t>ダイスウ</t>
    </rPh>
    <phoneticPr fontId="5"/>
  </si>
  <si>
    <t>国庫補助所要額</t>
    <rPh sb="0" eb="2">
      <t>コッコ</t>
    </rPh>
    <rPh sb="2" eb="4">
      <t>ホジョ</t>
    </rPh>
    <rPh sb="4" eb="7">
      <t>ショヨウガク</t>
    </rPh>
    <phoneticPr fontId="5"/>
  </si>
  <si>
    <t>国庫補助基本額</t>
    <rPh sb="0" eb="2">
      <t>コッコ</t>
    </rPh>
    <rPh sb="2" eb="4">
      <t>ホジョ</t>
    </rPh>
    <rPh sb="4" eb="7">
      <t>キホンガク</t>
    </rPh>
    <phoneticPr fontId="5"/>
  </si>
  <si>
    <t>選定額</t>
    <rPh sb="0" eb="2">
      <t>センテイ</t>
    </rPh>
    <rPh sb="2" eb="3">
      <t>ガク</t>
    </rPh>
    <phoneticPr fontId="5"/>
  </si>
  <si>
    <t>国庫補助基準額</t>
    <rPh sb="0" eb="2">
      <t>コッコ</t>
    </rPh>
    <rPh sb="2" eb="4">
      <t>ホジョ</t>
    </rPh>
    <rPh sb="4" eb="7">
      <t>キジュンガク</t>
    </rPh>
    <phoneticPr fontId="5"/>
  </si>
  <si>
    <t>差引額</t>
    <rPh sb="0" eb="3">
      <t>サシヒキガク</t>
    </rPh>
    <phoneticPr fontId="5"/>
  </si>
  <si>
    <t>寄付金その他の収入予定額</t>
    <rPh sb="0" eb="3">
      <t>キフキン</t>
    </rPh>
    <rPh sb="5" eb="6">
      <t>タ</t>
    </rPh>
    <rPh sb="7" eb="9">
      <t>シュウニュウ</t>
    </rPh>
    <rPh sb="9" eb="12">
      <t>ヨテイガク</t>
    </rPh>
    <phoneticPr fontId="5"/>
  </si>
  <si>
    <t>対象経費支出予定額</t>
    <rPh sb="0" eb="2">
      <t>タイショウ</t>
    </rPh>
    <rPh sb="2" eb="4">
      <t>ケイヒ</t>
    </rPh>
    <rPh sb="4" eb="6">
      <t>シシュツ</t>
    </rPh>
    <rPh sb="6" eb="9">
      <t>ヨテイガク</t>
    </rPh>
    <phoneticPr fontId="5"/>
  </si>
  <si>
    <t>所在市区町村名</t>
    <rPh sb="0" eb="2">
      <t>ショザイ</t>
    </rPh>
    <rPh sb="2" eb="4">
      <t>シク</t>
    </rPh>
    <rPh sb="4" eb="6">
      <t>チョウソン</t>
    </rPh>
    <rPh sb="6" eb="7">
      <t>メイ</t>
    </rPh>
    <phoneticPr fontId="5"/>
  </si>
  <si>
    <t>設置主体</t>
    <rPh sb="0" eb="2">
      <t>セッチ</t>
    </rPh>
    <rPh sb="2" eb="4">
      <t>シュタイ</t>
    </rPh>
    <phoneticPr fontId="5"/>
  </si>
  <si>
    <t>公立・
私立の別</t>
    <rPh sb="0" eb="2">
      <t>コウリツ</t>
    </rPh>
    <rPh sb="2" eb="4">
      <t>コッコウリツ</t>
    </rPh>
    <rPh sb="4" eb="6">
      <t>シリツ</t>
    </rPh>
    <rPh sb="7" eb="8">
      <t>ベツ</t>
    </rPh>
    <phoneticPr fontId="5"/>
  </si>
  <si>
    <t>施設名</t>
    <rPh sb="0" eb="3">
      <t>シセツメイ</t>
    </rPh>
    <phoneticPr fontId="5"/>
  </si>
  <si>
    <t>整理
番号</t>
    <rPh sb="0" eb="2">
      <t>セイリ</t>
    </rPh>
    <rPh sb="3" eb="5">
      <t>バンゴウ</t>
    </rPh>
    <phoneticPr fontId="5"/>
  </si>
  <si>
    <t>所在市区町村数</t>
    <rPh sb="0" eb="2">
      <t>ショザイ</t>
    </rPh>
    <rPh sb="2" eb="6">
      <t>シクチョウソン</t>
    </rPh>
    <rPh sb="6" eb="7">
      <t>スウ</t>
    </rPh>
    <phoneticPr fontId="5"/>
  </si>
  <si>
    <t>【（１）児童発達支援センター】</t>
    <rPh sb="4" eb="6">
      <t>ジドウ</t>
    </rPh>
    <rPh sb="6" eb="8">
      <t>ハッタツ</t>
    </rPh>
    <rPh sb="8" eb="10">
      <t>シエン</t>
    </rPh>
    <phoneticPr fontId="5"/>
  </si>
  <si>
    <t>【２．事業計画の概要】</t>
    <rPh sb="3" eb="5">
      <t>ジギョウ</t>
    </rPh>
    <rPh sb="5" eb="7">
      <t>ケイカク</t>
    </rPh>
    <rPh sb="8" eb="10">
      <t>ガイヨウ</t>
    </rPh>
    <phoneticPr fontId="5"/>
  </si>
  <si>
    <t>合計</t>
    <rPh sb="0" eb="2">
      <t>ゴウケイ</t>
    </rPh>
    <phoneticPr fontId="5"/>
  </si>
  <si>
    <t>私立</t>
    <rPh sb="0" eb="2">
      <t>シリツ</t>
    </rPh>
    <phoneticPr fontId="5"/>
  </si>
  <si>
    <t>公立</t>
    <rPh sb="0" eb="2">
      <t>コウリツ</t>
    </rPh>
    <phoneticPr fontId="5"/>
  </si>
  <si>
    <t>児童発達支援事業所</t>
    <rPh sb="0" eb="9">
      <t>ジドウハッタツシエンジギョウショ</t>
    </rPh>
    <phoneticPr fontId="7"/>
  </si>
  <si>
    <t>児童発達支援センター</t>
    <rPh sb="0" eb="2">
      <t>ジドウ</t>
    </rPh>
    <rPh sb="2" eb="4">
      <t>ハッタツ</t>
    </rPh>
    <rPh sb="4" eb="6">
      <t>シエン</t>
    </rPh>
    <phoneticPr fontId="7"/>
  </si>
  <si>
    <t>設置台数計</t>
    <phoneticPr fontId="5"/>
  </si>
  <si>
    <t>設置種別計</t>
    <rPh sb="0" eb="2">
      <t>セッチ</t>
    </rPh>
    <rPh sb="2" eb="4">
      <t>シュベツ</t>
    </rPh>
    <rPh sb="4" eb="5">
      <t>ケイ</t>
    </rPh>
    <phoneticPr fontId="5"/>
  </si>
  <si>
    <t>種別</t>
    <rPh sb="0" eb="2">
      <t>シュベツ</t>
    </rPh>
    <phoneticPr fontId="5"/>
  </si>
  <si>
    <t>【１．施設種別の補助事業実施施設数】※自動計算の為、記入不要</t>
    <rPh sb="3" eb="5">
      <t>シセツ</t>
    </rPh>
    <rPh sb="14" eb="16">
      <t>シセツ</t>
    </rPh>
    <rPh sb="19" eb="21">
      <t>ジドウ</t>
    </rPh>
    <rPh sb="21" eb="23">
      <t>ケイサン</t>
    </rPh>
    <rPh sb="24" eb="25">
      <t>タメ</t>
    </rPh>
    <rPh sb="26" eb="28">
      <t>キニュウ</t>
    </rPh>
    <rPh sb="28" eb="30">
      <t>フヨウ</t>
    </rPh>
    <phoneticPr fontId="5"/>
  </si>
  <si>
    <t>都道府県
指定都市
中核市　名</t>
    <rPh sb="0" eb="4">
      <t>トドウフケン</t>
    </rPh>
    <rPh sb="5" eb="7">
      <t>シテイ</t>
    </rPh>
    <rPh sb="7" eb="9">
      <t>トシ</t>
    </rPh>
    <rPh sb="10" eb="13">
      <t>チュウカクシ</t>
    </rPh>
    <rPh sb="14" eb="15">
      <t>メイ</t>
    </rPh>
    <phoneticPr fontId="5"/>
  </si>
  <si>
    <t>８．多機能型事業所については、次の通り１つの事業に集約すること。</t>
    <rPh sb="15" eb="16">
      <t>ツギ</t>
    </rPh>
    <rPh sb="17" eb="18">
      <t>トオ</t>
    </rPh>
    <phoneticPr fontId="5"/>
  </si>
  <si>
    <t>１．①欄には公立（自治体による設置）又は私立（社会福祉法人、株式会社、学校法人等による設置）を記載すること。</t>
    <phoneticPr fontId="3"/>
  </si>
  <si>
    <t>⑬</t>
    <phoneticPr fontId="4"/>
  </si>
  <si>
    <t>⑪　(⑩×3／5)</t>
    <phoneticPr fontId="5"/>
  </si>
  <si>
    <t>⑦（⑤－⑥）</t>
    <phoneticPr fontId="5"/>
  </si>
  <si>
    <t>②</t>
    <phoneticPr fontId="4"/>
  </si>
  <si>
    <t>①　</t>
    <phoneticPr fontId="5"/>
  </si>
  <si>
    <t>導入備品内容
（主な購入物品）</t>
    <rPh sb="8" eb="9">
      <t>オモ</t>
    </rPh>
    <rPh sb="10" eb="12">
      <t>コウニュウ</t>
    </rPh>
    <rPh sb="12" eb="14">
      <t>ブッピン</t>
    </rPh>
    <phoneticPr fontId="7"/>
  </si>
  <si>
    <t>差引額</t>
    <rPh sb="0" eb="3">
      <t>サシヒキガク</t>
    </rPh>
    <phoneticPr fontId="7"/>
  </si>
  <si>
    <t>寄付金その他の収入予定額</t>
    <rPh sb="0" eb="3">
      <t>キフキン</t>
    </rPh>
    <rPh sb="5" eb="6">
      <t>タ</t>
    </rPh>
    <rPh sb="7" eb="9">
      <t>シュウニュウ</t>
    </rPh>
    <rPh sb="9" eb="12">
      <t>ヨテイガク</t>
    </rPh>
    <phoneticPr fontId="7"/>
  </si>
  <si>
    <t>対象経費支出予定額</t>
    <rPh sb="0" eb="2">
      <t>タイショウ</t>
    </rPh>
    <rPh sb="2" eb="4">
      <t>ケイヒ</t>
    </rPh>
    <rPh sb="4" eb="6">
      <t>シシュツ</t>
    </rPh>
    <rPh sb="6" eb="8">
      <t>ヨテイ</t>
    </rPh>
    <rPh sb="8" eb="9">
      <t>ガク</t>
    </rPh>
    <phoneticPr fontId="7"/>
  </si>
  <si>
    <t>施設名称</t>
    <rPh sb="0" eb="4">
      <t>シセツメイショウ</t>
    </rPh>
    <phoneticPr fontId="7"/>
  </si>
  <si>
    <t>設置主体</t>
    <rPh sb="0" eb="2">
      <t>セッチ</t>
    </rPh>
    <rPh sb="2" eb="4">
      <t>シュタイ</t>
    </rPh>
    <phoneticPr fontId="7"/>
  </si>
  <si>
    <t>施設種別</t>
    <rPh sb="0" eb="2">
      <t>シセツ</t>
    </rPh>
    <rPh sb="2" eb="3">
      <t>シュ</t>
    </rPh>
    <rPh sb="3" eb="4">
      <t>ベツ</t>
    </rPh>
    <phoneticPr fontId="4"/>
  </si>
  <si>
    <t>公立・
私立の別</t>
    <rPh sb="0" eb="2">
      <t>コウリツ</t>
    </rPh>
    <rPh sb="2" eb="4">
      <t>コッコウリツ</t>
    </rPh>
    <rPh sb="4" eb="6">
      <t>シリツ</t>
    </rPh>
    <rPh sb="7" eb="8">
      <t>ベツ</t>
    </rPh>
    <phoneticPr fontId="7"/>
  </si>
  <si>
    <t>整理
番号</t>
    <rPh sb="0" eb="2">
      <t>セイリ</t>
    </rPh>
    <rPh sb="3" eb="5">
      <t>バンゴウ</t>
    </rPh>
    <phoneticPr fontId="7"/>
  </si>
  <si>
    <t>「②ＩＣＴを活用した子供の見守り支援事業」</t>
    <phoneticPr fontId="5"/>
  </si>
  <si>
    <t>自治体補助額</t>
    <rPh sb="0" eb="3">
      <t>ジチタイ</t>
    </rPh>
    <rPh sb="3" eb="6">
      <t>ホジョガク</t>
    </rPh>
    <phoneticPr fontId="5"/>
  </si>
  <si>
    <t>⑮</t>
    <phoneticPr fontId="4"/>
  </si>
  <si>
    <t>施設数</t>
    <rPh sb="0" eb="2">
      <t>シセツ</t>
    </rPh>
    <phoneticPr fontId="5"/>
  </si>
  <si>
    <t>２．⑨欄は、⑦欄及び⑧欄を比較し、いずれか少ない方の額を記載すること。</t>
    <rPh sb="24" eb="25">
      <t>ホウ</t>
    </rPh>
    <phoneticPr fontId="5"/>
  </si>
  <si>
    <t>購入日
(年・月・日）</t>
    <rPh sb="0" eb="2">
      <t>コウニュウ</t>
    </rPh>
    <rPh sb="2" eb="3">
      <t>ビ</t>
    </rPh>
    <rPh sb="5" eb="6">
      <t>ネン</t>
    </rPh>
    <rPh sb="7" eb="8">
      <t>ツキ</t>
    </rPh>
    <rPh sb="9" eb="10">
      <t>ヒ</t>
    </rPh>
    <phoneticPr fontId="4"/>
  </si>
  <si>
    <r>
      <t xml:space="preserve">購入日
</t>
    </r>
    <r>
      <rPr>
        <sz val="10"/>
        <color theme="1"/>
        <rFont val="ＭＳ 明朝"/>
        <family val="1"/>
        <charset val="128"/>
      </rPr>
      <t>（年・月・日）</t>
    </r>
    <rPh sb="0" eb="2">
      <t>コウニュウ</t>
    </rPh>
    <rPh sb="2" eb="3">
      <t>ビ</t>
    </rPh>
    <rPh sb="5" eb="6">
      <t>ネン</t>
    </rPh>
    <rPh sb="7" eb="8">
      <t>ツキ</t>
    </rPh>
    <rPh sb="9" eb="10">
      <t>ヒ</t>
    </rPh>
    <phoneticPr fontId="4"/>
  </si>
  <si>
    <t>購入日
（年・月・日）</t>
    <rPh sb="0" eb="2">
      <t>コウニュウ</t>
    </rPh>
    <rPh sb="2" eb="3">
      <t>ヒ</t>
    </rPh>
    <rPh sb="5" eb="6">
      <t>ネン</t>
    </rPh>
    <rPh sb="7" eb="8">
      <t>ツキ</t>
    </rPh>
    <rPh sb="9" eb="10">
      <t>ヒ</t>
    </rPh>
    <phoneticPr fontId="4"/>
  </si>
  <si>
    <t>【（２）児童発達支援事業所】</t>
    <rPh sb="4" eb="6">
      <t>ジドウ</t>
    </rPh>
    <rPh sb="6" eb="8">
      <t>ハッタツ</t>
    </rPh>
    <rPh sb="8" eb="10">
      <t>シエン</t>
    </rPh>
    <rPh sb="10" eb="12">
      <t>ジギョウ</t>
    </rPh>
    <rPh sb="12" eb="13">
      <t>トコロ</t>
    </rPh>
    <phoneticPr fontId="5"/>
  </si>
  <si>
    <t>放課後等デイサービス事業所</t>
    <rPh sb="0" eb="4">
      <t>ホウカゴトウ</t>
    </rPh>
    <rPh sb="10" eb="13">
      <t>ジギョウショ</t>
    </rPh>
    <phoneticPr fontId="7"/>
  </si>
  <si>
    <t>【（３）放課後等デイサービス事業所】</t>
    <rPh sb="4" eb="8">
      <t>ホウカゴナド</t>
    </rPh>
    <rPh sb="14" eb="17">
      <t>ジギョウショ</t>
    </rPh>
    <phoneticPr fontId="5"/>
  </si>
  <si>
    <t>　【（１）児童発達支援センター】と【（２）児童発達支援事業】と【（３）放課後等デイサービス事業所】の多機能型の場合</t>
    <rPh sb="45" eb="48">
      <t>ジギョウショ</t>
    </rPh>
    <rPh sb="50" eb="54">
      <t>タキノウガタ</t>
    </rPh>
    <rPh sb="55" eb="57">
      <t>バアイ</t>
    </rPh>
    <phoneticPr fontId="5"/>
  </si>
  <si>
    <t>　【（１）児童発達支援センター】と【（２）児童発達支援事業所】の多機能型の場合</t>
    <rPh sb="29" eb="30">
      <t>トコロ</t>
    </rPh>
    <rPh sb="32" eb="36">
      <t>タキノウガタ</t>
    </rPh>
    <rPh sb="37" eb="39">
      <t>バアイ</t>
    </rPh>
    <phoneticPr fontId="5"/>
  </si>
  <si>
    <t>　【（１）児童発達支援センター】と【（３）放課後等デイサービス事業所】の多機能型の場合</t>
    <rPh sb="31" eb="34">
      <t>ジギョウショ</t>
    </rPh>
    <rPh sb="36" eb="40">
      <t>タキノウガタ</t>
    </rPh>
    <rPh sb="41" eb="43">
      <t>バアイ</t>
    </rPh>
    <phoneticPr fontId="5"/>
  </si>
  <si>
    <t>　【（２）児童発達支援事業所】と【（３）放課後等デイサービス事業所】の多機能型の場合</t>
    <rPh sb="13" eb="14">
      <t>トコロ</t>
    </rPh>
    <rPh sb="30" eb="33">
      <t>ジギョウショ</t>
    </rPh>
    <rPh sb="35" eb="39">
      <t>タキノウガタ</t>
    </rPh>
    <rPh sb="40" eb="42">
      <t>バアイ</t>
    </rPh>
    <phoneticPr fontId="5"/>
  </si>
  <si>
    <t>　【（１）児童発達支援センター】と【（２）児童発達支援事業所】と【（３）放課後等デイサービス事業所】の多機能型の場合</t>
    <rPh sb="29" eb="30">
      <t>トコロ</t>
    </rPh>
    <rPh sb="46" eb="49">
      <t>ジギョウショ</t>
    </rPh>
    <rPh sb="51" eb="55">
      <t>タキノウガタ</t>
    </rPh>
    <rPh sb="56" eb="58">
      <t>バアイ</t>
    </rPh>
    <phoneticPr fontId="5"/>
  </si>
  <si>
    <t>⇒【（２）児童発達支援事業所】に集約する。</t>
    <rPh sb="13" eb="14">
      <t>トコロ</t>
    </rPh>
    <rPh sb="16" eb="18">
      <t>シュウヤク</t>
    </rPh>
    <phoneticPr fontId="5"/>
  </si>
  <si>
    <t>購入日
（年・月・日）</t>
    <rPh sb="0" eb="2">
      <t>コウニュウ</t>
    </rPh>
    <rPh sb="2" eb="3">
      <t>ビ</t>
    </rPh>
    <rPh sb="5" eb="6">
      <t>トシ</t>
    </rPh>
    <rPh sb="7" eb="8">
      <t>ツキ</t>
    </rPh>
    <rPh sb="9" eb="10">
      <t>ヒ</t>
    </rPh>
    <phoneticPr fontId="4"/>
  </si>
  <si>
    <t>公立</t>
  </si>
  <si>
    <t>○○県</t>
    <rPh sb="2" eb="3">
      <t>ケン</t>
    </rPh>
    <phoneticPr fontId="4"/>
  </si>
  <si>
    <t>B市</t>
    <rPh sb="1" eb="2">
      <t>シ</t>
    </rPh>
    <phoneticPr fontId="4"/>
  </si>
  <si>
    <t>A児童発達支援センター</t>
    <rPh sb="1" eb="3">
      <t>ジドウ</t>
    </rPh>
    <rPh sb="3" eb="5">
      <t>ハッタツ</t>
    </rPh>
    <rPh sb="5" eb="7">
      <t>シエン</t>
    </rPh>
    <phoneticPr fontId="4"/>
  </si>
  <si>
    <t>例）</t>
    <rPh sb="0" eb="1">
      <t>レイ</t>
    </rPh>
    <phoneticPr fontId="4"/>
  </si>
  <si>
    <t>車両a：6
車両b：8</t>
    <rPh sb="0" eb="2">
      <t>シャリョウ</t>
    </rPh>
    <rPh sb="6" eb="8">
      <t>シャリョウ</t>
    </rPh>
    <phoneticPr fontId="4"/>
  </si>
  <si>
    <t>A-001</t>
    <phoneticPr fontId="4"/>
  </si>
  <si>
    <t>⑱</t>
    <phoneticPr fontId="4"/>
  </si>
  <si>
    <t>⑰</t>
    <phoneticPr fontId="4"/>
  </si>
  <si>
    <t>⑲</t>
    <phoneticPr fontId="4"/>
  </si>
  <si>
    <t>⑳</t>
    <phoneticPr fontId="4"/>
  </si>
  <si>
    <t>○</t>
  </si>
  <si>
    <t>○</t>
    <phoneticPr fontId="4"/>
  </si>
  <si>
    <t>×</t>
    <phoneticPr fontId="4"/>
  </si>
  <si>
    <t>・</t>
    <phoneticPr fontId="4"/>
  </si>
  <si>
    <t>　　　⑰欄　　障害児の送迎を目的とし、日常的に運行する車両である。（※１参照）</t>
    <rPh sb="4" eb="5">
      <t>ラン</t>
    </rPh>
    <phoneticPr fontId="4"/>
  </si>
  <si>
    <t>　　　⑱欄　　座席を３列以上有する車両である。（※１及び※２参照）</t>
    <rPh sb="4" eb="5">
      <t>ラン</t>
    </rPh>
    <phoneticPr fontId="4"/>
  </si>
  <si>
    <t>　　　⑲欄　　３列目以降に子どもが立ち入れないようにして安全確保を図ることが困難な車両である。（※２参照）</t>
    <rPh sb="4" eb="5">
      <t>ラン</t>
    </rPh>
    <phoneticPr fontId="4"/>
  </si>
  <si>
    <t>※１</t>
    <phoneticPr fontId="7"/>
  </si>
  <si>
    <t>「児童福祉法に基づく指定通所支援の事業等の人員、設備及び運営に関する基準」
（平成二十四年厚生労働省令第十五号）（抄）</t>
    <phoneticPr fontId="7"/>
  </si>
  <si>
    <t>（自動車を運行する場合の所在の確認）</t>
    <phoneticPr fontId="7"/>
  </si>
  <si>
    <t>第四十条の三　</t>
    <phoneticPr fontId="7"/>
  </si>
  <si>
    <t>２　指定児童発達支援事業者は、障害児の送迎を目的とした自動車（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を日常的に運行するときは、当該自動車にブザーその他の車内の障害児の見落としを防止する装置を備え、これを用いて前項に定める所在の確認（障害児の降車の際に限る。）を行わなければならない。</t>
    <phoneticPr fontId="7"/>
  </si>
  <si>
    <t>　　　　　　　「児童福祉施設の設備及び運営に関する基準等の一部を改正する省令について（通知）」（令和４年12月28日）第三の２について確認した。（※１及び※２参照）</t>
    <phoneticPr fontId="7"/>
  </si>
  <si>
    <t>※２</t>
    <phoneticPr fontId="7"/>
  </si>
  <si>
    <t>「児童福祉施設の設備及び運営に関する基準等の一部を改正する省令について（通知）」（令和４年12月28日）より一部抜粋</t>
    <phoneticPr fontId="7"/>
  </si>
  <si>
    <t>第三　留意事項
２　安全装置に係る義務付けの対象となる自動車
　通園を目的とした自動車のうち、座席が２列以下の自動車を除く全ての自動車が原則として安全装置に係る義務付けの対象となる。
　なお、座席が２列以下の自動車と同様に義務付けから除外される「その他利用の態様を勘案してこれと同程度に園児の見落としのおそれが少ないと認められるもの」については、例えば、座席が３列以上あるものの、園児が確実に３列目以降を使用できないように園児が確実に通過できない鍵付きの柵を車体に固着させて２列目までと３列目以降を隔絶することなどが考えられるが、安全装置が義務付けられる経緯・趣旨に鑑み、その判断は十分慎重に行うこと。
（※）「座席」には、車椅子を使用する園児が当該車椅子に乗ったまま乗車するためのスペースを含む。</t>
    <phoneticPr fontId="7"/>
  </si>
  <si>
    <t>※３</t>
    <phoneticPr fontId="7"/>
  </si>
  <si>
    <t>送迎用バスの置き去り防止を支援する安全装置のガイドライン
（https://www.mlit.go.jp/report/press/content/001579452.pdf）</t>
    <phoneticPr fontId="7"/>
  </si>
  <si>
    <t>　　　　　　　（当該事業所として自動車を保有しているが送迎を行っておらず、事業所外活動にのみ使用している場合や、職員が通常業務において外勤等にのみ使用している場合等を除く。）</t>
    <rPh sb="37" eb="40">
      <t>ジギョウショ</t>
    </rPh>
    <rPh sb="56" eb="58">
      <t>ショクイン</t>
    </rPh>
    <rPh sb="59" eb="61">
      <t>ツウジョウ</t>
    </rPh>
    <rPh sb="61" eb="63">
      <t>ギョウム</t>
    </rPh>
    <rPh sb="67" eb="69">
      <t>ガイキン</t>
    </rPh>
    <rPh sb="69" eb="70">
      <t>トウ</t>
    </rPh>
    <rPh sb="73" eb="75">
      <t>シヨウ</t>
    </rPh>
    <rPh sb="79" eb="81">
      <t>バアイ</t>
    </rPh>
    <phoneticPr fontId="7"/>
  </si>
  <si>
    <t>　　　⑳欄　　送迎用バスの置き去り防止を支援する安全装置のガイドラインに適合する装置である。（※３参照）</t>
    <rPh sb="4" eb="5">
      <t>ラン</t>
    </rPh>
    <phoneticPr fontId="4"/>
  </si>
  <si>
    <t>㉑</t>
    <phoneticPr fontId="7"/>
  </si>
  <si>
    <t>車両a：現在児童が３列目を使用しているため。
車両b：児童の障害特性上、柵を設置することで、安全を確保できなくなるため</t>
    <rPh sb="4" eb="6">
      <t>ゲンザイ</t>
    </rPh>
    <rPh sb="6" eb="8">
      <t>ジドウ</t>
    </rPh>
    <rPh sb="10" eb="12">
      <t>レツメ</t>
    </rPh>
    <rPh sb="13" eb="15">
      <t>シヨウ</t>
    </rPh>
    <rPh sb="27" eb="29">
      <t>ジドウ</t>
    </rPh>
    <rPh sb="30" eb="32">
      <t>ショウガイ</t>
    </rPh>
    <rPh sb="32" eb="34">
      <t>トクセイ</t>
    </rPh>
    <rPh sb="34" eb="35">
      <t>ジョウ</t>
    </rPh>
    <rPh sb="36" eb="37">
      <t>サク</t>
    </rPh>
    <rPh sb="38" eb="40">
      <t>セッチ</t>
    </rPh>
    <rPh sb="46" eb="48">
      <t>アンゼン</t>
    </rPh>
    <rPh sb="49" eb="51">
      <t>カクホ</t>
    </rPh>
    <phoneticPr fontId="7"/>
  </si>
  <si>
    <t>点検項目</t>
    <rPh sb="0" eb="2">
      <t>テンケン</t>
    </rPh>
    <rPh sb="2" eb="4">
      <t>コウモク</t>
    </rPh>
    <phoneticPr fontId="7"/>
  </si>
  <si>
    <t>　　　⑯欄　　「児童福祉法に基づく指定通所支援の事業等の人員、設備及び運営に関する基準」（令和４年厚生労働省令第175号）第四十条の三第２項及び</t>
    <phoneticPr fontId="4"/>
  </si>
  <si>
    <t>　　　㉑欄　　⑲欄にて安全確保を図ることが困難であると判断した理由を記載すること。</t>
    <rPh sb="4" eb="5">
      <t>ラン</t>
    </rPh>
    <phoneticPr fontId="7"/>
  </si>
  <si>
    <t>３．⑫欄は、安全装置を設置する送迎用バスの台数を記載すること。</t>
    <rPh sb="3" eb="4">
      <t>ラン</t>
    </rPh>
    <rPh sb="6" eb="8">
      <t>アンゼン</t>
    </rPh>
    <rPh sb="8" eb="10">
      <t>ソウチ</t>
    </rPh>
    <rPh sb="11" eb="13">
      <t>セッチ</t>
    </rPh>
    <rPh sb="15" eb="18">
      <t>ソウゲイヨウ</t>
    </rPh>
    <rPh sb="21" eb="23">
      <t>ダイスウ</t>
    </rPh>
    <rPh sb="24" eb="26">
      <t>キサイ</t>
    </rPh>
    <phoneticPr fontId="7"/>
  </si>
  <si>
    <t>４．⑬欄は、安全装置を設置する送迎用バスの乗車定員を記載すること。なお、送迎用バスを複数所持している場合は、例で示したように、それぞれの乗車定員を記載すること。</t>
    <rPh sb="3" eb="4">
      <t>ラン</t>
    </rPh>
    <rPh sb="6" eb="8">
      <t>アンゼン</t>
    </rPh>
    <rPh sb="8" eb="10">
      <t>ソウチ</t>
    </rPh>
    <rPh sb="11" eb="13">
      <t>セッチ</t>
    </rPh>
    <rPh sb="15" eb="18">
      <t>ソウゲイヨウ</t>
    </rPh>
    <rPh sb="21" eb="23">
      <t>ジョウシャ</t>
    </rPh>
    <rPh sb="23" eb="25">
      <t>テイイン</t>
    </rPh>
    <rPh sb="26" eb="28">
      <t>キサイ</t>
    </rPh>
    <rPh sb="36" eb="39">
      <t>ソウゲイヨウ</t>
    </rPh>
    <rPh sb="42" eb="44">
      <t>フクスウ</t>
    </rPh>
    <rPh sb="44" eb="46">
      <t>ショジ</t>
    </rPh>
    <rPh sb="50" eb="52">
      <t>バアイ</t>
    </rPh>
    <rPh sb="54" eb="55">
      <t>レイ</t>
    </rPh>
    <rPh sb="56" eb="57">
      <t>シメ</t>
    </rPh>
    <rPh sb="68" eb="70">
      <t>ジョウシャ</t>
    </rPh>
    <rPh sb="70" eb="72">
      <t>テイイン</t>
    </rPh>
    <rPh sb="73" eb="75">
      <t>キサイ</t>
    </rPh>
    <phoneticPr fontId="7"/>
  </si>
  <si>
    <t>６．⑮欄は購入日（本調査時において、未購入の場合は、令和５年度末までの予定日）を記入する。</t>
    <rPh sb="3" eb="4">
      <t>ラン</t>
    </rPh>
    <rPh sb="5" eb="7">
      <t>コウニュウ</t>
    </rPh>
    <rPh sb="7" eb="8">
      <t>ヒ</t>
    </rPh>
    <rPh sb="9" eb="10">
      <t>ホン</t>
    </rPh>
    <rPh sb="10" eb="13">
      <t>チョウサジ</t>
    </rPh>
    <rPh sb="18" eb="21">
      <t>ミコウニュウ</t>
    </rPh>
    <rPh sb="22" eb="24">
      <t>バアイ</t>
    </rPh>
    <rPh sb="26" eb="28">
      <t>レイワ</t>
    </rPh>
    <rPh sb="29" eb="31">
      <t>ネンド</t>
    </rPh>
    <rPh sb="31" eb="32">
      <t>マツ</t>
    </rPh>
    <rPh sb="35" eb="38">
      <t>ヨテイビ</t>
    </rPh>
    <rPh sb="40" eb="42">
      <t>キニュウ</t>
    </rPh>
    <phoneticPr fontId="7"/>
  </si>
  <si>
    <t>７．１つの施設で装置が複数種ある場合は、装置の種類毎に記載すること。その場合、①～④は同一の記載とすること。</t>
    <rPh sb="5" eb="7">
      <t>シセツ</t>
    </rPh>
    <rPh sb="8" eb="10">
      <t>ソウチ</t>
    </rPh>
    <rPh sb="11" eb="13">
      <t>フクスウ</t>
    </rPh>
    <rPh sb="13" eb="14">
      <t>シュ</t>
    </rPh>
    <rPh sb="16" eb="18">
      <t>バアイ</t>
    </rPh>
    <rPh sb="20" eb="22">
      <t>ソウチ</t>
    </rPh>
    <rPh sb="23" eb="25">
      <t>シュルイ</t>
    </rPh>
    <rPh sb="25" eb="26">
      <t>ゴト</t>
    </rPh>
    <rPh sb="27" eb="29">
      <t>キサイ</t>
    </rPh>
    <rPh sb="36" eb="38">
      <t>バアイ</t>
    </rPh>
    <rPh sb="43" eb="45">
      <t>ドウイツ</t>
    </rPh>
    <rPh sb="46" eb="48">
      <t>キサイ</t>
    </rPh>
    <phoneticPr fontId="4"/>
  </si>
  <si>
    <t>５．⑭欄は、装置リスト（こども家庭庁ホームページに掲載）に記載された認定番号を、車両ごとに記載すること。</t>
    <rPh sb="3" eb="4">
      <t>ラン</t>
    </rPh>
    <phoneticPr fontId="7"/>
  </si>
  <si>
    <t>https://www.cfa.go.jp/policies/child-safety/list/</t>
    <phoneticPr fontId="7"/>
  </si>
  <si>
    <t>　　　　こども家庭庁ホームページ</t>
    <rPh sb="7" eb="9">
      <t>カテイ</t>
    </rPh>
    <rPh sb="9" eb="10">
      <t>チョウ</t>
    </rPh>
    <phoneticPr fontId="7"/>
  </si>
  <si>
    <t>子ども安全安心対策事業「①送迎用バスの改修支援事業」　</t>
    <rPh sb="0" eb="1">
      <t>コ</t>
    </rPh>
    <rPh sb="3" eb="5">
      <t>アンゼン</t>
    </rPh>
    <rPh sb="5" eb="7">
      <t>アンシン</t>
    </rPh>
    <rPh sb="7" eb="9">
      <t>タイサク</t>
    </rPh>
    <rPh sb="9" eb="11">
      <t>ジギョウ</t>
    </rPh>
    <phoneticPr fontId="5"/>
  </si>
  <si>
    <t>◆記載要領</t>
    <phoneticPr fontId="5"/>
  </si>
  <si>
    <t>３．⑫欄には、製品名等を記入すること。</t>
    <rPh sb="3" eb="4">
      <t>ラン</t>
    </rPh>
    <rPh sb="7" eb="10">
      <t>セイヒンメイ</t>
    </rPh>
    <rPh sb="10" eb="11">
      <t>トウ</t>
    </rPh>
    <rPh sb="12" eb="14">
      <t>キニュウ</t>
    </rPh>
    <phoneticPr fontId="3"/>
  </si>
  <si>
    <t>４．⑬欄は購入日（本調査時において、未購入の場合は、令和５年度末までの予定日）を記入する。</t>
    <phoneticPr fontId="3"/>
  </si>
  <si>
    <t>５．多機能型事業所については、次の通り１つの事業に集約すること。</t>
    <rPh sb="15" eb="16">
      <t>ツギ</t>
    </rPh>
    <rPh sb="17" eb="18">
      <t>トオ</t>
    </rPh>
    <phoneticPr fontId="5"/>
  </si>
  <si>
    <t>サービス種別</t>
    <rPh sb="4" eb="6">
      <t>シュベツ</t>
    </rPh>
    <phoneticPr fontId="4"/>
  </si>
  <si>
    <t>事業所番号</t>
    <rPh sb="0" eb="3">
      <t>ジギョウショ</t>
    </rPh>
    <rPh sb="3" eb="5">
      <t>バンゴウ</t>
    </rPh>
    <phoneticPr fontId="4"/>
  </si>
  <si>
    <t>点検項目⑰</t>
    <phoneticPr fontId="4"/>
  </si>
  <si>
    <t>点検項目⑱</t>
    <phoneticPr fontId="4"/>
  </si>
  <si>
    <t>点検項目⑲</t>
    <phoneticPr fontId="4"/>
  </si>
  <si>
    <t>点検項目⑳</t>
    <phoneticPr fontId="4"/>
  </si>
  <si>
    <t>点検項目㉑</t>
    <phoneticPr fontId="4"/>
  </si>
  <si>
    <t>児童発達支援センター</t>
    <rPh sb="0" eb="2">
      <t>ジドウ</t>
    </rPh>
    <rPh sb="2" eb="4">
      <t>ハッタツ</t>
    </rPh>
    <rPh sb="4" eb="6">
      <t>シエン</t>
    </rPh>
    <phoneticPr fontId="4"/>
  </si>
  <si>
    <t>児童発達支援事業所</t>
    <phoneticPr fontId="4"/>
  </si>
  <si>
    <t>放課後等デイサービス事業所</t>
    <phoneticPr fontId="4"/>
  </si>
  <si>
    <t>点検項目⑯</t>
    <phoneticPr fontId="4"/>
  </si>
  <si>
    <t>（⑨×４／５）</t>
  </si>
  <si>
    <t>事業所番号</t>
    <rPh sb="0" eb="3">
      <t>ジギョウショ</t>
    </rPh>
    <rPh sb="3" eb="5">
      <t>バンゴウ</t>
    </rPh>
    <phoneticPr fontId="5"/>
  </si>
  <si>
    <t>9．⑯～㉑欄については、補助対象車両として適切であるか確認するために設けています。×がつく場合は、補助対象車両として認められません。</t>
    <rPh sb="5" eb="6">
      <t>ラン</t>
    </rPh>
    <rPh sb="12" eb="14">
      <t>ホジョ</t>
    </rPh>
    <rPh sb="14" eb="16">
      <t>タイショウ</t>
    </rPh>
    <rPh sb="16" eb="18">
      <t>シャリョウ</t>
    </rPh>
    <rPh sb="21" eb="23">
      <t>テキセツ</t>
    </rPh>
    <rPh sb="27" eb="29">
      <t>カクニン</t>
    </rPh>
    <rPh sb="34" eb="35">
      <t>モウ</t>
    </rPh>
    <rPh sb="45" eb="47">
      <t>バアイ</t>
    </rPh>
    <rPh sb="49" eb="51">
      <t>ホジョ</t>
    </rPh>
    <rPh sb="51" eb="53">
      <t>タイショウ</t>
    </rPh>
    <rPh sb="53" eb="55">
      <t>シャリョウ</t>
    </rPh>
    <rPh sb="58" eb="59">
      <t>ミト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</si>
</sst>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2" formatCode="[$-411]ggge&quot;年&quot;m&quot;月&quot;d&quot;日&quot;;@"/>
  </numFmts>
  <fonts count="34">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11"/>
      <name val="ＭＳ Ｐゴシック"/>
      <family val="3"/>
      <charset val="128"/>
    </font>
    <font>
      <sz val="6"/>
      <name val="Yu Gothic"/>
      <family val="2"/>
      <charset val="128"/>
      <scheme val="minor"/>
    </font>
    <font>
      <sz val="11"/>
      <color theme="1"/>
      <name val="ＭＳ ゴシック"/>
      <family val="3"/>
      <charset val="128"/>
    </font>
    <font>
      <sz val="11"/>
      <color theme="1"/>
      <name val="ＭＳ 明朝"/>
      <family val="1"/>
      <charset val="128"/>
    </font>
    <font>
      <b/>
      <sz val="20"/>
      <color theme="1"/>
      <name val="ＭＳ 明朝"/>
      <family val="1"/>
      <charset val="128"/>
    </font>
    <font>
      <sz val="20"/>
      <color theme="1"/>
      <name val="ＭＳ 明朝"/>
      <family val="1"/>
      <charset val="128"/>
    </font>
    <font>
      <b/>
      <sz val="24"/>
      <color theme="1"/>
      <name val="ＭＳ 明朝"/>
      <family val="1"/>
      <charset val="128"/>
    </font>
    <font>
      <sz val="14"/>
      <color theme="1"/>
      <name val="ＭＳ 明朝"/>
      <family val="1"/>
      <charset val="128"/>
    </font>
    <font>
      <sz val="12"/>
      <color theme="1"/>
      <name val="ＭＳ 明朝"/>
      <family val="1"/>
      <charset val="128"/>
    </font>
    <font>
      <sz val="11"/>
      <color theme="1"/>
      <name val="Yu Gothic"/>
      <family val="2"/>
      <scheme val="minor"/>
    </font>
    <font>
      <sz val="10"/>
      <color theme="1"/>
      <name val="ＭＳ 明朝"/>
      <family val="1"/>
      <charset val="128"/>
    </font>
    <font>
      <sz val="11"/>
      <color theme="1"/>
      <name val="Yu Gothic"/>
      <family val="3"/>
      <charset val="128"/>
      <scheme val="minor"/>
    </font>
    <font>
      <sz val="16"/>
      <color theme="1"/>
      <name val="ＭＳ 明朝"/>
      <family val="1"/>
      <charset val="128"/>
    </font>
    <font>
      <sz val="12"/>
      <color theme="1"/>
      <name val="Yu Gothic"/>
      <family val="3"/>
      <charset val="128"/>
      <scheme val="minor"/>
    </font>
    <font>
      <sz val="11"/>
      <color theme="1"/>
      <name val="ＭＳ Ｐゴシック"/>
      <family val="3"/>
      <charset val="128"/>
    </font>
    <font>
      <b/>
      <sz val="12"/>
      <color theme="1"/>
      <name val="ＭＳ 明朝"/>
      <family val="1"/>
      <charset val="128"/>
    </font>
    <font>
      <b/>
      <sz val="11"/>
      <color theme="1"/>
      <name val="ＭＳ 明朝"/>
      <family val="1"/>
      <charset val="128"/>
    </font>
    <font>
      <b/>
      <sz val="12"/>
      <color theme="1"/>
      <name val="ＭＳ ゴシック"/>
      <family val="3"/>
      <charset val="128"/>
    </font>
    <font>
      <u/>
      <sz val="12"/>
      <color theme="1"/>
      <name val="ＭＳ 明朝"/>
      <family val="1"/>
      <charset val="128"/>
    </font>
    <font>
      <b/>
      <sz val="16"/>
      <color theme="1"/>
      <name val="ＭＳ ゴシック"/>
      <family val="3"/>
      <charset val="128"/>
    </font>
    <font>
      <b/>
      <sz val="12"/>
      <color theme="1"/>
      <name val="Yu Gothic"/>
      <family val="3"/>
      <charset val="128"/>
      <scheme val="minor"/>
    </font>
    <font>
      <sz val="16"/>
      <color theme="1"/>
      <name val="ＭＳ ゴシック"/>
      <family val="3"/>
      <charset val="128"/>
    </font>
    <font>
      <sz val="8"/>
      <color theme="1"/>
      <name val="Yu Gothic"/>
      <family val="3"/>
      <charset val="128"/>
      <scheme val="minor"/>
    </font>
    <font>
      <b/>
      <u/>
      <sz val="18"/>
      <color rgb="FFFF0000"/>
      <name val="BIZ UDPゴシック"/>
      <family val="3"/>
      <charset val="128"/>
    </font>
    <font>
      <b/>
      <sz val="18"/>
      <color rgb="FFFF0000"/>
      <name val="BIZ UDPゴシック"/>
      <family val="3"/>
      <charset val="128"/>
    </font>
    <font>
      <b/>
      <u/>
      <sz val="18"/>
      <color rgb="FFFF0000"/>
      <name val="ＭＳ ゴシック"/>
      <family val="3"/>
      <charset val="128"/>
    </font>
    <font>
      <u/>
      <sz val="11"/>
      <color theme="10"/>
      <name val="Yu Gothic"/>
      <family val="2"/>
      <scheme val="minor"/>
    </font>
    <font>
      <b/>
      <sz val="18"/>
      <color rgb="FFFF0000"/>
      <name val="ＭＳ ゴシック"/>
      <family val="3"/>
      <charset val="128"/>
    </font>
  </fonts>
  <fills count="3">
    <fill>
      <patternFill patternType="none"/>
    </fill>
    <fill>
      <patternFill patternType="gray125"/>
    </fill>
    <fill>
      <patternFill patternType="solid">
        <fgColor rgb="FFFFFF00"/>
        <bgColor indexed="64"/>
      </patternFill>
    </fill>
  </fills>
  <borders count="65">
    <border>
      <left/>
      <right/>
      <top/>
      <bottom/>
      <diagonal/>
    </border>
    <border diagonalUp="1">
      <left style="medium">
        <color indexed="64"/>
      </left>
      <right style="medium">
        <color indexed="64"/>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bottom style="medium">
        <color indexed="64"/>
      </bottom>
      <diagonal/>
    </border>
    <border diagonalUp="1">
      <left/>
      <right style="thin">
        <color indexed="64"/>
      </right>
      <top/>
      <bottom style="medium">
        <color indexed="64"/>
      </bottom>
      <diagonal style="thin">
        <color indexed="64"/>
      </diagonal>
    </border>
    <border diagonalUp="1">
      <left/>
      <right/>
      <top/>
      <bottom style="medium">
        <color indexed="64"/>
      </bottom>
      <diagonal style="thin">
        <color indexed="64"/>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right style="thin">
        <color indexed="64"/>
      </right>
      <top style="medium">
        <color indexed="64"/>
      </top>
      <bottom/>
      <diagonal/>
    </border>
    <border>
      <left style="thin">
        <color indexed="64"/>
      </left>
      <right style="thin">
        <color indexed="64"/>
      </right>
      <top style="medium">
        <color indexed="64"/>
      </top>
      <bottom/>
      <diagonal/>
    </border>
    <border diagonalUp="1">
      <left/>
      <right style="thin">
        <color indexed="64"/>
      </right>
      <top style="medium">
        <color indexed="64"/>
      </top>
      <bottom/>
      <diagonal style="thin">
        <color indexed="64"/>
      </diagonal>
    </border>
    <border diagonalUp="1">
      <left/>
      <right/>
      <top style="medium">
        <color indexed="64"/>
      </top>
      <bottom/>
      <diagonal style="thin">
        <color indexed="64"/>
      </diagonal>
    </border>
    <border>
      <left style="medium">
        <color indexed="64"/>
      </left>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Down="1">
      <left style="medium">
        <color indexed="64"/>
      </left>
      <right style="thin">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style="double">
        <color indexed="64"/>
      </top>
      <bottom/>
      <diagonal style="thin">
        <color indexed="64"/>
      </diagonal>
    </border>
    <border>
      <left style="thin">
        <color indexed="64"/>
      </left>
      <right style="thin">
        <color indexed="64"/>
      </right>
      <top style="double">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diagonalUp="1">
      <left style="medium">
        <color indexed="64"/>
      </left>
      <right/>
      <top style="medium">
        <color indexed="64"/>
      </top>
      <bottom/>
      <diagonal style="thin">
        <color indexed="64"/>
      </diagonal>
    </border>
    <border diagonalUp="1">
      <left style="medium">
        <color indexed="64"/>
      </left>
      <right/>
      <top/>
      <bottom style="medium">
        <color indexed="64"/>
      </bottom>
      <diagonal style="thin">
        <color indexed="64"/>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s>
  <cellStyleXfs count="14">
    <xf numFmtId="0" fontId="0" fillId="0" borderId="0"/>
    <xf numFmtId="0" fontId="3" fillId="0" borderId="0">
      <alignment vertical="center"/>
    </xf>
    <xf numFmtId="38" fontId="3" fillId="0" borderId="0" applyFont="0" applyFill="0" applyBorder="0" applyAlignment="0" applyProtection="0">
      <alignment vertical="center"/>
    </xf>
    <xf numFmtId="0" fontId="6" fillId="0" borderId="0"/>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2" fillId="0" borderId="0" applyFont="0" applyFill="0" applyBorder="0" applyAlignment="0" applyProtection="0">
      <alignment vertical="center"/>
    </xf>
    <xf numFmtId="0" fontId="6" fillId="0" borderId="0"/>
    <xf numFmtId="0" fontId="2" fillId="0" borderId="0">
      <alignment vertical="center"/>
    </xf>
    <xf numFmtId="0" fontId="6" fillId="0" borderId="0"/>
    <xf numFmtId="38" fontId="15" fillId="0" borderId="0" applyFont="0" applyFill="0" applyBorder="0" applyAlignment="0" applyProtection="0">
      <alignment vertical="center"/>
    </xf>
    <xf numFmtId="0" fontId="1" fillId="0" borderId="0">
      <alignment vertical="center"/>
    </xf>
    <xf numFmtId="0" fontId="32" fillId="0" borderId="0" applyNumberFormat="0" applyFill="0" applyBorder="0" applyAlignment="0" applyProtection="0"/>
  </cellStyleXfs>
  <cellXfs count="251">
    <xf numFmtId="0" fontId="0" fillId="0" borderId="0" xfId="0"/>
    <xf numFmtId="38" fontId="9" fillId="2" borderId="21" xfId="11" applyFont="1" applyFill="1" applyBorder="1">
      <alignment vertical="center"/>
    </xf>
    <xf numFmtId="38" fontId="9" fillId="0" borderId="21" xfId="11" applyFont="1" applyBorder="1">
      <alignment vertical="center"/>
    </xf>
    <xf numFmtId="38" fontId="9" fillId="0" borderId="45" xfId="11" applyFont="1" applyBorder="1">
      <alignment vertical="center"/>
    </xf>
    <xf numFmtId="38" fontId="9" fillId="2" borderId="35" xfId="11" applyFont="1" applyFill="1" applyBorder="1">
      <alignment vertical="center"/>
    </xf>
    <xf numFmtId="38" fontId="9" fillId="2" borderId="45" xfId="11" applyFont="1" applyFill="1" applyBorder="1">
      <alignment vertical="center"/>
    </xf>
    <xf numFmtId="38" fontId="9" fillId="0" borderId="43" xfId="11" applyFont="1" applyBorder="1" applyAlignment="1">
      <alignment horizontal="right" vertical="center"/>
    </xf>
    <xf numFmtId="38" fontId="9" fillId="0" borderId="41" xfId="11" applyFont="1" applyFill="1" applyBorder="1">
      <alignment vertical="center"/>
    </xf>
    <xf numFmtId="38" fontId="13" fillId="0" borderId="0" xfId="11" applyFont="1">
      <alignment vertical="center"/>
    </xf>
    <xf numFmtId="38" fontId="9" fillId="0" borderId="0" xfId="11" applyFont="1">
      <alignment vertical="center"/>
    </xf>
    <xf numFmtId="38" fontId="12" fillId="0" borderId="0" xfId="11" applyFont="1">
      <alignment vertical="center"/>
    </xf>
    <xf numFmtId="38" fontId="10" fillId="0" borderId="0" xfId="11" applyFont="1">
      <alignment vertical="center"/>
    </xf>
    <xf numFmtId="38" fontId="9" fillId="0" borderId="21" xfId="11" applyFont="1" applyBorder="1" applyAlignment="1">
      <alignment horizontal="center" vertical="center" wrapText="1"/>
    </xf>
    <xf numFmtId="38" fontId="9" fillId="0" borderId="21" xfId="11" applyFont="1" applyBorder="1" applyAlignment="1">
      <alignment horizontal="center" vertical="center"/>
    </xf>
    <xf numFmtId="38" fontId="9" fillId="0" borderId="46" xfId="11" applyFont="1" applyBorder="1" applyAlignment="1">
      <alignment horizontal="center" vertical="center"/>
    </xf>
    <xf numFmtId="38" fontId="9" fillId="0" borderId="45" xfId="11" applyFont="1" applyBorder="1" applyAlignment="1">
      <alignment horizontal="center" vertical="center" wrapText="1"/>
    </xf>
    <xf numFmtId="38" fontId="9" fillId="0" borderId="0" xfId="11" applyFont="1" applyAlignment="1">
      <alignment horizontal="center" vertical="center"/>
    </xf>
    <xf numFmtId="38" fontId="9" fillId="0" borderId="21" xfId="11" applyFont="1" applyBorder="1" applyAlignment="1">
      <alignment horizontal="right" vertical="center" wrapText="1"/>
    </xf>
    <xf numFmtId="38" fontId="9" fillId="0" borderId="21" xfId="11" applyFont="1" applyBorder="1" applyAlignment="1">
      <alignment horizontal="right" vertical="center"/>
    </xf>
    <xf numFmtId="38" fontId="9" fillId="0" borderId="46" xfId="11" applyFont="1" applyBorder="1" applyAlignment="1">
      <alignment horizontal="right" vertical="center"/>
    </xf>
    <xf numFmtId="38" fontId="9" fillId="0" borderId="0" xfId="11" applyFont="1" applyAlignment="1">
      <alignment horizontal="right" vertical="center"/>
    </xf>
    <xf numFmtId="38" fontId="9" fillId="2" borderId="46" xfId="11" applyFont="1" applyFill="1" applyBorder="1">
      <alignment vertical="center"/>
    </xf>
    <xf numFmtId="38" fontId="9" fillId="2" borderId="44" xfId="11" applyFont="1" applyFill="1" applyBorder="1">
      <alignment vertical="center"/>
    </xf>
    <xf numFmtId="38" fontId="9" fillId="0" borderId="43" xfId="11" applyFont="1" applyBorder="1" applyAlignment="1">
      <alignment horizontal="right" vertical="top" wrapText="1"/>
    </xf>
    <xf numFmtId="38" fontId="9" fillId="0" borderId="41" xfId="11" applyFont="1" applyFill="1" applyBorder="1" applyAlignment="1">
      <alignment vertical="center" wrapText="1"/>
    </xf>
    <xf numFmtId="38" fontId="8" fillId="0" borderId="0" xfId="11" applyFont="1" applyAlignment="1">
      <alignment horizontal="center" vertical="center"/>
    </xf>
    <xf numFmtId="38" fontId="8" fillId="0" borderId="0" xfId="11" applyFont="1" applyFill="1" applyBorder="1">
      <alignment vertical="center"/>
    </xf>
    <xf numFmtId="38" fontId="9" fillId="0" borderId="0" xfId="11" applyFont="1" applyFill="1" applyBorder="1">
      <alignment vertical="center"/>
    </xf>
    <xf numFmtId="38" fontId="8" fillId="0" borderId="0" xfId="11" applyFont="1">
      <alignment vertical="center"/>
    </xf>
    <xf numFmtId="38" fontId="9" fillId="0" borderId="0" xfId="11" applyFont="1" applyAlignment="1">
      <alignment vertical="center" wrapText="1"/>
    </xf>
    <xf numFmtId="38" fontId="16" fillId="0" borderId="21" xfId="11" applyFont="1" applyBorder="1" applyAlignment="1">
      <alignment horizontal="center" vertical="center" wrapText="1"/>
    </xf>
    <xf numFmtId="38" fontId="14" fillId="0" borderId="0" xfId="11" applyFont="1">
      <alignment vertical="center"/>
    </xf>
    <xf numFmtId="38" fontId="14" fillId="0" borderId="0" xfId="11" applyFont="1" applyAlignment="1">
      <alignment horizontal="center" vertical="center"/>
    </xf>
    <xf numFmtId="38" fontId="8" fillId="0" borderId="0" xfId="11" applyFont="1" applyFill="1">
      <alignment vertical="center"/>
    </xf>
    <xf numFmtId="38" fontId="14" fillId="0" borderId="31" xfId="11" applyFont="1" applyBorder="1" applyAlignment="1">
      <alignment vertical="center" wrapText="1" shrinkToFit="1"/>
    </xf>
    <xf numFmtId="38" fontId="14" fillId="0" borderId="0" xfId="11" applyFont="1" applyAlignment="1">
      <alignment vertical="center" shrinkToFit="1"/>
    </xf>
    <xf numFmtId="38" fontId="13" fillId="0" borderId="0" xfId="11" applyFont="1" applyAlignment="1">
      <alignment horizontal="left" vertical="center" shrinkToFit="1"/>
    </xf>
    <xf numFmtId="38" fontId="31" fillId="0" borderId="0" xfId="11" applyFont="1">
      <alignment vertical="center"/>
    </xf>
    <xf numFmtId="38" fontId="31" fillId="0" borderId="0" xfId="11" applyFont="1" applyAlignment="1">
      <alignment horizontal="left" vertical="center"/>
    </xf>
    <xf numFmtId="38" fontId="9" fillId="0" borderId="0" xfId="11" applyFont="1" applyFill="1" applyBorder="1" applyAlignment="1">
      <alignment vertical="center" wrapText="1"/>
    </xf>
    <xf numFmtId="38" fontId="9" fillId="0" borderId="0" xfId="11" applyFont="1" applyBorder="1" applyAlignment="1">
      <alignment horizontal="center" vertical="top" wrapText="1"/>
    </xf>
    <xf numFmtId="38" fontId="9" fillId="0" borderId="0" xfId="11" applyFont="1" applyBorder="1" applyAlignment="1">
      <alignment horizontal="center" vertical="center"/>
    </xf>
    <xf numFmtId="38" fontId="9" fillId="0" borderId="21" xfId="11" applyFont="1" applyFill="1" applyBorder="1">
      <alignment vertical="center"/>
    </xf>
    <xf numFmtId="38" fontId="9" fillId="0" borderId="35" xfId="11" applyFont="1" applyBorder="1">
      <alignment vertical="center"/>
    </xf>
    <xf numFmtId="38" fontId="9" fillId="0" borderId="46" xfId="11" applyFont="1" applyBorder="1">
      <alignment vertical="center"/>
    </xf>
    <xf numFmtId="38" fontId="9" fillId="0" borderId="35" xfId="11" applyFont="1" applyBorder="1" applyAlignment="1">
      <alignment horizontal="right" vertical="center" wrapText="1"/>
    </xf>
    <xf numFmtId="38" fontId="13" fillId="0" borderId="0" xfId="11" applyFont="1" applyProtection="1">
      <alignment vertical="center"/>
    </xf>
    <xf numFmtId="38" fontId="9" fillId="0" borderId="0" xfId="11" applyFont="1" applyProtection="1">
      <alignment vertical="center"/>
    </xf>
    <xf numFmtId="38" fontId="9" fillId="0" borderId="0" xfId="11" applyFont="1" applyFill="1" applyProtection="1">
      <alignment vertical="center"/>
    </xf>
    <xf numFmtId="38" fontId="17" fillId="0" borderId="0" xfId="11" applyFont="1" applyProtection="1">
      <alignment vertical="center"/>
    </xf>
    <xf numFmtId="38" fontId="10" fillId="0" borderId="0" xfId="11" applyFont="1" applyAlignment="1" applyProtection="1">
      <alignment horizontal="center" vertical="center" wrapText="1"/>
    </xf>
    <xf numFmtId="38" fontId="11" fillId="0" borderId="0" xfId="11" applyFont="1" applyAlignment="1" applyProtection="1">
      <alignment horizontal="center" vertical="center" wrapText="1"/>
    </xf>
    <xf numFmtId="38" fontId="9" fillId="0" borderId="0" xfId="11" applyFont="1" applyAlignment="1" applyProtection="1">
      <alignment horizontal="right" vertical="center"/>
    </xf>
    <xf numFmtId="38" fontId="9" fillId="0" borderId="0" xfId="11" applyFont="1" applyAlignment="1" applyProtection="1">
      <alignment horizontal="center" vertical="center"/>
    </xf>
    <xf numFmtId="38" fontId="14" fillId="0" borderId="39" xfId="11" applyFont="1" applyBorder="1" applyAlignment="1" applyProtection="1">
      <alignment vertical="center" wrapText="1" shrinkToFit="1"/>
    </xf>
    <xf numFmtId="38" fontId="18" fillId="0" borderId="0" xfId="11" applyFont="1" applyProtection="1">
      <alignment vertical="center"/>
    </xf>
    <xf numFmtId="38" fontId="14" fillId="0" borderId="0" xfId="11" applyFont="1" applyAlignment="1" applyProtection="1">
      <alignment horizontal="center" vertical="center"/>
    </xf>
    <xf numFmtId="38" fontId="14" fillId="0" borderId="0" xfId="11" applyFont="1" applyProtection="1">
      <alignment vertical="center"/>
    </xf>
    <xf numFmtId="38" fontId="14" fillId="0" borderId="0" xfId="11" applyFont="1" applyFill="1" applyAlignment="1" applyProtection="1">
      <alignment horizontal="right" vertical="center"/>
    </xf>
    <xf numFmtId="38" fontId="19" fillId="0" borderId="0" xfId="11" applyFont="1" applyProtection="1">
      <alignment vertical="center"/>
    </xf>
    <xf numFmtId="38" fontId="14" fillId="0" borderId="38" xfId="11" applyFont="1" applyBorder="1" applyAlignment="1" applyProtection="1">
      <alignment horizontal="center" vertical="center"/>
    </xf>
    <xf numFmtId="38" fontId="14" fillId="0" borderId="30" xfId="11" applyFont="1" applyBorder="1" applyAlignment="1" applyProtection="1">
      <alignment horizontal="center" vertical="center"/>
    </xf>
    <xf numFmtId="38" fontId="14" fillId="0" borderId="36" xfId="11" applyFont="1" applyBorder="1" applyAlignment="1" applyProtection="1">
      <alignment horizontal="center" vertical="center"/>
    </xf>
    <xf numFmtId="38" fontId="14" fillId="0" borderId="37" xfId="11" applyFont="1" applyBorder="1" applyAlignment="1" applyProtection="1">
      <alignment horizontal="center" vertical="center"/>
    </xf>
    <xf numFmtId="38" fontId="14" fillId="0" borderId="0" xfId="11" applyFont="1" applyFill="1" applyBorder="1" applyAlignment="1" applyProtection="1">
      <alignment horizontal="center" vertical="center"/>
    </xf>
    <xf numFmtId="38" fontId="14" fillId="0" borderId="21" xfId="11" applyFont="1" applyBorder="1" applyAlignment="1" applyProtection="1">
      <alignment horizontal="center" vertical="center"/>
    </xf>
    <xf numFmtId="38" fontId="14" fillId="0" borderId="20" xfId="11" applyFont="1" applyBorder="1" applyProtection="1">
      <alignment vertical="center"/>
    </xf>
    <xf numFmtId="38" fontId="14" fillId="0" borderId="0" xfId="11" applyFont="1" applyFill="1" applyBorder="1" applyAlignment="1" applyProtection="1">
      <alignment vertical="center" shrinkToFit="1"/>
    </xf>
    <xf numFmtId="38" fontId="14" fillId="0" borderId="35" xfId="11" applyFont="1" applyBorder="1" applyAlignment="1" applyProtection="1">
      <alignment horizontal="center" vertical="center"/>
    </xf>
    <xf numFmtId="38" fontId="14" fillId="0" borderId="34" xfId="11" applyFont="1" applyBorder="1" applyProtection="1">
      <alignment vertical="center"/>
    </xf>
    <xf numFmtId="38" fontId="14" fillId="0" borderId="19" xfId="11" applyFont="1" applyBorder="1" applyAlignment="1" applyProtection="1">
      <alignment horizontal="center" vertical="center"/>
    </xf>
    <xf numFmtId="38" fontId="14" fillId="0" borderId="18" xfId="11" applyFont="1" applyBorder="1" applyProtection="1">
      <alignment vertical="center"/>
    </xf>
    <xf numFmtId="38" fontId="17" fillId="0" borderId="0" xfId="11" applyFont="1" applyAlignment="1" applyProtection="1">
      <alignment horizontal="right" vertical="center"/>
    </xf>
    <xf numFmtId="38" fontId="21" fillId="0" borderId="25" xfId="11" applyFont="1" applyBorder="1" applyProtection="1">
      <alignment vertical="center"/>
    </xf>
    <xf numFmtId="38" fontId="21" fillId="0" borderId="26" xfId="11" applyFont="1" applyBorder="1" applyProtection="1">
      <alignment vertical="center"/>
    </xf>
    <xf numFmtId="38" fontId="21" fillId="0" borderId="29" xfId="11" applyFont="1" applyBorder="1" applyProtection="1">
      <alignment vertical="center"/>
    </xf>
    <xf numFmtId="38" fontId="21" fillId="0" borderId="0" xfId="11" applyFont="1" applyFill="1" applyBorder="1" applyProtection="1">
      <alignment vertical="center"/>
    </xf>
    <xf numFmtId="38" fontId="21" fillId="0" borderId="0" xfId="11" applyFont="1" applyProtection="1">
      <alignment vertical="center"/>
    </xf>
    <xf numFmtId="38" fontId="14" fillId="0" borderId="0" xfId="11" applyFont="1" applyFill="1" applyProtection="1">
      <alignment vertical="center"/>
    </xf>
    <xf numFmtId="38" fontId="29" fillId="0" borderId="0" xfId="11" applyFont="1" applyProtection="1">
      <alignment vertical="center"/>
    </xf>
    <xf numFmtId="38" fontId="9" fillId="0" borderId="16" xfId="11" applyFont="1" applyBorder="1" applyAlignment="1" applyProtection="1">
      <alignment horizontal="center" vertical="center"/>
    </xf>
    <xf numFmtId="38" fontId="9" fillId="0" borderId="13" xfId="11" applyFont="1" applyBorder="1" applyAlignment="1" applyProtection="1">
      <alignment horizontal="center" vertical="center"/>
    </xf>
    <xf numFmtId="38" fontId="9" fillId="0" borderId="13" xfId="11" applyFont="1" applyBorder="1" applyAlignment="1" applyProtection="1">
      <alignment horizontal="center" vertical="center" wrapText="1"/>
    </xf>
    <xf numFmtId="38" fontId="9" fillId="0" borderId="13" xfId="11" applyFont="1" applyFill="1" applyBorder="1" applyAlignment="1" applyProtection="1">
      <alignment horizontal="center" vertical="center" wrapText="1"/>
    </xf>
    <xf numFmtId="38" fontId="16" fillId="0" borderId="27" xfId="11" applyFont="1" applyBorder="1" applyAlignment="1" applyProtection="1">
      <alignment vertical="center" wrapText="1"/>
    </xf>
    <xf numFmtId="38" fontId="14" fillId="0" borderId="7" xfId="11" applyFont="1" applyBorder="1" applyAlignment="1" applyProtection="1">
      <alignment horizontal="right" vertical="center"/>
    </xf>
    <xf numFmtId="38" fontId="14" fillId="0" borderId="4" xfId="11" applyFont="1" applyBorder="1" applyAlignment="1" applyProtection="1">
      <alignment horizontal="right" vertical="center"/>
    </xf>
    <xf numFmtId="38" fontId="14" fillId="0" borderId="4" xfId="11" applyFont="1" applyBorder="1" applyAlignment="1" applyProtection="1">
      <alignment horizontal="right" vertical="center" wrapText="1"/>
    </xf>
    <xf numFmtId="38" fontId="14" fillId="0" borderId="4" xfId="11" applyFont="1" applyFill="1" applyBorder="1" applyAlignment="1" applyProtection="1">
      <alignment horizontal="right" vertical="center" wrapText="1"/>
    </xf>
    <xf numFmtId="38" fontId="14" fillId="0" borderId="24" xfId="11" applyFont="1" applyBorder="1" applyAlignment="1" applyProtection="1">
      <alignment horizontal="right" vertical="center" wrapText="1"/>
    </xf>
    <xf numFmtId="38" fontId="14" fillId="0" borderId="56" xfId="11" applyFont="1" applyBorder="1" applyAlignment="1" applyProtection="1">
      <alignment horizontal="right" vertical="center"/>
    </xf>
    <xf numFmtId="38" fontId="17" fillId="0" borderId="56" xfId="11" applyFont="1" applyBorder="1" applyAlignment="1" applyProtection="1">
      <alignment horizontal="right" vertical="center"/>
    </xf>
    <xf numFmtId="38" fontId="9" fillId="0" borderId="17" xfId="11" applyFont="1" applyBorder="1" applyAlignment="1" applyProtection="1">
      <alignment horizontal="right" vertical="center"/>
    </xf>
    <xf numFmtId="0" fontId="14" fillId="0" borderId="58" xfId="11" applyNumberFormat="1" applyFont="1" applyBorder="1" applyAlignment="1" applyProtection="1">
      <alignment horizontal="left" vertical="center" wrapText="1"/>
    </xf>
    <xf numFmtId="38" fontId="14" fillId="0" borderId="49" xfId="11" applyFont="1" applyBorder="1" applyAlignment="1" applyProtection="1">
      <alignment horizontal="left" vertical="center" wrapText="1"/>
    </xf>
    <xf numFmtId="38" fontId="14" fillId="0" borderId="35" xfId="11" applyFont="1" applyFill="1" applyBorder="1" applyAlignment="1" applyProtection="1">
      <alignment horizontal="right" vertical="center"/>
    </xf>
    <xf numFmtId="38" fontId="14" fillId="0" borderId="49" xfId="11" applyFont="1" applyBorder="1" applyAlignment="1" applyProtection="1">
      <alignment horizontal="right" vertical="center"/>
    </xf>
    <xf numFmtId="38" fontId="14" fillId="0" borderId="49" xfId="11" applyFont="1" applyFill="1" applyBorder="1" applyAlignment="1" applyProtection="1">
      <alignment horizontal="right" vertical="center" wrapText="1"/>
    </xf>
    <xf numFmtId="38" fontId="14" fillId="0" borderId="52" xfId="11" applyFont="1" applyFill="1" applyBorder="1" applyAlignment="1" applyProtection="1">
      <alignment horizontal="left" vertical="center" wrapText="1"/>
    </xf>
    <xf numFmtId="38" fontId="14" fillId="0" borderId="49" xfId="11" applyFont="1" applyFill="1" applyBorder="1" applyAlignment="1" applyProtection="1">
      <alignment horizontal="left" vertical="center" wrapText="1"/>
    </xf>
    <xf numFmtId="58" fontId="14" fillId="0" borderId="54" xfId="11" applyNumberFormat="1" applyFont="1" applyBorder="1" applyAlignment="1" applyProtection="1">
      <alignment horizontal="left" vertical="center" wrapText="1"/>
    </xf>
    <xf numFmtId="38" fontId="9" fillId="0" borderId="37" xfId="11" applyFont="1" applyBorder="1" applyAlignment="1" applyProtection="1">
      <alignment horizontal="center" vertical="center"/>
    </xf>
    <xf numFmtId="38" fontId="9" fillId="0" borderId="48" xfId="11" applyFont="1" applyBorder="1" applyAlignment="1" applyProtection="1">
      <alignment horizontal="center" vertical="center"/>
    </xf>
    <xf numFmtId="38" fontId="9" fillId="0" borderId="47" xfId="11" applyFont="1" applyBorder="1" applyAlignment="1" applyProtection="1">
      <alignment horizontal="center" vertical="center"/>
    </xf>
    <xf numFmtId="38" fontId="28" fillId="0" borderId="39" xfId="11" applyFont="1" applyBorder="1" applyAlignment="1" applyProtection="1">
      <alignment horizontal="left" vertical="center" wrapText="1"/>
    </xf>
    <xf numFmtId="38" fontId="17" fillId="0" borderId="0" xfId="11" applyFont="1" applyAlignment="1" applyProtection="1"/>
    <xf numFmtId="38" fontId="14" fillId="0" borderId="23" xfId="11" applyFont="1" applyFill="1" applyBorder="1" applyAlignment="1" applyProtection="1">
      <alignment horizontal="right" vertical="center"/>
    </xf>
    <xf numFmtId="38" fontId="14" fillId="0" borderId="23" xfId="11" applyFont="1" applyBorder="1" applyAlignment="1" applyProtection="1">
      <alignment horizontal="right" vertical="center"/>
    </xf>
    <xf numFmtId="38" fontId="14" fillId="0" borderId="23" xfId="11" applyFont="1" applyFill="1" applyBorder="1" applyAlignment="1" applyProtection="1">
      <alignment horizontal="right" vertical="center" wrapText="1"/>
    </xf>
    <xf numFmtId="38" fontId="9" fillId="0" borderId="63" xfId="11" applyFont="1" applyBorder="1" applyAlignment="1" applyProtection="1">
      <alignment horizontal="right" vertical="center"/>
    </xf>
    <xf numFmtId="38" fontId="14" fillId="2" borderId="22" xfId="11" applyFont="1" applyFill="1" applyBorder="1" applyAlignment="1" applyProtection="1">
      <alignment horizontal="left" vertical="center" wrapText="1"/>
    </xf>
    <xf numFmtId="38" fontId="14" fillId="2" borderId="21" xfId="11" applyFont="1" applyFill="1" applyBorder="1" applyAlignment="1" applyProtection="1">
      <alignment horizontal="right" vertical="center"/>
    </xf>
    <xf numFmtId="38" fontId="14" fillId="0" borderId="21" xfId="11" applyFont="1" applyBorder="1" applyAlignment="1" applyProtection="1">
      <alignment horizontal="right" vertical="center"/>
    </xf>
    <xf numFmtId="38" fontId="14" fillId="2" borderId="21" xfId="11" applyFont="1" applyFill="1" applyBorder="1" applyAlignment="1" applyProtection="1">
      <alignment horizontal="right" vertical="center" wrapText="1"/>
    </xf>
    <xf numFmtId="38" fontId="14" fillId="0" borderId="21" xfId="11" applyFont="1" applyFill="1" applyBorder="1" applyAlignment="1" applyProtection="1">
      <alignment horizontal="right" vertical="center" wrapText="1"/>
    </xf>
    <xf numFmtId="38" fontId="24" fillId="2" borderId="21" xfId="11" applyFont="1" applyFill="1" applyBorder="1" applyAlignment="1" applyProtection="1">
      <alignment horizontal="left" vertical="center" wrapText="1"/>
    </xf>
    <xf numFmtId="38" fontId="24" fillId="2" borderId="46" xfId="11" applyFont="1" applyFill="1" applyBorder="1" applyAlignment="1" applyProtection="1">
      <alignment horizontal="left" vertical="center" wrapText="1"/>
    </xf>
    <xf numFmtId="38" fontId="9" fillId="2" borderId="21" xfId="11" applyFont="1" applyFill="1" applyBorder="1" applyAlignment="1" applyProtection="1">
      <alignment horizontal="center" vertical="center"/>
    </xf>
    <xf numFmtId="38" fontId="9" fillId="2" borderId="46" xfId="11" applyFont="1" applyFill="1" applyBorder="1" applyAlignment="1" applyProtection="1">
      <alignment horizontal="center" vertical="center"/>
    </xf>
    <xf numFmtId="38" fontId="17" fillId="2" borderId="20" xfId="11" applyFont="1" applyFill="1" applyBorder="1" applyAlignment="1" applyProtection="1">
      <alignment horizontal="right" vertical="center"/>
    </xf>
    <xf numFmtId="38" fontId="17" fillId="0" borderId="0" xfId="11" applyFont="1" applyAlignment="1" applyProtection="1">
      <alignment horizontal="right"/>
    </xf>
    <xf numFmtId="38" fontId="14" fillId="2" borderId="19" xfId="11" applyFont="1" applyFill="1" applyBorder="1" applyAlignment="1" applyProtection="1">
      <alignment horizontal="right" vertical="center" wrapText="1"/>
    </xf>
    <xf numFmtId="38" fontId="9" fillId="2" borderId="35" xfId="11" applyFont="1" applyFill="1" applyBorder="1" applyAlignment="1" applyProtection="1">
      <alignment horizontal="center" vertical="center"/>
    </xf>
    <xf numFmtId="38" fontId="9" fillId="2" borderId="44" xfId="11" applyFont="1" applyFill="1" applyBorder="1" applyAlignment="1" applyProtection="1">
      <alignment horizontal="center" vertical="center"/>
    </xf>
    <xf numFmtId="38" fontId="17" fillId="2" borderId="18" xfId="11" applyFont="1" applyFill="1" applyBorder="1" applyAlignment="1" applyProtection="1">
      <alignment horizontal="right" vertical="center"/>
    </xf>
    <xf numFmtId="38" fontId="9" fillId="0" borderId="17" xfId="11" applyFont="1" applyBorder="1" applyAlignment="1" applyProtection="1">
      <alignment vertical="center"/>
    </xf>
    <xf numFmtId="38" fontId="9" fillId="0" borderId="58" xfId="11" applyFont="1" applyBorder="1" applyAlignment="1" applyProtection="1">
      <alignment vertical="center"/>
    </xf>
    <xf numFmtId="38" fontId="14" fillId="0" borderId="16" xfId="11" applyFont="1" applyBorder="1" applyAlignment="1" applyProtection="1">
      <alignment horizontal="right" vertical="center"/>
    </xf>
    <xf numFmtId="38" fontId="14" fillId="0" borderId="12" xfId="11" applyFont="1" applyBorder="1" applyProtection="1">
      <alignment vertical="center"/>
    </xf>
    <xf numFmtId="38" fontId="9" fillId="0" borderId="13" xfId="11" applyFont="1" applyBorder="1" applyAlignment="1" applyProtection="1">
      <alignment horizontal="right" vertical="center"/>
    </xf>
    <xf numFmtId="38" fontId="9" fillId="0" borderId="12" xfId="11" applyFont="1" applyBorder="1" applyAlignment="1" applyProtection="1">
      <alignment horizontal="right" vertical="center"/>
    </xf>
    <xf numFmtId="38" fontId="9" fillId="0" borderId="8" xfId="11" applyFont="1" applyBorder="1" applyAlignment="1" applyProtection="1">
      <alignment vertical="center"/>
    </xf>
    <xf numFmtId="38" fontId="9" fillId="0" borderId="7" xfId="11" applyFont="1" applyBorder="1" applyAlignment="1" applyProtection="1">
      <alignment vertical="center"/>
    </xf>
    <xf numFmtId="38" fontId="14" fillId="0" borderId="7" xfId="11" applyFont="1" applyBorder="1" applyProtection="1">
      <alignment vertical="center"/>
    </xf>
    <xf numFmtId="38" fontId="14" fillId="0" borderId="4" xfId="11" applyFont="1" applyFill="1" applyBorder="1" applyProtection="1">
      <alignment vertical="center"/>
    </xf>
    <xf numFmtId="38" fontId="21" fillId="0" borderId="0" xfId="11" applyFont="1" applyAlignment="1" applyProtection="1">
      <alignment horizontal="right" vertical="center"/>
    </xf>
    <xf numFmtId="38" fontId="21" fillId="0" borderId="0" xfId="11" applyFont="1" applyAlignment="1" applyProtection="1">
      <alignment horizontal="center" vertical="center"/>
    </xf>
    <xf numFmtId="38" fontId="30" fillId="0" borderId="0" xfId="11" applyFont="1" applyProtection="1">
      <alignment vertical="center"/>
    </xf>
    <xf numFmtId="38" fontId="9" fillId="0" borderId="27" xfId="11" applyFont="1" applyBorder="1" applyAlignment="1" applyProtection="1">
      <alignment vertical="center" wrapText="1"/>
    </xf>
    <xf numFmtId="38" fontId="24" fillId="2" borderId="20" xfId="11" applyFont="1" applyFill="1" applyBorder="1" applyAlignment="1" applyProtection="1">
      <alignment horizontal="left" vertical="center" wrapText="1"/>
    </xf>
    <xf numFmtId="38" fontId="9" fillId="0" borderId="58" xfId="11" applyFont="1" applyBorder="1" applyAlignment="1" applyProtection="1">
      <alignment horizontal="center" vertical="center"/>
    </xf>
    <xf numFmtId="38" fontId="9" fillId="0" borderId="7" xfId="11" applyFont="1" applyBorder="1" applyAlignment="1" applyProtection="1">
      <alignment horizontal="center" vertical="center"/>
    </xf>
    <xf numFmtId="38" fontId="8" fillId="0" borderId="0" xfId="11" applyFont="1" applyProtection="1">
      <alignment vertical="center"/>
    </xf>
    <xf numFmtId="38" fontId="8" fillId="0" borderId="0" xfId="11" applyFont="1" applyFill="1" applyProtection="1">
      <alignment vertical="center"/>
    </xf>
    <xf numFmtId="0" fontId="25" fillId="0" borderId="16" xfId="0" applyFont="1" applyBorder="1" applyAlignment="1" applyProtection="1">
      <alignment vertical="center" wrapText="1"/>
    </xf>
    <xf numFmtId="38" fontId="8" fillId="0" borderId="0" xfId="11" applyFont="1" applyAlignment="1" applyProtection="1">
      <alignment horizontal="right" vertical="center"/>
    </xf>
    <xf numFmtId="38" fontId="8" fillId="0" borderId="0" xfId="11" applyFont="1" applyAlignment="1" applyProtection="1">
      <alignment vertical="center"/>
    </xf>
    <xf numFmtId="0" fontId="23" fillId="0" borderId="58" xfId="0" applyFont="1" applyBorder="1" applyAlignment="1" applyProtection="1">
      <alignment vertical="center"/>
    </xf>
    <xf numFmtId="0" fontId="25" fillId="0" borderId="58" xfId="0" applyFont="1" applyBorder="1" applyAlignment="1" applyProtection="1">
      <alignment vertical="center"/>
    </xf>
    <xf numFmtId="0" fontId="23" fillId="0" borderId="58" xfId="0" applyFont="1" applyBorder="1" applyAlignment="1" applyProtection="1">
      <alignment vertical="top"/>
    </xf>
    <xf numFmtId="38" fontId="9" fillId="0" borderId="0" xfId="11" applyFont="1" applyFill="1" applyBorder="1" applyProtection="1">
      <alignment vertical="center"/>
    </xf>
    <xf numFmtId="38" fontId="17" fillId="0" borderId="0" xfId="11" applyFont="1" applyBorder="1" applyProtection="1">
      <alignment vertical="center"/>
    </xf>
    <xf numFmtId="38" fontId="17" fillId="0" borderId="62" xfId="11" applyFont="1" applyBorder="1" applyProtection="1">
      <alignment vertical="center"/>
    </xf>
    <xf numFmtId="38" fontId="8" fillId="0" borderId="0" xfId="11" applyFont="1" applyAlignment="1" applyProtection="1">
      <alignment horizontal="left" vertical="center"/>
    </xf>
    <xf numFmtId="38" fontId="8" fillId="0" borderId="0" xfId="11" applyFont="1" applyAlignment="1" applyProtection="1">
      <alignment vertical="center" wrapText="1"/>
    </xf>
    <xf numFmtId="38" fontId="8" fillId="0" borderId="58" xfId="11" applyFont="1" applyBorder="1" applyAlignment="1" applyProtection="1">
      <alignment vertical="center" wrapText="1"/>
    </xf>
    <xf numFmtId="38" fontId="8" fillId="0" borderId="58" xfId="11" applyFont="1" applyFill="1" applyBorder="1" applyProtection="1">
      <alignment vertical="center"/>
    </xf>
    <xf numFmtId="38" fontId="8" fillId="0" borderId="7" xfId="11" applyFont="1" applyFill="1" applyBorder="1" applyProtection="1">
      <alignment vertical="center"/>
    </xf>
    <xf numFmtId="0" fontId="25" fillId="0" borderId="58" xfId="0" applyFont="1" applyBorder="1" applyAlignment="1" applyProtection="1">
      <alignment vertical="top" wrapText="1"/>
    </xf>
    <xf numFmtId="38" fontId="9" fillId="0" borderId="0" xfId="11" applyFont="1" applyAlignment="1" applyProtection="1">
      <alignment horizontal="left" vertical="center"/>
    </xf>
    <xf numFmtId="38" fontId="8" fillId="0" borderId="0" xfId="11" applyFont="1" applyFill="1" applyBorder="1" applyProtection="1">
      <alignment vertical="center"/>
    </xf>
    <xf numFmtId="0" fontId="23" fillId="0" borderId="0" xfId="0" applyFont="1" applyBorder="1" applyAlignment="1" applyProtection="1">
      <alignment vertical="center" wrapText="1"/>
    </xf>
    <xf numFmtId="38" fontId="14" fillId="2" borderId="23" xfId="11" applyFont="1" applyFill="1" applyBorder="1" applyAlignment="1" applyProtection="1">
      <alignment horizontal="left" vertical="center" wrapText="1"/>
      <protection locked="0"/>
    </xf>
    <xf numFmtId="38" fontId="14" fillId="2" borderId="23" xfId="11" applyFont="1" applyFill="1" applyBorder="1" applyAlignment="1" applyProtection="1">
      <alignment horizontal="right" vertical="center"/>
      <protection locked="0"/>
    </xf>
    <xf numFmtId="38" fontId="14" fillId="2" borderId="23" xfId="11" applyFont="1" applyFill="1" applyBorder="1" applyAlignment="1" applyProtection="1">
      <alignment horizontal="right" vertical="center" wrapText="1"/>
      <protection locked="0"/>
    </xf>
    <xf numFmtId="38" fontId="24" fillId="2" borderId="23" xfId="11" applyFont="1" applyFill="1" applyBorder="1" applyAlignment="1" applyProtection="1">
      <alignment horizontal="left" vertical="center" wrapText="1"/>
      <protection locked="0"/>
    </xf>
    <xf numFmtId="38" fontId="9" fillId="2" borderId="23" xfId="11" applyFont="1" applyFill="1" applyBorder="1" applyAlignment="1" applyProtection="1">
      <alignment horizontal="center" vertical="center"/>
      <protection locked="0"/>
    </xf>
    <xf numFmtId="38" fontId="9" fillId="2" borderId="55" xfId="11" applyFont="1" applyFill="1" applyBorder="1" applyAlignment="1" applyProtection="1">
      <alignment horizontal="center" vertical="center"/>
      <protection locked="0"/>
    </xf>
    <xf numFmtId="38" fontId="17" fillId="2" borderId="53" xfId="11" applyFont="1" applyFill="1" applyBorder="1" applyAlignment="1" applyProtection="1">
      <alignment horizontal="right" vertical="center"/>
      <protection locked="0"/>
    </xf>
    <xf numFmtId="38" fontId="9" fillId="2" borderId="21" xfId="11" applyFont="1" applyFill="1" applyBorder="1" applyAlignment="1" applyProtection="1">
      <alignment vertical="center" wrapText="1"/>
      <protection locked="0"/>
    </xf>
    <xf numFmtId="38" fontId="9" fillId="2" borderId="21" xfId="11" applyFont="1" applyFill="1" applyBorder="1" applyProtection="1">
      <alignment vertical="center"/>
      <protection locked="0"/>
    </xf>
    <xf numFmtId="38" fontId="9" fillId="2" borderId="45" xfId="11" applyFont="1" applyFill="1" applyBorder="1" applyProtection="1">
      <alignment vertical="center"/>
      <protection locked="0"/>
    </xf>
    <xf numFmtId="38" fontId="9" fillId="2" borderId="46" xfId="11" applyFont="1" applyFill="1" applyBorder="1" applyProtection="1">
      <alignment vertical="center"/>
      <protection locked="0"/>
    </xf>
    <xf numFmtId="0" fontId="0" fillId="0" borderId="21" xfId="0" applyBorder="1" applyAlignment="1" applyProtection="1">
      <alignment vertical="center"/>
    </xf>
    <xf numFmtId="38" fontId="9" fillId="0" borderId="21" xfId="11" applyFont="1" applyBorder="1" applyAlignment="1" applyProtection="1">
      <alignment horizontal="center" vertical="center"/>
    </xf>
    <xf numFmtId="38" fontId="9" fillId="0" borderId="21" xfId="11" applyFont="1" applyBorder="1" applyAlignment="1" applyProtection="1">
      <alignment horizontal="center" vertical="center" wrapText="1"/>
    </xf>
    <xf numFmtId="38" fontId="9" fillId="0" borderId="21" xfId="11" applyFont="1" applyFill="1" applyBorder="1" applyAlignment="1" applyProtection="1">
      <alignment horizontal="center" vertical="center" wrapText="1"/>
    </xf>
    <xf numFmtId="38" fontId="16" fillId="0" borderId="21" xfId="11" applyFont="1" applyBorder="1" applyAlignment="1" applyProtection="1">
      <alignment vertical="center" wrapText="1"/>
    </xf>
    <xf numFmtId="0" fontId="0" fillId="0" borderId="0" xfId="0" applyProtection="1"/>
    <xf numFmtId="38" fontId="0" fillId="0" borderId="0" xfId="0" applyNumberFormat="1" applyProtection="1"/>
    <xf numFmtId="0" fontId="0" fillId="0" borderId="21" xfId="0" applyBorder="1" applyProtection="1"/>
    <xf numFmtId="38" fontId="32" fillId="0" borderId="0" xfId="13" applyNumberFormat="1" applyAlignment="1" applyProtection="1">
      <alignment vertical="center"/>
      <protection locked="0"/>
    </xf>
    <xf numFmtId="38" fontId="33" fillId="0" borderId="0" xfId="11" applyFont="1" applyAlignment="1" applyProtection="1">
      <alignment horizontal="right" vertical="center"/>
    </xf>
    <xf numFmtId="38" fontId="33" fillId="0" borderId="0" xfId="11" applyFont="1" applyProtection="1">
      <alignment vertical="center"/>
    </xf>
    <xf numFmtId="0" fontId="14" fillId="2" borderId="64" xfId="11" applyNumberFormat="1" applyFont="1" applyFill="1" applyBorder="1" applyAlignment="1" applyProtection="1">
      <alignment horizontal="left" vertical="center" wrapText="1"/>
      <protection locked="0"/>
    </xf>
    <xf numFmtId="0" fontId="14" fillId="2" borderId="21" xfId="11" applyNumberFormat="1" applyFont="1" applyFill="1" applyBorder="1" applyAlignment="1" applyProtection="1">
      <alignment horizontal="left" vertical="center" wrapText="1"/>
      <protection locked="0"/>
    </xf>
    <xf numFmtId="38" fontId="9" fillId="0" borderId="31" xfId="11" applyFont="1" applyBorder="1" applyAlignment="1" applyProtection="1">
      <alignment horizontal="center" vertical="center"/>
    </xf>
    <xf numFmtId="38" fontId="9" fillId="0" borderId="51" xfId="11" applyFont="1" applyBorder="1" applyAlignment="1" applyProtection="1">
      <alignment horizontal="center" vertical="center"/>
    </xf>
    <xf numFmtId="38" fontId="9" fillId="0" borderId="36" xfId="11" applyFont="1" applyBorder="1" applyAlignment="1" applyProtection="1">
      <alignment horizontal="center" vertical="center"/>
    </xf>
    <xf numFmtId="0" fontId="27" fillId="0" borderId="16" xfId="0" applyFont="1" applyBorder="1" applyAlignment="1" applyProtection="1">
      <alignment vertical="top"/>
    </xf>
    <xf numFmtId="0" fontId="27" fillId="0" borderId="7" xfId="0" applyFont="1" applyBorder="1" applyAlignment="1" applyProtection="1">
      <alignment vertical="top"/>
    </xf>
    <xf numFmtId="0" fontId="23" fillId="0" borderId="0" xfId="0" applyFont="1" applyBorder="1" applyAlignment="1" applyProtection="1">
      <alignment vertical="center" wrapText="1"/>
    </xf>
    <xf numFmtId="0" fontId="23" fillId="0" borderId="62" xfId="0" applyFont="1" applyBorder="1" applyAlignment="1" applyProtection="1">
      <alignment vertical="center" wrapText="1"/>
    </xf>
    <xf numFmtId="0" fontId="23" fillId="0" borderId="50" xfId="0" applyFont="1" applyBorder="1" applyAlignment="1" applyProtection="1">
      <alignment vertical="center" wrapText="1"/>
    </xf>
    <xf numFmtId="0" fontId="23" fillId="0" borderId="29" xfId="0" applyFont="1" applyBorder="1" applyAlignment="1" applyProtection="1">
      <alignment vertical="center" wrapText="1"/>
    </xf>
    <xf numFmtId="0" fontId="23" fillId="0" borderId="57" xfId="0" applyFont="1" applyBorder="1" applyAlignment="1" applyProtection="1">
      <alignment vertical="center" wrapText="1"/>
    </xf>
    <xf numFmtId="0" fontId="23" fillId="0" borderId="59" xfId="0" applyFont="1" applyBorder="1" applyAlignment="1" applyProtection="1">
      <alignment vertical="center" wrapText="1"/>
    </xf>
    <xf numFmtId="0" fontId="26" fillId="0" borderId="57" xfId="0" applyFont="1" applyBorder="1" applyAlignment="1" applyProtection="1">
      <alignment vertical="center" wrapText="1"/>
    </xf>
    <xf numFmtId="0" fontId="26" fillId="0" borderId="59" xfId="0" applyFont="1" applyBorder="1" applyAlignment="1" applyProtection="1">
      <alignment vertical="center" wrapText="1"/>
    </xf>
    <xf numFmtId="38" fontId="9" fillId="0" borderId="60" xfId="11" applyFont="1" applyBorder="1" applyProtection="1">
      <alignment vertical="center"/>
    </xf>
    <xf numFmtId="38" fontId="9" fillId="0" borderId="15" xfId="11" applyFont="1" applyBorder="1" applyProtection="1">
      <alignment vertical="center"/>
    </xf>
    <xf numFmtId="38" fontId="9" fillId="0" borderId="61" xfId="11" applyFont="1" applyBorder="1" applyProtection="1">
      <alignment vertical="center"/>
    </xf>
    <xf numFmtId="38" fontId="9" fillId="0" borderId="6" xfId="11" applyFont="1" applyBorder="1" applyProtection="1">
      <alignment vertical="center"/>
    </xf>
    <xf numFmtId="38" fontId="14" fillId="0" borderId="10" xfId="11" applyFont="1" applyFill="1" applyBorder="1" applyAlignment="1" applyProtection="1">
      <alignment horizontal="center" vertical="center"/>
    </xf>
    <xf numFmtId="38" fontId="14" fillId="0" borderId="2" xfId="11" applyFont="1" applyFill="1" applyBorder="1" applyAlignment="1" applyProtection="1">
      <alignment horizontal="center" vertical="center"/>
    </xf>
    <xf numFmtId="38" fontId="9" fillId="0" borderId="9" xfId="11" applyFont="1" applyBorder="1" applyAlignment="1" applyProtection="1">
      <alignment horizontal="center" vertical="center"/>
    </xf>
    <xf numFmtId="38" fontId="9" fillId="0" borderId="1" xfId="11" applyFont="1" applyBorder="1" applyAlignment="1" applyProtection="1">
      <alignment horizontal="center" vertical="center"/>
    </xf>
    <xf numFmtId="38" fontId="17" fillId="0" borderId="10" xfId="11" applyFont="1" applyBorder="1" applyProtection="1">
      <alignment vertical="center"/>
    </xf>
    <xf numFmtId="38" fontId="17" fillId="0" borderId="2" xfId="11" applyFont="1" applyBorder="1" applyProtection="1">
      <alignment vertical="center"/>
    </xf>
    <xf numFmtId="0" fontId="23" fillId="0" borderId="0" xfId="0" applyFont="1" applyBorder="1" applyAlignment="1" applyProtection="1">
      <alignment vertical="center"/>
    </xf>
    <xf numFmtId="38" fontId="9" fillId="0" borderId="17" xfId="11" applyFont="1" applyBorder="1" applyAlignment="1" applyProtection="1">
      <alignment horizontal="center" vertical="center"/>
    </xf>
    <xf numFmtId="38" fontId="9" fillId="0" borderId="8" xfId="11" applyFont="1" applyBorder="1" applyAlignment="1" applyProtection="1">
      <alignment horizontal="center" vertical="center"/>
    </xf>
    <xf numFmtId="38" fontId="21" fillId="0" borderId="15" xfId="11" applyFont="1" applyBorder="1" applyProtection="1">
      <alignment vertical="center"/>
    </xf>
    <xf numFmtId="38" fontId="21" fillId="0" borderId="6" xfId="11" applyFont="1" applyBorder="1" applyProtection="1">
      <alignment vertical="center"/>
    </xf>
    <xf numFmtId="38" fontId="21" fillId="0" borderId="14" xfId="11" applyFont="1" applyBorder="1" applyProtection="1">
      <alignment vertical="center"/>
    </xf>
    <xf numFmtId="38" fontId="21" fillId="0" borderId="5" xfId="11" applyFont="1" applyBorder="1" applyProtection="1">
      <alignment vertical="center"/>
    </xf>
    <xf numFmtId="38" fontId="14" fillId="0" borderId="11" xfId="11" applyFont="1" applyFill="1" applyBorder="1" applyAlignment="1" applyProtection="1">
      <alignment horizontal="center" vertical="center"/>
    </xf>
    <xf numFmtId="38" fontId="14" fillId="0" borderId="3" xfId="11" applyFont="1" applyFill="1" applyBorder="1" applyAlignment="1" applyProtection="1">
      <alignment horizontal="center" vertical="center"/>
    </xf>
    <xf numFmtId="38" fontId="9" fillId="0" borderId="28" xfId="11" applyFont="1" applyBorder="1" applyAlignment="1" applyProtection="1">
      <alignment horizontal="right" vertical="center" wrapText="1"/>
    </xf>
    <xf numFmtId="38" fontId="9" fillId="0" borderId="17" xfId="11" applyFont="1" applyBorder="1" applyAlignment="1" applyProtection="1">
      <alignment horizontal="right" vertical="center"/>
    </xf>
    <xf numFmtId="38" fontId="21" fillId="0" borderId="31" xfId="11" applyFont="1" applyBorder="1" applyAlignment="1" applyProtection="1">
      <alignment horizontal="center" vertical="center"/>
    </xf>
    <xf numFmtId="38" fontId="22" fillId="0" borderId="30" xfId="11" applyFont="1" applyBorder="1" applyAlignment="1" applyProtection="1">
      <alignment horizontal="center" vertical="center"/>
    </xf>
    <xf numFmtId="38" fontId="9" fillId="0" borderId="33" xfId="11" applyFont="1" applyBorder="1" applyAlignment="1" applyProtection="1">
      <alignment horizontal="center" vertical="center" wrapText="1" shrinkToFit="1"/>
    </xf>
    <xf numFmtId="38" fontId="9" fillId="0" borderId="26" xfId="11" applyFont="1" applyBorder="1" applyAlignment="1" applyProtection="1">
      <alignment horizontal="center" vertical="center" wrapText="1" shrinkToFit="1"/>
    </xf>
    <xf numFmtId="38" fontId="9" fillId="0" borderId="33" xfId="11" applyFont="1" applyBorder="1" applyAlignment="1" applyProtection="1">
      <alignment vertical="center" shrinkToFit="1"/>
    </xf>
    <xf numFmtId="38" fontId="9" fillId="0" borderId="26" xfId="11" applyFont="1" applyBorder="1" applyAlignment="1" applyProtection="1">
      <alignment vertical="center" shrinkToFit="1"/>
    </xf>
    <xf numFmtId="38" fontId="20" fillId="0" borderId="32" xfId="11" applyFont="1" applyBorder="1" applyAlignment="1" applyProtection="1">
      <alignment vertical="center" shrinkToFit="1"/>
    </xf>
    <xf numFmtId="38" fontId="20" fillId="0" borderId="25" xfId="11" applyFont="1" applyBorder="1" applyAlignment="1" applyProtection="1">
      <alignment vertical="center" shrinkToFit="1"/>
    </xf>
    <xf numFmtId="38" fontId="14" fillId="0" borderId="0" xfId="11" applyFont="1" applyAlignment="1" applyProtection="1">
      <alignment vertical="center" shrinkToFit="1"/>
    </xf>
    <xf numFmtId="38" fontId="10" fillId="0" borderId="0" xfId="11" applyFont="1" applyAlignment="1" applyProtection="1">
      <alignment horizontal="center" vertical="center" wrapText="1"/>
    </xf>
    <xf numFmtId="38" fontId="11" fillId="0" borderId="0" xfId="11" applyFont="1" applyAlignment="1" applyProtection="1">
      <alignment horizontal="center" vertical="center" wrapText="1"/>
    </xf>
    <xf numFmtId="38" fontId="9" fillId="0" borderId="31" xfId="11" applyFont="1" applyFill="1" applyBorder="1" applyAlignment="1" applyProtection="1">
      <alignment horizontal="center" vertical="center"/>
    </xf>
    <xf numFmtId="38" fontId="9" fillId="0" borderId="36" xfId="11" applyFont="1" applyFill="1" applyBorder="1" applyAlignment="1" applyProtection="1">
      <alignment horizontal="center" vertical="center"/>
    </xf>
    <xf numFmtId="38" fontId="14" fillId="0" borderId="33" xfId="11" applyFont="1" applyBorder="1" applyAlignment="1" applyProtection="1">
      <alignment horizontal="center" vertical="center" wrapText="1" shrinkToFit="1"/>
    </xf>
    <xf numFmtId="38" fontId="14" fillId="0" borderId="26" xfId="11" applyFont="1" applyBorder="1" applyAlignment="1" applyProtection="1">
      <alignment horizontal="center" vertical="center" wrapText="1" shrinkToFit="1"/>
    </xf>
    <xf numFmtId="0" fontId="23" fillId="0" borderId="0" xfId="0" applyFont="1" applyBorder="1" applyAlignment="1" applyProtection="1">
      <alignment vertical="top" wrapText="1"/>
    </xf>
    <xf numFmtId="0" fontId="23" fillId="0" borderId="62" xfId="0" applyFont="1" applyBorder="1" applyAlignment="1" applyProtection="1">
      <alignment vertical="top" wrapText="1"/>
    </xf>
    <xf numFmtId="0" fontId="23" fillId="0" borderId="50" xfId="0" applyFont="1" applyBorder="1" applyAlignment="1" applyProtection="1">
      <alignment vertical="top" wrapText="1"/>
    </xf>
    <xf numFmtId="0" fontId="23" fillId="0" borderId="29" xfId="0" applyFont="1" applyBorder="1" applyAlignment="1" applyProtection="1">
      <alignment vertical="top" wrapText="1"/>
    </xf>
    <xf numFmtId="0" fontId="23" fillId="0" borderId="62" xfId="0" applyFont="1" applyBorder="1" applyAlignment="1" applyProtection="1">
      <alignment vertical="center"/>
    </xf>
    <xf numFmtId="38" fontId="10" fillId="0" borderId="0" xfId="11" applyFont="1" applyAlignment="1">
      <alignment vertical="center" wrapText="1"/>
    </xf>
    <xf numFmtId="38" fontId="13" fillId="0" borderId="0" xfId="11" applyFont="1" applyAlignment="1">
      <alignment horizontal="left" vertical="center" shrinkToFit="1"/>
    </xf>
    <xf numFmtId="38" fontId="9" fillId="0" borderId="42" xfId="11" applyFont="1" applyBorder="1" applyAlignment="1">
      <alignment horizontal="center" vertical="center"/>
    </xf>
    <xf numFmtId="38" fontId="9" fillId="0" borderId="40" xfId="11" applyFont="1" applyBorder="1" applyAlignment="1">
      <alignment horizontal="center" vertical="center"/>
    </xf>
    <xf numFmtId="38" fontId="9" fillId="0" borderId="37" xfId="11" applyFont="1" applyFill="1" applyBorder="1" applyAlignment="1">
      <alignment horizontal="center" vertical="center"/>
    </xf>
    <xf numFmtId="38" fontId="9" fillId="0" borderId="48" xfId="11" applyFont="1" applyFill="1" applyBorder="1" applyAlignment="1">
      <alignment horizontal="center" vertical="center"/>
    </xf>
    <xf numFmtId="38" fontId="9" fillId="0" borderId="47" xfId="11" applyFont="1" applyFill="1" applyBorder="1" applyAlignment="1">
      <alignment horizontal="center" vertical="center"/>
    </xf>
    <xf numFmtId="38" fontId="9" fillId="0" borderId="42" xfId="11" applyFont="1" applyBorder="1" applyAlignment="1">
      <alignment horizontal="center" vertical="top" wrapText="1"/>
    </xf>
    <xf numFmtId="38" fontId="9" fillId="0" borderId="40" xfId="11" applyFont="1" applyBorder="1" applyAlignment="1">
      <alignment horizontal="center" vertical="top" wrapText="1"/>
    </xf>
    <xf numFmtId="182" fontId="24" fillId="2" borderId="55" xfId="11" applyNumberFormat="1" applyFont="1" applyFill="1" applyBorder="1" applyAlignment="1" applyProtection="1">
      <alignment horizontal="left" vertical="center" wrapText="1"/>
      <protection locked="0"/>
    </xf>
    <xf numFmtId="182" fontId="9" fillId="2" borderId="21" xfId="11" applyNumberFormat="1" applyFont="1" applyFill="1" applyBorder="1" applyProtection="1">
      <alignment vertical="center"/>
      <protection locked="0"/>
    </xf>
  </cellXfs>
  <cellStyles count="14">
    <cellStyle name="ハイパーリンク" xfId="13" builtinId="8"/>
    <cellStyle name="桁区切り" xfId="11" builtinId="6"/>
    <cellStyle name="桁区切り 2" xfId="5" xr:uid="{51605DE7-E33A-4B6C-A5CF-73977DBBD906}"/>
    <cellStyle name="桁区切り 5" xfId="2" xr:uid="{43AE3733-CC01-4C66-B673-917DD3BA5B96}"/>
    <cellStyle name="桁区切り 6" xfId="7" xr:uid="{233BB858-12BD-4F65-BB36-CF5DE5685408}"/>
    <cellStyle name="標準" xfId="0" builtinId="0"/>
    <cellStyle name="標準 10" xfId="10" xr:uid="{891AE470-A60D-46CF-91FA-3E1B3D3CD3D6}"/>
    <cellStyle name="標準 12" xfId="8" xr:uid="{22C13113-CF0C-4305-8DF1-C98C09BC10FC}"/>
    <cellStyle name="標準 13" xfId="3" xr:uid="{883BC4AC-2C61-4BCD-B0F0-AD696C8A18A2}"/>
    <cellStyle name="標準 2" xfId="12" xr:uid="{9EF700D5-6ABE-4F5E-AC60-C7AEB8702E78}"/>
    <cellStyle name="標準 2 2 3" xfId="1" xr:uid="{6D3287B9-B87B-497C-A44C-5BF619C8ED94}"/>
    <cellStyle name="標準 2 3" xfId="4" xr:uid="{29125934-610A-48C0-8FB4-590AD12C467F}"/>
    <cellStyle name="標準 27" xfId="6" xr:uid="{9F2867BD-6488-40D3-831E-852E46886FE1}"/>
    <cellStyle name="標準 7" xfId="9" xr:uid="{42D0DF5D-479C-4649-98B8-3E09B951824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25</xdr:col>
      <xdr:colOff>217336</xdr:colOff>
      <xdr:row>1</xdr:row>
      <xdr:rowOff>126811</xdr:rowOff>
    </xdr:from>
    <xdr:to>
      <xdr:col>36</xdr:col>
      <xdr:colOff>560917</xdr:colOff>
      <xdr:row>8</xdr:row>
      <xdr:rowOff>551467</xdr:rowOff>
    </xdr:to>
    <xdr:sp macro="" textlink="">
      <xdr:nvSpPr>
        <xdr:cNvPr id="2" name="正方形/長方形 1">
          <a:extLst>
            <a:ext uri="{FF2B5EF4-FFF2-40B4-BE49-F238E27FC236}">
              <a16:creationId xmlns:a16="http://schemas.microsoft.com/office/drawing/2014/main" id="{C9191962-F8B2-4870-93F5-B3B6F600E63D}"/>
            </a:ext>
          </a:extLst>
        </xdr:cNvPr>
        <xdr:cNvSpPr/>
      </xdr:nvSpPr>
      <xdr:spPr>
        <a:xfrm>
          <a:off x="25596169" y="359644"/>
          <a:ext cx="7910665" cy="1250156"/>
        </a:xfrm>
        <a:prstGeom prst="rect">
          <a:avLst/>
        </a:prstGeom>
        <a:solidFill>
          <a:schemeClr val="bg2"/>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baseline="0">
              <a:solidFill>
                <a:srgbClr val="FFFF00"/>
              </a:solidFill>
            </a:rPr>
            <a:t>黄色</a:t>
          </a:r>
          <a:r>
            <a:rPr kumimoji="1" lang="ja-JP" altLang="en-US" sz="2400" b="1" baseline="0">
              <a:solidFill>
                <a:schemeClr val="tx1"/>
              </a:solidFill>
            </a:rPr>
            <a:t>で塗りつぶされた部分のみ記入してください</a:t>
          </a:r>
          <a:endParaRPr kumimoji="1" lang="en-US" altLang="ja-JP" sz="2400" b="1" baseline="0">
            <a:solidFill>
              <a:schemeClr val="tx1"/>
            </a:solidFill>
          </a:endParaRPr>
        </a:p>
        <a:p>
          <a:pPr algn="l"/>
          <a:r>
            <a:rPr kumimoji="1" lang="ja-JP" altLang="en-US" sz="2400" b="1" baseline="0">
              <a:solidFill>
                <a:schemeClr val="tx1"/>
              </a:solidFill>
            </a:rPr>
            <a:t>（</a:t>
          </a:r>
          <a:r>
            <a:rPr kumimoji="1" lang="en-US" altLang="ja-JP" sz="2400" b="1" baseline="0">
              <a:solidFill>
                <a:schemeClr val="tx1"/>
              </a:solidFill>
            </a:rPr>
            <a:t>※</a:t>
          </a:r>
          <a:r>
            <a:rPr kumimoji="1" lang="ja-JP" altLang="en-US" sz="2400" b="1" baseline="0">
              <a:solidFill>
                <a:schemeClr val="tx1"/>
              </a:solidFill>
            </a:rPr>
            <a:t>白で塗りつぶしている部分は数式が入っています</a:t>
          </a:r>
          <a:r>
            <a:rPr kumimoji="1" lang="ja-JP" altLang="en-US" sz="1800" b="1" baseline="0">
              <a:solidFill>
                <a:schemeClr val="tx1"/>
              </a:solidFill>
            </a:rPr>
            <a:t>）</a:t>
          </a:r>
          <a:endParaRPr kumimoji="1" lang="en-US" altLang="ja-JP" sz="1800" b="1" baseline="0">
            <a:solidFill>
              <a:schemeClr val="tx1"/>
            </a:solidFill>
          </a:endParaRPr>
        </a:p>
      </xdr:txBody>
    </xdr:sp>
    <xdr:clientData/>
  </xdr:twoCellAnchor>
  <xdr:twoCellAnchor>
    <xdr:from>
      <xdr:col>17</xdr:col>
      <xdr:colOff>2057400</xdr:colOff>
      <xdr:row>5</xdr:row>
      <xdr:rowOff>39756</xdr:rowOff>
    </xdr:from>
    <xdr:to>
      <xdr:col>24</xdr:col>
      <xdr:colOff>318052</xdr:colOff>
      <xdr:row>22</xdr:row>
      <xdr:rowOff>85725</xdr:rowOff>
    </xdr:to>
    <xdr:sp macro="" textlink="">
      <xdr:nvSpPr>
        <xdr:cNvPr id="3" name="吹き出し: 四角形 2">
          <a:extLst>
            <a:ext uri="{FF2B5EF4-FFF2-40B4-BE49-F238E27FC236}">
              <a16:creationId xmlns:a16="http://schemas.microsoft.com/office/drawing/2014/main" id="{96B7CDD6-1A66-4F28-B88E-9330150CB45A}"/>
            </a:ext>
          </a:extLst>
        </xdr:cNvPr>
        <xdr:cNvSpPr/>
      </xdr:nvSpPr>
      <xdr:spPr>
        <a:xfrm>
          <a:off x="19768930" y="1477617"/>
          <a:ext cx="6291470" cy="913986"/>
        </a:xfrm>
        <a:prstGeom prst="wedgeRectCallout">
          <a:avLst>
            <a:gd name="adj1" fmla="val 1376"/>
            <a:gd name="adj2" fmla="val 87819"/>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b="1"/>
            <a:t>点検項目⑯～⑳については、下記の</a:t>
          </a:r>
          <a:r>
            <a:rPr kumimoji="1" lang="ja-JP" altLang="ja-JP" sz="1800" b="1">
              <a:solidFill>
                <a:schemeClr val="dk1"/>
              </a:solidFill>
              <a:effectLst/>
              <a:latin typeface="+mn-lt"/>
              <a:ea typeface="+mn-ea"/>
              <a:cs typeface="+mn-cs"/>
            </a:rPr>
            <a:t>「◆記載要領」</a:t>
          </a:r>
          <a:r>
            <a:rPr kumimoji="1" lang="ja-JP" altLang="en-US" sz="1800" b="1"/>
            <a:t>の９にてご確認ください。</a:t>
          </a:r>
        </a:p>
      </xdr:txBody>
    </xdr:sp>
    <xdr:clientData/>
  </xdr:twoCellAnchor>
  <xdr:twoCellAnchor>
    <xdr:from>
      <xdr:col>1</xdr:col>
      <xdr:colOff>99060</xdr:colOff>
      <xdr:row>4</xdr:row>
      <xdr:rowOff>30480</xdr:rowOff>
    </xdr:from>
    <xdr:to>
      <xdr:col>10</xdr:col>
      <xdr:colOff>533400</xdr:colOff>
      <xdr:row>6</xdr:row>
      <xdr:rowOff>68580</xdr:rowOff>
    </xdr:to>
    <xdr:sp macro="" textlink="">
      <xdr:nvSpPr>
        <xdr:cNvPr id="4" name="テキスト ボックス 3">
          <a:extLst>
            <a:ext uri="{FF2B5EF4-FFF2-40B4-BE49-F238E27FC236}">
              <a16:creationId xmlns:a16="http://schemas.microsoft.com/office/drawing/2014/main" id="{E26349B4-2967-4AD1-A3FF-8097CE288EF8}"/>
            </a:ext>
          </a:extLst>
        </xdr:cNvPr>
        <xdr:cNvSpPr txBox="1"/>
      </xdr:nvSpPr>
      <xdr:spPr>
        <a:xfrm>
          <a:off x="472440" y="1150620"/>
          <a:ext cx="9692640" cy="6781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2400" b="1"/>
            <a:t>記入いただく際に、下記の「◆記載要領」を必ずご確認ください。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244929</xdr:colOff>
      <xdr:row>2</xdr:row>
      <xdr:rowOff>27215</xdr:rowOff>
    </xdr:from>
    <xdr:to>
      <xdr:col>30</xdr:col>
      <xdr:colOff>248331</xdr:colOff>
      <xdr:row>5</xdr:row>
      <xdr:rowOff>66335</xdr:rowOff>
    </xdr:to>
    <xdr:sp macro="" textlink="">
      <xdr:nvSpPr>
        <xdr:cNvPr id="2" name="正方形/長方形 1">
          <a:extLst>
            <a:ext uri="{FF2B5EF4-FFF2-40B4-BE49-F238E27FC236}">
              <a16:creationId xmlns:a16="http://schemas.microsoft.com/office/drawing/2014/main" id="{DA5B8385-F650-445F-B91C-7DA076371165}"/>
            </a:ext>
          </a:extLst>
        </xdr:cNvPr>
        <xdr:cNvSpPr/>
      </xdr:nvSpPr>
      <xdr:spPr>
        <a:xfrm>
          <a:off x="16723179" y="421822"/>
          <a:ext cx="8167688" cy="1250156"/>
        </a:xfrm>
        <a:prstGeom prst="rect">
          <a:avLst/>
        </a:prstGeom>
        <a:solidFill>
          <a:schemeClr val="bg2"/>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baseline="0">
              <a:solidFill>
                <a:srgbClr val="FFFF00"/>
              </a:solidFill>
            </a:rPr>
            <a:t>黄色</a:t>
          </a:r>
          <a:r>
            <a:rPr kumimoji="1" lang="ja-JP" altLang="en-US" sz="2400" b="1" baseline="0">
              <a:solidFill>
                <a:schemeClr val="tx1"/>
              </a:solidFill>
            </a:rPr>
            <a:t>で塗りつぶされた部分のみ記入してください</a:t>
          </a:r>
          <a:endParaRPr kumimoji="1" lang="en-US" altLang="ja-JP" sz="2400" b="1" baseline="0">
            <a:solidFill>
              <a:schemeClr val="tx1"/>
            </a:solidFill>
          </a:endParaRPr>
        </a:p>
        <a:p>
          <a:pPr algn="l"/>
          <a:r>
            <a:rPr kumimoji="1" lang="ja-JP" altLang="en-US" sz="2400" b="1" baseline="0">
              <a:solidFill>
                <a:schemeClr val="tx1"/>
              </a:solidFill>
            </a:rPr>
            <a:t>（</a:t>
          </a:r>
          <a:r>
            <a:rPr kumimoji="1" lang="en-US" altLang="ja-JP" sz="2400" b="1" baseline="0">
              <a:solidFill>
                <a:schemeClr val="tx1"/>
              </a:solidFill>
            </a:rPr>
            <a:t>※</a:t>
          </a:r>
          <a:r>
            <a:rPr kumimoji="1" lang="ja-JP" altLang="en-US" sz="2400" b="1" baseline="0">
              <a:solidFill>
                <a:schemeClr val="tx1"/>
              </a:solidFill>
            </a:rPr>
            <a:t>白で塗りつぶしている部分は数式が入っています</a:t>
          </a:r>
          <a:r>
            <a:rPr kumimoji="1" lang="ja-JP" altLang="en-US" sz="1800" b="1" baseline="0">
              <a:solidFill>
                <a:schemeClr val="tx1"/>
              </a:solidFill>
            </a:rPr>
            <a:t>）</a:t>
          </a:r>
          <a:endParaRPr kumimoji="1" lang="en-US" altLang="ja-JP" sz="1800" b="1" baseline="0">
            <a:solidFill>
              <a:schemeClr val="tx1"/>
            </a:solidFill>
          </a:endParaRPr>
        </a:p>
      </xdr:txBody>
    </xdr:sp>
    <xdr:clientData/>
  </xdr:twoCellAnchor>
  <xdr:twoCellAnchor>
    <xdr:from>
      <xdr:col>1</xdr:col>
      <xdr:colOff>0</xdr:colOff>
      <xdr:row>2</xdr:row>
      <xdr:rowOff>0</xdr:rowOff>
    </xdr:from>
    <xdr:to>
      <xdr:col>11</xdr:col>
      <xdr:colOff>279699</xdr:colOff>
      <xdr:row>5</xdr:row>
      <xdr:rowOff>104439</xdr:rowOff>
    </xdr:to>
    <xdr:sp macro="" textlink="">
      <xdr:nvSpPr>
        <xdr:cNvPr id="3" name="テキスト ボックス 2">
          <a:extLst>
            <a:ext uri="{FF2B5EF4-FFF2-40B4-BE49-F238E27FC236}">
              <a16:creationId xmlns:a16="http://schemas.microsoft.com/office/drawing/2014/main" id="{A3B103A8-DD66-453A-8593-61F64FB0D455}"/>
            </a:ext>
          </a:extLst>
        </xdr:cNvPr>
        <xdr:cNvSpPr txBox="1"/>
      </xdr:nvSpPr>
      <xdr:spPr>
        <a:xfrm>
          <a:off x="376518" y="376518"/>
          <a:ext cx="9692640" cy="6781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2400" b="1"/>
            <a:t>記入いただく際に、下記の「◆記載要領」を必ずご確認ください。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114300</xdr:colOff>
      <xdr:row>0</xdr:row>
      <xdr:rowOff>83820</xdr:rowOff>
    </xdr:from>
    <xdr:ext cx="56179571" cy="9690846"/>
    <xdr:sp macro="" textlink="">
      <xdr:nvSpPr>
        <xdr:cNvPr id="2" name="テキスト ボックス 1">
          <a:extLst>
            <a:ext uri="{FF2B5EF4-FFF2-40B4-BE49-F238E27FC236}">
              <a16:creationId xmlns:a16="http://schemas.microsoft.com/office/drawing/2014/main" id="{4E24A481-7B44-4247-A68F-7FAC23340A4C}"/>
            </a:ext>
          </a:extLst>
        </xdr:cNvPr>
        <xdr:cNvSpPr txBox="1"/>
      </xdr:nvSpPr>
      <xdr:spPr>
        <a:xfrm>
          <a:off x="114300" y="83820"/>
          <a:ext cx="56179571" cy="96908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54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5400" b="1" u="sng">
              <a:solidFill>
                <a:srgbClr val="FF0000"/>
              </a:solidFill>
              <a:effectLst/>
              <a:latin typeface="+mn-lt"/>
              <a:ea typeface="+mn-ea"/>
              <a:cs typeface="+mn-cs"/>
            </a:rPr>
            <a:t>当該シートの記入は不要です。</a:t>
          </a:r>
          <a:endParaRPr lang="ja-JP" altLang="ja-JP" sz="5400">
            <a:solidFill>
              <a:srgbClr val="FF0000"/>
            </a:solidFill>
            <a:effectLst/>
          </a:endParaRPr>
        </a:p>
        <a:p>
          <a:endParaRPr kumimoji="1" lang="ja-JP" alt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213360</xdr:colOff>
      <xdr:row>0</xdr:row>
      <xdr:rowOff>114300</xdr:rowOff>
    </xdr:from>
    <xdr:ext cx="56179571" cy="9690846"/>
    <xdr:sp macro="" textlink="">
      <xdr:nvSpPr>
        <xdr:cNvPr id="2" name="テキスト ボックス 1">
          <a:extLst>
            <a:ext uri="{FF2B5EF4-FFF2-40B4-BE49-F238E27FC236}">
              <a16:creationId xmlns:a16="http://schemas.microsoft.com/office/drawing/2014/main" id="{AF7089C8-493B-4DCD-860B-7881D42E9176}"/>
            </a:ext>
          </a:extLst>
        </xdr:cNvPr>
        <xdr:cNvSpPr txBox="1"/>
      </xdr:nvSpPr>
      <xdr:spPr>
        <a:xfrm>
          <a:off x="213360" y="114300"/>
          <a:ext cx="56179571" cy="96908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54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5400" b="1" u="sng">
              <a:solidFill>
                <a:srgbClr val="FF0000"/>
              </a:solidFill>
              <a:effectLst/>
              <a:latin typeface="+mn-lt"/>
              <a:ea typeface="+mn-ea"/>
              <a:cs typeface="+mn-cs"/>
            </a:rPr>
            <a:t>当該シートの記入は不要です。</a:t>
          </a:r>
          <a:endParaRPr lang="ja-JP" altLang="ja-JP" sz="5400">
            <a:solidFill>
              <a:srgbClr val="FF0000"/>
            </a:solidFill>
            <a:effectLst/>
          </a:endParaRPr>
        </a:p>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enlsv\&#29983;&#28079;&#23398;&#32722;&#35506;&#20849;&#36890;\&#23478;&#24237;&#25391;&#33288;\&#12415;&#12406;&#65306;&#12487;&#12473;&#12463;&#12488;&#12483;&#12503;&#12501;&#12457;&#12523;&#12480;&#12540;\&#37117;&#36947;&#24220;&#30476;&#29031;&#20250;\&#20877;&#22996;&#35351;&#21332;&#35696;&#20250;&#35519;&#12409;\&#65296;&#65304;&#33576;&#22478;&#30476;&#65306;&#21029;&#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集計表１"/>
      <sheetName val="集計表２"/>
      <sheetName val="Sheet2"/>
      <sheetName val="リスト参照"/>
      <sheetName val="Sheet1"/>
      <sheetName val="様式2-1-①・②"/>
      <sheetName val="リスト"/>
      <sheetName val="参考"/>
      <sheetName val="Sheet3"/>
    </sheetNames>
    <sheetDataSet>
      <sheetData sheetId="0" refreshError="1"/>
      <sheetData sheetId="1" refreshError="1">
        <row r="4">
          <cell r="E4" t="str">
            <v>協議会</v>
          </cell>
          <cell r="F4" t="str">
            <v>サポーターリーダー</v>
          </cell>
          <cell r="G4">
            <v>0</v>
          </cell>
          <cell r="H4">
            <v>0</v>
          </cell>
          <cell r="I4">
            <v>0</v>
          </cell>
          <cell r="J4">
            <v>0</v>
          </cell>
          <cell r="K4">
            <v>0</v>
          </cell>
          <cell r="L4">
            <v>0</v>
          </cell>
          <cell r="M4">
            <v>0</v>
          </cell>
          <cell r="N4">
            <v>0</v>
          </cell>
          <cell r="O4">
            <v>0</v>
          </cell>
          <cell r="P4">
            <v>0</v>
          </cell>
          <cell r="Q4">
            <v>0</v>
          </cell>
          <cell r="R4" t="str">
            <v>サポーターリーダー</v>
          </cell>
        </row>
        <row r="5">
          <cell r="C5" t="str">
            <v>諸謝金</v>
          </cell>
          <cell r="D5" t="str">
            <v>旅費</v>
          </cell>
          <cell r="E5" t="str">
            <v>消耗品費</v>
          </cell>
          <cell r="F5" t="str">
            <v>印刷製本</v>
          </cell>
          <cell r="G5" t="str">
            <v>通信運搬</v>
          </cell>
          <cell r="H5" t="str">
            <v>借料損料</v>
          </cell>
          <cell r="I5" t="str">
            <v>会議費</v>
          </cell>
          <cell r="J5" t="str">
            <v>賃金</v>
          </cell>
          <cell r="K5" t="str">
            <v>保険料</v>
          </cell>
          <cell r="L5" t="str">
            <v>雑役務</v>
          </cell>
          <cell r="M5" t="str">
            <v>小計</v>
          </cell>
          <cell r="N5" t="str">
            <v>講座数</v>
          </cell>
          <cell r="O5" t="str">
            <v>リーダー</v>
          </cell>
          <cell r="P5" t="str">
            <v>諸謝金</v>
          </cell>
          <cell r="Q5" t="str">
            <v>旅費</v>
          </cell>
          <cell r="R5" t="str">
            <v>消耗品費</v>
          </cell>
          <cell r="S5" t="str">
            <v>印刷製本</v>
          </cell>
          <cell r="T5" t="str">
            <v>通信運搬</v>
          </cell>
          <cell r="U5" t="str">
            <v>借料損料</v>
          </cell>
          <cell r="V5" t="str">
            <v>会議費</v>
          </cell>
          <cell r="W5" t="str">
            <v>賃金</v>
          </cell>
          <cell r="X5" t="str">
            <v>保険料</v>
          </cell>
          <cell r="Y5" t="str">
            <v>雑役務</v>
          </cell>
          <cell r="Z5" t="str">
            <v>小計</v>
          </cell>
          <cell r="AA5" t="str">
            <v>講座数</v>
          </cell>
          <cell r="AB5" t="str">
            <v>総回数</v>
          </cell>
          <cell r="AC5" t="str">
            <v>諸謝金</v>
          </cell>
          <cell r="AD5" t="str">
            <v>旅費</v>
          </cell>
        </row>
        <row r="6">
          <cell r="A6">
            <v>1</v>
          </cell>
          <cell r="B6" t="str">
            <v>　水戸市</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row>
        <row r="7">
          <cell r="A7">
            <v>2</v>
          </cell>
          <cell r="B7" t="str">
            <v>　日立市</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row>
        <row r="8">
          <cell r="A8">
            <v>3</v>
          </cell>
          <cell r="B8" t="str">
            <v>　土浦市</v>
          </cell>
          <cell r="C8">
            <v>18000</v>
          </cell>
          <cell r="D8">
            <v>10600</v>
          </cell>
          <cell r="E8">
            <v>10600</v>
          </cell>
          <cell r="F8">
            <v>37217</v>
          </cell>
          <cell r="G8">
            <v>0</v>
          </cell>
          <cell r="H8">
            <v>17</v>
          </cell>
          <cell r="I8">
            <v>8617</v>
          </cell>
          <cell r="J8">
            <v>119000</v>
          </cell>
          <cell r="K8">
            <v>0</v>
          </cell>
          <cell r="L8">
            <v>0</v>
          </cell>
          <cell r="M8">
            <v>37217</v>
          </cell>
          <cell r="N8">
            <v>0</v>
          </cell>
          <cell r="O8">
            <v>0</v>
          </cell>
          <cell r="P8">
            <v>0</v>
          </cell>
          <cell r="Q8">
            <v>0</v>
          </cell>
          <cell r="R8">
            <v>0</v>
          </cell>
          <cell r="S8">
            <v>0</v>
          </cell>
          <cell r="T8">
            <v>0</v>
          </cell>
          <cell r="U8">
            <v>0</v>
          </cell>
          <cell r="V8">
            <v>0</v>
          </cell>
          <cell r="W8">
            <v>0</v>
          </cell>
          <cell r="X8">
            <v>0</v>
          </cell>
          <cell r="Y8">
            <v>0</v>
          </cell>
          <cell r="Z8">
            <v>0</v>
          </cell>
          <cell r="AA8">
            <v>17</v>
          </cell>
          <cell r="AB8">
            <v>17</v>
          </cell>
          <cell r="AC8">
            <v>119000</v>
          </cell>
        </row>
        <row r="9">
          <cell r="A9">
            <v>4</v>
          </cell>
          <cell r="B9" t="str">
            <v>　古河市</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row>
        <row r="10">
          <cell r="A10">
            <v>5</v>
          </cell>
          <cell r="B10" t="str">
            <v>　石岡市</v>
          </cell>
          <cell r="C10">
            <v>18000</v>
          </cell>
          <cell r="D10">
            <v>2000</v>
          </cell>
          <cell r="E10">
            <v>2000</v>
          </cell>
          <cell r="F10">
            <v>0</v>
          </cell>
          <cell r="G10">
            <v>13</v>
          </cell>
          <cell r="H10">
            <v>13</v>
          </cell>
          <cell r="I10">
            <v>195000</v>
          </cell>
          <cell r="J10">
            <v>0</v>
          </cell>
          <cell r="K10">
            <v>0</v>
          </cell>
          <cell r="L10">
            <v>0</v>
          </cell>
          <cell r="M10">
            <v>20000</v>
          </cell>
          <cell r="N10">
            <v>0</v>
          </cell>
          <cell r="O10">
            <v>0</v>
          </cell>
          <cell r="P10">
            <v>0</v>
          </cell>
          <cell r="Q10">
            <v>0</v>
          </cell>
          <cell r="R10">
            <v>0</v>
          </cell>
          <cell r="S10">
            <v>0</v>
          </cell>
          <cell r="T10">
            <v>0</v>
          </cell>
          <cell r="U10">
            <v>0</v>
          </cell>
          <cell r="V10">
            <v>0</v>
          </cell>
          <cell r="W10">
            <v>0</v>
          </cell>
          <cell r="X10">
            <v>0</v>
          </cell>
          <cell r="Y10">
            <v>0</v>
          </cell>
          <cell r="Z10">
            <v>0</v>
          </cell>
          <cell r="AA10">
            <v>13</v>
          </cell>
          <cell r="AB10">
            <v>13</v>
          </cell>
          <cell r="AC10">
            <v>195000</v>
          </cell>
        </row>
        <row r="11">
          <cell r="A11">
            <v>6</v>
          </cell>
          <cell r="B11" t="str">
            <v>　下館市</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row>
        <row r="12">
          <cell r="A12">
            <v>7</v>
          </cell>
          <cell r="B12" t="str">
            <v>　結城市</v>
          </cell>
          <cell r="C12">
            <v>4000</v>
          </cell>
          <cell r="D12">
            <v>4000</v>
          </cell>
          <cell r="E12">
            <v>4000</v>
          </cell>
          <cell r="F12">
            <v>18000</v>
          </cell>
          <cell r="G12">
            <v>4000</v>
          </cell>
          <cell r="H12">
            <v>2000</v>
          </cell>
          <cell r="I12">
            <v>18000</v>
          </cell>
          <cell r="J12">
            <v>10</v>
          </cell>
          <cell r="K12">
            <v>50000</v>
          </cell>
          <cell r="L12">
            <v>2000</v>
          </cell>
          <cell r="M12">
            <v>28000</v>
          </cell>
          <cell r="N12">
            <v>0</v>
          </cell>
          <cell r="O12">
            <v>0</v>
          </cell>
          <cell r="P12">
            <v>0</v>
          </cell>
          <cell r="Q12">
            <v>0</v>
          </cell>
          <cell r="R12">
            <v>0</v>
          </cell>
          <cell r="S12">
            <v>0</v>
          </cell>
          <cell r="T12">
            <v>0</v>
          </cell>
          <cell r="U12">
            <v>0</v>
          </cell>
          <cell r="V12">
            <v>0</v>
          </cell>
          <cell r="W12">
            <v>0</v>
          </cell>
          <cell r="X12">
            <v>0</v>
          </cell>
          <cell r="Y12">
            <v>0</v>
          </cell>
          <cell r="Z12">
            <v>0</v>
          </cell>
          <cell r="AA12">
            <v>10</v>
          </cell>
          <cell r="AB12">
            <v>10</v>
          </cell>
          <cell r="AC12">
            <v>50000</v>
          </cell>
          <cell r="AD12">
            <v>2000</v>
          </cell>
        </row>
        <row r="13">
          <cell r="A13">
            <v>8</v>
          </cell>
          <cell r="B13" t="str">
            <v>　龍ヶ崎市</v>
          </cell>
          <cell r="C13">
            <v>8000</v>
          </cell>
          <cell r="D13">
            <v>8000</v>
          </cell>
          <cell r="E13">
            <v>35000</v>
          </cell>
          <cell r="F13">
            <v>100000</v>
          </cell>
          <cell r="G13">
            <v>18240</v>
          </cell>
          <cell r="H13">
            <v>0</v>
          </cell>
          <cell r="I13">
            <v>17</v>
          </cell>
          <cell r="J13">
            <v>17</v>
          </cell>
          <cell r="K13">
            <v>340000</v>
          </cell>
          <cell r="L13">
            <v>0</v>
          </cell>
          <cell r="M13">
            <v>161240</v>
          </cell>
          <cell r="N13">
            <v>0</v>
          </cell>
          <cell r="O13">
            <v>0</v>
          </cell>
          <cell r="P13">
            <v>0</v>
          </cell>
          <cell r="Q13">
            <v>0</v>
          </cell>
          <cell r="R13">
            <v>0</v>
          </cell>
          <cell r="S13">
            <v>0</v>
          </cell>
          <cell r="T13">
            <v>0</v>
          </cell>
          <cell r="U13">
            <v>0</v>
          </cell>
          <cell r="V13">
            <v>0</v>
          </cell>
          <cell r="W13">
            <v>0</v>
          </cell>
          <cell r="X13">
            <v>0</v>
          </cell>
          <cell r="Y13">
            <v>0</v>
          </cell>
          <cell r="Z13">
            <v>0</v>
          </cell>
          <cell r="AA13">
            <v>17</v>
          </cell>
          <cell r="AB13">
            <v>17</v>
          </cell>
          <cell r="AC13">
            <v>340000</v>
          </cell>
        </row>
        <row r="14">
          <cell r="A14">
            <v>9</v>
          </cell>
          <cell r="B14" t="str">
            <v>　下妻市</v>
          </cell>
          <cell r="C14">
            <v>32000</v>
          </cell>
          <cell r="D14">
            <v>20000</v>
          </cell>
          <cell r="E14">
            <v>4800</v>
          </cell>
          <cell r="F14">
            <v>20000</v>
          </cell>
          <cell r="G14">
            <v>0</v>
          </cell>
          <cell r="H14">
            <v>2</v>
          </cell>
          <cell r="I14">
            <v>4800</v>
          </cell>
          <cell r="J14">
            <v>52000</v>
          </cell>
          <cell r="K14">
            <v>0</v>
          </cell>
          <cell r="L14">
            <v>0</v>
          </cell>
          <cell r="M14">
            <v>56800</v>
          </cell>
          <cell r="N14">
            <v>0</v>
          </cell>
          <cell r="O14">
            <v>0</v>
          </cell>
          <cell r="P14">
            <v>0</v>
          </cell>
          <cell r="Q14">
            <v>0</v>
          </cell>
          <cell r="R14">
            <v>0</v>
          </cell>
          <cell r="S14">
            <v>0</v>
          </cell>
          <cell r="T14">
            <v>0</v>
          </cell>
          <cell r="U14">
            <v>0</v>
          </cell>
          <cell r="V14">
            <v>0</v>
          </cell>
          <cell r="W14">
            <v>0</v>
          </cell>
          <cell r="X14">
            <v>0</v>
          </cell>
          <cell r="Y14">
            <v>0</v>
          </cell>
          <cell r="Z14">
            <v>0</v>
          </cell>
          <cell r="AA14">
            <v>2</v>
          </cell>
          <cell r="AB14">
            <v>2</v>
          </cell>
          <cell r="AC14">
            <v>52000</v>
          </cell>
        </row>
        <row r="15">
          <cell r="A15">
            <v>10</v>
          </cell>
          <cell r="B15" t="str">
            <v>　水海道市</v>
          </cell>
          <cell r="C15">
            <v>30000</v>
          </cell>
          <cell r="D15">
            <v>3000</v>
          </cell>
          <cell r="E15">
            <v>3000</v>
          </cell>
          <cell r="F15">
            <v>0</v>
          </cell>
          <cell r="G15">
            <v>32</v>
          </cell>
          <cell r="H15">
            <v>32</v>
          </cell>
          <cell r="I15">
            <v>420000</v>
          </cell>
          <cell r="J15">
            <v>0</v>
          </cell>
          <cell r="K15">
            <v>0</v>
          </cell>
          <cell r="L15">
            <v>0</v>
          </cell>
          <cell r="M15">
            <v>33000</v>
          </cell>
          <cell r="N15">
            <v>0</v>
          </cell>
          <cell r="O15">
            <v>0</v>
          </cell>
          <cell r="P15">
            <v>0</v>
          </cell>
          <cell r="Q15">
            <v>0</v>
          </cell>
          <cell r="R15">
            <v>0</v>
          </cell>
          <cell r="S15">
            <v>0</v>
          </cell>
          <cell r="T15">
            <v>0</v>
          </cell>
          <cell r="U15">
            <v>0</v>
          </cell>
          <cell r="V15">
            <v>0</v>
          </cell>
          <cell r="W15">
            <v>0</v>
          </cell>
          <cell r="X15">
            <v>0</v>
          </cell>
          <cell r="Y15">
            <v>0</v>
          </cell>
          <cell r="Z15">
            <v>0</v>
          </cell>
          <cell r="AA15">
            <v>32</v>
          </cell>
          <cell r="AB15">
            <v>32</v>
          </cell>
          <cell r="AC15">
            <v>420000</v>
          </cell>
        </row>
        <row r="16">
          <cell r="A16">
            <v>11</v>
          </cell>
          <cell r="B16" t="str">
            <v>　常陸太田市</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row>
        <row r="17">
          <cell r="A17">
            <v>12</v>
          </cell>
          <cell r="B17" t="str">
            <v xml:space="preserve">  高萩市</v>
          </cell>
          <cell r="C17">
            <v>65600</v>
          </cell>
          <cell r="D17">
            <v>3200</v>
          </cell>
          <cell r="E17">
            <v>8400</v>
          </cell>
          <cell r="F17">
            <v>77200</v>
          </cell>
          <cell r="G17">
            <v>3200</v>
          </cell>
          <cell r="H17">
            <v>15</v>
          </cell>
          <cell r="I17">
            <v>8400</v>
          </cell>
          <cell r="J17">
            <v>75000</v>
          </cell>
          <cell r="K17">
            <v>0</v>
          </cell>
          <cell r="L17">
            <v>0</v>
          </cell>
          <cell r="M17">
            <v>77200</v>
          </cell>
          <cell r="N17">
            <v>0</v>
          </cell>
          <cell r="O17">
            <v>0</v>
          </cell>
          <cell r="P17">
            <v>0</v>
          </cell>
          <cell r="Q17">
            <v>0</v>
          </cell>
          <cell r="R17">
            <v>0</v>
          </cell>
          <cell r="S17">
            <v>0</v>
          </cell>
          <cell r="T17">
            <v>0</v>
          </cell>
          <cell r="U17">
            <v>0</v>
          </cell>
          <cell r="V17">
            <v>0</v>
          </cell>
          <cell r="W17">
            <v>0</v>
          </cell>
          <cell r="X17">
            <v>0</v>
          </cell>
          <cell r="Y17">
            <v>0</v>
          </cell>
          <cell r="Z17">
            <v>0</v>
          </cell>
          <cell r="AA17">
            <v>15</v>
          </cell>
          <cell r="AB17">
            <v>15</v>
          </cell>
          <cell r="AC17">
            <v>75000</v>
          </cell>
        </row>
        <row r="18">
          <cell r="A18">
            <v>13</v>
          </cell>
          <cell r="B18" t="str">
            <v>　北茨城市</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A19">
            <v>14</v>
          </cell>
          <cell r="B19" t="str">
            <v>　笠間市</v>
          </cell>
          <cell r="C19">
            <v>0</v>
          </cell>
          <cell r="D19">
            <v>0</v>
          </cell>
          <cell r="E19">
            <v>15</v>
          </cell>
          <cell r="F19">
            <v>15</v>
          </cell>
          <cell r="G19">
            <v>100000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15</v>
          </cell>
          <cell r="AB19">
            <v>15</v>
          </cell>
          <cell r="AC19">
            <v>100000</v>
          </cell>
        </row>
        <row r="20">
          <cell r="A20">
            <v>15</v>
          </cell>
          <cell r="B20" t="str">
            <v>　取手市</v>
          </cell>
          <cell r="C20">
            <v>21600</v>
          </cell>
          <cell r="D20">
            <v>21600</v>
          </cell>
          <cell r="E20">
            <v>0</v>
          </cell>
          <cell r="F20">
            <v>36</v>
          </cell>
          <cell r="G20">
            <v>36</v>
          </cell>
          <cell r="H20">
            <v>303000</v>
          </cell>
          <cell r="I20">
            <v>21600</v>
          </cell>
          <cell r="J20">
            <v>0</v>
          </cell>
          <cell r="K20">
            <v>0</v>
          </cell>
          <cell r="L20">
            <v>0</v>
          </cell>
          <cell r="M20">
            <v>21600</v>
          </cell>
          <cell r="N20">
            <v>0</v>
          </cell>
          <cell r="O20">
            <v>0</v>
          </cell>
          <cell r="P20">
            <v>0</v>
          </cell>
          <cell r="Q20">
            <v>0</v>
          </cell>
          <cell r="R20">
            <v>0</v>
          </cell>
          <cell r="S20">
            <v>0</v>
          </cell>
          <cell r="T20">
            <v>0</v>
          </cell>
          <cell r="U20">
            <v>0</v>
          </cell>
          <cell r="V20">
            <v>0</v>
          </cell>
          <cell r="W20">
            <v>0</v>
          </cell>
          <cell r="X20">
            <v>0</v>
          </cell>
          <cell r="Y20">
            <v>0</v>
          </cell>
          <cell r="Z20">
            <v>0</v>
          </cell>
          <cell r="AA20">
            <v>36</v>
          </cell>
          <cell r="AB20">
            <v>36</v>
          </cell>
          <cell r="AC20">
            <v>303000</v>
          </cell>
        </row>
        <row r="21">
          <cell r="A21">
            <v>16</v>
          </cell>
          <cell r="B21" t="str">
            <v>　岩井市</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A22">
            <v>17</v>
          </cell>
          <cell r="B22" t="str">
            <v>　牛久市</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A23">
            <v>18</v>
          </cell>
          <cell r="B23" t="str">
            <v>　つくば市</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A24">
            <v>19</v>
          </cell>
          <cell r="B24" t="str">
            <v>　ひたちなか市</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A25">
            <v>20</v>
          </cell>
          <cell r="B25" t="str">
            <v>　鹿嶋市</v>
          </cell>
          <cell r="C25">
            <v>2000</v>
          </cell>
          <cell r="D25">
            <v>2000</v>
          </cell>
          <cell r="E25">
            <v>2000</v>
          </cell>
          <cell r="F25">
            <v>21</v>
          </cell>
          <cell r="G25">
            <v>21</v>
          </cell>
          <cell r="H25">
            <v>392000</v>
          </cell>
          <cell r="I25">
            <v>0</v>
          </cell>
          <cell r="J25">
            <v>0</v>
          </cell>
          <cell r="K25">
            <v>0</v>
          </cell>
          <cell r="L25">
            <v>0</v>
          </cell>
          <cell r="M25">
            <v>2000</v>
          </cell>
          <cell r="N25">
            <v>0</v>
          </cell>
          <cell r="O25">
            <v>0</v>
          </cell>
          <cell r="P25">
            <v>0</v>
          </cell>
          <cell r="Q25">
            <v>0</v>
          </cell>
          <cell r="R25">
            <v>0</v>
          </cell>
          <cell r="S25">
            <v>0</v>
          </cell>
          <cell r="T25">
            <v>0</v>
          </cell>
          <cell r="U25">
            <v>0</v>
          </cell>
          <cell r="V25">
            <v>0</v>
          </cell>
          <cell r="W25">
            <v>0</v>
          </cell>
          <cell r="X25">
            <v>0</v>
          </cell>
          <cell r="Y25">
            <v>0</v>
          </cell>
          <cell r="Z25">
            <v>0</v>
          </cell>
          <cell r="AA25">
            <v>21</v>
          </cell>
          <cell r="AB25">
            <v>21</v>
          </cell>
          <cell r="AC25">
            <v>392000</v>
          </cell>
        </row>
        <row r="26">
          <cell r="A26">
            <v>21</v>
          </cell>
          <cell r="B26" t="str">
            <v>　潮来市</v>
          </cell>
          <cell r="C26">
            <v>18000</v>
          </cell>
          <cell r="D26">
            <v>10000</v>
          </cell>
          <cell r="E26">
            <v>28000</v>
          </cell>
          <cell r="F26">
            <v>0</v>
          </cell>
          <cell r="G26">
            <v>15</v>
          </cell>
          <cell r="H26">
            <v>16</v>
          </cell>
          <cell r="I26">
            <v>10000</v>
          </cell>
          <cell r="J26">
            <v>0</v>
          </cell>
          <cell r="K26">
            <v>0</v>
          </cell>
          <cell r="L26">
            <v>0</v>
          </cell>
          <cell r="M26">
            <v>28000</v>
          </cell>
          <cell r="N26">
            <v>0</v>
          </cell>
          <cell r="O26">
            <v>0</v>
          </cell>
          <cell r="P26">
            <v>0</v>
          </cell>
          <cell r="Q26">
            <v>0</v>
          </cell>
          <cell r="R26">
            <v>0</v>
          </cell>
          <cell r="S26">
            <v>0</v>
          </cell>
          <cell r="T26">
            <v>0</v>
          </cell>
          <cell r="U26">
            <v>0</v>
          </cell>
          <cell r="V26">
            <v>0</v>
          </cell>
          <cell r="W26">
            <v>0</v>
          </cell>
          <cell r="X26">
            <v>0</v>
          </cell>
          <cell r="Y26">
            <v>0</v>
          </cell>
          <cell r="Z26">
            <v>0</v>
          </cell>
          <cell r="AA26">
            <v>15</v>
          </cell>
          <cell r="AB26">
            <v>16</v>
          </cell>
          <cell r="AC26">
            <v>100000</v>
          </cell>
        </row>
        <row r="27">
          <cell r="A27">
            <v>22</v>
          </cell>
          <cell r="B27" t="str">
            <v>　守谷市</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B28" t="str">
            <v>小　　計</v>
          </cell>
          <cell r="C28">
            <v>181600</v>
          </cell>
          <cell r="D28">
            <v>8000</v>
          </cell>
          <cell r="E28">
            <v>56600</v>
          </cell>
          <cell r="F28">
            <v>120000</v>
          </cell>
          <cell r="G28">
            <v>25440</v>
          </cell>
          <cell r="H28">
            <v>2000</v>
          </cell>
          <cell r="I28">
            <v>71417</v>
          </cell>
          <cell r="J28">
            <v>0</v>
          </cell>
          <cell r="K28">
            <v>0</v>
          </cell>
          <cell r="L28">
            <v>0</v>
          </cell>
          <cell r="M28">
            <v>465057</v>
          </cell>
          <cell r="N28">
            <v>0</v>
          </cell>
          <cell r="O28">
            <v>0</v>
          </cell>
          <cell r="P28">
            <v>0</v>
          </cell>
          <cell r="Q28">
            <v>0</v>
          </cell>
          <cell r="R28">
            <v>0</v>
          </cell>
          <cell r="S28">
            <v>0</v>
          </cell>
          <cell r="T28">
            <v>0</v>
          </cell>
          <cell r="U28">
            <v>0</v>
          </cell>
          <cell r="V28">
            <v>0</v>
          </cell>
          <cell r="W28">
            <v>0</v>
          </cell>
          <cell r="X28">
            <v>0</v>
          </cell>
          <cell r="Y28">
            <v>0</v>
          </cell>
          <cell r="Z28">
            <v>0</v>
          </cell>
          <cell r="AA28">
            <v>193</v>
          </cell>
          <cell r="AB28">
            <v>194</v>
          </cell>
          <cell r="AC28">
            <v>2146000</v>
          </cell>
          <cell r="AD28">
            <v>2000</v>
          </cell>
        </row>
        <row r="29">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A32">
            <v>23</v>
          </cell>
          <cell r="B32" t="str">
            <v>　茨城町</v>
          </cell>
          <cell r="C32">
            <v>16000</v>
          </cell>
          <cell r="D32">
            <v>2000</v>
          </cell>
          <cell r="E32">
            <v>2000</v>
          </cell>
          <cell r="F32">
            <v>20000</v>
          </cell>
          <cell r="G32">
            <v>0</v>
          </cell>
          <cell r="H32">
            <v>13</v>
          </cell>
          <cell r="I32">
            <v>2000</v>
          </cell>
          <cell r="J32">
            <v>190000</v>
          </cell>
          <cell r="K32">
            <v>0</v>
          </cell>
          <cell r="L32">
            <v>0</v>
          </cell>
          <cell r="M32">
            <v>20000</v>
          </cell>
          <cell r="N32">
            <v>0</v>
          </cell>
          <cell r="O32">
            <v>0</v>
          </cell>
          <cell r="P32">
            <v>0</v>
          </cell>
          <cell r="Q32">
            <v>0</v>
          </cell>
          <cell r="R32">
            <v>0</v>
          </cell>
          <cell r="S32">
            <v>0</v>
          </cell>
          <cell r="T32">
            <v>0</v>
          </cell>
          <cell r="U32">
            <v>0</v>
          </cell>
          <cell r="V32">
            <v>0</v>
          </cell>
          <cell r="W32">
            <v>0</v>
          </cell>
          <cell r="X32">
            <v>0</v>
          </cell>
          <cell r="Y32">
            <v>0</v>
          </cell>
          <cell r="Z32">
            <v>0</v>
          </cell>
          <cell r="AA32">
            <v>13</v>
          </cell>
          <cell r="AB32">
            <v>13</v>
          </cell>
          <cell r="AC32">
            <v>190000</v>
          </cell>
        </row>
        <row r="33">
          <cell r="A33">
            <v>24</v>
          </cell>
          <cell r="B33" t="str">
            <v>　小川町</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A34">
            <v>25</v>
          </cell>
          <cell r="B34" t="str">
            <v>　美野里町</v>
          </cell>
          <cell r="C34">
            <v>157500</v>
          </cell>
          <cell r="D34">
            <v>16754</v>
          </cell>
          <cell r="E34">
            <v>16754</v>
          </cell>
          <cell r="F34">
            <v>6300</v>
          </cell>
          <cell r="G34">
            <v>4000</v>
          </cell>
          <cell r="H34">
            <v>0</v>
          </cell>
          <cell r="I34">
            <v>6300</v>
          </cell>
          <cell r="J34">
            <v>4</v>
          </cell>
          <cell r="K34">
            <v>40000</v>
          </cell>
          <cell r="L34">
            <v>4400</v>
          </cell>
          <cell r="M34">
            <v>184554</v>
          </cell>
          <cell r="N34">
            <v>0</v>
          </cell>
          <cell r="O34">
            <v>0</v>
          </cell>
          <cell r="P34">
            <v>0</v>
          </cell>
          <cell r="Q34">
            <v>0</v>
          </cell>
          <cell r="R34">
            <v>0</v>
          </cell>
          <cell r="S34">
            <v>0</v>
          </cell>
          <cell r="T34">
            <v>0</v>
          </cell>
          <cell r="U34">
            <v>0</v>
          </cell>
          <cell r="V34">
            <v>0</v>
          </cell>
          <cell r="W34">
            <v>0</v>
          </cell>
          <cell r="X34">
            <v>0</v>
          </cell>
          <cell r="Y34">
            <v>0</v>
          </cell>
          <cell r="Z34">
            <v>0</v>
          </cell>
          <cell r="AA34">
            <v>1</v>
          </cell>
          <cell r="AB34">
            <v>4</v>
          </cell>
          <cell r="AC34">
            <v>40000</v>
          </cell>
          <cell r="AD34">
            <v>4400</v>
          </cell>
        </row>
        <row r="35">
          <cell r="A35">
            <v>26</v>
          </cell>
          <cell r="B35" t="str">
            <v>　内原町</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A36">
            <v>27</v>
          </cell>
          <cell r="B36" t="str">
            <v>　常北町</v>
          </cell>
          <cell r="C36">
            <v>7200</v>
          </cell>
          <cell r="D36">
            <v>7200</v>
          </cell>
          <cell r="E36">
            <v>0</v>
          </cell>
          <cell r="F36">
            <v>4</v>
          </cell>
          <cell r="G36">
            <v>4</v>
          </cell>
          <cell r="H36">
            <v>28000</v>
          </cell>
          <cell r="I36">
            <v>7200</v>
          </cell>
          <cell r="J36">
            <v>0</v>
          </cell>
          <cell r="K36">
            <v>0</v>
          </cell>
          <cell r="L36">
            <v>0</v>
          </cell>
          <cell r="M36">
            <v>7200</v>
          </cell>
          <cell r="N36">
            <v>0</v>
          </cell>
          <cell r="O36">
            <v>0</v>
          </cell>
          <cell r="P36">
            <v>0</v>
          </cell>
          <cell r="Q36">
            <v>0</v>
          </cell>
          <cell r="R36">
            <v>0</v>
          </cell>
          <cell r="S36">
            <v>0</v>
          </cell>
          <cell r="T36">
            <v>0</v>
          </cell>
          <cell r="U36">
            <v>0</v>
          </cell>
          <cell r="V36">
            <v>0</v>
          </cell>
          <cell r="W36">
            <v>0</v>
          </cell>
          <cell r="X36">
            <v>0</v>
          </cell>
          <cell r="Y36">
            <v>0</v>
          </cell>
          <cell r="Z36">
            <v>0</v>
          </cell>
          <cell r="AA36">
            <v>4</v>
          </cell>
          <cell r="AB36">
            <v>4</v>
          </cell>
          <cell r="AC36">
            <v>28000</v>
          </cell>
        </row>
        <row r="37">
          <cell r="A37">
            <v>28</v>
          </cell>
          <cell r="B37" t="str">
            <v>　大洗町</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A38">
            <v>29</v>
          </cell>
          <cell r="B38" t="str">
            <v>　友部町</v>
          </cell>
          <cell r="C38">
            <v>0</v>
          </cell>
          <cell r="D38">
            <v>0</v>
          </cell>
          <cell r="E38">
            <v>7</v>
          </cell>
          <cell r="F38">
            <v>7</v>
          </cell>
          <cell r="G38">
            <v>120000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7</v>
          </cell>
          <cell r="AB38">
            <v>7</v>
          </cell>
          <cell r="AC38">
            <v>120000</v>
          </cell>
        </row>
        <row r="39">
          <cell r="A39">
            <v>30</v>
          </cell>
          <cell r="B39" t="str">
            <v>　岩間町</v>
          </cell>
          <cell r="C39">
            <v>2000</v>
          </cell>
          <cell r="D39">
            <v>2400</v>
          </cell>
          <cell r="E39">
            <v>2000</v>
          </cell>
          <cell r="F39">
            <v>0</v>
          </cell>
          <cell r="G39">
            <v>2400</v>
          </cell>
          <cell r="H39">
            <v>25</v>
          </cell>
          <cell r="I39">
            <v>232000</v>
          </cell>
          <cell r="J39">
            <v>0</v>
          </cell>
          <cell r="K39">
            <v>0</v>
          </cell>
          <cell r="L39">
            <v>0</v>
          </cell>
          <cell r="M39">
            <v>4400</v>
          </cell>
          <cell r="N39">
            <v>0</v>
          </cell>
          <cell r="O39">
            <v>0</v>
          </cell>
          <cell r="P39">
            <v>0</v>
          </cell>
          <cell r="Q39">
            <v>0</v>
          </cell>
          <cell r="R39">
            <v>0</v>
          </cell>
          <cell r="S39">
            <v>0</v>
          </cell>
          <cell r="T39">
            <v>0</v>
          </cell>
          <cell r="U39">
            <v>0</v>
          </cell>
          <cell r="V39">
            <v>0</v>
          </cell>
          <cell r="W39">
            <v>0</v>
          </cell>
          <cell r="X39">
            <v>0</v>
          </cell>
          <cell r="Y39">
            <v>0</v>
          </cell>
          <cell r="Z39">
            <v>0</v>
          </cell>
          <cell r="AA39">
            <v>25</v>
          </cell>
          <cell r="AB39">
            <v>25</v>
          </cell>
          <cell r="AC39">
            <v>232000</v>
          </cell>
        </row>
        <row r="40">
          <cell r="A40">
            <v>31</v>
          </cell>
          <cell r="B40" t="str">
            <v>　岩瀬町</v>
          </cell>
          <cell r="C40">
            <v>0</v>
          </cell>
          <cell r="D40">
            <v>0</v>
          </cell>
          <cell r="E40">
            <v>5</v>
          </cell>
          <cell r="F40">
            <v>5</v>
          </cell>
          <cell r="G40">
            <v>50000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5</v>
          </cell>
          <cell r="AB40">
            <v>5</v>
          </cell>
          <cell r="AC40">
            <v>50000</v>
          </cell>
        </row>
        <row r="41">
          <cell r="A41">
            <v>32</v>
          </cell>
          <cell r="B41" t="str">
            <v>　那珂町</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A42">
            <v>33</v>
          </cell>
          <cell r="B42" t="str">
            <v>　瓜連町</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A43">
            <v>34</v>
          </cell>
          <cell r="B43" t="str">
            <v>　大宮町</v>
          </cell>
          <cell r="C43">
            <v>0</v>
          </cell>
          <cell r="D43">
            <v>0</v>
          </cell>
          <cell r="E43">
            <v>15</v>
          </cell>
          <cell r="F43">
            <v>15</v>
          </cell>
          <cell r="G43">
            <v>490000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15</v>
          </cell>
          <cell r="AB43">
            <v>15</v>
          </cell>
          <cell r="AC43">
            <v>490000</v>
          </cell>
        </row>
        <row r="44">
          <cell r="A44">
            <v>35</v>
          </cell>
          <cell r="B44" t="str">
            <v>　山方町</v>
          </cell>
          <cell r="C44">
            <v>47000</v>
          </cell>
          <cell r="D44">
            <v>12000</v>
          </cell>
          <cell r="E44">
            <v>47000</v>
          </cell>
          <cell r="F44">
            <v>87500</v>
          </cell>
          <cell r="G44">
            <v>12000</v>
          </cell>
          <cell r="H44">
            <v>6</v>
          </cell>
          <cell r="I44">
            <v>28500</v>
          </cell>
          <cell r="J44">
            <v>180000</v>
          </cell>
          <cell r="K44">
            <v>0</v>
          </cell>
          <cell r="L44">
            <v>0</v>
          </cell>
          <cell r="M44">
            <v>87500</v>
          </cell>
          <cell r="N44">
            <v>0</v>
          </cell>
          <cell r="O44">
            <v>0</v>
          </cell>
          <cell r="P44">
            <v>0</v>
          </cell>
          <cell r="Q44">
            <v>0</v>
          </cell>
          <cell r="R44">
            <v>0</v>
          </cell>
          <cell r="S44">
            <v>0</v>
          </cell>
          <cell r="T44">
            <v>0</v>
          </cell>
          <cell r="U44">
            <v>0</v>
          </cell>
          <cell r="V44">
            <v>0</v>
          </cell>
          <cell r="W44">
            <v>0</v>
          </cell>
          <cell r="X44">
            <v>0</v>
          </cell>
          <cell r="Y44">
            <v>0</v>
          </cell>
          <cell r="Z44">
            <v>0</v>
          </cell>
          <cell r="AA44">
            <v>6</v>
          </cell>
          <cell r="AB44">
            <v>6</v>
          </cell>
          <cell r="AC44">
            <v>180000</v>
          </cell>
        </row>
        <row r="45">
          <cell r="A45">
            <v>36</v>
          </cell>
          <cell r="B45" t="str">
            <v>　金砂郷町</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A46">
            <v>37</v>
          </cell>
          <cell r="B46" t="str">
            <v>　大子町</v>
          </cell>
          <cell r="C46">
            <v>151500</v>
          </cell>
          <cell r="D46">
            <v>10000</v>
          </cell>
          <cell r="E46">
            <v>10000</v>
          </cell>
          <cell r="F46">
            <v>3000</v>
          </cell>
          <cell r="G46">
            <v>2600</v>
          </cell>
          <cell r="H46">
            <v>197100</v>
          </cell>
          <cell r="I46">
            <v>30000</v>
          </cell>
          <cell r="J46">
            <v>22</v>
          </cell>
          <cell r="K46">
            <v>34</v>
          </cell>
          <cell r="L46">
            <v>340000</v>
          </cell>
          <cell r="M46">
            <v>197100</v>
          </cell>
          <cell r="N46">
            <v>0</v>
          </cell>
          <cell r="O46">
            <v>0</v>
          </cell>
          <cell r="P46">
            <v>0</v>
          </cell>
          <cell r="Q46">
            <v>0</v>
          </cell>
          <cell r="R46">
            <v>0</v>
          </cell>
          <cell r="S46">
            <v>0</v>
          </cell>
          <cell r="T46">
            <v>0</v>
          </cell>
          <cell r="U46">
            <v>0</v>
          </cell>
          <cell r="V46">
            <v>0</v>
          </cell>
          <cell r="W46">
            <v>0</v>
          </cell>
          <cell r="X46">
            <v>0</v>
          </cell>
          <cell r="Y46">
            <v>0</v>
          </cell>
          <cell r="Z46">
            <v>0</v>
          </cell>
          <cell r="AA46">
            <v>22</v>
          </cell>
          <cell r="AB46">
            <v>34</v>
          </cell>
          <cell r="AC46">
            <v>340000</v>
          </cell>
          <cell r="AD46">
            <v>170000</v>
          </cell>
        </row>
        <row r="47">
          <cell r="A47">
            <v>38</v>
          </cell>
          <cell r="B47" t="str">
            <v>　十王町</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A48">
            <v>39</v>
          </cell>
          <cell r="B48" t="str">
            <v>　鉾田町</v>
          </cell>
          <cell r="C48">
            <v>8600</v>
          </cell>
          <cell r="D48">
            <v>15200</v>
          </cell>
          <cell r="E48">
            <v>8600</v>
          </cell>
          <cell r="F48">
            <v>0</v>
          </cell>
          <cell r="G48">
            <v>17</v>
          </cell>
          <cell r="H48">
            <v>17</v>
          </cell>
          <cell r="I48">
            <v>15200</v>
          </cell>
          <cell r="J48">
            <v>0</v>
          </cell>
          <cell r="K48">
            <v>0</v>
          </cell>
          <cell r="L48">
            <v>0</v>
          </cell>
          <cell r="M48">
            <v>23800</v>
          </cell>
          <cell r="N48">
            <v>0</v>
          </cell>
          <cell r="O48">
            <v>0</v>
          </cell>
          <cell r="P48">
            <v>0</v>
          </cell>
          <cell r="Q48">
            <v>0</v>
          </cell>
          <cell r="R48">
            <v>0</v>
          </cell>
          <cell r="S48">
            <v>0</v>
          </cell>
          <cell r="T48">
            <v>0</v>
          </cell>
          <cell r="U48">
            <v>0</v>
          </cell>
          <cell r="V48">
            <v>0</v>
          </cell>
          <cell r="W48">
            <v>0</v>
          </cell>
          <cell r="X48">
            <v>0</v>
          </cell>
          <cell r="Y48">
            <v>0</v>
          </cell>
          <cell r="Z48">
            <v>0</v>
          </cell>
          <cell r="AA48">
            <v>17</v>
          </cell>
          <cell r="AB48">
            <v>17</v>
          </cell>
          <cell r="AC48">
            <v>176000</v>
          </cell>
        </row>
        <row r="49">
          <cell r="A49">
            <v>40</v>
          </cell>
          <cell r="B49" t="str">
            <v>　神栖町</v>
          </cell>
          <cell r="C49">
            <v>46500</v>
          </cell>
          <cell r="D49">
            <v>45000</v>
          </cell>
          <cell r="E49">
            <v>1000</v>
          </cell>
          <cell r="F49">
            <v>3600</v>
          </cell>
          <cell r="G49">
            <v>3600</v>
          </cell>
          <cell r="H49">
            <v>100600</v>
          </cell>
          <cell r="I49">
            <v>4500</v>
          </cell>
          <cell r="J49">
            <v>11</v>
          </cell>
          <cell r="K49">
            <v>11</v>
          </cell>
          <cell r="L49">
            <v>210640</v>
          </cell>
          <cell r="M49">
            <v>100600</v>
          </cell>
          <cell r="N49">
            <v>0</v>
          </cell>
          <cell r="O49">
            <v>0</v>
          </cell>
          <cell r="P49">
            <v>0</v>
          </cell>
          <cell r="Q49">
            <v>0</v>
          </cell>
          <cell r="R49">
            <v>0</v>
          </cell>
          <cell r="S49">
            <v>0</v>
          </cell>
          <cell r="T49">
            <v>0</v>
          </cell>
          <cell r="U49">
            <v>0</v>
          </cell>
          <cell r="V49">
            <v>0</v>
          </cell>
          <cell r="W49">
            <v>0</v>
          </cell>
          <cell r="X49">
            <v>0</v>
          </cell>
          <cell r="Y49">
            <v>0</v>
          </cell>
          <cell r="Z49">
            <v>0</v>
          </cell>
          <cell r="AA49">
            <v>11</v>
          </cell>
          <cell r="AB49">
            <v>11</v>
          </cell>
          <cell r="AC49">
            <v>210640</v>
          </cell>
          <cell r="AD49">
            <v>11000</v>
          </cell>
        </row>
        <row r="50">
          <cell r="A50">
            <v>41</v>
          </cell>
          <cell r="B50" t="str">
            <v>　波崎町</v>
          </cell>
          <cell r="C50">
            <v>18000</v>
          </cell>
          <cell r="D50">
            <v>3000</v>
          </cell>
          <cell r="E50">
            <v>3000</v>
          </cell>
          <cell r="F50">
            <v>1280</v>
          </cell>
          <cell r="G50">
            <v>1280</v>
          </cell>
          <cell r="H50">
            <v>29280</v>
          </cell>
          <cell r="I50">
            <v>4000</v>
          </cell>
          <cell r="J50">
            <v>16</v>
          </cell>
          <cell r="K50">
            <v>16</v>
          </cell>
          <cell r="L50">
            <v>228900</v>
          </cell>
          <cell r="M50">
            <v>29280</v>
          </cell>
          <cell r="N50">
            <v>0</v>
          </cell>
          <cell r="O50">
            <v>0</v>
          </cell>
          <cell r="P50">
            <v>0</v>
          </cell>
          <cell r="Q50">
            <v>0</v>
          </cell>
          <cell r="R50">
            <v>0</v>
          </cell>
          <cell r="S50">
            <v>0</v>
          </cell>
          <cell r="T50">
            <v>0</v>
          </cell>
          <cell r="U50">
            <v>0</v>
          </cell>
          <cell r="V50">
            <v>0</v>
          </cell>
          <cell r="W50">
            <v>0</v>
          </cell>
          <cell r="X50">
            <v>0</v>
          </cell>
          <cell r="Y50">
            <v>0</v>
          </cell>
          <cell r="Z50">
            <v>0</v>
          </cell>
          <cell r="AA50">
            <v>16</v>
          </cell>
          <cell r="AB50">
            <v>16</v>
          </cell>
          <cell r="AC50">
            <v>228900</v>
          </cell>
        </row>
        <row r="51">
          <cell r="A51">
            <v>42</v>
          </cell>
          <cell r="B51" t="str">
            <v>　麻生町</v>
          </cell>
          <cell r="C51">
            <v>18000</v>
          </cell>
          <cell r="D51">
            <v>480</v>
          </cell>
          <cell r="E51">
            <v>10000</v>
          </cell>
          <cell r="F51">
            <v>28480</v>
          </cell>
          <cell r="G51">
            <v>480</v>
          </cell>
          <cell r="H51">
            <v>17</v>
          </cell>
          <cell r="I51">
            <v>10000</v>
          </cell>
          <cell r="J51">
            <v>100000</v>
          </cell>
          <cell r="K51">
            <v>0</v>
          </cell>
          <cell r="L51">
            <v>0</v>
          </cell>
          <cell r="M51">
            <v>28480</v>
          </cell>
          <cell r="N51">
            <v>0</v>
          </cell>
          <cell r="O51">
            <v>0</v>
          </cell>
          <cell r="P51">
            <v>0</v>
          </cell>
          <cell r="Q51">
            <v>0</v>
          </cell>
          <cell r="R51">
            <v>0</v>
          </cell>
          <cell r="S51">
            <v>0</v>
          </cell>
          <cell r="T51">
            <v>0</v>
          </cell>
          <cell r="U51">
            <v>0</v>
          </cell>
          <cell r="V51">
            <v>0</v>
          </cell>
          <cell r="W51">
            <v>0</v>
          </cell>
          <cell r="X51">
            <v>0</v>
          </cell>
          <cell r="Y51">
            <v>0</v>
          </cell>
          <cell r="Z51">
            <v>0</v>
          </cell>
          <cell r="AA51">
            <v>17</v>
          </cell>
          <cell r="AB51">
            <v>17</v>
          </cell>
          <cell r="AC51">
            <v>100000</v>
          </cell>
        </row>
        <row r="52">
          <cell r="A52">
            <v>43</v>
          </cell>
          <cell r="B52" t="str">
            <v>　北浦町</v>
          </cell>
          <cell r="C52">
            <v>40000</v>
          </cell>
          <cell r="D52">
            <v>5250</v>
          </cell>
          <cell r="E52">
            <v>5250</v>
          </cell>
          <cell r="F52">
            <v>21000</v>
          </cell>
          <cell r="G52">
            <v>1600</v>
          </cell>
          <cell r="H52">
            <v>0</v>
          </cell>
          <cell r="I52">
            <v>21000</v>
          </cell>
          <cell r="J52">
            <v>7</v>
          </cell>
          <cell r="K52">
            <v>110000</v>
          </cell>
          <cell r="L52">
            <v>14000</v>
          </cell>
          <cell r="M52">
            <v>67850</v>
          </cell>
          <cell r="N52">
            <v>0</v>
          </cell>
          <cell r="O52">
            <v>0</v>
          </cell>
          <cell r="P52">
            <v>0</v>
          </cell>
          <cell r="Q52">
            <v>0</v>
          </cell>
          <cell r="R52">
            <v>0</v>
          </cell>
          <cell r="S52">
            <v>0</v>
          </cell>
          <cell r="T52">
            <v>0</v>
          </cell>
          <cell r="U52">
            <v>0</v>
          </cell>
          <cell r="V52">
            <v>0</v>
          </cell>
          <cell r="W52">
            <v>0</v>
          </cell>
          <cell r="X52">
            <v>0</v>
          </cell>
          <cell r="Y52">
            <v>0</v>
          </cell>
          <cell r="Z52">
            <v>0</v>
          </cell>
          <cell r="AA52">
            <v>7</v>
          </cell>
          <cell r="AB52">
            <v>7</v>
          </cell>
          <cell r="AC52">
            <v>110000</v>
          </cell>
          <cell r="AD52">
            <v>14000</v>
          </cell>
        </row>
        <row r="53">
          <cell r="A53">
            <v>44</v>
          </cell>
          <cell r="B53" t="str">
            <v>　玉造町</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A54">
            <v>45</v>
          </cell>
          <cell r="B54" t="str">
            <v>　江戸崎町</v>
          </cell>
          <cell r="C54">
            <v>20000</v>
          </cell>
          <cell r="D54">
            <v>20000</v>
          </cell>
          <cell r="E54">
            <v>5</v>
          </cell>
          <cell r="F54">
            <v>20</v>
          </cell>
          <cell r="G54">
            <v>75000</v>
          </cell>
          <cell r="H54">
            <v>75000</v>
          </cell>
          <cell r="I54">
            <v>20000</v>
          </cell>
          <cell r="J54">
            <v>7</v>
          </cell>
          <cell r="K54">
            <v>105000</v>
          </cell>
          <cell r="L54">
            <v>0</v>
          </cell>
          <cell r="M54">
            <v>20000</v>
          </cell>
          <cell r="N54">
            <v>5</v>
          </cell>
          <cell r="O54">
            <v>20</v>
          </cell>
          <cell r="P54">
            <v>75000</v>
          </cell>
          <cell r="Q54">
            <v>0</v>
          </cell>
          <cell r="R54">
            <v>0</v>
          </cell>
          <cell r="S54">
            <v>0</v>
          </cell>
          <cell r="T54">
            <v>0</v>
          </cell>
          <cell r="U54">
            <v>0</v>
          </cell>
          <cell r="V54">
            <v>0</v>
          </cell>
          <cell r="W54">
            <v>0</v>
          </cell>
          <cell r="X54">
            <v>0</v>
          </cell>
          <cell r="Y54">
            <v>0</v>
          </cell>
          <cell r="Z54">
            <v>75000</v>
          </cell>
          <cell r="AA54">
            <v>7</v>
          </cell>
          <cell r="AB54">
            <v>7</v>
          </cell>
          <cell r="AC54">
            <v>105000</v>
          </cell>
        </row>
        <row r="55">
          <cell r="A55">
            <v>46</v>
          </cell>
          <cell r="B55" t="str">
            <v>　阿見町</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A56">
            <v>47</v>
          </cell>
          <cell r="B56" t="str">
            <v>　新利根町</v>
          </cell>
          <cell r="C56">
            <v>500</v>
          </cell>
          <cell r="D56">
            <v>800</v>
          </cell>
          <cell r="E56">
            <v>500</v>
          </cell>
          <cell r="F56">
            <v>5300</v>
          </cell>
          <cell r="G56">
            <v>800</v>
          </cell>
          <cell r="H56">
            <v>3</v>
          </cell>
          <cell r="I56">
            <v>4000</v>
          </cell>
          <cell r="J56">
            <v>18000</v>
          </cell>
          <cell r="K56">
            <v>0</v>
          </cell>
          <cell r="L56">
            <v>0</v>
          </cell>
          <cell r="M56">
            <v>5300</v>
          </cell>
          <cell r="N56">
            <v>0</v>
          </cell>
          <cell r="O56">
            <v>0</v>
          </cell>
          <cell r="P56">
            <v>0</v>
          </cell>
          <cell r="Q56">
            <v>0</v>
          </cell>
          <cell r="R56">
            <v>0</v>
          </cell>
          <cell r="S56">
            <v>0</v>
          </cell>
          <cell r="T56">
            <v>0</v>
          </cell>
          <cell r="U56">
            <v>0</v>
          </cell>
          <cell r="V56">
            <v>0</v>
          </cell>
          <cell r="W56">
            <v>0</v>
          </cell>
          <cell r="X56">
            <v>0</v>
          </cell>
          <cell r="Y56">
            <v>0</v>
          </cell>
          <cell r="Z56">
            <v>0</v>
          </cell>
          <cell r="AA56">
            <v>3</v>
          </cell>
          <cell r="AB56">
            <v>3</v>
          </cell>
          <cell r="AC56">
            <v>18000</v>
          </cell>
        </row>
        <row r="57">
          <cell r="A57">
            <v>48</v>
          </cell>
          <cell r="B57" t="str">
            <v>　河内町</v>
          </cell>
          <cell r="C57">
            <v>52000</v>
          </cell>
          <cell r="D57">
            <v>30000</v>
          </cell>
          <cell r="E57">
            <v>52000</v>
          </cell>
          <cell r="F57">
            <v>30000</v>
          </cell>
          <cell r="G57">
            <v>0</v>
          </cell>
          <cell r="H57">
            <v>9</v>
          </cell>
          <cell r="I57">
            <v>6000</v>
          </cell>
          <cell r="J57">
            <v>80000</v>
          </cell>
          <cell r="K57">
            <v>0</v>
          </cell>
          <cell r="L57">
            <v>0</v>
          </cell>
          <cell r="M57">
            <v>88000</v>
          </cell>
          <cell r="N57">
            <v>0</v>
          </cell>
          <cell r="O57">
            <v>0</v>
          </cell>
          <cell r="P57">
            <v>0</v>
          </cell>
          <cell r="Q57">
            <v>0</v>
          </cell>
          <cell r="R57">
            <v>0</v>
          </cell>
          <cell r="S57">
            <v>0</v>
          </cell>
          <cell r="T57">
            <v>0</v>
          </cell>
          <cell r="U57">
            <v>0</v>
          </cell>
          <cell r="V57">
            <v>0</v>
          </cell>
          <cell r="W57">
            <v>0</v>
          </cell>
          <cell r="X57">
            <v>0</v>
          </cell>
          <cell r="Y57">
            <v>0</v>
          </cell>
          <cell r="Z57">
            <v>0</v>
          </cell>
          <cell r="AA57">
            <v>9</v>
          </cell>
          <cell r="AB57">
            <v>9</v>
          </cell>
          <cell r="AC57">
            <v>80000</v>
          </cell>
        </row>
        <row r="58">
          <cell r="A58">
            <v>49</v>
          </cell>
          <cell r="B58" t="str">
            <v>　東町</v>
          </cell>
          <cell r="C58">
            <v>0</v>
          </cell>
          <cell r="D58">
            <v>0</v>
          </cell>
          <cell r="E58">
            <v>5</v>
          </cell>
          <cell r="F58">
            <v>5</v>
          </cell>
          <cell r="G58">
            <v>100000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5</v>
          </cell>
          <cell r="AB58">
            <v>5</v>
          </cell>
          <cell r="AC58">
            <v>100000</v>
          </cell>
        </row>
        <row r="59">
          <cell r="A59">
            <v>50</v>
          </cell>
          <cell r="B59" t="str">
            <v>　霞ヶ浦町</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A60">
            <v>51</v>
          </cell>
          <cell r="B60" t="str">
            <v>　八郷町</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A61">
            <v>52</v>
          </cell>
          <cell r="B61" t="str">
            <v>　千代田町</v>
          </cell>
          <cell r="C61">
            <v>0</v>
          </cell>
          <cell r="D61">
            <v>0</v>
          </cell>
          <cell r="E61">
            <v>6</v>
          </cell>
          <cell r="F61">
            <v>6</v>
          </cell>
          <cell r="G61">
            <v>60000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6</v>
          </cell>
          <cell r="AB61">
            <v>6</v>
          </cell>
          <cell r="AC61">
            <v>60000</v>
          </cell>
        </row>
        <row r="62">
          <cell r="A62">
            <v>53</v>
          </cell>
          <cell r="B62" t="str">
            <v>　伊奈町</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A63">
            <v>54</v>
          </cell>
          <cell r="B63" t="str">
            <v>　関城町</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A64">
            <v>55</v>
          </cell>
          <cell r="B64" t="str">
            <v>　明野町</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row r="65">
          <cell r="A65">
            <v>56</v>
          </cell>
          <cell r="B65" t="str">
            <v>　真壁町</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row>
        <row r="66">
          <cell r="A66">
            <v>57</v>
          </cell>
          <cell r="B66" t="str">
            <v>　協和町</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row>
        <row r="67">
          <cell r="A67">
            <v>58</v>
          </cell>
          <cell r="B67" t="str">
            <v>　八千代町</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row>
        <row r="68">
          <cell r="A68">
            <v>59</v>
          </cell>
          <cell r="B68" t="str">
            <v>　石下町</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row>
        <row r="69">
          <cell r="A69">
            <v>60</v>
          </cell>
          <cell r="B69" t="str">
            <v>　総和町</v>
          </cell>
          <cell r="C69">
            <v>2400</v>
          </cell>
          <cell r="D69">
            <v>1600</v>
          </cell>
          <cell r="E69">
            <v>2400</v>
          </cell>
          <cell r="F69">
            <v>29600</v>
          </cell>
          <cell r="G69">
            <v>1600</v>
          </cell>
          <cell r="H69">
            <v>14</v>
          </cell>
          <cell r="I69">
            <v>25600</v>
          </cell>
          <cell r="J69">
            <v>220000</v>
          </cell>
          <cell r="K69">
            <v>0</v>
          </cell>
          <cell r="L69">
            <v>0</v>
          </cell>
          <cell r="M69">
            <v>29600</v>
          </cell>
          <cell r="N69">
            <v>0</v>
          </cell>
          <cell r="O69">
            <v>0</v>
          </cell>
          <cell r="P69">
            <v>0</v>
          </cell>
          <cell r="Q69">
            <v>0</v>
          </cell>
          <cell r="R69">
            <v>0</v>
          </cell>
          <cell r="S69">
            <v>0</v>
          </cell>
          <cell r="T69">
            <v>0</v>
          </cell>
          <cell r="U69">
            <v>0</v>
          </cell>
          <cell r="V69">
            <v>0</v>
          </cell>
          <cell r="W69">
            <v>0</v>
          </cell>
          <cell r="X69">
            <v>0</v>
          </cell>
          <cell r="Y69">
            <v>0</v>
          </cell>
          <cell r="Z69">
            <v>0</v>
          </cell>
          <cell r="AA69">
            <v>14</v>
          </cell>
          <cell r="AB69">
            <v>22</v>
          </cell>
          <cell r="AC69">
            <v>220000</v>
          </cell>
        </row>
        <row r="70">
          <cell r="A70">
            <v>61</v>
          </cell>
          <cell r="B70" t="str">
            <v>　五霞町</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row>
        <row r="71">
          <cell r="A71">
            <v>62</v>
          </cell>
          <cell r="B71" t="str">
            <v>　三和町</v>
          </cell>
          <cell r="C71">
            <v>11000</v>
          </cell>
          <cell r="D71">
            <v>9000</v>
          </cell>
          <cell r="E71">
            <v>11000</v>
          </cell>
          <cell r="F71">
            <v>0</v>
          </cell>
          <cell r="G71">
            <v>10</v>
          </cell>
          <cell r="H71">
            <v>10</v>
          </cell>
          <cell r="I71">
            <v>9000</v>
          </cell>
          <cell r="J71">
            <v>0</v>
          </cell>
          <cell r="K71">
            <v>0</v>
          </cell>
          <cell r="L71">
            <v>0</v>
          </cell>
          <cell r="M71">
            <v>20000</v>
          </cell>
          <cell r="N71">
            <v>0</v>
          </cell>
          <cell r="O71">
            <v>0</v>
          </cell>
          <cell r="P71">
            <v>0</v>
          </cell>
          <cell r="Q71">
            <v>0</v>
          </cell>
          <cell r="R71">
            <v>0</v>
          </cell>
          <cell r="S71">
            <v>0</v>
          </cell>
          <cell r="T71">
            <v>0</v>
          </cell>
          <cell r="U71">
            <v>0</v>
          </cell>
          <cell r="V71">
            <v>0</v>
          </cell>
          <cell r="W71">
            <v>0</v>
          </cell>
          <cell r="X71">
            <v>0</v>
          </cell>
          <cell r="Y71">
            <v>0</v>
          </cell>
          <cell r="Z71">
            <v>0</v>
          </cell>
          <cell r="AA71">
            <v>10</v>
          </cell>
          <cell r="AB71">
            <v>10</v>
          </cell>
          <cell r="AC71">
            <v>200000</v>
          </cell>
        </row>
        <row r="72">
          <cell r="A72">
            <v>63</v>
          </cell>
          <cell r="B72" t="str">
            <v>　猿島町</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row>
        <row r="73">
          <cell r="A73">
            <v>64</v>
          </cell>
          <cell r="B73" t="str">
            <v>　境町</v>
          </cell>
          <cell r="C73">
            <v>42000</v>
          </cell>
          <cell r="D73">
            <v>5000</v>
          </cell>
          <cell r="E73">
            <v>5000</v>
          </cell>
          <cell r="F73">
            <v>42000</v>
          </cell>
          <cell r="G73">
            <v>4000</v>
          </cell>
          <cell r="H73">
            <v>0</v>
          </cell>
          <cell r="I73">
            <v>42000</v>
          </cell>
          <cell r="J73">
            <v>10</v>
          </cell>
          <cell r="K73">
            <v>310000</v>
          </cell>
          <cell r="L73">
            <v>22000</v>
          </cell>
          <cell r="M73">
            <v>93000</v>
          </cell>
          <cell r="N73">
            <v>0</v>
          </cell>
          <cell r="O73">
            <v>0</v>
          </cell>
          <cell r="P73">
            <v>0</v>
          </cell>
          <cell r="Q73">
            <v>0</v>
          </cell>
          <cell r="R73">
            <v>0</v>
          </cell>
          <cell r="S73">
            <v>0</v>
          </cell>
          <cell r="T73">
            <v>0</v>
          </cell>
          <cell r="U73">
            <v>0</v>
          </cell>
          <cell r="V73">
            <v>0</v>
          </cell>
          <cell r="W73">
            <v>0</v>
          </cell>
          <cell r="X73">
            <v>0</v>
          </cell>
          <cell r="Y73">
            <v>0</v>
          </cell>
          <cell r="Z73">
            <v>0</v>
          </cell>
          <cell r="AA73">
            <v>10</v>
          </cell>
          <cell r="AB73">
            <v>10</v>
          </cell>
          <cell r="AC73">
            <v>310000</v>
          </cell>
          <cell r="AD73">
            <v>22000</v>
          </cell>
        </row>
        <row r="74">
          <cell r="A74">
            <v>65</v>
          </cell>
          <cell r="B74" t="str">
            <v>　藤代町</v>
          </cell>
          <cell r="C74">
            <v>0</v>
          </cell>
          <cell r="D74">
            <v>0</v>
          </cell>
          <cell r="E74">
            <v>9</v>
          </cell>
          <cell r="F74">
            <v>9</v>
          </cell>
          <cell r="G74">
            <v>180000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9</v>
          </cell>
          <cell r="AB74">
            <v>9</v>
          </cell>
          <cell r="AC74">
            <v>180000</v>
          </cell>
        </row>
        <row r="75">
          <cell r="A75">
            <v>66</v>
          </cell>
          <cell r="B75" t="str">
            <v>　利根町</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row>
        <row r="76">
          <cell r="B76" t="str">
            <v>小　　計</v>
          </cell>
          <cell r="C76">
            <v>489500</v>
          </cell>
          <cell r="D76">
            <v>48000</v>
          </cell>
          <cell r="E76">
            <v>166504</v>
          </cell>
          <cell r="F76">
            <v>33000</v>
          </cell>
          <cell r="G76">
            <v>34360</v>
          </cell>
          <cell r="H76">
            <v>0</v>
          </cell>
          <cell r="I76">
            <v>235300</v>
          </cell>
          <cell r="J76">
            <v>0</v>
          </cell>
          <cell r="K76">
            <v>0</v>
          </cell>
          <cell r="L76">
            <v>0</v>
          </cell>
          <cell r="M76">
            <v>1006664</v>
          </cell>
          <cell r="N76">
            <v>5</v>
          </cell>
          <cell r="O76">
            <v>20</v>
          </cell>
          <cell r="P76">
            <v>75000</v>
          </cell>
          <cell r="Q76">
            <v>0</v>
          </cell>
          <cell r="R76">
            <v>0</v>
          </cell>
          <cell r="S76">
            <v>0</v>
          </cell>
          <cell r="T76">
            <v>0</v>
          </cell>
          <cell r="U76">
            <v>0</v>
          </cell>
          <cell r="V76">
            <v>0</v>
          </cell>
          <cell r="W76">
            <v>0</v>
          </cell>
          <cell r="X76">
            <v>0</v>
          </cell>
          <cell r="Y76">
            <v>0</v>
          </cell>
          <cell r="Z76">
            <v>75000</v>
          </cell>
          <cell r="AA76">
            <v>239</v>
          </cell>
          <cell r="AB76">
            <v>262</v>
          </cell>
          <cell r="AC76">
            <v>3768540</v>
          </cell>
          <cell r="AD76">
            <v>221400</v>
          </cell>
        </row>
        <row r="77">
          <cell r="M77">
            <v>0</v>
          </cell>
          <cell r="N77">
            <v>0</v>
          </cell>
          <cell r="O77">
            <v>0</v>
          </cell>
          <cell r="P77">
            <v>0</v>
          </cell>
          <cell r="Q77">
            <v>0</v>
          </cell>
          <cell r="R77">
            <v>0</v>
          </cell>
          <cell r="S77">
            <v>0</v>
          </cell>
          <cell r="T77">
            <v>0</v>
          </cell>
          <cell r="U77">
            <v>0</v>
          </cell>
          <cell r="V77">
            <v>0</v>
          </cell>
          <cell r="W77">
            <v>0</v>
          </cell>
          <cell r="X77">
            <v>0</v>
          </cell>
          <cell r="Y77">
            <v>0</v>
          </cell>
          <cell r="Z77">
            <v>0</v>
          </cell>
        </row>
        <row r="78">
          <cell r="M78">
            <v>0</v>
          </cell>
          <cell r="N78">
            <v>0</v>
          </cell>
          <cell r="O78">
            <v>0</v>
          </cell>
          <cell r="P78">
            <v>0</v>
          </cell>
          <cell r="Q78">
            <v>0</v>
          </cell>
          <cell r="R78">
            <v>0</v>
          </cell>
          <cell r="S78">
            <v>0</v>
          </cell>
          <cell r="T78">
            <v>0</v>
          </cell>
          <cell r="U78">
            <v>0</v>
          </cell>
          <cell r="V78">
            <v>0</v>
          </cell>
          <cell r="W78">
            <v>0</v>
          </cell>
          <cell r="X78">
            <v>0</v>
          </cell>
          <cell r="Y78">
            <v>0</v>
          </cell>
          <cell r="Z78">
            <v>0</v>
          </cell>
        </row>
        <row r="79">
          <cell r="M79">
            <v>0</v>
          </cell>
          <cell r="N79">
            <v>0</v>
          </cell>
          <cell r="O79">
            <v>0</v>
          </cell>
          <cell r="P79">
            <v>0</v>
          </cell>
          <cell r="Q79">
            <v>0</v>
          </cell>
          <cell r="R79">
            <v>0</v>
          </cell>
          <cell r="S79">
            <v>0</v>
          </cell>
          <cell r="T79">
            <v>0</v>
          </cell>
          <cell r="U79">
            <v>0</v>
          </cell>
          <cell r="V79">
            <v>0</v>
          </cell>
          <cell r="W79">
            <v>0</v>
          </cell>
          <cell r="X79">
            <v>0</v>
          </cell>
          <cell r="Y79">
            <v>0</v>
          </cell>
          <cell r="Z79">
            <v>0</v>
          </cell>
        </row>
        <row r="80">
          <cell r="A80">
            <v>67</v>
          </cell>
          <cell r="B80" t="str">
            <v>　桂村</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row>
        <row r="81">
          <cell r="A81">
            <v>68</v>
          </cell>
          <cell r="B81" t="str">
            <v>　御前山村</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row>
        <row r="82">
          <cell r="A82">
            <v>69</v>
          </cell>
          <cell r="B82" t="str">
            <v>　七会村</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row>
        <row r="83">
          <cell r="A83">
            <v>70</v>
          </cell>
          <cell r="B83" t="str">
            <v>　東海村</v>
          </cell>
          <cell r="C83">
            <v>13700</v>
          </cell>
          <cell r="D83">
            <v>14400</v>
          </cell>
          <cell r="E83">
            <v>13700</v>
          </cell>
          <cell r="F83">
            <v>0</v>
          </cell>
          <cell r="G83">
            <v>8</v>
          </cell>
          <cell r="H83">
            <v>8</v>
          </cell>
          <cell r="I83">
            <v>14400</v>
          </cell>
          <cell r="J83">
            <v>0</v>
          </cell>
          <cell r="K83">
            <v>0</v>
          </cell>
          <cell r="L83">
            <v>0</v>
          </cell>
          <cell r="M83">
            <v>28100</v>
          </cell>
          <cell r="N83">
            <v>0</v>
          </cell>
          <cell r="O83">
            <v>0</v>
          </cell>
          <cell r="P83">
            <v>0</v>
          </cell>
          <cell r="Q83">
            <v>0</v>
          </cell>
          <cell r="R83">
            <v>0</v>
          </cell>
          <cell r="S83">
            <v>0</v>
          </cell>
          <cell r="T83">
            <v>0</v>
          </cell>
          <cell r="U83">
            <v>0</v>
          </cell>
          <cell r="V83">
            <v>0</v>
          </cell>
          <cell r="W83">
            <v>0</v>
          </cell>
          <cell r="X83">
            <v>0</v>
          </cell>
          <cell r="Y83">
            <v>0</v>
          </cell>
          <cell r="Z83">
            <v>0</v>
          </cell>
          <cell r="AA83">
            <v>8</v>
          </cell>
          <cell r="AB83">
            <v>8</v>
          </cell>
          <cell r="AC83">
            <v>108000</v>
          </cell>
        </row>
        <row r="84">
          <cell r="A84">
            <v>71</v>
          </cell>
          <cell r="B84" t="str">
            <v>　美和村</v>
          </cell>
          <cell r="C84">
            <v>0</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row>
        <row r="85">
          <cell r="A85">
            <v>72</v>
          </cell>
          <cell r="B85" t="str">
            <v>　緒川村</v>
          </cell>
          <cell r="C85">
            <v>0</v>
          </cell>
          <cell r="D85">
            <v>0</v>
          </cell>
          <cell r="E85">
            <v>3</v>
          </cell>
          <cell r="F85">
            <v>3</v>
          </cell>
          <cell r="G85">
            <v>90000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3</v>
          </cell>
          <cell r="AB85">
            <v>3</v>
          </cell>
          <cell r="AC85">
            <v>90000</v>
          </cell>
        </row>
        <row r="86">
          <cell r="A86">
            <v>73</v>
          </cell>
          <cell r="B86" t="str">
            <v>　水府村</v>
          </cell>
          <cell r="C86">
            <v>0</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row>
        <row r="87">
          <cell r="A87">
            <v>74</v>
          </cell>
          <cell r="B87" t="str">
            <v>　里美村</v>
          </cell>
          <cell r="C87">
            <v>0</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row>
        <row r="88">
          <cell r="A88">
            <v>75</v>
          </cell>
          <cell r="B88" t="str">
            <v>　旭村</v>
          </cell>
          <cell r="C88">
            <v>0</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row>
        <row r="89">
          <cell r="A89">
            <v>76</v>
          </cell>
          <cell r="B89" t="str">
            <v>　大洋村</v>
          </cell>
          <cell r="C89">
            <v>0</v>
          </cell>
          <cell r="D89">
            <v>0</v>
          </cell>
          <cell r="E89">
            <v>10</v>
          </cell>
          <cell r="F89">
            <v>10</v>
          </cell>
          <cell r="G89">
            <v>200000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10</v>
          </cell>
          <cell r="AB89">
            <v>10</v>
          </cell>
          <cell r="AC89">
            <v>200000</v>
          </cell>
        </row>
        <row r="90">
          <cell r="A90">
            <v>77</v>
          </cell>
          <cell r="B90" t="str">
            <v>　美浦村</v>
          </cell>
          <cell r="C90">
            <v>50000</v>
          </cell>
          <cell r="D90">
            <v>1600</v>
          </cell>
          <cell r="E90">
            <v>4000</v>
          </cell>
          <cell r="F90">
            <v>55600</v>
          </cell>
          <cell r="G90">
            <v>1600</v>
          </cell>
          <cell r="H90">
            <v>9</v>
          </cell>
          <cell r="I90">
            <v>4000</v>
          </cell>
          <cell r="J90">
            <v>90000</v>
          </cell>
          <cell r="K90">
            <v>18000</v>
          </cell>
          <cell r="L90">
            <v>0</v>
          </cell>
          <cell r="M90">
            <v>55600</v>
          </cell>
          <cell r="N90">
            <v>0</v>
          </cell>
          <cell r="O90">
            <v>0</v>
          </cell>
          <cell r="P90">
            <v>0</v>
          </cell>
          <cell r="Q90">
            <v>0</v>
          </cell>
          <cell r="R90">
            <v>0</v>
          </cell>
          <cell r="S90">
            <v>0</v>
          </cell>
          <cell r="T90">
            <v>0</v>
          </cell>
          <cell r="U90">
            <v>0</v>
          </cell>
          <cell r="V90">
            <v>0</v>
          </cell>
          <cell r="W90">
            <v>0</v>
          </cell>
          <cell r="X90">
            <v>0</v>
          </cell>
          <cell r="Y90">
            <v>0</v>
          </cell>
          <cell r="Z90">
            <v>0</v>
          </cell>
          <cell r="AA90">
            <v>9</v>
          </cell>
          <cell r="AB90">
            <v>9</v>
          </cell>
          <cell r="AC90">
            <v>90000</v>
          </cell>
          <cell r="AD90">
            <v>18000</v>
          </cell>
        </row>
        <row r="91">
          <cell r="A91">
            <v>78</v>
          </cell>
          <cell r="B91" t="str">
            <v>　桜川村</v>
          </cell>
          <cell r="C91">
            <v>74000</v>
          </cell>
          <cell r="D91">
            <v>2000</v>
          </cell>
          <cell r="E91">
            <v>2000</v>
          </cell>
          <cell r="F91">
            <v>95200</v>
          </cell>
          <cell r="G91">
            <v>0</v>
          </cell>
          <cell r="H91">
            <v>4</v>
          </cell>
          <cell r="I91">
            <v>19200</v>
          </cell>
          <cell r="J91">
            <v>80000</v>
          </cell>
          <cell r="K91">
            <v>4400</v>
          </cell>
          <cell r="L91">
            <v>0</v>
          </cell>
          <cell r="M91">
            <v>95200</v>
          </cell>
          <cell r="N91">
            <v>0</v>
          </cell>
          <cell r="O91">
            <v>0</v>
          </cell>
          <cell r="P91">
            <v>0</v>
          </cell>
          <cell r="Q91">
            <v>0</v>
          </cell>
          <cell r="R91">
            <v>0</v>
          </cell>
          <cell r="S91">
            <v>0</v>
          </cell>
          <cell r="T91">
            <v>0</v>
          </cell>
          <cell r="U91">
            <v>0</v>
          </cell>
          <cell r="V91">
            <v>0</v>
          </cell>
          <cell r="W91">
            <v>0</v>
          </cell>
          <cell r="X91">
            <v>0</v>
          </cell>
          <cell r="Y91">
            <v>0</v>
          </cell>
          <cell r="Z91">
            <v>0</v>
          </cell>
          <cell r="AA91">
            <v>4</v>
          </cell>
          <cell r="AB91">
            <v>4</v>
          </cell>
          <cell r="AC91">
            <v>80000</v>
          </cell>
          <cell r="AD91">
            <v>4400</v>
          </cell>
        </row>
        <row r="92">
          <cell r="A92">
            <v>79</v>
          </cell>
          <cell r="B92" t="str">
            <v>　玉里村</v>
          </cell>
          <cell r="C92">
            <v>0</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row>
        <row r="93">
          <cell r="A93">
            <v>80</v>
          </cell>
          <cell r="B93" t="str">
            <v>　新治村</v>
          </cell>
          <cell r="C93">
            <v>0</v>
          </cell>
          <cell r="D93">
            <v>0</v>
          </cell>
          <cell r="E93">
            <v>3</v>
          </cell>
          <cell r="F93">
            <v>3</v>
          </cell>
          <cell r="G93">
            <v>30000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3</v>
          </cell>
          <cell r="AB93">
            <v>3</v>
          </cell>
          <cell r="AC93">
            <v>30000</v>
          </cell>
        </row>
        <row r="94">
          <cell r="A94">
            <v>81</v>
          </cell>
          <cell r="B94" t="str">
            <v>　谷和原村</v>
          </cell>
          <cell r="C94">
            <v>0</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row>
        <row r="95">
          <cell r="A95">
            <v>82</v>
          </cell>
          <cell r="B95" t="str">
            <v>　大和村</v>
          </cell>
          <cell r="C95">
            <v>0</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row>
        <row r="96">
          <cell r="A96">
            <v>83</v>
          </cell>
          <cell r="B96" t="str">
            <v>　千代川村</v>
          </cell>
          <cell r="C96">
            <v>0</v>
          </cell>
          <cell r="D96">
            <v>0</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row>
        <row r="97">
          <cell r="B97" t="str">
            <v>小　　計</v>
          </cell>
          <cell r="C97">
            <v>124000</v>
          </cell>
          <cell r="D97">
            <v>0</v>
          </cell>
          <cell r="E97">
            <v>15700</v>
          </cell>
          <cell r="F97">
            <v>0</v>
          </cell>
          <cell r="G97">
            <v>1600</v>
          </cell>
          <cell r="H97">
            <v>0</v>
          </cell>
          <cell r="I97">
            <v>37600</v>
          </cell>
          <cell r="J97">
            <v>0</v>
          </cell>
          <cell r="K97">
            <v>0</v>
          </cell>
          <cell r="L97">
            <v>0</v>
          </cell>
          <cell r="M97">
            <v>178900</v>
          </cell>
          <cell r="N97">
            <v>0</v>
          </cell>
          <cell r="O97">
            <v>0</v>
          </cell>
          <cell r="P97">
            <v>0</v>
          </cell>
          <cell r="Q97">
            <v>0</v>
          </cell>
          <cell r="R97">
            <v>0</v>
          </cell>
          <cell r="S97">
            <v>0</v>
          </cell>
          <cell r="T97">
            <v>0</v>
          </cell>
          <cell r="U97">
            <v>0</v>
          </cell>
          <cell r="V97">
            <v>0</v>
          </cell>
          <cell r="W97">
            <v>0</v>
          </cell>
          <cell r="X97">
            <v>0</v>
          </cell>
          <cell r="Y97">
            <v>0</v>
          </cell>
          <cell r="Z97">
            <v>0</v>
          </cell>
          <cell r="AA97">
            <v>37</v>
          </cell>
          <cell r="AB97">
            <v>37</v>
          </cell>
          <cell r="AC97">
            <v>598000</v>
          </cell>
          <cell r="AD97">
            <v>22400</v>
          </cell>
        </row>
        <row r="98">
          <cell r="M98">
            <v>0</v>
          </cell>
          <cell r="N98">
            <v>0</v>
          </cell>
          <cell r="O98">
            <v>0</v>
          </cell>
          <cell r="P98">
            <v>0</v>
          </cell>
          <cell r="Q98">
            <v>0</v>
          </cell>
          <cell r="R98">
            <v>0</v>
          </cell>
          <cell r="S98">
            <v>0</v>
          </cell>
          <cell r="T98">
            <v>0</v>
          </cell>
          <cell r="U98">
            <v>0</v>
          </cell>
          <cell r="V98">
            <v>0</v>
          </cell>
          <cell r="W98">
            <v>0</v>
          </cell>
          <cell r="X98">
            <v>0</v>
          </cell>
          <cell r="Y98">
            <v>0</v>
          </cell>
          <cell r="Z98">
            <v>0</v>
          </cell>
        </row>
        <row r="99">
          <cell r="A99">
            <v>1</v>
          </cell>
          <cell r="B99" t="str">
            <v>ニューライフカシマ</v>
          </cell>
          <cell r="C99">
            <v>0</v>
          </cell>
          <cell r="D99">
            <v>0</v>
          </cell>
          <cell r="E99">
            <v>12</v>
          </cell>
          <cell r="F99">
            <v>12</v>
          </cell>
          <cell r="G99">
            <v>120000</v>
          </cell>
          <cell r="H99">
            <v>40000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12</v>
          </cell>
          <cell r="AB99">
            <v>12</v>
          </cell>
          <cell r="AC99">
            <v>120000</v>
          </cell>
          <cell r="AD99">
            <v>40000</v>
          </cell>
        </row>
        <row r="100">
          <cell r="A100">
            <v>2</v>
          </cell>
          <cell r="B100" t="str">
            <v>スカイスポーツ取手</v>
          </cell>
          <cell r="C100">
            <v>0</v>
          </cell>
          <cell r="D100">
            <v>0</v>
          </cell>
          <cell r="E100">
            <v>4</v>
          </cell>
          <cell r="F100">
            <v>4</v>
          </cell>
          <cell r="G100">
            <v>65000</v>
          </cell>
          <cell r="H100">
            <v>11000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4</v>
          </cell>
          <cell r="AB100">
            <v>4</v>
          </cell>
          <cell r="AC100">
            <v>65000</v>
          </cell>
          <cell r="AD100">
            <v>11000</v>
          </cell>
        </row>
        <row r="101">
          <cell r="A101">
            <v>3</v>
          </cell>
          <cell r="B101" t="str">
            <v>ふれあい坂下</v>
          </cell>
          <cell r="C101">
            <v>0</v>
          </cell>
          <cell r="D101">
            <v>0</v>
          </cell>
          <cell r="E101">
            <v>7</v>
          </cell>
          <cell r="F101">
            <v>7</v>
          </cell>
          <cell r="G101">
            <v>80000</v>
          </cell>
          <cell r="H101">
            <v>133000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7</v>
          </cell>
          <cell r="AB101">
            <v>7</v>
          </cell>
          <cell r="AC101">
            <v>80000</v>
          </cell>
          <cell r="AD101">
            <v>133000</v>
          </cell>
        </row>
        <row r="102">
          <cell r="A102">
            <v>4</v>
          </cell>
          <cell r="B102" t="str">
            <v>未来の子ども</v>
          </cell>
          <cell r="C102">
            <v>0</v>
          </cell>
          <cell r="D102">
            <v>0</v>
          </cell>
          <cell r="E102">
            <v>6</v>
          </cell>
          <cell r="F102">
            <v>6</v>
          </cell>
          <cell r="G102">
            <v>150000</v>
          </cell>
          <cell r="H102">
            <v>13940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6</v>
          </cell>
          <cell r="AB102">
            <v>6</v>
          </cell>
          <cell r="AC102">
            <v>150000</v>
          </cell>
          <cell r="AD102">
            <v>13940</v>
          </cell>
        </row>
        <row r="103">
          <cell r="A103">
            <v>5</v>
          </cell>
          <cell r="B103" t="str">
            <v>水戸こどもの劇場</v>
          </cell>
          <cell r="C103">
            <v>0</v>
          </cell>
          <cell r="D103">
            <v>0</v>
          </cell>
          <cell r="E103">
            <v>13</v>
          </cell>
          <cell r="F103">
            <v>13</v>
          </cell>
          <cell r="G103">
            <v>260000</v>
          </cell>
          <cell r="H103">
            <v>26000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13</v>
          </cell>
          <cell r="AB103">
            <v>13</v>
          </cell>
          <cell r="AC103">
            <v>260000</v>
          </cell>
          <cell r="AD103">
            <v>26000</v>
          </cell>
        </row>
        <row r="104">
          <cell r="B104" t="str">
            <v>小計</v>
          </cell>
          <cell r="C104">
            <v>0</v>
          </cell>
          <cell r="D104">
            <v>0</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42</v>
          </cell>
          <cell r="AB104">
            <v>42</v>
          </cell>
          <cell r="AC104">
            <v>675000</v>
          </cell>
          <cell r="AD104">
            <v>223940</v>
          </cell>
        </row>
        <row r="105">
          <cell r="B105" t="str">
            <v>市町村等計</v>
          </cell>
          <cell r="C105">
            <v>795100</v>
          </cell>
          <cell r="D105">
            <v>56000</v>
          </cell>
          <cell r="E105">
            <v>238804</v>
          </cell>
          <cell r="F105">
            <v>153000</v>
          </cell>
          <cell r="G105">
            <v>61400</v>
          </cell>
          <cell r="H105">
            <v>2000</v>
          </cell>
          <cell r="I105">
            <v>344317</v>
          </cell>
          <cell r="J105">
            <v>0</v>
          </cell>
          <cell r="K105">
            <v>0</v>
          </cell>
          <cell r="L105">
            <v>0</v>
          </cell>
          <cell r="M105">
            <v>1650621</v>
          </cell>
          <cell r="N105">
            <v>5</v>
          </cell>
          <cell r="O105">
            <v>20</v>
          </cell>
          <cell r="P105">
            <v>75000</v>
          </cell>
          <cell r="Q105">
            <v>0</v>
          </cell>
          <cell r="R105">
            <v>0</v>
          </cell>
          <cell r="S105">
            <v>0</v>
          </cell>
          <cell r="T105">
            <v>0</v>
          </cell>
          <cell r="U105">
            <v>0</v>
          </cell>
          <cell r="V105">
            <v>0</v>
          </cell>
          <cell r="W105">
            <v>0</v>
          </cell>
          <cell r="X105">
            <v>0</v>
          </cell>
          <cell r="Y105">
            <v>0</v>
          </cell>
          <cell r="Z105">
            <v>75000</v>
          </cell>
          <cell r="AA105">
            <v>511</v>
          </cell>
          <cell r="AB105">
            <v>535</v>
          </cell>
          <cell r="AC105">
            <v>7187540</v>
          </cell>
          <cell r="AD105">
            <v>469740</v>
          </cell>
        </row>
        <row r="106">
          <cell r="B106" t="str">
            <v>市町村等計</v>
          </cell>
          <cell r="C106">
            <v>795100</v>
          </cell>
          <cell r="D106">
            <v>56000</v>
          </cell>
          <cell r="E106">
            <v>238804</v>
          </cell>
          <cell r="F106">
            <v>153000</v>
          </cell>
          <cell r="G106">
            <v>61400</v>
          </cell>
          <cell r="H106">
            <v>2000</v>
          </cell>
          <cell r="I106">
            <v>344317</v>
          </cell>
          <cell r="J106">
            <v>0</v>
          </cell>
          <cell r="K106">
            <v>0</v>
          </cell>
          <cell r="L106">
            <v>0</v>
          </cell>
          <cell r="M106">
            <v>1650621</v>
          </cell>
          <cell r="N106">
            <v>5</v>
          </cell>
          <cell r="O106">
            <v>20</v>
          </cell>
          <cell r="P106">
            <v>75000</v>
          </cell>
          <cell r="Q106">
            <v>0</v>
          </cell>
          <cell r="R106">
            <v>0</v>
          </cell>
          <cell r="S106">
            <v>0</v>
          </cell>
          <cell r="T106">
            <v>0</v>
          </cell>
          <cell r="U106">
            <v>0</v>
          </cell>
          <cell r="V106">
            <v>0</v>
          </cell>
          <cell r="W106">
            <v>0</v>
          </cell>
          <cell r="X106">
            <v>0</v>
          </cell>
          <cell r="Y106">
            <v>0</v>
          </cell>
          <cell r="Z106">
            <v>75000</v>
          </cell>
          <cell r="AA106">
            <v>511</v>
          </cell>
          <cell r="AB106">
            <v>535</v>
          </cell>
          <cell r="AC106">
            <v>7187540</v>
          </cell>
          <cell r="AD106">
            <v>469740</v>
          </cell>
        </row>
        <row r="107">
          <cell r="B107" t="str">
            <v>茨城県</v>
          </cell>
          <cell r="C107">
            <v>164000</v>
          </cell>
          <cell r="D107">
            <v>252000</v>
          </cell>
          <cell r="E107">
            <v>21000</v>
          </cell>
          <cell r="F107">
            <v>882000</v>
          </cell>
          <cell r="G107">
            <v>12400</v>
          </cell>
          <cell r="H107">
            <v>0</v>
          </cell>
          <cell r="I107">
            <v>37800</v>
          </cell>
          <cell r="J107">
            <v>180000</v>
          </cell>
          <cell r="K107">
            <v>0</v>
          </cell>
          <cell r="L107">
            <v>95130</v>
          </cell>
          <cell r="M107">
            <v>1644330</v>
          </cell>
          <cell r="N107">
            <v>0</v>
          </cell>
          <cell r="O107">
            <v>0</v>
          </cell>
          <cell r="P107">
            <v>0</v>
          </cell>
          <cell r="Q107">
            <v>0</v>
          </cell>
          <cell r="R107">
            <v>0</v>
          </cell>
          <cell r="S107">
            <v>0</v>
          </cell>
          <cell r="T107">
            <v>0</v>
          </cell>
          <cell r="U107">
            <v>0</v>
          </cell>
          <cell r="V107">
            <v>0</v>
          </cell>
          <cell r="W107">
            <v>0</v>
          </cell>
          <cell r="X107">
            <v>0</v>
          </cell>
          <cell r="Y107">
            <v>0</v>
          </cell>
          <cell r="Z107">
            <v>0</v>
          </cell>
        </row>
        <row r="108">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row>
        <row r="109">
          <cell r="B109" t="str">
            <v>合　　計</v>
          </cell>
          <cell r="C109">
            <v>959100</v>
          </cell>
          <cell r="D109">
            <v>308000</v>
          </cell>
          <cell r="E109">
            <v>259804</v>
          </cell>
          <cell r="F109">
            <v>1035000</v>
          </cell>
          <cell r="G109">
            <v>73800</v>
          </cell>
          <cell r="H109">
            <v>2000</v>
          </cell>
          <cell r="I109">
            <v>382117</v>
          </cell>
          <cell r="J109">
            <v>180000</v>
          </cell>
          <cell r="K109">
            <v>0</v>
          </cell>
          <cell r="L109">
            <v>95130</v>
          </cell>
          <cell r="M109">
            <v>3294951</v>
          </cell>
          <cell r="N109">
            <v>5</v>
          </cell>
          <cell r="O109">
            <v>20</v>
          </cell>
          <cell r="P109">
            <v>75000</v>
          </cell>
          <cell r="Q109">
            <v>0</v>
          </cell>
          <cell r="R109">
            <v>0</v>
          </cell>
          <cell r="S109">
            <v>0</v>
          </cell>
          <cell r="T109">
            <v>0</v>
          </cell>
          <cell r="U109">
            <v>0</v>
          </cell>
          <cell r="V109">
            <v>0</v>
          </cell>
          <cell r="W109">
            <v>0</v>
          </cell>
          <cell r="X109">
            <v>0</v>
          </cell>
          <cell r="Y109">
            <v>0</v>
          </cell>
          <cell r="Z109">
            <v>75000</v>
          </cell>
          <cell r="AA109">
            <v>511</v>
          </cell>
          <cell r="AB109">
            <v>535</v>
          </cell>
          <cell r="AC109">
            <v>7187540</v>
          </cell>
          <cell r="AD109">
            <v>469740</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fa.go.jp/policies/child-safety/lis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A7790-C6B7-440F-950A-ECA93C2021A8}">
  <sheetPr>
    <tabColor theme="7" tint="0.59999389629810485"/>
    <pageSetUpPr fitToPage="1"/>
  </sheetPr>
  <dimension ref="A1:Z102"/>
  <sheetViews>
    <sheetView showGridLines="0" tabSelected="1" view="pageBreakPreview" zoomScale="115" zoomScaleNormal="70" zoomScaleSheetLayoutView="115" workbookViewId="0">
      <selection activeCell="G44" sqref="G44"/>
    </sheetView>
  </sheetViews>
  <sheetFormatPr defaultColWidth="9" defaultRowHeight="18"/>
  <cols>
    <col min="1" max="1" width="4.8984375" style="49" customWidth="1"/>
    <col min="2" max="2" width="4.69921875" style="47" customWidth="1"/>
    <col min="3" max="3" width="14.09765625" style="47" customWidth="1"/>
    <col min="4" max="4" width="16.59765625" style="47" customWidth="1"/>
    <col min="5" max="5" width="10.59765625" style="47" customWidth="1"/>
    <col min="6" max="11" width="15.09765625" style="47" customWidth="1"/>
    <col min="12" max="17" width="15.09765625" style="48" customWidth="1"/>
    <col min="18" max="18" width="29.59765625" style="48" customWidth="1"/>
    <col min="19" max="19" width="9" style="49" customWidth="1"/>
    <col min="20" max="23" width="9" style="49"/>
    <col min="24" max="24" width="30.59765625" style="49" customWidth="1"/>
    <col min="25" max="16384" width="9" style="49"/>
  </cols>
  <sheetData>
    <row r="1" spans="1:18" ht="18" customHeight="1">
      <c r="A1" s="46"/>
      <c r="B1" s="46"/>
      <c r="C1" s="46"/>
    </row>
    <row r="2" spans="1:18" ht="20.25" customHeight="1"/>
    <row r="3" spans="1:18" ht="25.5" customHeight="1">
      <c r="B3" s="229" t="s">
        <v>130</v>
      </c>
      <c r="C3" s="229"/>
      <c r="D3" s="230"/>
      <c r="E3" s="230"/>
      <c r="F3" s="230"/>
      <c r="G3" s="230"/>
      <c r="H3" s="230"/>
      <c r="I3" s="230"/>
      <c r="J3" s="230"/>
      <c r="K3" s="230"/>
      <c r="L3" s="230"/>
      <c r="M3" s="230"/>
      <c r="N3" s="230"/>
      <c r="O3" s="230"/>
      <c r="P3" s="230"/>
      <c r="Q3" s="230"/>
      <c r="R3" s="230"/>
    </row>
    <row r="4" spans="1:18" ht="25.5" customHeight="1">
      <c r="B4" s="50"/>
      <c r="C4" s="50"/>
      <c r="D4" s="51"/>
      <c r="E4" s="51"/>
      <c r="F4" s="51"/>
      <c r="G4" s="51"/>
      <c r="H4" s="51"/>
      <c r="I4" s="51"/>
      <c r="J4" s="51"/>
      <c r="K4" s="51"/>
      <c r="L4" s="51"/>
      <c r="M4" s="51"/>
      <c r="N4" s="51"/>
      <c r="O4" s="51"/>
      <c r="P4" s="51"/>
      <c r="Q4" s="51"/>
      <c r="R4" s="51"/>
    </row>
    <row r="5" spans="1:18" ht="25.5" customHeight="1">
      <c r="B5" s="50"/>
      <c r="C5" s="50"/>
      <c r="D5" s="51"/>
      <c r="E5" s="51"/>
      <c r="F5" s="51"/>
      <c r="G5" s="51"/>
      <c r="H5" s="51"/>
      <c r="I5" s="51"/>
      <c r="J5" s="51"/>
      <c r="K5" s="51"/>
      <c r="L5" s="51"/>
      <c r="M5" s="51"/>
      <c r="N5" s="51"/>
      <c r="O5" s="51"/>
      <c r="P5" s="51"/>
      <c r="Q5" s="51"/>
      <c r="R5" s="51"/>
    </row>
    <row r="6" spans="1:18" ht="25.5" customHeight="1">
      <c r="B6" s="50"/>
      <c r="C6" s="50"/>
      <c r="D6" s="51"/>
      <c r="E6" s="51"/>
      <c r="F6" s="51"/>
      <c r="G6" s="51"/>
      <c r="H6" s="51"/>
      <c r="I6" s="51"/>
      <c r="J6" s="51"/>
      <c r="K6" s="51"/>
      <c r="L6" s="51"/>
      <c r="M6" s="51"/>
      <c r="N6" s="51"/>
      <c r="O6" s="51"/>
      <c r="P6" s="51"/>
      <c r="Q6" s="51"/>
      <c r="R6" s="51"/>
    </row>
    <row r="7" spans="1:18" ht="25.5" customHeight="1">
      <c r="B7" s="50"/>
      <c r="C7" s="50"/>
      <c r="D7" s="51"/>
      <c r="E7" s="51"/>
      <c r="F7" s="51"/>
      <c r="G7" s="51"/>
      <c r="H7" s="51"/>
      <c r="I7" s="51"/>
      <c r="J7" s="51"/>
      <c r="K7" s="51"/>
      <c r="L7" s="51"/>
      <c r="M7" s="51"/>
      <c r="N7" s="51"/>
      <c r="O7" s="51"/>
      <c r="P7" s="51"/>
      <c r="Q7" s="51"/>
      <c r="R7" s="51"/>
    </row>
    <row r="8" spans="1:18">
      <c r="D8" s="52"/>
      <c r="E8" s="53"/>
    </row>
    <row r="9" spans="1:18" ht="50.1" hidden="1" customHeight="1" thickBot="1">
      <c r="D9" s="52"/>
      <c r="E9" s="53"/>
      <c r="P9" s="54" t="s">
        <v>52</v>
      </c>
      <c r="Q9" s="231" t="e">
        <f>#REF!</f>
        <v>#REF!</v>
      </c>
      <c r="R9" s="232"/>
    </row>
    <row r="10" spans="1:18" ht="27" hidden="1" customHeight="1"/>
    <row r="11" spans="1:18" ht="18" hidden="1" customHeight="1">
      <c r="B11" s="55" t="s">
        <v>51</v>
      </c>
      <c r="C11" s="55"/>
      <c r="D11" s="56"/>
      <c r="E11" s="56"/>
      <c r="F11" s="56"/>
      <c r="G11" s="56"/>
      <c r="H11" s="57"/>
      <c r="I11" s="57"/>
      <c r="J11" s="57"/>
      <c r="K11" s="58"/>
      <c r="L11" s="58"/>
      <c r="M11" s="58"/>
      <c r="N11" s="58"/>
      <c r="O11" s="58"/>
      <c r="P11" s="58"/>
      <c r="Q11" s="58"/>
      <c r="R11" s="47"/>
    </row>
    <row r="12" spans="1:18" ht="9" hidden="1" customHeight="1" thickBot="1">
      <c r="B12" s="55"/>
      <c r="C12" s="55"/>
      <c r="D12" s="56"/>
      <c r="E12" s="56"/>
      <c r="F12" s="56"/>
      <c r="G12" s="56"/>
      <c r="H12" s="57"/>
      <c r="I12" s="57"/>
      <c r="J12" s="57"/>
      <c r="K12" s="58"/>
      <c r="L12" s="58"/>
      <c r="M12" s="58"/>
      <c r="N12" s="58"/>
      <c r="O12" s="58"/>
      <c r="P12" s="58"/>
      <c r="Q12" s="58"/>
      <c r="R12" s="47"/>
    </row>
    <row r="13" spans="1:18" s="59" customFormat="1" ht="18" hidden="1" customHeight="1" thickBot="1">
      <c r="B13" s="57"/>
      <c r="C13" s="57"/>
      <c r="D13" s="60"/>
      <c r="E13" s="61" t="s">
        <v>50</v>
      </c>
      <c r="F13" s="62" t="s">
        <v>72</v>
      </c>
      <c r="G13" s="63" t="s">
        <v>49</v>
      </c>
      <c r="H13" s="62" t="s">
        <v>48</v>
      </c>
      <c r="I13" s="64"/>
      <c r="J13" s="64"/>
      <c r="K13" s="64"/>
      <c r="L13" s="64"/>
      <c r="M13" s="64"/>
      <c r="N13" s="64"/>
      <c r="O13" s="56"/>
      <c r="P13" s="57"/>
    </row>
    <row r="14" spans="1:18" ht="18" hidden="1" customHeight="1">
      <c r="D14" s="233" t="s">
        <v>47</v>
      </c>
      <c r="E14" s="65" t="s">
        <v>45</v>
      </c>
      <c r="F14" s="66">
        <f>COUNTIF($E$28:$E$37,"公立")</f>
        <v>0</v>
      </c>
      <c r="G14" s="224">
        <f>SUM(F14:F15)</f>
        <v>0</v>
      </c>
      <c r="H14" s="226">
        <f>O39</f>
        <v>0</v>
      </c>
      <c r="I14" s="67"/>
      <c r="J14" s="67"/>
      <c r="K14" s="67"/>
      <c r="L14" s="67"/>
      <c r="M14" s="67"/>
      <c r="N14" s="67"/>
      <c r="O14" s="228"/>
      <c r="P14" s="47"/>
      <c r="Q14" s="49"/>
      <c r="R14" s="49"/>
    </row>
    <row r="15" spans="1:18" ht="18" hidden="1" customHeight="1" thickBot="1">
      <c r="D15" s="234"/>
      <c r="E15" s="68" t="s">
        <v>44</v>
      </c>
      <c r="F15" s="69">
        <f>COUNTIF($E$28:$E$37,"私立")</f>
        <v>0</v>
      </c>
      <c r="G15" s="225"/>
      <c r="H15" s="227"/>
      <c r="I15" s="67"/>
      <c r="J15" s="67"/>
      <c r="K15" s="67"/>
      <c r="L15" s="67"/>
      <c r="M15" s="67"/>
      <c r="N15" s="67"/>
      <c r="O15" s="228"/>
      <c r="P15" s="47"/>
      <c r="Q15" s="49"/>
      <c r="R15" s="49"/>
    </row>
    <row r="16" spans="1:18" ht="18" hidden="1" customHeight="1">
      <c r="D16" s="222" t="s">
        <v>46</v>
      </c>
      <c r="E16" s="65" t="s">
        <v>45</v>
      </c>
      <c r="F16" s="66">
        <f>COUNTIF($E$44:$E$53,"公立")</f>
        <v>0</v>
      </c>
      <c r="G16" s="224">
        <f>SUM(F16:F17)</f>
        <v>0</v>
      </c>
      <c r="H16" s="226">
        <f>O55</f>
        <v>0</v>
      </c>
      <c r="I16" s="67"/>
      <c r="J16" s="67"/>
      <c r="K16" s="67"/>
      <c r="L16" s="67"/>
      <c r="M16" s="67"/>
      <c r="N16" s="67"/>
      <c r="O16" s="228"/>
      <c r="P16" s="47"/>
      <c r="Q16" s="49"/>
      <c r="R16" s="49"/>
    </row>
    <row r="17" spans="1:26" ht="18" hidden="1" customHeight="1" thickBot="1">
      <c r="D17" s="223"/>
      <c r="E17" s="70" t="s">
        <v>44</v>
      </c>
      <c r="F17" s="71">
        <f>COUNTIF($E$44:$E$53,"私立")</f>
        <v>0</v>
      </c>
      <c r="G17" s="225"/>
      <c r="H17" s="227"/>
      <c r="I17" s="67"/>
      <c r="J17" s="67"/>
      <c r="K17" s="67"/>
      <c r="L17" s="67"/>
      <c r="M17" s="67"/>
      <c r="N17" s="67"/>
      <c r="O17" s="228"/>
      <c r="P17" s="47"/>
      <c r="Q17" s="49"/>
      <c r="R17" s="49"/>
    </row>
    <row r="18" spans="1:26" ht="18" hidden="1" customHeight="1">
      <c r="D18" s="222" t="s">
        <v>78</v>
      </c>
      <c r="E18" s="65" t="s">
        <v>45</v>
      </c>
      <c r="F18" s="66">
        <f>COUNTIF($E$60:$E$69,"公立")</f>
        <v>0</v>
      </c>
      <c r="G18" s="224">
        <f>SUM(F18:F19)</f>
        <v>0</v>
      </c>
      <c r="H18" s="226">
        <f>O71</f>
        <v>0</v>
      </c>
      <c r="I18" s="67"/>
      <c r="J18" s="67"/>
      <c r="K18" s="67"/>
      <c r="L18" s="67"/>
      <c r="M18" s="67"/>
      <c r="N18" s="67"/>
      <c r="O18" s="228"/>
      <c r="P18" s="47"/>
      <c r="Q18" s="49"/>
      <c r="R18" s="49"/>
    </row>
    <row r="19" spans="1:26" ht="18" hidden="1" customHeight="1" thickBot="1">
      <c r="D19" s="223"/>
      <c r="E19" s="70" t="s">
        <v>44</v>
      </c>
      <c r="F19" s="71">
        <f>COUNTIF($E$60:$E$69,"私立")</f>
        <v>0</v>
      </c>
      <c r="G19" s="225"/>
      <c r="H19" s="227"/>
      <c r="I19" s="67"/>
      <c r="J19" s="67"/>
      <c r="K19" s="67"/>
      <c r="L19" s="67"/>
      <c r="M19" s="67"/>
      <c r="N19" s="67"/>
      <c r="O19" s="228"/>
      <c r="P19" s="47"/>
      <c r="Q19" s="49"/>
      <c r="R19" s="49"/>
      <c r="Z19" s="72" t="s">
        <v>99</v>
      </c>
    </row>
    <row r="20" spans="1:26" ht="24" hidden="1" customHeight="1" thickBot="1">
      <c r="D20" s="220" t="s">
        <v>43</v>
      </c>
      <c r="E20" s="221"/>
      <c r="F20" s="73">
        <f>SUM(F14:F19)</f>
        <v>0</v>
      </c>
      <c r="G20" s="74">
        <f>SUM(G14:G19)</f>
        <v>0</v>
      </c>
      <c r="H20" s="75">
        <f>SUM(H14:H19)</f>
        <v>0</v>
      </c>
      <c r="I20" s="76"/>
      <c r="J20" s="76"/>
      <c r="K20" s="76"/>
      <c r="L20" s="76"/>
      <c r="M20" s="76"/>
      <c r="N20" s="76"/>
      <c r="O20" s="77"/>
      <c r="P20" s="47"/>
      <c r="Q20" s="49"/>
      <c r="R20" s="49"/>
      <c r="Z20" s="72" t="s">
        <v>100</v>
      </c>
    </row>
    <row r="21" spans="1:26" ht="18" hidden="1" customHeight="1">
      <c r="D21" s="56"/>
      <c r="E21" s="56"/>
      <c r="F21" s="56"/>
      <c r="G21" s="56"/>
      <c r="H21" s="57"/>
      <c r="I21" s="57"/>
      <c r="J21" s="57"/>
      <c r="K21" s="57"/>
      <c r="L21" s="78"/>
      <c r="M21" s="78"/>
      <c r="N21" s="78"/>
      <c r="O21" s="78"/>
      <c r="P21" s="78"/>
      <c r="Q21" s="78"/>
      <c r="R21" s="78"/>
    </row>
    <row r="22" spans="1:26" ht="19.2" hidden="1">
      <c r="B22" s="55" t="s">
        <v>42</v>
      </c>
      <c r="C22" s="55"/>
      <c r="E22" s="57"/>
    </row>
    <row r="23" spans="1:26" ht="9" customHeight="1">
      <c r="B23" s="55"/>
      <c r="C23" s="55"/>
      <c r="D23" s="56"/>
      <c r="E23" s="56"/>
      <c r="F23" s="56"/>
      <c r="G23" s="56"/>
      <c r="H23" s="57"/>
      <c r="I23" s="57"/>
      <c r="J23" s="57"/>
      <c r="K23" s="57"/>
      <c r="L23" s="58"/>
      <c r="M23" s="58"/>
      <c r="N23" s="58"/>
      <c r="O23" s="58"/>
      <c r="P23" s="58"/>
      <c r="Q23" s="58"/>
      <c r="R23" s="58"/>
    </row>
    <row r="24" spans="1:26" ht="22.5" customHeight="1" thickBot="1">
      <c r="B24" s="79" t="s">
        <v>41</v>
      </c>
      <c r="C24" s="79"/>
    </row>
    <row r="25" spans="1:26" ht="36" customHeight="1" thickBot="1">
      <c r="B25" s="218" t="s">
        <v>39</v>
      </c>
      <c r="C25" s="80" t="s">
        <v>147</v>
      </c>
      <c r="D25" s="81" t="s">
        <v>38</v>
      </c>
      <c r="E25" s="82" t="s">
        <v>37</v>
      </c>
      <c r="F25" s="81" t="s">
        <v>36</v>
      </c>
      <c r="G25" s="81" t="s">
        <v>35</v>
      </c>
      <c r="H25" s="82" t="s">
        <v>34</v>
      </c>
      <c r="I25" s="82" t="s">
        <v>33</v>
      </c>
      <c r="J25" s="81" t="s">
        <v>32</v>
      </c>
      <c r="K25" s="83" t="s">
        <v>31</v>
      </c>
      <c r="L25" s="83" t="s">
        <v>30</v>
      </c>
      <c r="M25" s="83" t="s">
        <v>29</v>
      </c>
      <c r="N25" s="83" t="s">
        <v>28</v>
      </c>
      <c r="O25" s="83" t="s">
        <v>27</v>
      </c>
      <c r="P25" s="83" t="s">
        <v>26</v>
      </c>
      <c r="Q25" s="83" t="s">
        <v>25</v>
      </c>
      <c r="R25" s="84" t="s">
        <v>76</v>
      </c>
      <c r="S25" s="186" t="s">
        <v>120</v>
      </c>
      <c r="T25" s="187"/>
      <c r="U25" s="187"/>
      <c r="V25" s="187"/>
      <c r="W25" s="187"/>
      <c r="X25" s="188"/>
    </row>
    <row r="26" spans="1:26" s="72" customFormat="1" ht="12" customHeight="1" thickBot="1">
      <c r="B26" s="219"/>
      <c r="C26" s="85"/>
      <c r="D26" s="86" t="s">
        <v>24</v>
      </c>
      <c r="E26" s="87" t="s">
        <v>23</v>
      </c>
      <c r="F26" s="86" t="s">
        <v>22</v>
      </c>
      <c r="G26" s="86" t="s">
        <v>21</v>
      </c>
      <c r="H26" s="86" t="s">
        <v>20</v>
      </c>
      <c r="I26" s="86" t="s">
        <v>19</v>
      </c>
      <c r="J26" s="86" t="s">
        <v>18</v>
      </c>
      <c r="K26" s="88" t="s">
        <v>17</v>
      </c>
      <c r="L26" s="88" t="s">
        <v>16</v>
      </c>
      <c r="M26" s="88" t="s">
        <v>15</v>
      </c>
      <c r="N26" s="88" t="s">
        <v>14</v>
      </c>
      <c r="O26" s="88" t="s">
        <v>13</v>
      </c>
      <c r="P26" s="88" t="s">
        <v>12</v>
      </c>
      <c r="Q26" s="88" t="s">
        <v>11</v>
      </c>
      <c r="R26" s="89" t="s">
        <v>71</v>
      </c>
      <c r="S26" s="90" t="s">
        <v>10</v>
      </c>
      <c r="T26" s="90" t="s">
        <v>95</v>
      </c>
      <c r="U26" s="90" t="s">
        <v>94</v>
      </c>
      <c r="V26" s="90" t="s">
        <v>96</v>
      </c>
      <c r="W26" s="90" t="s">
        <v>97</v>
      </c>
      <c r="X26" s="91" t="s">
        <v>118</v>
      </c>
    </row>
    <row r="27" spans="1:26" s="72" customFormat="1" ht="50.1" customHeight="1" thickBot="1">
      <c r="B27" s="92" t="s">
        <v>91</v>
      </c>
      <c r="C27" s="93">
        <v>2700000000</v>
      </c>
      <c r="D27" s="94" t="s">
        <v>90</v>
      </c>
      <c r="E27" s="95" t="s">
        <v>87</v>
      </c>
      <c r="F27" s="96" t="s">
        <v>88</v>
      </c>
      <c r="G27" s="96" t="s">
        <v>89</v>
      </c>
      <c r="H27" s="96">
        <v>350000</v>
      </c>
      <c r="I27" s="96">
        <v>0</v>
      </c>
      <c r="J27" s="96">
        <f>H27-I27</f>
        <v>350000</v>
      </c>
      <c r="K27" s="97">
        <v>350000</v>
      </c>
      <c r="L27" s="97">
        <f>IF(J27&gt;K27,K27,J27)</f>
        <v>350000</v>
      </c>
      <c r="M27" s="97">
        <f>L27</f>
        <v>350000</v>
      </c>
      <c r="N27" s="97">
        <f>M27</f>
        <v>350000</v>
      </c>
      <c r="O27" s="97">
        <v>2</v>
      </c>
      <c r="P27" s="98" t="s">
        <v>92</v>
      </c>
      <c r="Q27" s="99" t="s">
        <v>93</v>
      </c>
      <c r="R27" s="100">
        <v>45047</v>
      </c>
      <c r="S27" s="101" t="s">
        <v>98</v>
      </c>
      <c r="T27" s="102" t="s">
        <v>98</v>
      </c>
      <c r="U27" s="102" t="s">
        <v>98</v>
      </c>
      <c r="V27" s="102" t="s">
        <v>98</v>
      </c>
      <c r="W27" s="103" t="s">
        <v>98</v>
      </c>
      <c r="X27" s="104" t="s">
        <v>119</v>
      </c>
    </row>
    <row r="28" spans="1:26" s="72" customFormat="1" ht="50.1" customHeight="1">
      <c r="A28" s="105"/>
      <c r="B28" s="92">
        <v>1</v>
      </c>
      <c r="C28" s="184"/>
      <c r="D28" s="162"/>
      <c r="E28" s="163"/>
      <c r="F28" s="163"/>
      <c r="G28" s="163"/>
      <c r="H28" s="106">
        <f>O28*175000</f>
        <v>0</v>
      </c>
      <c r="I28" s="106">
        <v>0</v>
      </c>
      <c r="J28" s="107">
        <f t="shared" ref="J28:J37" si="0">H28-I28</f>
        <v>0</v>
      </c>
      <c r="K28" s="108">
        <f>O28*175000</f>
        <v>0</v>
      </c>
      <c r="L28" s="108">
        <f t="shared" ref="L28:L37" si="1">IF(J28&gt;K28,K28,J28)</f>
        <v>0</v>
      </c>
      <c r="M28" s="108">
        <f t="shared" ref="M28:N28" si="2">L28</f>
        <v>0</v>
      </c>
      <c r="N28" s="108">
        <f t="shared" si="2"/>
        <v>0</v>
      </c>
      <c r="O28" s="164"/>
      <c r="P28" s="165"/>
      <c r="Q28" s="165"/>
      <c r="R28" s="249"/>
      <c r="S28" s="166"/>
      <c r="T28" s="166"/>
      <c r="U28" s="166"/>
      <c r="V28" s="166"/>
      <c r="W28" s="167"/>
      <c r="X28" s="168"/>
    </row>
    <row r="29" spans="1:26" s="72" customFormat="1" ht="50.1" hidden="1" customHeight="1">
      <c r="A29" s="105"/>
      <c r="B29" s="92">
        <f>B28+1</f>
        <v>2</v>
      </c>
      <c r="C29" s="109"/>
      <c r="D29" s="110"/>
      <c r="E29" s="111"/>
      <c r="F29" s="111"/>
      <c r="G29" s="111"/>
      <c r="H29" s="111"/>
      <c r="I29" s="111"/>
      <c r="J29" s="112">
        <f t="shared" si="0"/>
        <v>0</v>
      </c>
      <c r="K29" s="113"/>
      <c r="L29" s="114">
        <f t="shared" si="1"/>
        <v>0</v>
      </c>
      <c r="M29" s="114">
        <f t="shared" ref="M29:N29" si="3">L29</f>
        <v>0</v>
      </c>
      <c r="N29" s="114">
        <f t="shared" si="3"/>
        <v>0</v>
      </c>
      <c r="O29" s="113"/>
      <c r="P29" s="115"/>
      <c r="Q29" s="115"/>
      <c r="R29" s="116"/>
      <c r="S29" s="117"/>
      <c r="T29" s="117"/>
      <c r="U29" s="117"/>
      <c r="V29" s="117"/>
      <c r="W29" s="118"/>
      <c r="X29" s="119"/>
    </row>
    <row r="30" spans="1:26" s="72" customFormat="1" ht="50.1" hidden="1" customHeight="1">
      <c r="A30" s="105"/>
      <c r="B30" s="92">
        <f t="shared" ref="B30:B37" si="4">B29+1</f>
        <v>3</v>
      </c>
      <c r="C30" s="109"/>
      <c r="D30" s="110"/>
      <c r="E30" s="111"/>
      <c r="F30" s="111"/>
      <c r="G30" s="111"/>
      <c r="H30" s="111"/>
      <c r="I30" s="111"/>
      <c r="J30" s="112">
        <f t="shared" si="0"/>
        <v>0</v>
      </c>
      <c r="K30" s="113"/>
      <c r="L30" s="114">
        <f t="shared" si="1"/>
        <v>0</v>
      </c>
      <c r="M30" s="114">
        <f t="shared" ref="M30:N30" si="5">L30</f>
        <v>0</v>
      </c>
      <c r="N30" s="114">
        <f t="shared" si="5"/>
        <v>0</v>
      </c>
      <c r="O30" s="113"/>
      <c r="P30" s="115"/>
      <c r="Q30" s="115"/>
      <c r="R30" s="116"/>
      <c r="S30" s="117"/>
      <c r="T30" s="117"/>
      <c r="U30" s="117"/>
      <c r="V30" s="117"/>
      <c r="W30" s="118"/>
      <c r="X30" s="119"/>
    </row>
    <row r="31" spans="1:26" s="72" customFormat="1" ht="50.1" hidden="1" customHeight="1">
      <c r="A31" s="120"/>
      <c r="B31" s="92">
        <f t="shared" si="4"/>
        <v>4</v>
      </c>
      <c r="C31" s="109"/>
      <c r="D31" s="110"/>
      <c r="E31" s="111"/>
      <c r="F31" s="111"/>
      <c r="G31" s="111"/>
      <c r="H31" s="111"/>
      <c r="I31" s="111"/>
      <c r="J31" s="112">
        <f t="shared" si="0"/>
        <v>0</v>
      </c>
      <c r="K31" s="113"/>
      <c r="L31" s="114">
        <f t="shared" si="1"/>
        <v>0</v>
      </c>
      <c r="M31" s="114">
        <f t="shared" ref="M31:N31" si="6">L31</f>
        <v>0</v>
      </c>
      <c r="N31" s="114">
        <f t="shared" si="6"/>
        <v>0</v>
      </c>
      <c r="O31" s="113"/>
      <c r="P31" s="115"/>
      <c r="Q31" s="115"/>
      <c r="R31" s="116"/>
      <c r="S31" s="117"/>
      <c r="T31" s="117"/>
      <c r="U31" s="117"/>
      <c r="V31" s="117"/>
      <c r="W31" s="118"/>
      <c r="X31" s="119"/>
    </row>
    <row r="32" spans="1:26" s="72" customFormat="1" ht="50.1" hidden="1" customHeight="1">
      <c r="A32" s="120"/>
      <c r="B32" s="92">
        <f t="shared" si="4"/>
        <v>5</v>
      </c>
      <c r="C32" s="109"/>
      <c r="D32" s="110"/>
      <c r="E32" s="111"/>
      <c r="F32" s="111"/>
      <c r="G32" s="111"/>
      <c r="H32" s="111"/>
      <c r="I32" s="111"/>
      <c r="J32" s="112">
        <f t="shared" si="0"/>
        <v>0</v>
      </c>
      <c r="K32" s="113"/>
      <c r="L32" s="114">
        <f t="shared" si="1"/>
        <v>0</v>
      </c>
      <c r="M32" s="114">
        <f t="shared" ref="M32:N32" si="7">L32</f>
        <v>0</v>
      </c>
      <c r="N32" s="114">
        <f t="shared" si="7"/>
        <v>0</v>
      </c>
      <c r="O32" s="113"/>
      <c r="P32" s="115"/>
      <c r="Q32" s="115"/>
      <c r="R32" s="116"/>
      <c r="S32" s="117"/>
      <c r="T32" s="117"/>
      <c r="U32" s="117"/>
      <c r="V32" s="117"/>
      <c r="W32" s="118"/>
      <c r="X32" s="119"/>
    </row>
    <row r="33" spans="1:24" s="72" customFormat="1" ht="50.1" hidden="1" customHeight="1">
      <c r="A33" s="120"/>
      <c r="B33" s="92">
        <f t="shared" si="4"/>
        <v>6</v>
      </c>
      <c r="C33" s="109"/>
      <c r="D33" s="110"/>
      <c r="E33" s="111"/>
      <c r="F33" s="111"/>
      <c r="G33" s="111"/>
      <c r="H33" s="111"/>
      <c r="I33" s="111"/>
      <c r="J33" s="112">
        <f t="shared" si="0"/>
        <v>0</v>
      </c>
      <c r="K33" s="113"/>
      <c r="L33" s="114">
        <f t="shared" si="1"/>
        <v>0</v>
      </c>
      <c r="M33" s="114">
        <f t="shared" ref="M33:N33" si="8">L33</f>
        <v>0</v>
      </c>
      <c r="N33" s="114">
        <f t="shared" si="8"/>
        <v>0</v>
      </c>
      <c r="O33" s="113"/>
      <c r="P33" s="115"/>
      <c r="Q33" s="115"/>
      <c r="R33" s="116"/>
      <c r="S33" s="117"/>
      <c r="T33" s="117"/>
      <c r="U33" s="117"/>
      <c r="V33" s="117"/>
      <c r="W33" s="118"/>
      <c r="X33" s="119"/>
    </row>
    <row r="34" spans="1:24" s="72" customFormat="1" ht="50.1" hidden="1" customHeight="1">
      <c r="A34" s="105"/>
      <c r="B34" s="92">
        <f t="shared" si="4"/>
        <v>7</v>
      </c>
      <c r="C34" s="109"/>
      <c r="D34" s="110"/>
      <c r="E34" s="111"/>
      <c r="F34" s="111"/>
      <c r="G34" s="111"/>
      <c r="H34" s="111"/>
      <c r="I34" s="111"/>
      <c r="J34" s="112">
        <f t="shared" si="0"/>
        <v>0</v>
      </c>
      <c r="K34" s="113"/>
      <c r="L34" s="114">
        <f t="shared" si="1"/>
        <v>0</v>
      </c>
      <c r="M34" s="114">
        <f t="shared" ref="M34:N34" si="9">L34</f>
        <v>0</v>
      </c>
      <c r="N34" s="114">
        <f t="shared" si="9"/>
        <v>0</v>
      </c>
      <c r="O34" s="113"/>
      <c r="P34" s="115"/>
      <c r="Q34" s="115"/>
      <c r="R34" s="116"/>
      <c r="S34" s="117"/>
      <c r="T34" s="117"/>
      <c r="U34" s="117"/>
      <c r="V34" s="117"/>
      <c r="W34" s="118"/>
      <c r="X34" s="119"/>
    </row>
    <row r="35" spans="1:24" s="72" customFormat="1" ht="50.1" hidden="1" customHeight="1">
      <c r="A35" s="105"/>
      <c r="B35" s="92">
        <f t="shared" si="4"/>
        <v>8</v>
      </c>
      <c r="C35" s="109"/>
      <c r="D35" s="110"/>
      <c r="E35" s="111"/>
      <c r="F35" s="111"/>
      <c r="G35" s="111"/>
      <c r="H35" s="111"/>
      <c r="I35" s="111"/>
      <c r="J35" s="112">
        <f t="shared" si="0"/>
        <v>0</v>
      </c>
      <c r="K35" s="113"/>
      <c r="L35" s="114">
        <f t="shared" si="1"/>
        <v>0</v>
      </c>
      <c r="M35" s="114">
        <f t="shared" ref="M35:N35" si="10">L35</f>
        <v>0</v>
      </c>
      <c r="N35" s="114">
        <f t="shared" si="10"/>
        <v>0</v>
      </c>
      <c r="O35" s="113"/>
      <c r="P35" s="115"/>
      <c r="Q35" s="115"/>
      <c r="R35" s="116"/>
      <c r="S35" s="117"/>
      <c r="T35" s="117"/>
      <c r="U35" s="117"/>
      <c r="V35" s="117"/>
      <c r="W35" s="118"/>
      <c r="X35" s="119"/>
    </row>
    <row r="36" spans="1:24" s="72" customFormat="1" ht="50.1" hidden="1" customHeight="1">
      <c r="A36" s="105"/>
      <c r="B36" s="92">
        <f>B35+1</f>
        <v>9</v>
      </c>
      <c r="C36" s="109"/>
      <c r="D36" s="110"/>
      <c r="E36" s="111"/>
      <c r="F36" s="111"/>
      <c r="G36" s="111"/>
      <c r="H36" s="111"/>
      <c r="I36" s="111"/>
      <c r="J36" s="112">
        <f t="shared" si="0"/>
        <v>0</v>
      </c>
      <c r="K36" s="113"/>
      <c r="L36" s="114">
        <f t="shared" si="1"/>
        <v>0</v>
      </c>
      <c r="M36" s="114">
        <f t="shared" ref="M36:N36" si="11">L36</f>
        <v>0</v>
      </c>
      <c r="N36" s="114">
        <f t="shared" si="11"/>
        <v>0</v>
      </c>
      <c r="O36" s="113"/>
      <c r="P36" s="115"/>
      <c r="Q36" s="115"/>
      <c r="R36" s="116"/>
      <c r="S36" s="117"/>
      <c r="T36" s="117"/>
      <c r="U36" s="117"/>
      <c r="V36" s="117"/>
      <c r="W36" s="118"/>
      <c r="X36" s="119"/>
    </row>
    <row r="37" spans="1:24" s="72" customFormat="1" ht="50.1" hidden="1" customHeight="1" thickBot="1">
      <c r="A37" s="105"/>
      <c r="B37" s="92">
        <f t="shared" si="4"/>
        <v>10</v>
      </c>
      <c r="C37" s="109"/>
      <c r="D37" s="110"/>
      <c r="E37" s="111"/>
      <c r="F37" s="111"/>
      <c r="G37" s="111"/>
      <c r="H37" s="111"/>
      <c r="I37" s="111"/>
      <c r="J37" s="112">
        <f t="shared" si="0"/>
        <v>0</v>
      </c>
      <c r="K37" s="113"/>
      <c r="L37" s="114">
        <f t="shared" si="1"/>
        <v>0</v>
      </c>
      <c r="M37" s="114">
        <f t="shared" ref="M37:N37" si="12">L37</f>
        <v>0</v>
      </c>
      <c r="N37" s="114">
        <f t="shared" si="12"/>
        <v>0</v>
      </c>
      <c r="O37" s="121"/>
      <c r="P37" s="115"/>
      <c r="Q37" s="115"/>
      <c r="R37" s="116"/>
      <c r="S37" s="122"/>
      <c r="T37" s="122"/>
      <c r="U37" s="122"/>
      <c r="V37" s="122"/>
      <c r="W37" s="123"/>
      <c r="X37" s="124"/>
    </row>
    <row r="38" spans="1:24" ht="12" hidden="1" customHeight="1">
      <c r="B38" s="125"/>
      <c r="C38" s="126"/>
      <c r="D38" s="127" t="s">
        <v>9</v>
      </c>
      <c r="E38" s="212"/>
      <c r="F38" s="214"/>
      <c r="G38" s="128" t="s">
        <v>40</v>
      </c>
      <c r="H38" s="129" t="s">
        <v>7</v>
      </c>
      <c r="I38" s="130" t="s">
        <v>7</v>
      </c>
      <c r="J38" s="130" t="s">
        <v>7</v>
      </c>
      <c r="K38" s="130" t="s">
        <v>7</v>
      </c>
      <c r="L38" s="130" t="s">
        <v>7</v>
      </c>
      <c r="M38" s="130" t="s">
        <v>7</v>
      </c>
      <c r="N38" s="130" t="s">
        <v>7</v>
      </c>
      <c r="O38" s="130" t="s">
        <v>6</v>
      </c>
      <c r="P38" s="216"/>
      <c r="Q38" s="203"/>
      <c r="R38" s="205"/>
      <c r="S38" s="199"/>
      <c r="T38" s="200"/>
      <c r="U38" s="200"/>
      <c r="V38" s="200"/>
      <c r="W38" s="200"/>
      <c r="X38" s="207"/>
    </row>
    <row r="39" spans="1:24" ht="36" hidden="1" customHeight="1" thickBot="1">
      <c r="B39" s="131"/>
      <c r="C39" s="132"/>
      <c r="D39" s="133">
        <f>COUNTA(D28:D37)</f>
        <v>0</v>
      </c>
      <c r="E39" s="213"/>
      <c r="F39" s="215"/>
      <c r="G39" s="86" cm="1">
        <f t="array" ref="G39">SUMPRODUCT((G28:G37&lt;&gt;"")/COUNTIF(G28:G37,G28:G37&amp;""))</f>
        <v>0</v>
      </c>
      <c r="H39" s="134">
        <f t="shared" ref="H39:O39" si="13">SUM(H28:H37)</f>
        <v>0</v>
      </c>
      <c r="I39" s="134">
        <f t="shared" si="13"/>
        <v>0</v>
      </c>
      <c r="J39" s="134">
        <f t="shared" si="13"/>
        <v>0</v>
      </c>
      <c r="K39" s="134">
        <f t="shared" si="13"/>
        <v>0</v>
      </c>
      <c r="L39" s="134">
        <f t="shared" si="13"/>
        <v>0</v>
      </c>
      <c r="M39" s="134">
        <f t="shared" si="13"/>
        <v>0</v>
      </c>
      <c r="N39" s="134">
        <f t="shared" si="13"/>
        <v>0</v>
      </c>
      <c r="O39" s="134">
        <f t="shared" si="13"/>
        <v>0</v>
      </c>
      <c r="P39" s="217"/>
      <c r="Q39" s="204"/>
      <c r="R39" s="206"/>
      <c r="S39" s="201"/>
      <c r="T39" s="202"/>
      <c r="U39" s="202"/>
      <c r="V39" s="202"/>
      <c r="W39" s="202"/>
      <c r="X39" s="208"/>
    </row>
    <row r="40" spans="1:24" ht="30" customHeight="1">
      <c r="F40" s="135"/>
      <c r="G40" s="135"/>
      <c r="H40" s="136"/>
    </row>
    <row r="41" spans="1:24" ht="23.25" customHeight="1" thickBot="1">
      <c r="B41" s="137" t="s">
        <v>77</v>
      </c>
      <c r="C41" s="137"/>
    </row>
    <row r="42" spans="1:24" ht="36" customHeight="1" thickBot="1">
      <c r="B42" s="218" t="s">
        <v>39</v>
      </c>
      <c r="C42" s="80" t="s">
        <v>147</v>
      </c>
      <c r="D42" s="81" t="s">
        <v>38</v>
      </c>
      <c r="E42" s="82" t="s">
        <v>37</v>
      </c>
      <c r="F42" s="81" t="s">
        <v>36</v>
      </c>
      <c r="G42" s="81" t="s">
        <v>35</v>
      </c>
      <c r="H42" s="82" t="s">
        <v>34</v>
      </c>
      <c r="I42" s="82" t="s">
        <v>33</v>
      </c>
      <c r="J42" s="81" t="s">
        <v>32</v>
      </c>
      <c r="K42" s="83" t="s">
        <v>31</v>
      </c>
      <c r="L42" s="83" t="s">
        <v>30</v>
      </c>
      <c r="M42" s="83" t="s">
        <v>29</v>
      </c>
      <c r="N42" s="83" t="s">
        <v>28</v>
      </c>
      <c r="O42" s="83" t="s">
        <v>27</v>
      </c>
      <c r="P42" s="83" t="s">
        <v>26</v>
      </c>
      <c r="Q42" s="83" t="s">
        <v>25</v>
      </c>
      <c r="R42" s="138" t="s">
        <v>86</v>
      </c>
      <c r="S42" s="186" t="s">
        <v>120</v>
      </c>
      <c r="T42" s="187"/>
      <c r="U42" s="187"/>
      <c r="V42" s="187"/>
      <c r="W42" s="187"/>
      <c r="X42" s="188"/>
    </row>
    <row r="43" spans="1:24" ht="12" customHeight="1" thickBot="1">
      <c r="B43" s="219"/>
      <c r="C43" s="85"/>
      <c r="D43" s="86" t="s">
        <v>24</v>
      </c>
      <c r="E43" s="87" t="s">
        <v>23</v>
      </c>
      <c r="F43" s="86" t="s">
        <v>22</v>
      </c>
      <c r="G43" s="86" t="s">
        <v>21</v>
      </c>
      <c r="H43" s="86" t="s">
        <v>20</v>
      </c>
      <c r="I43" s="86" t="s">
        <v>19</v>
      </c>
      <c r="J43" s="86" t="s">
        <v>18</v>
      </c>
      <c r="K43" s="88" t="s">
        <v>17</v>
      </c>
      <c r="L43" s="88" t="s">
        <v>16</v>
      </c>
      <c r="M43" s="88" t="s">
        <v>15</v>
      </c>
      <c r="N43" s="88" t="s">
        <v>14</v>
      </c>
      <c r="O43" s="88" t="s">
        <v>13</v>
      </c>
      <c r="P43" s="88" t="s">
        <v>12</v>
      </c>
      <c r="Q43" s="88" t="s">
        <v>11</v>
      </c>
      <c r="R43" s="89" t="s">
        <v>71</v>
      </c>
      <c r="S43" s="90" t="s">
        <v>10</v>
      </c>
      <c r="T43" s="90" t="s">
        <v>95</v>
      </c>
      <c r="U43" s="90" t="s">
        <v>94</v>
      </c>
      <c r="V43" s="90" t="s">
        <v>96</v>
      </c>
      <c r="W43" s="90" t="s">
        <v>97</v>
      </c>
      <c r="X43" s="91" t="s">
        <v>118</v>
      </c>
    </row>
    <row r="44" spans="1:24" ht="50.1" customHeight="1">
      <c r="A44" s="105"/>
      <c r="B44" s="92">
        <v>1</v>
      </c>
      <c r="C44" s="184"/>
      <c r="D44" s="162"/>
      <c r="E44" s="163"/>
      <c r="F44" s="163"/>
      <c r="G44" s="163"/>
      <c r="H44" s="106">
        <f>O44*175000</f>
        <v>0</v>
      </c>
      <c r="I44" s="106">
        <v>0</v>
      </c>
      <c r="J44" s="107">
        <f t="shared" ref="J44:J53" si="14">H44-I44</f>
        <v>0</v>
      </c>
      <c r="K44" s="108">
        <f>O44*175000</f>
        <v>0</v>
      </c>
      <c r="L44" s="108">
        <f t="shared" ref="L44:L53" si="15">IF(J44&gt;K44,K44,J44)</f>
        <v>0</v>
      </c>
      <c r="M44" s="108">
        <f t="shared" ref="M44:N44" si="16">L44</f>
        <v>0</v>
      </c>
      <c r="N44" s="108">
        <f t="shared" si="16"/>
        <v>0</v>
      </c>
      <c r="O44" s="164"/>
      <c r="P44" s="165"/>
      <c r="Q44" s="165"/>
      <c r="R44" s="249"/>
      <c r="S44" s="166"/>
      <c r="T44" s="166"/>
      <c r="U44" s="166"/>
      <c r="V44" s="166"/>
      <c r="W44" s="167"/>
      <c r="X44" s="168"/>
    </row>
    <row r="45" spans="1:24" ht="50.1" hidden="1" customHeight="1">
      <c r="A45" s="105"/>
      <c r="B45" s="92">
        <f>B44+1</f>
        <v>2</v>
      </c>
      <c r="C45" s="109"/>
      <c r="D45" s="110"/>
      <c r="E45" s="111"/>
      <c r="F45" s="111"/>
      <c r="G45" s="111"/>
      <c r="H45" s="111"/>
      <c r="I45" s="111"/>
      <c r="J45" s="112">
        <f t="shared" si="14"/>
        <v>0</v>
      </c>
      <c r="K45" s="113"/>
      <c r="L45" s="114">
        <f t="shared" si="15"/>
        <v>0</v>
      </c>
      <c r="M45" s="114">
        <f t="shared" ref="M45:N45" si="17">L45</f>
        <v>0</v>
      </c>
      <c r="N45" s="114">
        <f t="shared" si="17"/>
        <v>0</v>
      </c>
      <c r="O45" s="113"/>
      <c r="P45" s="115"/>
      <c r="Q45" s="115"/>
      <c r="R45" s="139"/>
      <c r="S45" s="117"/>
      <c r="T45" s="117"/>
      <c r="U45" s="117"/>
      <c r="V45" s="117"/>
      <c r="W45" s="118"/>
      <c r="X45" s="119"/>
    </row>
    <row r="46" spans="1:24" ht="50.1" hidden="1" customHeight="1">
      <c r="A46" s="105"/>
      <c r="B46" s="92">
        <f t="shared" ref="B46:B51" si="18">B45+1</f>
        <v>3</v>
      </c>
      <c r="C46" s="109"/>
      <c r="D46" s="110"/>
      <c r="E46" s="111"/>
      <c r="F46" s="111"/>
      <c r="G46" s="111"/>
      <c r="H46" s="111"/>
      <c r="I46" s="111"/>
      <c r="J46" s="112">
        <f t="shared" si="14"/>
        <v>0</v>
      </c>
      <c r="K46" s="113"/>
      <c r="L46" s="114">
        <f t="shared" si="15"/>
        <v>0</v>
      </c>
      <c r="M46" s="114">
        <f t="shared" ref="M46:N46" si="19">L46</f>
        <v>0</v>
      </c>
      <c r="N46" s="114">
        <f t="shared" si="19"/>
        <v>0</v>
      </c>
      <c r="O46" s="113"/>
      <c r="P46" s="115"/>
      <c r="Q46" s="115"/>
      <c r="R46" s="139"/>
      <c r="S46" s="117"/>
      <c r="T46" s="117"/>
      <c r="U46" s="117"/>
      <c r="V46" s="117"/>
      <c r="W46" s="118"/>
      <c r="X46" s="119"/>
    </row>
    <row r="47" spans="1:24" ht="50.1" hidden="1" customHeight="1">
      <c r="A47" s="105"/>
      <c r="B47" s="92">
        <f t="shared" si="18"/>
        <v>4</v>
      </c>
      <c r="C47" s="109"/>
      <c r="D47" s="110"/>
      <c r="E47" s="111"/>
      <c r="F47" s="111"/>
      <c r="G47" s="111"/>
      <c r="H47" s="111"/>
      <c r="I47" s="111"/>
      <c r="J47" s="112">
        <f t="shared" si="14"/>
        <v>0</v>
      </c>
      <c r="K47" s="113"/>
      <c r="L47" s="114">
        <f t="shared" si="15"/>
        <v>0</v>
      </c>
      <c r="M47" s="114">
        <f t="shared" ref="M47:N47" si="20">L47</f>
        <v>0</v>
      </c>
      <c r="N47" s="114">
        <f t="shared" si="20"/>
        <v>0</v>
      </c>
      <c r="O47" s="113"/>
      <c r="P47" s="115"/>
      <c r="Q47" s="115"/>
      <c r="R47" s="139"/>
      <c r="S47" s="117"/>
      <c r="T47" s="117"/>
      <c r="U47" s="117"/>
      <c r="V47" s="117"/>
      <c r="W47" s="118"/>
      <c r="X47" s="119"/>
    </row>
    <row r="48" spans="1:24" ht="50.1" hidden="1" customHeight="1">
      <c r="A48" s="105"/>
      <c r="B48" s="92">
        <f t="shared" si="18"/>
        <v>5</v>
      </c>
      <c r="C48" s="109"/>
      <c r="D48" s="110"/>
      <c r="E48" s="111"/>
      <c r="F48" s="111"/>
      <c r="G48" s="111"/>
      <c r="H48" s="111"/>
      <c r="I48" s="111"/>
      <c r="J48" s="112">
        <f t="shared" si="14"/>
        <v>0</v>
      </c>
      <c r="K48" s="113"/>
      <c r="L48" s="114">
        <f t="shared" si="15"/>
        <v>0</v>
      </c>
      <c r="M48" s="114">
        <f t="shared" ref="M48:N48" si="21">L48</f>
        <v>0</v>
      </c>
      <c r="N48" s="114">
        <f t="shared" si="21"/>
        <v>0</v>
      </c>
      <c r="O48" s="113"/>
      <c r="P48" s="115"/>
      <c r="Q48" s="115"/>
      <c r="R48" s="139"/>
      <c r="S48" s="117"/>
      <c r="T48" s="117"/>
      <c r="U48" s="117"/>
      <c r="V48" s="117"/>
      <c r="W48" s="118"/>
      <c r="X48" s="119"/>
    </row>
    <row r="49" spans="1:24" ht="50.1" hidden="1" customHeight="1">
      <c r="A49" s="105"/>
      <c r="B49" s="92">
        <f t="shared" si="18"/>
        <v>6</v>
      </c>
      <c r="C49" s="109"/>
      <c r="D49" s="110"/>
      <c r="E49" s="111"/>
      <c r="F49" s="111"/>
      <c r="G49" s="111"/>
      <c r="H49" s="111"/>
      <c r="I49" s="111"/>
      <c r="J49" s="112">
        <f t="shared" si="14"/>
        <v>0</v>
      </c>
      <c r="K49" s="113"/>
      <c r="L49" s="114">
        <f t="shared" si="15"/>
        <v>0</v>
      </c>
      <c r="M49" s="114">
        <f t="shared" ref="M49:N49" si="22">L49</f>
        <v>0</v>
      </c>
      <c r="N49" s="114">
        <f t="shared" si="22"/>
        <v>0</v>
      </c>
      <c r="O49" s="113"/>
      <c r="P49" s="115"/>
      <c r="Q49" s="115"/>
      <c r="R49" s="139"/>
      <c r="S49" s="117"/>
      <c r="T49" s="117"/>
      <c r="U49" s="117"/>
      <c r="V49" s="117"/>
      <c r="W49" s="118"/>
      <c r="X49" s="119"/>
    </row>
    <row r="50" spans="1:24" ht="50.1" hidden="1" customHeight="1">
      <c r="A50" s="105"/>
      <c r="B50" s="92">
        <f t="shared" si="18"/>
        <v>7</v>
      </c>
      <c r="C50" s="109"/>
      <c r="D50" s="110"/>
      <c r="E50" s="111"/>
      <c r="F50" s="111"/>
      <c r="G50" s="111"/>
      <c r="H50" s="111"/>
      <c r="I50" s="111"/>
      <c r="J50" s="112">
        <f t="shared" si="14"/>
        <v>0</v>
      </c>
      <c r="K50" s="113"/>
      <c r="L50" s="114">
        <f t="shared" si="15"/>
        <v>0</v>
      </c>
      <c r="M50" s="114">
        <f t="shared" ref="M50:N50" si="23">L50</f>
        <v>0</v>
      </c>
      <c r="N50" s="114">
        <f t="shared" si="23"/>
        <v>0</v>
      </c>
      <c r="O50" s="113"/>
      <c r="P50" s="115"/>
      <c r="Q50" s="115"/>
      <c r="R50" s="139"/>
      <c r="S50" s="117"/>
      <c r="T50" s="117"/>
      <c r="U50" s="117"/>
      <c r="V50" s="117"/>
      <c r="W50" s="118"/>
      <c r="X50" s="119"/>
    </row>
    <row r="51" spans="1:24" ht="50.1" hidden="1" customHeight="1">
      <c r="A51" s="105"/>
      <c r="B51" s="92">
        <f t="shared" si="18"/>
        <v>8</v>
      </c>
      <c r="C51" s="109"/>
      <c r="D51" s="110"/>
      <c r="E51" s="111"/>
      <c r="F51" s="111"/>
      <c r="G51" s="111"/>
      <c r="H51" s="111"/>
      <c r="I51" s="111"/>
      <c r="J51" s="112">
        <f t="shared" si="14"/>
        <v>0</v>
      </c>
      <c r="K51" s="113"/>
      <c r="L51" s="114">
        <f t="shared" si="15"/>
        <v>0</v>
      </c>
      <c r="M51" s="114">
        <f t="shared" ref="M51:N51" si="24">L51</f>
        <v>0</v>
      </c>
      <c r="N51" s="114">
        <f t="shared" si="24"/>
        <v>0</v>
      </c>
      <c r="O51" s="113"/>
      <c r="P51" s="115"/>
      <c r="Q51" s="115"/>
      <c r="R51" s="139"/>
      <c r="S51" s="117"/>
      <c r="T51" s="117"/>
      <c r="U51" s="117"/>
      <c r="V51" s="117"/>
      <c r="W51" s="118"/>
      <c r="X51" s="119"/>
    </row>
    <row r="52" spans="1:24" ht="50.1" hidden="1" customHeight="1">
      <c r="A52" s="105"/>
      <c r="B52" s="92">
        <f>B51+1</f>
        <v>9</v>
      </c>
      <c r="C52" s="109"/>
      <c r="D52" s="110"/>
      <c r="E52" s="111"/>
      <c r="F52" s="111"/>
      <c r="G52" s="111"/>
      <c r="H52" s="111"/>
      <c r="I52" s="111"/>
      <c r="J52" s="112">
        <f t="shared" si="14"/>
        <v>0</v>
      </c>
      <c r="K52" s="113"/>
      <c r="L52" s="114">
        <f t="shared" si="15"/>
        <v>0</v>
      </c>
      <c r="M52" s="114">
        <f t="shared" ref="M52:N52" si="25">L52</f>
        <v>0</v>
      </c>
      <c r="N52" s="114">
        <f t="shared" si="25"/>
        <v>0</v>
      </c>
      <c r="O52" s="113"/>
      <c r="P52" s="115"/>
      <c r="Q52" s="115"/>
      <c r="R52" s="139"/>
      <c r="S52" s="117"/>
      <c r="T52" s="117"/>
      <c r="U52" s="117"/>
      <c r="V52" s="117"/>
      <c r="W52" s="118"/>
      <c r="X52" s="119"/>
    </row>
    <row r="53" spans="1:24" ht="50.1" hidden="1" customHeight="1" thickBot="1">
      <c r="A53" s="105"/>
      <c r="B53" s="92">
        <f t="shared" ref="B53" si="26">B52+1</f>
        <v>10</v>
      </c>
      <c r="C53" s="109"/>
      <c r="D53" s="110"/>
      <c r="E53" s="111"/>
      <c r="F53" s="111"/>
      <c r="G53" s="111"/>
      <c r="H53" s="111"/>
      <c r="I53" s="111"/>
      <c r="J53" s="112">
        <f t="shared" si="14"/>
        <v>0</v>
      </c>
      <c r="K53" s="113"/>
      <c r="L53" s="114">
        <f t="shared" si="15"/>
        <v>0</v>
      </c>
      <c r="M53" s="114">
        <f t="shared" ref="M53:N53" si="27">L53</f>
        <v>0</v>
      </c>
      <c r="N53" s="114">
        <f t="shared" si="27"/>
        <v>0</v>
      </c>
      <c r="O53" s="121"/>
      <c r="P53" s="115"/>
      <c r="Q53" s="115"/>
      <c r="R53" s="139"/>
      <c r="S53" s="122"/>
      <c r="T53" s="122"/>
      <c r="U53" s="122"/>
      <c r="V53" s="122"/>
      <c r="W53" s="123"/>
      <c r="X53" s="124"/>
    </row>
    <row r="54" spans="1:24" ht="12" hidden="1" customHeight="1">
      <c r="B54" s="210"/>
      <c r="C54" s="140"/>
      <c r="D54" s="127" t="s">
        <v>9</v>
      </c>
      <c r="E54" s="212"/>
      <c r="F54" s="214"/>
      <c r="G54" s="128" t="s">
        <v>40</v>
      </c>
      <c r="H54" s="129" t="s">
        <v>7</v>
      </c>
      <c r="I54" s="130" t="s">
        <v>7</v>
      </c>
      <c r="J54" s="130" t="s">
        <v>7</v>
      </c>
      <c r="K54" s="130" t="s">
        <v>7</v>
      </c>
      <c r="L54" s="130" t="s">
        <v>7</v>
      </c>
      <c r="M54" s="130" t="s">
        <v>7</v>
      </c>
      <c r="N54" s="130" t="s">
        <v>7</v>
      </c>
      <c r="O54" s="130" t="s">
        <v>6</v>
      </c>
      <c r="P54" s="216"/>
      <c r="Q54" s="203"/>
      <c r="R54" s="205"/>
      <c r="S54" s="199"/>
      <c r="T54" s="200"/>
      <c r="U54" s="200"/>
      <c r="V54" s="200"/>
      <c r="W54" s="200"/>
      <c r="X54" s="207"/>
    </row>
    <row r="55" spans="1:24" ht="36.75" hidden="1" customHeight="1" thickBot="1">
      <c r="B55" s="211"/>
      <c r="C55" s="141"/>
      <c r="D55" s="133">
        <f>COUNTA(D44:D53)</f>
        <v>0</v>
      </c>
      <c r="E55" s="213"/>
      <c r="F55" s="215"/>
      <c r="G55" s="86">
        <f>SUMPRODUCT((G44:G53&lt;&gt;"")/COUNTIF(G44:G53,G44:G53&amp;""))</f>
        <v>0</v>
      </c>
      <c r="H55" s="134">
        <f t="shared" ref="H55:O55" si="28">SUM(H44:H53)</f>
        <v>0</v>
      </c>
      <c r="I55" s="134">
        <f t="shared" si="28"/>
        <v>0</v>
      </c>
      <c r="J55" s="134">
        <f t="shared" si="28"/>
        <v>0</v>
      </c>
      <c r="K55" s="134">
        <f t="shared" si="28"/>
        <v>0</v>
      </c>
      <c r="L55" s="134">
        <f t="shared" si="28"/>
        <v>0</v>
      </c>
      <c r="M55" s="134">
        <f t="shared" si="28"/>
        <v>0</v>
      </c>
      <c r="N55" s="134">
        <f t="shared" si="28"/>
        <v>0</v>
      </c>
      <c r="O55" s="134">
        <f t="shared" si="28"/>
        <v>0</v>
      </c>
      <c r="P55" s="217"/>
      <c r="Q55" s="204"/>
      <c r="R55" s="206"/>
      <c r="S55" s="201"/>
      <c r="T55" s="202"/>
      <c r="U55" s="202"/>
      <c r="V55" s="202"/>
      <c r="W55" s="202"/>
      <c r="X55" s="208"/>
    </row>
    <row r="56" spans="1:24" ht="30" customHeight="1">
      <c r="F56" s="135"/>
      <c r="G56" s="135"/>
      <c r="H56" s="136"/>
    </row>
    <row r="57" spans="1:24" ht="23.25" customHeight="1" thickBot="1">
      <c r="B57" s="137" t="s">
        <v>79</v>
      </c>
      <c r="C57" s="137"/>
    </row>
    <row r="58" spans="1:24" ht="36" customHeight="1" thickBot="1">
      <c r="B58" s="218" t="s">
        <v>39</v>
      </c>
      <c r="C58" s="80" t="s">
        <v>147</v>
      </c>
      <c r="D58" s="81" t="s">
        <v>38</v>
      </c>
      <c r="E58" s="82" t="s">
        <v>37</v>
      </c>
      <c r="F58" s="81" t="s">
        <v>36</v>
      </c>
      <c r="G58" s="81" t="s">
        <v>35</v>
      </c>
      <c r="H58" s="82" t="s">
        <v>34</v>
      </c>
      <c r="I58" s="82" t="s">
        <v>33</v>
      </c>
      <c r="J58" s="81" t="s">
        <v>32</v>
      </c>
      <c r="K58" s="83" t="s">
        <v>31</v>
      </c>
      <c r="L58" s="83" t="s">
        <v>30</v>
      </c>
      <c r="M58" s="83" t="s">
        <v>29</v>
      </c>
      <c r="N58" s="83" t="s">
        <v>28</v>
      </c>
      <c r="O58" s="83" t="s">
        <v>27</v>
      </c>
      <c r="P58" s="83" t="s">
        <v>26</v>
      </c>
      <c r="Q58" s="83" t="s">
        <v>25</v>
      </c>
      <c r="R58" s="138" t="s">
        <v>86</v>
      </c>
      <c r="S58" s="186" t="s">
        <v>120</v>
      </c>
      <c r="T58" s="187"/>
      <c r="U58" s="187"/>
      <c r="V58" s="187"/>
      <c r="W58" s="187"/>
      <c r="X58" s="188"/>
    </row>
    <row r="59" spans="1:24" ht="12" customHeight="1" thickBot="1">
      <c r="B59" s="219"/>
      <c r="C59" s="85"/>
      <c r="D59" s="86" t="s">
        <v>24</v>
      </c>
      <c r="E59" s="87" t="s">
        <v>23</v>
      </c>
      <c r="F59" s="86" t="s">
        <v>22</v>
      </c>
      <c r="G59" s="86" t="s">
        <v>21</v>
      </c>
      <c r="H59" s="86" t="s">
        <v>20</v>
      </c>
      <c r="I59" s="86" t="s">
        <v>19</v>
      </c>
      <c r="J59" s="86" t="s">
        <v>18</v>
      </c>
      <c r="K59" s="88" t="s">
        <v>17</v>
      </c>
      <c r="L59" s="88" t="s">
        <v>16</v>
      </c>
      <c r="M59" s="88" t="s">
        <v>15</v>
      </c>
      <c r="N59" s="88" t="s">
        <v>14</v>
      </c>
      <c r="O59" s="88" t="s">
        <v>13</v>
      </c>
      <c r="P59" s="88" t="s">
        <v>12</v>
      </c>
      <c r="Q59" s="88" t="s">
        <v>11</v>
      </c>
      <c r="R59" s="89" t="s">
        <v>71</v>
      </c>
      <c r="S59" s="90" t="s">
        <v>10</v>
      </c>
      <c r="T59" s="90" t="s">
        <v>95</v>
      </c>
      <c r="U59" s="90" t="s">
        <v>94</v>
      </c>
      <c r="V59" s="90" t="s">
        <v>96</v>
      </c>
      <c r="W59" s="90" t="s">
        <v>97</v>
      </c>
      <c r="X59" s="91" t="s">
        <v>118</v>
      </c>
    </row>
    <row r="60" spans="1:24" ht="50.1" customHeight="1">
      <c r="A60" s="105"/>
      <c r="B60" s="92">
        <v>1</v>
      </c>
      <c r="C60" s="184"/>
      <c r="D60" s="162"/>
      <c r="E60" s="163"/>
      <c r="F60" s="163"/>
      <c r="G60" s="163"/>
      <c r="H60" s="106">
        <f>O60*175000</f>
        <v>0</v>
      </c>
      <c r="I60" s="106">
        <v>0</v>
      </c>
      <c r="J60" s="107">
        <f t="shared" ref="J60:J69" si="29">H60-I60</f>
        <v>0</v>
      </c>
      <c r="K60" s="108">
        <f>O60*175000</f>
        <v>0</v>
      </c>
      <c r="L60" s="108">
        <f t="shared" ref="L60:L69" si="30">IF(J60&gt;K60,K60,J60)</f>
        <v>0</v>
      </c>
      <c r="M60" s="108">
        <f t="shared" ref="M60:N60" si="31">L60</f>
        <v>0</v>
      </c>
      <c r="N60" s="108">
        <f t="shared" si="31"/>
        <v>0</v>
      </c>
      <c r="O60" s="164"/>
      <c r="P60" s="165"/>
      <c r="Q60" s="165"/>
      <c r="R60" s="249"/>
      <c r="S60" s="166"/>
      <c r="T60" s="166"/>
      <c r="U60" s="166"/>
      <c r="V60" s="166"/>
      <c r="W60" s="167"/>
      <c r="X60" s="168"/>
    </row>
    <row r="61" spans="1:24" ht="50.1" hidden="1" customHeight="1">
      <c r="A61" s="105"/>
      <c r="B61" s="92">
        <f>B60+1</f>
        <v>2</v>
      </c>
      <c r="C61" s="109"/>
      <c r="D61" s="110"/>
      <c r="E61" s="111"/>
      <c r="F61" s="111"/>
      <c r="G61" s="111"/>
      <c r="H61" s="111"/>
      <c r="I61" s="111"/>
      <c r="J61" s="112">
        <f t="shared" si="29"/>
        <v>0</v>
      </c>
      <c r="K61" s="113"/>
      <c r="L61" s="114">
        <f t="shared" si="30"/>
        <v>0</v>
      </c>
      <c r="M61" s="114">
        <f t="shared" ref="M61:N61" si="32">L61</f>
        <v>0</v>
      </c>
      <c r="N61" s="114">
        <f t="shared" si="32"/>
        <v>0</v>
      </c>
      <c r="O61" s="113"/>
      <c r="P61" s="115"/>
      <c r="Q61" s="115"/>
      <c r="R61" s="139"/>
      <c r="S61" s="117"/>
      <c r="T61" s="117"/>
      <c r="U61" s="117"/>
      <c r="V61" s="117"/>
      <c r="W61" s="118"/>
      <c r="X61" s="119"/>
    </row>
    <row r="62" spans="1:24" ht="50.1" hidden="1" customHeight="1">
      <c r="A62" s="105"/>
      <c r="B62" s="92">
        <f t="shared" ref="B62:B67" si="33">B61+1</f>
        <v>3</v>
      </c>
      <c r="C62" s="109"/>
      <c r="D62" s="110"/>
      <c r="E62" s="111"/>
      <c r="F62" s="111"/>
      <c r="G62" s="111"/>
      <c r="H62" s="111"/>
      <c r="I62" s="111"/>
      <c r="J62" s="112">
        <f t="shared" si="29"/>
        <v>0</v>
      </c>
      <c r="K62" s="113"/>
      <c r="L62" s="114">
        <f t="shared" si="30"/>
        <v>0</v>
      </c>
      <c r="M62" s="114">
        <f t="shared" ref="M62:N62" si="34">L62</f>
        <v>0</v>
      </c>
      <c r="N62" s="114">
        <f t="shared" si="34"/>
        <v>0</v>
      </c>
      <c r="O62" s="113"/>
      <c r="P62" s="115"/>
      <c r="Q62" s="115"/>
      <c r="R62" s="139"/>
      <c r="S62" s="117"/>
      <c r="T62" s="117"/>
      <c r="U62" s="117"/>
      <c r="V62" s="117"/>
      <c r="W62" s="118"/>
      <c r="X62" s="119"/>
    </row>
    <row r="63" spans="1:24" ht="50.1" hidden="1" customHeight="1">
      <c r="A63" s="105"/>
      <c r="B63" s="92">
        <f t="shared" si="33"/>
        <v>4</v>
      </c>
      <c r="C63" s="109"/>
      <c r="D63" s="110"/>
      <c r="E63" s="111"/>
      <c r="F63" s="111"/>
      <c r="G63" s="111"/>
      <c r="H63" s="111"/>
      <c r="I63" s="111"/>
      <c r="J63" s="112">
        <f t="shared" si="29"/>
        <v>0</v>
      </c>
      <c r="K63" s="113"/>
      <c r="L63" s="114">
        <f t="shared" si="30"/>
        <v>0</v>
      </c>
      <c r="M63" s="114">
        <f t="shared" ref="M63:N63" si="35">L63</f>
        <v>0</v>
      </c>
      <c r="N63" s="114">
        <f t="shared" si="35"/>
        <v>0</v>
      </c>
      <c r="O63" s="113"/>
      <c r="P63" s="115"/>
      <c r="Q63" s="115"/>
      <c r="R63" s="139"/>
      <c r="S63" s="117"/>
      <c r="T63" s="117"/>
      <c r="U63" s="117"/>
      <c r="V63" s="117"/>
      <c r="W63" s="118"/>
      <c r="X63" s="119"/>
    </row>
    <row r="64" spans="1:24" ht="50.1" hidden="1" customHeight="1">
      <c r="A64" s="105"/>
      <c r="B64" s="92">
        <f t="shared" si="33"/>
        <v>5</v>
      </c>
      <c r="C64" s="109"/>
      <c r="D64" s="110"/>
      <c r="E64" s="111"/>
      <c r="F64" s="111"/>
      <c r="G64" s="111"/>
      <c r="H64" s="111"/>
      <c r="I64" s="111"/>
      <c r="J64" s="112">
        <f t="shared" si="29"/>
        <v>0</v>
      </c>
      <c r="K64" s="113"/>
      <c r="L64" s="114">
        <f t="shared" si="30"/>
        <v>0</v>
      </c>
      <c r="M64" s="114">
        <f t="shared" ref="M64:N64" si="36">L64</f>
        <v>0</v>
      </c>
      <c r="N64" s="114">
        <f t="shared" si="36"/>
        <v>0</v>
      </c>
      <c r="O64" s="113"/>
      <c r="P64" s="115"/>
      <c r="Q64" s="115"/>
      <c r="R64" s="139"/>
      <c r="S64" s="117"/>
      <c r="T64" s="117"/>
      <c r="U64" s="117"/>
      <c r="V64" s="117"/>
      <c r="W64" s="118"/>
      <c r="X64" s="119"/>
    </row>
    <row r="65" spans="1:24" ht="50.1" hidden="1" customHeight="1">
      <c r="A65" s="105"/>
      <c r="B65" s="92">
        <f t="shared" si="33"/>
        <v>6</v>
      </c>
      <c r="C65" s="109"/>
      <c r="D65" s="110"/>
      <c r="E65" s="111"/>
      <c r="F65" s="111"/>
      <c r="G65" s="111"/>
      <c r="H65" s="111"/>
      <c r="I65" s="111"/>
      <c r="J65" s="112">
        <f t="shared" si="29"/>
        <v>0</v>
      </c>
      <c r="K65" s="113"/>
      <c r="L65" s="114">
        <f t="shared" si="30"/>
        <v>0</v>
      </c>
      <c r="M65" s="114">
        <f t="shared" ref="M65:N65" si="37">L65</f>
        <v>0</v>
      </c>
      <c r="N65" s="114">
        <f t="shared" si="37"/>
        <v>0</v>
      </c>
      <c r="O65" s="113"/>
      <c r="P65" s="115"/>
      <c r="Q65" s="115"/>
      <c r="R65" s="139"/>
      <c r="S65" s="117"/>
      <c r="T65" s="117"/>
      <c r="U65" s="117"/>
      <c r="V65" s="117"/>
      <c r="W65" s="118"/>
      <c r="X65" s="119"/>
    </row>
    <row r="66" spans="1:24" ht="50.1" hidden="1" customHeight="1">
      <c r="A66" s="105"/>
      <c r="B66" s="92">
        <f t="shared" si="33"/>
        <v>7</v>
      </c>
      <c r="C66" s="109"/>
      <c r="D66" s="110"/>
      <c r="E66" s="111"/>
      <c r="F66" s="111"/>
      <c r="G66" s="111"/>
      <c r="H66" s="111"/>
      <c r="I66" s="111"/>
      <c r="J66" s="112">
        <f t="shared" si="29"/>
        <v>0</v>
      </c>
      <c r="K66" s="113"/>
      <c r="L66" s="114">
        <f t="shared" si="30"/>
        <v>0</v>
      </c>
      <c r="M66" s="114">
        <f t="shared" ref="M66:N66" si="38">L66</f>
        <v>0</v>
      </c>
      <c r="N66" s="114">
        <f t="shared" si="38"/>
        <v>0</v>
      </c>
      <c r="O66" s="113"/>
      <c r="P66" s="115"/>
      <c r="Q66" s="115"/>
      <c r="R66" s="139"/>
      <c r="S66" s="117"/>
      <c r="T66" s="117"/>
      <c r="U66" s="117"/>
      <c r="V66" s="117"/>
      <c r="W66" s="118"/>
      <c r="X66" s="119"/>
    </row>
    <row r="67" spans="1:24" ht="50.1" hidden="1" customHeight="1">
      <c r="A67" s="105"/>
      <c r="B67" s="92">
        <f t="shared" si="33"/>
        <v>8</v>
      </c>
      <c r="C67" s="109"/>
      <c r="D67" s="110"/>
      <c r="E67" s="111"/>
      <c r="F67" s="111"/>
      <c r="G67" s="111"/>
      <c r="H67" s="111"/>
      <c r="I67" s="111"/>
      <c r="J67" s="112">
        <f t="shared" si="29"/>
        <v>0</v>
      </c>
      <c r="K67" s="113"/>
      <c r="L67" s="114">
        <f t="shared" si="30"/>
        <v>0</v>
      </c>
      <c r="M67" s="114">
        <f t="shared" ref="M67:N67" si="39">L67</f>
        <v>0</v>
      </c>
      <c r="N67" s="114">
        <f t="shared" si="39"/>
        <v>0</v>
      </c>
      <c r="O67" s="113"/>
      <c r="P67" s="115"/>
      <c r="Q67" s="115"/>
      <c r="R67" s="139"/>
      <c r="S67" s="117"/>
      <c r="T67" s="117"/>
      <c r="U67" s="117"/>
      <c r="V67" s="117"/>
      <c r="W67" s="118"/>
      <c r="X67" s="119"/>
    </row>
    <row r="68" spans="1:24" ht="50.1" hidden="1" customHeight="1">
      <c r="A68" s="105"/>
      <c r="B68" s="92">
        <f>B67+1</f>
        <v>9</v>
      </c>
      <c r="C68" s="109"/>
      <c r="D68" s="110"/>
      <c r="E68" s="111"/>
      <c r="F68" s="111"/>
      <c r="G68" s="111"/>
      <c r="H68" s="111"/>
      <c r="I68" s="111"/>
      <c r="J68" s="112">
        <f t="shared" si="29"/>
        <v>0</v>
      </c>
      <c r="K68" s="113"/>
      <c r="L68" s="114">
        <f t="shared" si="30"/>
        <v>0</v>
      </c>
      <c r="M68" s="114">
        <f t="shared" ref="M68:N68" si="40">L68</f>
        <v>0</v>
      </c>
      <c r="N68" s="114">
        <f t="shared" si="40"/>
        <v>0</v>
      </c>
      <c r="O68" s="113"/>
      <c r="P68" s="115"/>
      <c r="Q68" s="115"/>
      <c r="R68" s="139"/>
      <c r="S68" s="117"/>
      <c r="T68" s="117"/>
      <c r="U68" s="117"/>
      <c r="V68" s="117"/>
      <c r="W68" s="118"/>
      <c r="X68" s="119"/>
    </row>
    <row r="69" spans="1:24" ht="50.1" hidden="1" customHeight="1" thickBot="1">
      <c r="A69" s="105"/>
      <c r="B69" s="92">
        <f t="shared" ref="B69" si="41">B68+1</f>
        <v>10</v>
      </c>
      <c r="C69" s="109"/>
      <c r="D69" s="110"/>
      <c r="E69" s="111"/>
      <c r="F69" s="111"/>
      <c r="G69" s="111"/>
      <c r="H69" s="111"/>
      <c r="I69" s="111"/>
      <c r="J69" s="112">
        <f t="shared" si="29"/>
        <v>0</v>
      </c>
      <c r="K69" s="113"/>
      <c r="L69" s="114">
        <f t="shared" si="30"/>
        <v>0</v>
      </c>
      <c r="M69" s="114">
        <f t="shared" ref="M69:N69" si="42">L69</f>
        <v>0</v>
      </c>
      <c r="N69" s="114">
        <f t="shared" si="42"/>
        <v>0</v>
      </c>
      <c r="O69" s="121"/>
      <c r="P69" s="115"/>
      <c r="Q69" s="115"/>
      <c r="R69" s="139"/>
      <c r="S69" s="122"/>
      <c r="T69" s="122"/>
      <c r="U69" s="122"/>
      <c r="V69" s="122"/>
      <c r="W69" s="123"/>
      <c r="X69" s="124"/>
    </row>
    <row r="70" spans="1:24" ht="12" hidden="1" customHeight="1">
      <c r="B70" s="210"/>
      <c r="C70" s="140"/>
      <c r="D70" s="127" t="s">
        <v>9</v>
      </c>
      <c r="E70" s="212"/>
      <c r="F70" s="214"/>
      <c r="G70" s="128" t="s">
        <v>8</v>
      </c>
      <c r="H70" s="129" t="s">
        <v>7</v>
      </c>
      <c r="I70" s="130" t="s">
        <v>7</v>
      </c>
      <c r="J70" s="130" t="s">
        <v>7</v>
      </c>
      <c r="K70" s="130" t="s">
        <v>7</v>
      </c>
      <c r="L70" s="130" t="s">
        <v>7</v>
      </c>
      <c r="M70" s="130" t="s">
        <v>7</v>
      </c>
      <c r="N70" s="130" t="s">
        <v>7</v>
      </c>
      <c r="O70" s="130" t="s">
        <v>6</v>
      </c>
      <c r="P70" s="216"/>
      <c r="Q70" s="203"/>
      <c r="R70" s="205"/>
      <c r="S70" s="199"/>
      <c r="T70" s="200"/>
      <c r="U70" s="200"/>
      <c r="V70" s="200"/>
      <c r="W70" s="200"/>
      <c r="X70" s="207"/>
    </row>
    <row r="71" spans="1:24" ht="36" hidden="1" customHeight="1" thickBot="1">
      <c r="B71" s="211"/>
      <c r="C71" s="141"/>
      <c r="D71" s="133">
        <f>COUNTA(D60:D69)</f>
        <v>0</v>
      </c>
      <c r="E71" s="213"/>
      <c r="F71" s="215"/>
      <c r="G71" s="86">
        <f>SUMPRODUCT((G60:G69&lt;&gt;"")/COUNTIF(G60:G69,G60:G69&amp;""))</f>
        <v>0</v>
      </c>
      <c r="H71" s="134">
        <f t="shared" ref="H71:O71" si="43">SUM(H60:H69)</f>
        <v>0</v>
      </c>
      <c r="I71" s="134">
        <f t="shared" si="43"/>
        <v>0</v>
      </c>
      <c r="J71" s="134">
        <f t="shared" si="43"/>
        <v>0</v>
      </c>
      <c r="K71" s="134">
        <f t="shared" si="43"/>
        <v>0</v>
      </c>
      <c r="L71" s="134">
        <f t="shared" si="43"/>
        <v>0</v>
      </c>
      <c r="M71" s="134">
        <f t="shared" si="43"/>
        <v>0</v>
      </c>
      <c r="N71" s="134">
        <f t="shared" si="43"/>
        <v>0</v>
      </c>
      <c r="O71" s="134">
        <f t="shared" si="43"/>
        <v>0</v>
      </c>
      <c r="P71" s="217"/>
      <c r="Q71" s="204"/>
      <c r="R71" s="206"/>
      <c r="S71" s="201"/>
      <c r="T71" s="202"/>
      <c r="U71" s="202"/>
      <c r="V71" s="202"/>
      <c r="W71" s="202"/>
      <c r="X71" s="208"/>
    </row>
    <row r="72" spans="1:24" ht="18" customHeight="1">
      <c r="F72" s="135"/>
      <c r="G72" s="135"/>
      <c r="H72" s="136"/>
    </row>
    <row r="73" spans="1:24" ht="18" customHeight="1" thickBot="1"/>
    <row r="74" spans="1:24" ht="18.75" customHeight="1">
      <c r="B74" s="182" t="s">
        <v>5</v>
      </c>
      <c r="C74" s="183" t="s">
        <v>4</v>
      </c>
      <c r="E74" s="142"/>
      <c r="F74" s="142"/>
      <c r="G74" s="142"/>
      <c r="H74" s="142"/>
      <c r="I74" s="142"/>
      <c r="J74" s="142"/>
      <c r="K74" s="142"/>
      <c r="L74" s="143"/>
      <c r="M74" s="143"/>
      <c r="N74" s="143"/>
      <c r="O74" s="144" t="s">
        <v>105</v>
      </c>
      <c r="P74" s="195" t="s">
        <v>106</v>
      </c>
      <c r="Q74" s="195"/>
      <c r="R74" s="195"/>
      <c r="S74" s="195"/>
      <c r="T74" s="195"/>
      <c r="U74" s="195"/>
      <c r="V74" s="195"/>
      <c r="W74" s="196"/>
    </row>
    <row r="75" spans="1:24" ht="18.75" customHeight="1">
      <c r="B75" s="145" t="s">
        <v>1</v>
      </c>
      <c r="C75" s="146" t="s">
        <v>3</v>
      </c>
      <c r="E75" s="142"/>
      <c r="F75" s="142"/>
      <c r="G75" s="142"/>
      <c r="H75" s="142"/>
      <c r="I75" s="142"/>
      <c r="J75" s="142"/>
      <c r="K75" s="142"/>
      <c r="L75" s="143"/>
      <c r="M75" s="143"/>
      <c r="N75" s="143"/>
      <c r="O75" s="147"/>
      <c r="P75" s="191"/>
      <c r="Q75" s="191"/>
      <c r="R75" s="191"/>
      <c r="S75" s="191"/>
      <c r="T75" s="191"/>
      <c r="U75" s="191"/>
      <c r="V75" s="191"/>
      <c r="W75" s="192"/>
    </row>
    <row r="76" spans="1:24" ht="18.75" customHeight="1">
      <c r="B76" s="145" t="s">
        <v>1</v>
      </c>
      <c r="C76" s="146" t="s">
        <v>2</v>
      </c>
      <c r="E76" s="142"/>
      <c r="F76" s="142"/>
      <c r="G76" s="142"/>
      <c r="H76" s="142"/>
      <c r="I76" s="142"/>
      <c r="J76" s="142"/>
      <c r="K76" s="142"/>
      <c r="L76" s="143"/>
      <c r="M76" s="143"/>
      <c r="N76" s="143"/>
      <c r="O76" s="148"/>
      <c r="P76" s="209" t="s">
        <v>107</v>
      </c>
      <c r="Q76" s="209"/>
      <c r="R76" s="209"/>
      <c r="S76" s="209"/>
      <c r="T76" s="209"/>
      <c r="U76" s="209"/>
      <c r="V76" s="209"/>
      <c r="W76" s="239"/>
    </row>
    <row r="77" spans="1:24" ht="18.75" customHeight="1">
      <c r="B77" s="145" t="s">
        <v>1</v>
      </c>
      <c r="C77" s="146" t="s">
        <v>123</v>
      </c>
      <c r="E77" s="142"/>
      <c r="F77" s="142"/>
      <c r="G77" s="142"/>
      <c r="H77" s="142"/>
      <c r="I77" s="142"/>
      <c r="J77" s="142"/>
      <c r="K77" s="142"/>
      <c r="L77" s="143"/>
      <c r="M77" s="143"/>
      <c r="N77" s="143"/>
      <c r="O77" s="149"/>
      <c r="P77" s="209" t="s">
        <v>108</v>
      </c>
      <c r="Q77" s="209"/>
      <c r="R77" s="150"/>
      <c r="S77" s="151"/>
      <c r="T77" s="151"/>
      <c r="U77" s="151"/>
      <c r="V77" s="151"/>
      <c r="W77" s="152"/>
    </row>
    <row r="78" spans="1:24" ht="18.75" customHeight="1">
      <c r="B78" s="145" t="s">
        <v>1</v>
      </c>
      <c r="C78" s="153" t="s">
        <v>124</v>
      </c>
      <c r="E78" s="154"/>
      <c r="F78" s="154"/>
      <c r="G78" s="154"/>
      <c r="H78" s="154"/>
      <c r="I78" s="154"/>
      <c r="J78" s="154"/>
      <c r="K78" s="154"/>
      <c r="L78" s="154"/>
      <c r="M78" s="154"/>
      <c r="N78" s="154"/>
      <c r="O78" s="155"/>
      <c r="P78" s="235" t="s">
        <v>109</v>
      </c>
      <c r="Q78" s="235"/>
      <c r="R78" s="235"/>
      <c r="S78" s="235"/>
      <c r="T78" s="235"/>
      <c r="U78" s="235"/>
      <c r="V78" s="235"/>
      <c r="W78" s="236"/>
    </row>
    <row r="79" spans="1:24">
      <c r="B79" s="145" t="s">
        <v>1</v>
      </c>
      <c r="C79" s="153" t="s">
        <v>127</v>
      </c>
      <c r="E79" s="142"/>
      <c r="F79" s="142"/>
      <c r="G79" s="142"/>
      <c r="H79" s="142"/>
      <c r="I79" s="142"/>
      <c r="J79" s="142"/>
      <c r="K79" s="142"/>
      <c r="L79" s="143"/>
      <c r="M79" s="143"/>
      <c r="N79" s="143"/>
      <c r="O79" s="156"/>
      <c r="P79" s="235"/>
      <c r="Q79" s="235"/>
      <c r="R79" s="235"/>
      <c r="S79" s="235"/>
      <c r="T79" s="235"/>
      <c r="U79" s="235"/>
      <c r="V79" s="235"/>
      <c r="W79" s="236"/>
    </row>
    <row r="80" spans="1:24">
      <c r="B80" s="145"/>
      <c r="C80" s="146" t="s">
        <v>129</v>
      </c>
      <c r="E80" s="181" t="s">
        <v>128</v>
      </c>
      <c r="F80" s="142"/>
      <c r="G80" s="142"/>
      <c r="H80" s="142"/>
      <c r="I80" s="142"/>
      <c r="J80" s="142"/>
      <c r="K80" s="142"/>
      <c r="L80" s="143"/>
      <c r="M80" s="143"/>
      <c r="N80" s="143"/>
      <c r="O80" s="156"/>
      <c r="P80" s="235"/>
      <c r="Q80" s="235"/>
      <c r="R80" s="235"/>
      <c r="S80" s="235"/>
      <c r="T80" s="235"/>
      <c r="U80" s="235"/>
      <c r="V80" s="235"/>
      <c r="W80" s="236"/>
    </row>
    <row r="81" spans="2:23">
      <c r="B81" s="145" t="s">
        <v>1</v>
      </c>
      <c r="C81" s="153" t="s">
        <v>125</v>
      </c>
      <c r="E81" s="142"/>
      <c r="F81" s="142"/>
      <c r="G81" s="142"/>
      <c r="H81" s="142"/>
      <c r="I81" s="142"/>
      <c r="J81" s="142"/>
      <c r="K81" s="142"/>
      <c r="L81" s="143"/>
      <c r="M81" s="143"/>
      <c r="N81" s="143"/>
      <c r="O81" s="156"/>
      <c r="P81" s="235"/>
      <c r="Q81" s="235"/>
      <c r="R81" s="235"/>
      <c r="S81" s="235"/>
      <c r="T81" s="235"/>
      <c r="U81" s="235"/>
      <c r="V81" s="235"/>
      <c r="W81" s="236"/>
    </row>
    <row r="82" spans="2:23" ht="18.600000000000001" thickBot="1">
      <c r="B82" s="145" t="s">
        <v>1</v>
      </c>
      <c r="C82" s="153" t="s">
        <v>126</v>
      </c>
      <c r="E82" s="142"/>
      <c r="F82" s="142"/>
      <c r="G82" s="142"/>
      <c r="H82" s="142"/>
      <c r="I82" s="142"/>
      <c r="J82" s="142"/>
      <c r="K82" s="142"/>
      <c r="L82" s="143"/>
      <c r="M82" s="143"/>
      <c r="N82" s="143"/>
      <c r="O82" s="157"/>
      <c r="P82" s="237"/>
      <c r="Q82" s="237"/>
      <c r="R82" s="237"/>
      <c r="S82" s="237"/>
      <c r="T82" s="237"/>
      <c r="U82" s="237"/>
      <c r="V82" s="237"/>
      <c r="W82" s="238"/>
    </row>
    <row r="83" spans="2:23" ht="18.600000000000001" thickBot="1">
      <c r="B83" s="145" t="s">
        <v>1</v>
      </c>
      <c r="C83" s="142" t="s">
        <v>53</v>
      </c>
      <c r="E83" s="142"/>
      <c r="F83" s="142"/>
      <c r="G83" s="142"/>
      <c r="H83" s="142"/>
      <c r="I83" s="142"/>
      <c r="J83" s="142"/>
      <c r="K83" s="142"/>
      <c r="L83" s="143"/>
      <c r="M83" s="143"/>
      <c r="N83" s="143"/>
      <c r="O83" s="143"/>
    </row>
    <row r="84" spans="2:23" ht="19.8">
      <c r="B84" s="145"/>
      <c r="C84" s="142" t="s">
        <v>80</v>
      </c>
      <c r="E84" s="142"/>
      <c r="F84" s="142"/>
      <c r="G84" s="142"/>
      <c r="H84" s="142"/>
      <c r="I84" s="142"/>
      <c r="J84" s="142"/>
      <c r="K84" s="142"/>
      <c r="L84" s="143" t="s">
        <v>0</v>
      </c>
      <c r="M84" s="143"/>
      <c r="N84" s="143"/>
      <c r="O84" s="144" t="s">
        <v>111</v>
      </c>
      <c r="P84" s="197" t="s">
        <v>112</v>
      </c>
      <c r="Q84" s="197"/>
      <c r="R84" s="197"/>
      <c r="S84" s="197"/>
      <c r="T84" s="197"/>
      <c r="U84" s="197"/>
      <c r="V84" s="197"/>
      <c r="W84" s="198"/>
    </row>
    <row r="85" spans="2:23" ht="19.2">
      <c r="B85" s="145"/>
      <c r="C85" s="142" t="s">
        <v>81</v>
      </c>
      <c r="E85" s="142"/>
      <c r="F85" s="142"/>
      <c r="G85" s="142"/>
      <c r="H85" s="142"/>
      <c r="I85" s="142"/>
      <c r="J85" s="142"/>
      <c r="K85" s="142"/>
      <c r="L85" s="143" t="s">
        <v>0</v>
      </c>
      <c r="M85" s="143"/>
      <c r="N85" s="143"/>
      <c r="O85" s="158"/>
      <c r="P85" s="191" t="s">
        <v>113</v>
      </c>
      <c r="Q85" s="191"/>
      <c r="R85" s="191"/>
      <c r="S85" s="191"/>
      <c r="T85" s="191"/>
      <c r="U85" s="191"/>
      <c r="V85" s="191"/>
      <c r="W85" s="192"/>
    </row>
    <row r="86" spans="2:23">
      <c r="B86" s="145"/>
      <c r="C86" s="142" t="s">
        <v>82</v>
      </c>
      <c r="E86" s="142"/>
      <c r="F86" s="142"/>
      <c r="G86" s="142"/>
      <c r="H86" s="142"/>
      <c r="I86" s="142"/>
      <c r="J86" s="142"/>
      <c r="K86" s="142"/>
      <c r="L86" s="143" t="s">
        <v>0</v>
      </c>
      <c r="M86" s="143"/>
      <c r="N86" s="143"/>
      <c r="O86" s="156"/>
      <c r="P86" s="191"/>
      <c r="Q86" s="191"/>
      <c r="R86" s="191"/>
      <c r="S86" s="191"/>
      <c r="T86" s="191"/>
      <c r="U86" s="191"/>
      <c r="V86" s="191"/>
      <c r="W86" s="192"/>
    </row>
    <row r="87" spans="2:23">
      <c r="B87" s="145"/>
      <c r="C87" s="142" t="s">
        <v>83</v>
      </c>
      <c r="E87" s="142"/>
      <c r="F87" s="142"/>
      <c r="G87" s="142"/>
      <c r="H87" s="142"/>
      <c r="I87" s="142"/>
      <c r="J87" s="142"/>
      <c r="K87" s="142"/>
      <c r="L87" s="143" t="s">
        <v>85</v>
      </c>
      <c r="M87" s="143"/>
      <c r="N87" s="143"/>
      <c r="O87" s="156"/>
      <c r="P87" s="191"/>
      <c r="Q87" s="191"/>
      <c r="R87" s="191"/>
      <c r="S87" s="191"/>
      <c r="T87" s="191"/>
      <c r="U87" s="191"/>
      <c r="V87" s="191"/>
      <c r="W87" s="192"/>
    </row>
    <row r="88" spans="2:23">
      <c r="B88" s="145" t="s">
        <v>101</v>
      </c>
      <c r="C88" s="142" t="s">
        <v>148</v>
      </c>
      <c r="E88" s="142"/>
      <c r="F88" s="142"/>
      <c r="G88" s="142"/>
      <c r="H88" s="142"/>
      <c r="I88" s="142"/>
      <c r="J88" s="142"/>
      <c r="K88" s="142"/>
      <c r="L88" s="49"/>
      <c r="M88" s="143"/>
      <c r="N88" s="143"/>
      <c r="O88" s="156"/>
      <c r="P88" s="191"/>
      <c r="Q88" s="191"/>
      <c r="R88" s="191"/>
      <c r="S88" s="191"/>
      <c r="T88" s="191"/>
      <c r="U88" s="191"/>
      <c r="V88" s="191"/>
      <c r="W88" s="192"/>
    </row>
    <row r="89" spans="2:23">
      <c r="B89" s="142"/>
      <c r="C89" s="159" t="s">
        <v>121</v>
      </c>
      <c r="E89" s="142"/>
      <c r="F89" s="142"/>
      <c r="G89" s="142"/>
      <c r="H89" s="142"/>
      <c r="I89" s="142"/>
      <c r="J89" s="142"/>
      <c r="K89" s="142"/>
      <c r="L89" s="49"/>
      <c r="M89" s="143"/>
      <c r="N89" s="143"/>
      <c r="O89" s="156"/>
      <c r="P89" s="191"/>
      <c r="Q89" s="191"/>
      <c r="R89" s="191"/>
      <c r="S89" s="191"/>
      <c r="T89" s="191"/>
      <c r="U89" s="191"/>
      <c r="V89" s="191"/>
      <c r="W89" s="192"/>
    </row>
    <row r="90" spans="2:23">
      <c r="B90" s="142"/>
      <c r="C90" s="159" t="s">
        <v>110</v>
      </c>
      <c r="E90" s="142"/>
      <c r="F90" s="142"/>
      <c r="G90" s="142"/>
      <c r="H90" s="142"/>
      <c r="I90" s="142"/>
      <c r="J90" s="142"/>
      <c r="K90" s="142"/>
      <c r="L90" s="49"/>
      <c r="M90" s="143"/>
      <c r="N90" s="143"/>
      <c r="O90" s="156"/>
      <c r="P90" s="191"/>
      <c r="Q90" s="191"/>
      <c r="R90" s="191"/>
      <c r="S90" s="191"/>
      <c r="T90" s="191"/>
      <c r="U90" s="191"/>
      <c r="V90" s="191"/>
      <c r="W90" s="192"/>
    </row>
    <row r="91" spans="2:23">
      <c r="B91" s="142"/>
      <c r="C91" s="47" t="s">
        <v>102</v>
      </c>
      <c r="E91" s="142"/>
      <c r="F91" s="142"/>
      <c r="G91" s="142"/>
      <c r="H91" s="142"/>
      <c r="I91" s="142"/>
      <c r="J91" s="142"/>
      <c r="K91" s="142"/>
      <c r="L91" s="49"/>
      <c r="M91" s="143"/>
      <c r="N91" s="143"/>
      <c r="O91" s="156"/>
      <c r="P91" s="191"/>
      <c r="Q91" s="191"/>
      <c r="R91" s="191"/>
      <c r="S91" s="191"/>
      <c r="T91" s="191"/>
      <c r="U91" s="191"/>
      <c r="V91" s="191"/>
      <c r="W91" s="192"/>
    </row>
    <row r="92" spans="2:23">
      <c r="B92" s="142"/>
      <c r="C92" s="47" t="s">
        <v>116</v>
      </c>
      <c r="E92" s="142"/>
      <c r="F92" s="142"/>
      <c r="G92" s="142"/>
      <c r="H92" s="142"/>
      <c r="I92" s="142"/>
      <c r="J92" s="142"/>
      <c r="K92" s="142"/>
      <c r="L92" s="143"/>
      <c r="M92" s="143"/>
      <c r="N92" s="143"/>
      <c r="O92" s="156"/>
      <c r="P92" s="191"/>
      <c r="Q92" s="191"/>
      <c r="R92" s="191"/>
      <c r="S92" s="191"/>
      <c r="T92" s="191"/>
      <c r="U92" s="191"/>
      <c r="V92" s="191"/>
      <c r="W92" s="192"/>
    </row>
    <row r="93" spans="2:23" ht="18.600000000000001" thickBot="1">
      <c r="B93" s="49"/>
      <c r="C93" s="47" t="s">
        <v>103</v>
      </c>
      <c r="E93" s="142"/>
      <c r="F93" s="142"/>
      <c r="G93" s="142"/>
      <c r="H93" s="142"/>
      <c r="I93" s="142"/>
      <c r="J93" s="142"/>
      <c r="K93" s="142"/>
      <c r="L93" s="143"/>
      <c r="M93" s="143"/>
      <c r="N93" s="143"/>
      <c r="O93" s="157"/>
      <c r="P93" s="193"/>
      <c r="Q93" s="193"/>
      <c r="R93" s="193"/>
      <c r="S93" s="193"/>
      <c r="T93" s="193"/>
      <c r="U93" s="193"/>
      <c r="V93" s="193"/>
      <c r="W93" s="194"/>
    </row>
    <row r="94" spans="2:23" ht="18.600000000000001" thickBot="1">
      <c r="B94" s="145"/>
      <c r="C94" s="159" t="s">
        <v>104</v>
      </c>
      <c r="E94" s="142"/>
      <c r="F94" s="142"/>
      <c r="G94" s="142"/>
      <c r="H94" s="142"/>
      <c r="I94" s="142"/>
      <c r="J94" s="142"/>
      <c r="K94" s="142"/>
      <c r="L94" s="143"/>
      <c r="M94" s="143"/>
      <c r="N94" s="143"/>
      <c r="O94" s="160"/>
      <c r="P94" s="161"/>
      <c r="Q94" s="161"/>
      <c r="R94" s="161"/>
      <c r="S94" s="161"/>
      <c r="T94" s="161"/>
      <c r="U94" s="161"/>
      <c r="V94" s="161"/>
      <c r="W94" s="161"/>
    </row>
    <row r="95" spans="2:23">
      <c r="B95" s="145"/>
      <c r="C95" s="47" t="s">
        <v>117</v>
      </c>
      <c r="L95" s="143"/>
      <c r="M95" s="143"/>
      <c r="N95" s="143"/>
      <c r="O95" s="189" t="s">
        <v>114</v>
      </c>
      <c r="P95" s="195" t="s">
        <v>115</v>
      </c>
      <c r="Q95" s="195"/>
      <c r="R95" s="195"/>
      <c r="S95" s="195"/>
      <c r="T95" s="195"/>
      <c r="U95" s="195"/>
      <c r="V95" s="195"/>
      <c r="W95" s="196"/>
    </row>
    <row r="96" spans="2:23" ht="18.600000000000001" thickBot="1">
      <c r="B96" s="145"/>
      <c r="C96" s="159" t="s">
        <v>122</v>
      </c>
      <c r="M96" s="143"/>
      <c r="N96" s="143"/>
      <c r="O96" s="190"/>
      <c r="P96" s="193"/>
      <c r="Q96" s="193"/>
      <c r="R96" s="193"/>
      <c r="S96" s="193"/>
      <c r="T96" s="193"/>
      <c r="U96" s="193"/>
      <c r="V96" s="193"/>
      <c r="W96" s="194"/>
    </row>
    <row r="97" spans="3:3" ht="19.5" customHeight="1">
      <c r="C97" s="49"/>
    </row>
    <row r="98" spans="3:3">
      <c r="C98" s="49"/>
    </row>
    <row r="99" spans="3:3">
      <c r="C99" s="49"/>
    </row>
    <row r="100" spans="3:3">
      <c r="C100" s="49"/>
    </row>
    <row r="101" spans="3:3">
      <c r="C101" s="49"/>
    </row>
    <row r="102" spans="3:3">
      <c r="C102" s="49"/>
    </row>
  </sheetData>
  <sheetProtection algorithmName="SHA-512" hashValue="1EsTbwPJoy8V+Czs9QWmB7mQSFcdtSbfeZbUHZ4hFiwcDpQGyEps3/8FxSLYuPu6ux44xJgtu7+CAJFTrTowVw==" saltValue="ekV3Vr8IfZixIWJ0eL+bqQ==" spinCount="100000" sheet="1" objects="1" scenarios="1"/>
  <mergeCells count="52">
    <mergeCell ref="P78:W82"/>
    <mergeCell ref="P76:W76"/>
    <mergeCell ref="P74:W75"/>
    <mergeCell ref="S42:X42"/>
    <mergeCell ref="S58:X58"/>
    <mergeCell ref="B3:R3"/>
    <mergeCell ref="Q9:R9"/>
    <mergeCell ref="D14:D15"/>
    <mergeCell ref="G14:G15"/>
    <mergeCell ref="H14:H15"/>
    <mergeCell ref="O14:O15"/>
    <mergeCell ref="D16:D17"/>
    <mergeCell ref="G16:G17"/>
    <mergeCell ref="H16:H17"/>
    <mergeCell ref="O16:O17"/>
    <mergeCell ref="D18:D19"/>
    <mergeCell ref="G18:G19"/>
    <mergeCell ref="H18:H19"/>
    <mergeCell ref="O18:O19"/>
    <mergeCell ref="B42:B43"/>
    <mergeCell ref="E38:E39"/>
    <mergeCell ref="F38:F39"/>
    <mergeCell ref="P38:P39"/>
    <mergeCell ref="D20:E20"/>
    <mergeCell ref="B25:B26"/>
    <mergeCell ref="B70:B71"/>
    <mergeCell ref="E70:E71"/>
    <mergeCell ref="F70:F71"/>
    <mergeCell ref="P70:P71"/>
    <mergeCell ref="R54:R55"/>
    <mergeCell ref="Q54:Q55"/>
    <mergeCell ref="B58:B59"/>
    <mergeCell ref="B54:B55"/>
    <mergeCell ref="E54:E55"/>
    <mergeCell ref="F54:F55"/>
    <mergeCell ref="P54:P55"/>
    <mergeCell ref="S25:X25"/>
    <mergeCell ref="O95:O96"/>
    <mergeCell ref="P85:W93"/>
    <mergeCell ref="P95:W96"/>
    <mergeCell ref="P84:W84"/>
    <mergeCell ref="S38:W39"/>
    <mergeCell ref="S54:W55"/>
    <mergeCell ref="S70:W71"/>
    <mergeCell ref="Q70:Q71"/>
    <mergeCell ref="R70:R71"/>
    <mergeCell ref="Q38:Q39"/>
    <mergeCell ref="R38:R39"/>
    <mergeCell ref="X38:X39"/>
    <mergeCell ref="X54:X55"/>
    <mergeCell ref="X70:X71"/>
    <mergeCell ref="P77:Q77"/>
  </mergeCells>
  <phoneticPr fontId="7"/>
  <dataValidations count="5">
    <dataValidation type="list" allowBlank="1" showInputMessage="1" showErrorMessage="1" sqref="E27:E37 E44:E53 E60:E69" xr:uid="{6DDDDAB1-5AF9-4E51-8CD8-8FB8A64A309A}">
      <formula1>"公立,私立"</formula1>
    </dataValidation>
    <dataValidation type="list" allowBlank="1" showInputMessage="1" showErrorMessage="1" sqref="S27:W37 S60:W69 S44:W53" xr:uid="{BD12D5EA-5C13-4229-9F4C-277C006732BF}">
      <formula1>$Z$19:$Z$20</formula1>
    </dataValidation>
    <dataValidation allowBlank="1" showInputMessage="1" showErrorMessage="1" prompt="「⑫装置を装備する車両の台数」欄に台数を入力いただくと、「台数×175,000円(１台あたりの上限額)」で計算されます。" sqref="H60 H28 H44" xr:uid="{5AA3BF98-25B7-4DD2-9E81-3A29A20ED3ED}"/>
    <dataValidation type="textLength" allowBlank="1" showInputMessage="1" showErrorMessage="1" prompt="事業所番号を10桁で入力してください。" sqref="C28 C44 C60" xr:uid="{CCC7EBDF-811B-4F6A-AF2C-A51AA90A9769}">
      <formula1>10</formula1>
      <formula2>10</formula2>
    </dataValidation>
    <dataValidation type="whole" allowBlank="1" showInputMessage="1" showErrorMessage="1" error="半角数字で入力してください。" prompt="半角数字で入力してください。" sqref="O28 O44 O60" xr:uid="{18279A96-F000-43E2-BBE5-A34017266A9B}">
      <formula1>1</formula1>
      <formula2>100</formula2>
    </dataValidation>
  </dataValidations>
  <hyperlinks>
    <hyperlink ref="E80" r:id="rId1" xr:uid="{A642370E-8AC1-4E56-B945-B7EACC89108F}"/>
  </hyperlinks>
  <printOptions horizontalCentered="1"/>
  <pageMargins left="0.31496062992125984" right="0.31496062992125984" top="0.39370078740157483" bottom="0.39370078740157483" header="0.31496062992125984" footer="0"/>
  <pageSetup paperSize="9" scale="26" orientation="portrait" r:id="rId2"/>
  <headerFooter>
    <oddFooter>&amp;P / &amp;N ページ</oddFooter>
  </headerFooter>
  <rowBreaks count="2" manualBreakCount="2">
    <brk id="40" max="24" man="1"/>
    <brk id="56" max="24" man="1"/>
  </rowBreaks>
  <ignoredErrors>
    <ignoredError sqref="O39 K39 H39:I39" formulaRang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AC9D6-5090-4A1A-BF96-1AAB4B4EC48E}">
  <sheetPr>
    <tabColor theme="7" tint="0.59999389629810485"/>
    <pageSetUpPr fitToPage="1"/>
  </sheetPr>
  <dimension ref="A1:W52"/>
  <sheetViews>
    <sheetView showGridLines="0" view="pageBreakPreview" zoomScaleNormal="60" zoomScaleSheetLayoutView="100" workbookViewId="0">
      <selection activeCell="P10" sqref="P10"/>
    </sheetView>
  </sheetViews>
  <sheetFormatPr defaultColWidth="9" defaultRowHeight="13.2"/>
  <cols>
    <col min="1" max="1" width="4.8984375" style="9" customWidth="1"/>
    <col min="2" max="2" width="9" style="9" customWidth="1"/>
    <col min="3" max="3" width="12.69921875" style="9" customWidth="1"/>
    <col min="4" max="5" width="10.59765625" style="9" customWidth="1"/>
    <col min="6" max="6" width="15" style="9" customWidth="1"/>
    <col min="7" max="16" width="15.59765625" style="9" customWidth="1"/>
    <col min="17" max="17" width="4.8984375" style="9" customWidth="1"/>
    <col min="18" max="16384" width="9" style="9"/>
  </cols>
  <sheetData>
    <row r="1" spans="1:23" ht="16.2">
      <c r="A1" s="8"/>
    </row>
    <row r="3" spans="1:23" ht="28.5" customHeight="1">
      <c r="B3" s="240"/>
      <c r="C3" s="240"/>
      <c r="D3" s="240"/>
      <c r="E3" s="240"/>
      <c r="F3" s="240"/>
      <c r="G3" s="240"/>
      <c r="H3" s="240"/>
      <c r="I3" s="240"/>
      <c r="J3" s="240"/>
      <c r="K3" s="240"/>
      <c r="L3" s="240"/>
      <c r="M3" s="240"/>
      <c r="N3" s="240"/>
      <c r="O3" s="240"/>
      <c r="P3" s="10"/>
    </row>
    <row r="4" spans="1:23" ht="17.25" customHeight="1">
      <c r="B4" s="35"/>
      <c r="C4" s="35"/>
      <c r="D4" s="31"/>
      <c r="E4" s="31"/>
      <c r="F4" s="31"/>
      <c r="G4" s="31"/>
    </row>
    <row r="5" spans="1:23" ht="50.1" hidden="1" customHeight="1" thickBot="1">
      <c r="B5" s="241"/>
      <c r="C5" s="241"/>
      <c r="D5" s="241"/>
      <c r="E5" s="36"/>
      <c r="F5" s="32"/>
      <c r="G5" s="31"/>
      <c r="K5" s="35"/>
      <c r="M5" s="34" t="s">
        <v>52</v>
      </c>
      <c r="N5" s="244"/>
      <c r="O5" s="245"/>
      <c r="P5" s="246"/>
    </row>
    <row r="6" spans="1:23" ht="12" customHeight="1">
      <c r="B6" s="36"/>
      <c r="C6" s="36"/>
      <c r="D6" s="36"/>
      <c r="E6" s="36"/>
      <c r="F6" s="32"/>
      <c r="G6" s="31"/>
    </row>
    <row r="7" spans="1:23" ht="26.1" customHeight="1">
      <c r="B7" s="11" t="s">
        <v>69</v>
      </c>
      <c r="C7" s="11"/>
    </row>
    <row r="8" spans="1:23" ht="40.5" customHeight="1">
      <c r="B8" s="12" t="s">
        <v>68</v>
      </c>
      <c r="C8" s="12" t="s">
        <v>136</v>
      </c>
      <c r="D8" s="12" t="s">
        <v>67</v>
      </c>
      <c r="E8" s="12" t="s">
        <v>66</v>
      </c>
      <c r="F8" s="13" t="s">
        <v>65</v>
      </c>
      <c r="G8" s="14" t="s">
        <v>64</v>
      </c>
      <c r="H8" s="12" t="s">
        <v>63</v>
      </c>
      <c r="I8" s="12" t="s">
        <v>62</v>
      </c>
      <c r="J8" s="12" t="s">
        <v>61</v>
      </c>
      <c r="K8" s="15" t="s">
        <v>31</v>
      </c>
      <c r="L8" s="15" t="s">
        <v>30</v>
      </c>
      <c r="M8" s="15" t="s">
        <v>29</v>
      </c>
      <c r="N8" s="15" t="s">
        <v>28</v>
      </c>
      <c r="O8" s="12" t="s">
        <v>60</v>
      </c>
      <c r="P8" s="30" t="s">
        <v>74</v>
      </c>
      <c r="Q8" s="16"/>
      <c r="R8" s="16"/>
      <c r="S8" s="16"/>
      <c r="T8" s="16"/>
      <c r="U8" s="16"/>
      <c r="V8" s="16"/>
      <c r="W8" s="16"/>
    </row>
    <row r="9" spans="1:23" s="20" customFormat="1" ht="19.5" customHeight="1">
      <c r="B9" s="17"/>
      <c r="C9" s="45"/>
      <c r="D9" s="17" t="s">
        <v>59</v>
      </c>
      <c r="E9" s="17" t="s">
        <v>58</v>
      </c>
      <c r="F9" s="18" t="s">
        <v>22</v>
      </c>
      <c r="G9" s="19" t="s">
        <v>21</v>
      </c>
      <c r="H9" s="18" t="s">
        <v>20</v>
      </c>
      <c r="I9" s="19" t="s">
        <v>19</v>
      </c>
      <c r="J9" s="18" t="s">
        <v>57</v>
      </c>
      <c r="K9" s="18" t="s">
        <v>17</v>
      </c>
      <c r="L9" s="19" t="s">
        <v>16</v>
      </c>
      <c r="M9" s="19" t="s">
        <v>15</v>
      </c>
      <c r="N9" s="19" t="s">
        <v>56</v>
      </c>
      <c r="O9" s="18" t="s">
        <v>13</v>
      </c>
      <c r="P9" s="18" t="s">
        <v>55</v>
      </c>
    </row>
    <row r="10" spans="1:23" ht="32.25" customHeight="1">
      <c r="B10" s="44">
        <v>1</v>
      </c>
      <c r="C10" s="185"/>
      <c r="D10" s="170"/>
      <c r="E10" s="170"/>
      <c r="F10" s="170"/>
      <c r="G10" s="172"/>
      <c r="H10" s="170"/>
      <c r="I10" s="42">
        <v>0</v>
      </c>
      <c r="J10" s="2">
        <f>H10-I10</f>
        <v>0</v>
      </c>
      <c r="K10" s="171"/>
      <c r="L10" s="3">
        <f>IF(J10&gt;K10,K10,J10)</f>
        <v>0</v>
      </c>
      <c r="M10" s="3">
        <f>L10</f>
        <v>0</v>
      </c>
      <c r="N10" s="3">
        <f>ROUNDDOWN(M10*3/5,-3)</f>
        <v>0</v>
      </c>
      <c r="O10" s="169"/>
      <c r="P10" s="250"/>
    </row>
    <row r="11" spans="1:23" ht="32.25" hidden="1" customHeight="1">
      <c r="B11" s="2">
        <v>2</v>
      </c>
      <c r="C11" s="2"/>
      <c r="D11" s="1"/>
      <c r="E11" s="1"/>
      <c r="F11" s="1"/>
      <c r="G11" s="21"/>
      <c r="H11" s="1"/>
      <c r="I11" s="1"/>
      <c r="J11" s="2">
        <f t="shared" ref="J11:J34" si="0">H11-I11</f>
        <v>0</v>
      </c>
      <c r="K11" s="5"/>
      <c r="L11" s="3">
        <f t="shared" ref="L11:L34" si="1">IF(J11&gt;K11,K11,J11)</f>
        <v>0</v>
      </c>
      <c r="M11" s="3">
        <f t="shared" ref="M11:M34" si="2">L11</f>
        <v>0</v>
      </c>
      <c r="N11" s="3">
        <f t="shared" ref="N11:N34" si="3">ROUNDDOWN(M11*3/5,-3)</f>
        <v>0</v>
      </c>
      <c r="O11" s="1"/>
      <c r="P11" s="1"/>
    </row>
    <row r="12" spans="1:23" ht="32.25" hidden="1" customHeight="1">
      <c r="B12" s="2">
        <v>3</v>
      </c>
      <c r="C12" s="2"/>
      <c r="D12" s="1"/>
      <c r="E12" s="1"/>
      <c r="F12" s="1"/>
      <c r="G12" s="21"/>
      <c r="H12" s="1"/>
      <c r="I12" s="1"/>
      <c r="J12" s="2">
        <f t="shared" si="0"/>
        <v>0</v>
      </c>
      <c r="K12" s="5"/>
      <c r="L12" s="3">
        <f t="shared" si="1"/>
        <v>0</v>
      </c>
      <c r="M12" s="3">
        <f t="shared" si="2"/>
        <v>0</v>
      </c>
      <c r="N12" s="3">
        <f t="shared" si="3"/>
        <v>0</v>
      </c>
      <c r="O12" s="1"/>
      <c r="P12" s="1"/>
    </row>
    <row r="13" spans="1:23" ht="32.25" hidden="1" customHeight="1">
      <c r="B13" s="2">
        <v>4</v>
      </c>
      <c r="C13" s="2"/>
      <c r="D13" s="1"/>
      <c r="E13" s="1"/>
      <c r="F13" s="1"/>
      <c r="G13" s="21"/>
      <c r="H13" s="1"/>
      <c r="I13" s="1"/>
      <c r="J13" s="2">
        <f t="shared" si="0"/>
        <v>0</v>
      </c>
      <c r="K13" s="5"/>
      <c r="L13" s="3">
        <f t="shared" si="1"/>
        <v>0</v>
      </c>
      <c r="M13" s="3">
        <f t="shared" si="2"/>
        <v>0</v>
      </c>
      <c r="N13" s="3">
        <f t="shared" si="3"/>
        <v>0</v>
      </c>
      <c r="O13" s="1"/>
      <c r="P13" s="1"/>
    </row>
    <row r="14" spans="1:23" ht="32.25" hidden="1" customHeight="1">
      <c r="B14" s="2">
        <v>5</v>
      </c>
      <c r="C14" s="2"/>
      <c r="D14" s="1"/>
      <c r="E14" s="1"/>
      <c r="F14" s="1"/>
      <c r="G14" s="21"/>
      <c r="H14" s="1"/>
      <c r="I14" s="1"/>
      <c r="J14" s="2">
        <f t="shared" si="0"/>
        <v>0</v>
      </c>
      <c r="K14" s="5"/>
      <c r="L14" s="3">
        <f t="shared" si="1"/>
        <v>0</v>
      </c>
      <c r="M14" s="3">
        <f t="shared" si="2"/>
        <v>0</v>
      </c>
      <c r="N14" s="3">
        <f t="shared" si="3"/>
        <v>0</v>
      </c>
      <c r="O14" s="1"/>
      <c r="P14" s="1"/>
    </row>
    <row r="15" spans="1:23" ht="32.25" hidden="1" customHeight="1">
      <c r="B15" s="2">
        <v>6</v>
      </c>
      <c r="C15" s="2"/>
      <c r="D15" s="1"/>
      <c r="E15" s="1"/>
      <c r="F15" s="1"/>
      <c r="G15" s="21"/>
      <c r="H15" s="1"/>
      <c r="I15" s="1"/>
      <c r="J15" s="2">
        <f t="shared" si="0"/>
        <v>0</v>
      </c>
      <c r="K15" s="5"/>
      <c r="L15" s="3">
        <f t="shared" si="1"/>
        <v>0</v>
      </c>
      <c r="M15" s="3">
        <f t="shared" si="2"/>
        <v>0</v>
      </c>
      <c r="N15" s="3">
        <f t="shared" si="3"/>
        <v>0</v>
      </c>
      <c r="O15" s="1"/>
      <c r="P15" s="1"/>
    </row>
    <row r="16" spans="1:23" ht="32.25" hidden="1" customHeight="1">
      <c r="B16" s="2">
        <v>7</v>
      </c>
      <c r="C16" s="2"/>
      <c r="D16" s="1"/>
      <c r="E16" s="1"/>
      <c r="F16" s="1"/>
      <c r="G16" s="21"/>
      <c r="H16" s="1"/>
      <c r="I16" s="1"/>
      <c r="J16" s="2">
        <f t="shared" si="0"/>
        <v>0</v>
      </c>
      <c r="K16" s="5"/>
      <c r="L16" s="3">
        <f t="shared" si="1"/>
        <v>0</v>
      </c>
      <c r="M16" s="3">
        <f t="shared" si="2"/>
        <v>0</v>
      </c>
      <c r="N16" s="3">
        <f t="shared" si="3"/>
        <v>0</v>
      </c>
      <c r="O16" s="1"/>
      <c r="P16" s="1"/>
    </row>
    <row r="17" spans="2:16" ht="32.25" hidden="1" customHeight="1">
      <c r="B17" s="2">
        <v>8</v>
      </c>
      <c r="C17" s="2"/>
      <c r="D17" s="1"/>
      <c r="E17" s="1"/>
      <c r="F17" s="1"/>
      <c r="G17" s="21"/>
      <c r="H17" s="1"/>
      <c r="I17" s="1"/>
      <c r="J17" s="2">
        <f t="shared" si="0"/>
        <v>0</v>
      </c>
      <c r="K17" s="5"/>
      <c r="L17" s="3">
        <f t="shared" si="1"/>
        <v>0</v>
      </c>
      <c r="M17" s="3">
        <f t="shared" si="2"/>
        <v>0</v>
      </c>
      <c r="N17" s="3">
        <f t="shared" si="3"/>
        <v>0</v>
      </c>
      <c r="O17" s="1"/>
      <c r="P17" s="1"/>
    </row>
    <row r="18" spans="2:16" ht="32.25" hidden="1" customHeight="1">
      <c r="B18" s="2">
        <v>9</v>
      </c>
      <c r="C18" s="2"/>
      <c r="D18" s="1"/>
      <c r="E18" s="1"/>
      <c r="F18" s="1"/>
      <c r="G18" s="21"/>
      <c r="H18" s="1"/>
      <c r="I18" s="1"/>
      <c r="J18" s="2">
        <f t="shared" si="0"/>
        <v>0</v>
      </c>
      <c r="K18" s="5"/>
      <c r="L18" s="3">
        <f t="shared" si="1"/>
        <v>0</v>
      </c>
      <c r="M18" s="3">
        <f t="shared" si="2"/>
        <v>0</v>
      </c>
      <c r="N18" s="3">
        <f t="shared" si="3"/>
        <v>0</v>
      </c>
      <c r="O18" s="1"/>
      <c r="P18" s="1"/>
    </row>
    <row r="19" spans="2:16" ht="32.25" hidden="1" customHeight="1">
      <c r="B19" s="2">
        <v>10</v>
      </c>
      <c r="C19" s="2"/>
      <c r="D19" s="1"/>
      <c r="E19" s="1"/>
      <c r="F19" s="1"/>
      <c r="G19" s="21"/>
      <c r="H19" s="1"/>
      <c r="I19" s="1"/>
      <c r="J19" s="2">
        <f t="shared" si="0"/>
        <v>0</v>
      </c>
      <c r="K19" s="5"/>
      <c r="L19" s="3">
        <f t="shared" si="1"/>
        <v>0</v>
      </c>
      <c r="M19" s="3">
        <f t="shared" si="2"/>
        <v>0</v>
      </c>
      <c r="N19" s="3">
        <f t="shared" si="3"/>
        <v>0</v>
      </c>
      <c r="O19" s="1"/>
      <c r="P19" s="1"/>
    </row>
    <row r="20" spans="2:16" ht="32.25" hidden="1" customHeight="1">
      <c r="B20" s="2">
        <v>11</v>
      </c>
      <c r="C20" s="2"/>
      <c r="D20" s="1"/>
      <c r="E20" s="1"/>
      <c r="F20" s="1"/>
      <c r="G20" s="21"/>
      <c r="H20" s="1"/>
      <c r="I20" s="1"/>
      <c r="J20" s="2">
        <f t="shared" si="0"/>
        <v>0</v>
      </c>
      <c r="K20" s="5"/>
      <c r="L20" s="3">
        <f t="shared" si="1"/>
        <v>0</v>
      </c>
      <c r="M20" s="3">
        <f t="shared" si="2"/>
        <v>0</v>
      </c>
      <c r="N20" s="3">
        <f t="shared" si="3"/>
        <v>0</v>
      </c>
      <c r="O20" s="1"/>
      <c r="P20" s="1"/>
    </row>
    <row r="21" spans="2:16" ht="32.25" hidden="1" customHeight="1">
      <c r="B21" s="2">
        <v>12</v>
      </c>
      <c r="C21" s="2"/>
      <c r="D21" s="1"/>
      <c r="E21" s="1"/>
      <c r="F21" s="1"/>
      <c r="G21" s="21"/>
      <c r="H21" s="1"/>
      <c r="I21" s="1"/>
      <c r="J21" s="2">
        <f t="shared" si="0"/>
        <v>0</v>
      </c>
      <c r="K21" s="5"/>
      <c r="L21" s="3">
        <f t="shared" si="1"/>
        <v>0</v>
      </c>
      <c r="M21" s="3">
        <f t="shared" si="2"/>
        <v>0</v>
      </c>
      <c r="N21" s="3">
        <f t="shared" si="3"/>
        <v>0</v>
      </c>
      <c r="O21" s="1"/>
      <c r="P21" s="1"/>
    </row>
    <row r="22" spans="2:16" ht="32.25" hidden="1" customHeight="1">
      <c r="B22" s="2">
        <v>13</v>
      </c>
      <c r="C22" s="2"/>
      <c r="D22" s="1"/>
      <c r="E22" s="1"/>
      <c r="F22" s="1"/>
      <c r="G22" s="21"/>
      <c r="H22" s="1"/>
      <c r="I22" s="1"/>
      <c r="J22" s="2">
        <f t="shared" si="0"/>
        <v>0</v>
      </c>
      <c r="K22" s="5"/>
      <c r="L22" s="3">
        <f t="shared" si="1"/>
        <v>0</v>
      </c>
      <c r="M22" s="3">
        <f t="shared" si="2"/>
        <v>0</v>
      </c>
      <c r="N22" s="3">
        <f t="shared" si="3"/>
        <v>0</v>
      </c>
      <c r="O22" s="1"/>
      <c r="P22" s="1"/>
    </row>
    <row r="23" spans="2:16" ht="32.25" hidden="1" customHeight="1">
      <c r="B23" s="2">
        <v>14</v>
      </c>
      <c r="C23" s="2"/>
      <c r="D23" s="1"/>
      <c r="E23" s="1"/>
      <c r="F23" s="1"/>
      <c r="G23" s="21"/>
      <c r="H23" s="1"/>
      <c r="I23" s="1"/>
      <c r="J23" s="2">
        <f t="shared" si="0"/>
        <v>0</v>
      </c>
      <c r="K23" s="5"/>
      <c r="L23" s="3">
        <f t="shared" si="1"/>
        <v>0</v>
      </c>
      <c r="M23" s="3">
        <f t="shared" si="2"/>
        <v>0</v>
      </c>
      <c r="N23" s="3">
        <f t="shared" si="3"/>
        <v>0</v>
      </c>
      <c r="O23" s="1"/>
      <c r="P23" s="1"/>
    </row>
    <row r="24" spans="2:16" ht="32.25" hidden="1" customHeight="1">
      <c r="B24" s="2">
        <v>15</v>
      </c>
      <c r="C24" s="2"/>
      <c r="D24" s="1"/>
      <c r="E24" s="1"/>
      <c r="F24" s="1"/>
      <c r="G24" s="21"/>
      <c r="H24" s="1"/>
      <c r="I24" s="1"/>
      <c r="J24" s="2">
        <f t="shared" si="0"/>
        <v>0</v>
      </c>
      <c r="K24" s="5"/>
      <c r="L24" s="3">
        <f t="shared" si="1"/>
        <v>0</v>
      </c>
      <c r="M24" s="3">
        <f t="shared" si="2"/>
        <v>0</v>
      </c>
      <c r="N24" s="3">
        <f t="shared" si="3"/>
        <v>0</v>
      </c>
      <c r="O24" s="1"/>
      <c r="P24" s="1"/>
    </row>
    <row r="25" spans="2:16" ht="32.25" hidden="1" customHeight="1">
      <c r="B25" s="2">
        <v>16</v>
      </c>
      <c r="C25" s="2"/>
      <c r="D25" s="1"/>
      <c r="E25" s="1"/>
      <c r="F25" s="1"/>
      <c r="G25" s="21"/>
      <c r="H25" s="1"/>
      <c r="I25" s="1"/>
      <c r="J25" s="2">
        <f t="shared" si="0"/>
        <v>0</v>
      </c>
      <c r="K25" s="5"/>
      <c r="L25" s="3">
        <f t="shared" si="1"/>
        <v>0</v>
      </c>
      <c r="M25" s="3">
        <f t="shared" si="2"/>
        <v>0</v>
      </c>
      <c r="N25" s="3">
        <f t="shared" si="3"/>
        <v>0</v>
      </c>
      <c r="O25" s="1"/>
      <c r="P25" s="1"/>
    </row>
    <row r="26" spans="2:16" ht="32.25" hidden="1" customHeight="1">
      <c r="B26" s="2">
        <v>17</v>
      </c>
      <c r="C26" s="2"/>
      <c r="D26" s="1"/>
      <c r="E26" s="1"/>
      <c r="F26" s="1"/>
      <c r="G26" s="21"/>
      <c r="H26" s="1"/>
      <c r="I26" s="1"/>
      <c r="J26" s="2">
        <f t="shared" si="0"/>
        <v>0</v>
      </c>
      <c r="K26" s="5"/>
      <c r="L26" s="3">
        <f t="shared" si="1"/>
        <v>0</v>
      </c>
      <c r="M26" s="3">
        <f t="shared" si="2"/>
        <v>0</v>
      </c>
      <c r="N26" s="3">
        <f t="shared" si="3"/>
        <v>0</v>
      </c>
      <c r="O26" s="1"/>
      <c r="P26" s="1"/>
    </row>
    <row r="27" spans="2:16" ht="32.25" hidden="1" customHeight="1">
      <c r="B27" s="2">
        <v>18</v>
      </c>
      <c r="C27" s="2"/>
      <c r="D27" s="1"/>
      <c r="E27" s="1"/>
      <c r="F27" s="1"/>
      <c r="G27" s="21"/>
      <c r="H27" s="1"/>
      <c r="I27" s="1"/>
      <c r="J27" s="2">
        <f t="shared" si="0"/>
        <v>0</v>
      </c>
      <c r="K27" s="5"/>
      <c r="L27" s="3">
        <f t="shared" si="1"/>
        <v>0</v>
      </c>
      <c r="M27" s="3">
        <f t="shared" si="2"/>
        <v>0</v>
      </c>
      <c r="N27" s="3">
        <f t="shared" si="3"/>
        <v>0</v>
      </c>
      <c r="O27" s="1"/>
      <c r="P27" s="1"/>
    </row>
    <row r="28" spans="2:16" ht="32.25" hidden="1" customHeight="1">
      <c r="B28" s="2">
        <v>19</v>
      </c>
      <c r="C28" s="2"/>
      <c r="D28" s="1"/>
      <c r="E28" s="1"/>
      <c r="F28" s="1"/>
      <c r="G28" s="21"/>
      <c r="H28" s="1"/>
      <c r="I28" s="1"/>
      <c r="J28" s="2">
        <f t="shared" si="0"/>
        <v>0</v>
      </c>
      <c r="K28" s="5"/>
      <c r="L28" s="3">
        <f t="shared" si="1"/>
        <v>0</v>
      </c>
      <c r="M28" s="3">
        <f t="shared" si="2"/>
        <v>0</v>
      </c>
      <c r="N28" s="3">
        <f t="shared" si="3"/>
        <v>0</v>
      </c>
      <c r="O28" s="1"/>
      <c r="P28" s="1"/>
    </row>
    <row r="29" spans="2:16" ht="32.25" hidden="1" customHeight="1">
      <c r="B29" s="2">
        <v>20</v>
      </c>
      <c r="C29" s="2"/>
      <c r="D29" s="1"/>
      <c r="E29" s="1"/>
      <c r="F29" s="1"/>
      <c r="G29" s="21"/>
      <c r="H29" s="1"/>
      <c r="I29" s="1"/>
      <c r="J29" s="2">
        <f t="shared" si="0"/>
        <v>0</v>
      </c>
      <c r="K29" s="5"/>
      <c r="L29" s="3">
        <f t="shared" si="1"/>
        <v>0</v>
      </c>
      <c r="M29" s="3">
        <f t="shared" si="2"/>
        <v>0</v>
      </c>
      <c r="N29" s="3">
        <f t="shared" si="3"/>
        <v>0</v>
      </c>
      <c r="O29" s="1"/>
      <c r="P29" s="1"/>
    </row>
    <row r="30" spans="2:16" ht="32.25" hidden="1" customHeight="1">
      <c r="B30" s="2">
        <v>21</v>
      </c>
      <c r="C30" s="2"/>
      <c r="D30" s="1"/>
      <c r="E30" s="1"/>
      <c r="F30" s="1"/>
      <c r="G30" s="21"/>
      <c r="H30" s="1"/>
      <c r="I30" s="1"/>
      <c r="J30" s="2">
        <f t="shared" si="0"/>
        <v>0</v>
      </c>
      <c r="K30" s="5"/>
      <c r="L30" s="3">
        <f t="shared" si="1"/>
        <v>0</v>
      </c>
      <c r="M30" s="3">
        <f t="shared" si="2"/>
        <v>0</v>
      </c>
      <c r="N30" s="3">
        <f t="shared" si="3"/>
        <v>0</v>
      </c>
      <c r="O30" s="1"/>
      <c r="P30" s="1"/>
    </row>
    <row r="31" spans="2:16" ht="32.25" hidden="1" customHeight="1">
      <c r="B31" s="2">
        <v>22</v>
      </c>
      <c r="C31" s="2"/>
      <c r="D31" s="1"/>
      <c r="E31" s="1"/>
      <c r="F31" s="1"/>
      <c r="G31" s="21"/>
      <c r="H31" s="1"/>
      <c r="I31" s="1"/>
      <c r="J31" s="2">
        <f t="shared" si="0"/>
        <v>0</v>
      </c>
      <c r="K31" s="5"/>
      <c r="L31" s="3">
        <f t="shared" si="1"/>
        <v>0</v>
      </c>
      <c r="M31" s="3">
        <f t="shared" si="2"/>
        <v>0</v>
      </c>
      <c r="N31" s="3">
        <f t="shared" si="3"/>
        <v>0</v>
      </c>
      <c r="O31" s="1"/>
      <c r="P31" s="1"/>
    </row>
    <row r="32" spans="2:16" ht="32.25" hidden="1" customHeight="1">
      <c r="B32" s="2">
        <v>23</v>
      </c>
      <c r="C32" s="2"/>
      <c r="D32" s="1"/>
      <c r="E32" s="1"/>
      <c r="F32" s="1"/>
      <c r="G32" s="21"/>
      <c r="H32" s="1"/>
      <c r="I32" s="1"/>
      <c r="J32" s="2">
        <f t="shared" si="0"/>
        <v>0</v>
      </c>
      <c r="K32" s="5"/>
      <c r="L32" s="3">
        <f t="shared" si="1"/>
        <v>0</v>
      </c>
      <c r="M32" s="3">
        <f t="shared" si="2"/>
        <v>0</v>
      </c>
      <c r="N32" s="3">
        <f t="shared" si="3"/>
        <v>0</v>
      </c>
      <c r="O32" s="1"/>
      <c r="P32" s="1"/>
    </row>
    <row r="33" spans="2:16" ht="32.25" hidden="1" customHeight="1">
      <c r="B33" s="2">
        <v>24</v>
      </c>
      <c r="C33" s="2"/>
      <c r="D33" s="1"/>
      <c r="E33" s="1"/>
      <c r="F33" s="1"/>
      <c r="G33" s="21"/>
      <c r="H33" s="1"/>
      <c r="I33" s="1"/>
      <c r="J33" s="2">
        <f t="shared" si="0"/>
        <v>0</v>
      </c>
      <c r="K33" s="5"/>
      <c r="L33" s="3">
        <f t="shared" si="1"/>
        <v>0</v>
      </c>
      <c r="M33" s="3">
        <f t="shared" si="2"/>
        <v>0</v>
      </c>
      <c r="N33" s="3">
        <f t="shared" si="3"/>
        <v>0</v>
      </c>
      <c r="O33" s="1"/>
      <c r="P33" s="1"/>
    </row>
    <row r="34" spans="2:16" ht="32.25" hidden="1" customHeight="1" thickBot="1">
      <c r="B34" s="2">
        <v>25</v>
      </c>
      <c r="C34" s="43"/>
      <c r="D34" s="4"/>
      <c r="E34" s="1"/>
      <c r="F34" s="4"/>
      <c r="G34" s="22"/>
      <c r="H34" s="4"/>
      <c r="I34" s="4"/>
      <c r="J34" s="2">
        <f t="shared" si="0"/>
        <v>0</v>
      </c>
      <c r="K34" s="5"/>
      <c r="L34" s="3">
        <f t="shared" si="1"/>
        <v>0</v>
      </c>
      <c r="M34" s="3">
        <f t="shared" si="2"/>
        <v>0</v>
      </c>
      <c r="N34" s="3">
        <f t="shared" si="3"/>
        <v>0</v>
      </c>
      <c r="O34" s="4"/>
      <c r="P34" s="4"/>
    </row>
    <row r="35" spans="2:16" ht="20.100000000000001" hidden="1" customHeight="1" thickTop="1">
      <c r="D35" s="23" t="s">
        <v>9</v>
      </c>
      <c r="E35" s="247"/>
      <c r="F35" s="242"/>
      <c r="G35" s="242"/>
      <c r="H35" s="6" t="s">
        <v>7</v>
      </c>
      <c r="I35" s="6" t="s">
        <v>7</v>
      </c>
      <c r="J35" s="6" t="s">
        <v>7</v>
      </c>
      <c r="K35" s="6" t="s">
        <v>7</v>
      </c>
      <c r="L35" s="6" t="s">
        <v>7</v>
      </c>
      <c r="M35" s="6" t="s">
        <v>7</v>
      </c>
      <c r="N35" s="6" t="s">
        <v>7</v>
      </c>
      <c r="O35" s="242"/>
      <c r="P35" s="242"/>
    </row>
    <row r="36" spans="2:16" ht="32.25" hidden="1" customHeight="1">
      <c r="D36" s="24">
        <f>COUNTA(D10:D34)</f>
        <v>0</v>
      </c>
      <c r="E36" s="248"/>
      <c r="F36" s="243"/>
      <c r="G36" s="243"/>
      <c r="H36" s="7">
        <f t="shared" ref="H36:N36" si="4">SUM(H10:H34)</f>
        <v>0</v>
      </c>
      <c r="I36" s="7">
        <f t="shared" si="4"/>
        <v>0</v>
      </c>
      <c r="J36" s="7">
        <f t="shared" si="4"/>
        <v>0</v>
      </c>
      <c r="K36" s="7">
        <f t="shared" si="4"/>
        <v>0</v>
      </c>
      <c r="L36" s="7">
        <f t="shared" si="4"/>
        <v>0</v>
      </c>
      <c r="M36" s="7">
        <f t="shared" si="4"/>
        <v>0</v>
      </c>
      <c r="N36" s="7">
        <f t="shared" si="4"/>
        <v>0</v>
      </c>
      <c r="O36" s="243"/>
      <c r="P36" s="243"/>
    </row>
    <row r="37" spans="2:16" ht="32.25" customHeight="1">
      <c r="D37" s="39"/>
      <c r="E37" s="40"/>
      <c r="F37" s="41"/>
      <c r="G37" s="41"/>
      <c r="H37" s="27"/>
      <c r="I37" s="27"/>
      <c r="J37" s="27"/>
      <c r="K37" s="27"/>
      <c r="L37" s="27"/>
      <c r="M37" s="27"/>
      <c r="N37" s="27"/>
      <c r="O37" s="41"/>
      <c r="P37" s="41"/>
    </row>
    <row r="38" spans="2:16" ht="17.25" customHeight="1">
      <c r="C38" s="38" t="s">
        <v>131</v>
      </c>
      <c r="E38" s="37"/>
      <c r="F38" s="25"/>
      <c r="G38" s="25"/>
      <c r="H38" s="25"/>
      <c r="I38" s="26"/>
      <c r="J38" s="26"/>
      <c r="K38" s="26"/>
      <c r="L38" s="26"/>
      <c r="M38" s="26"/>
      <c r="N38" s="26"/>
      <c r="O38" s="27"/>
    </row>
    <row r="39" spans="2:16" ht="17.25" customHeight="1">
      <c r="C39" s="28" t="s">
        <v>54</v>
      </c>
      <c r="E39" s="28"/>
      <c r="F39" s="28"/>
      <c r="G39" s="28"/>
      <c r="H39" s="28"/>
      <c r="I39" s="28"/>
      <c r="J39" s="28"/>
      <c r="K39" s="28"/>
      <c r="L39" s="28"/>
      <c r="M39" s="28"/>
      <c r="N39" s="28"/>
    </row>
    <row r="40" spans="2:16" ht="17.25" customHeight="1">
      <c r="C40" s="28" t="s">
        <v>73</v>
      </c>
      <c r="E40" s="28"/>
      <c r="F40" s="28"/>
      <c r="G40" s="28"/>
      <c r="H40" s="28"/>
      <c r="I40" s="28"/>
      <c r="J40" s="28"/>
      <c r="K40" s="28"/>
      <c r="L40" s="28"/>
      <c r="M40" s="28"/>
      <c r="N40" s="28"/>
    </row>
    <row r="41" spans="2:16" ht="17.25" customHeight="1">
      <c r="C41" s="28" t="s">
        <v>132</v>
      </c>
      <c r="E41" s="28"/>
      <c r="F41" s="28"/>
      <c r="G41" s="28"/>
      <c r="H41" s="28"/>
      <c r="I41" s="28"/>
      <c r="J41" s="28"/>
      <c r="K41" s="28"/>
      <c r="L41" s="28"/>
      <c r="M41" s="28"/>
      <c r="N41" s="28"/>
    </row>
    <row r="42" spans="2:16" ht="17.25" customHeight="1">
      <c r="C42" s="28" t="s">
        <v>133</v>
      </c>
      <c r="E42" s="28"/>
      <c r="F42" s="28"/>
      <c r="G42" s="28"/>
      <c r="H42" s="28"/>
      <c r="I42" s="28"/>
      <c r="J42" s="28"/>
      <c r="K42" s="28"/>
      <c r="L42" s="28"/>
      <c r="M42" s="28"/>
      <c r="N42" s="28"/>
    </row>
    <row r="43" spans="2:16" ht="17.25" customHeight="1">
      <c r="C43" s="28" t="s">
        <v>134</v>
      </c>
      <c r="E43" s="28"/>
      <c r="F43" s="28"/>
      <c r="G43" s="28"/>
      <c r="H43" s="28"/>
      <c r="I43" s="28"/>
      <c r="J43" s="28"/>
      <c r="K43" s="28"/>
      <c r="L43" s="28"/>
      <c r="M43" s="28"/>
      <c r="N43" s="28"/>
    </row>
    <row r="44" spans="2:16" ht="17.25" customHeight="1">
      <c r="C44" s="28" t="s">
        <v>84</v>
      </c>
      <c r="E44" s="28"/>
      <c r="F44" s="28"/>
      <c r="G44" s="28"/>
      <c r="H44" s="28"/>
      <c r="I44" s="28"/>
      <c r="J44" s="28"/>
      <c r="K44" s="33" t="s">
        <v>0</v>
      </c>
      <c r="M44" s="28"/>
      <c r="N44" s="28"/>
    </row>
    <row r="45" spans="2:16" ht="17.25" customHeight="1">
      <c r="C45" s="28" t="s">
        <v>81</v>
      </c>
      <c r="E45" s="28"/>
      <c r="F45" s="28"/>
      <c r="G45" s="28"/>
      <c r="H45" s="28"/>
      <c r="I45" s="28"/>
      <c r="J45" s="28"/>
      <c r="K45" s="33" t="s">
        <v>0</v>
      </c>
      <c r="M45" s="28"/>
      <c r="N45" s="28"/>
    </row>
    <row r="46" spans="2:16" ht="17.25" customHeight="1">
      <c r="C46" s="28" t="s">
        <v>82</v>
      </c>
      <c r="E46" s="28"/>
      <c r="F46" s="28"/>
      <c r="G46" s="28"/>
      <c r="H46" s="28"/>
      <c r="I46" s="28"/>
      <c r="J46" s="28"/>
      <c r="K46" s="33" t="s">
        <v>0</v>
      </c>
      <c r="M46" s="28"/>
      <c r="N46" s="28"/>
    </row>
    <row r="47" spans="2:16" ht="17.25" customHeight="1">
      <c r="C47" s="28" t="s">
        <v>83</v>
      </c>
      <c r="E47" s="28"/>
      <c r="F47" s="28"/>
      <c r="G47" s="28"/>
      <c r="H47" s="28"/>
      <c r="I47" s="28"/>
      <c r="J47" s="28"/>
      <c r="K47" s="33" t="s">
        <v>85</v>
      </c>
      <c r="M47" s="28"/>
      <c r="N47" s="28"/>
    </row>
    <row r="48" spans="2:16" ht="17.25" customHeight="1">
      <c r="E48" s="28"/>
      <c r="F48" s="28"/>
      <c r="G48" s="28"/>
      <c r="H48" s="28"/>
      <c r="I48" s="28"/>
      <c r="J48" s="28"/>
      <c r="M48" s="28"/>
      <c r="N48" s="28"/>
    </row>
    <row r="49" spans="4:15" ht="17.25" customHeight="1">
      <c r="E49" s="28"/>
      <c r="F49" s="28"/>
      <c r="G49" s="28"/>
      <c r="H49" s="28"/>
      <c r="I49" s="28"/>
      <c r="J49" s="28"/>
      <c r="M49" s="28"/>
      <c r="N49" s="28"/>
    </row>
    <row r="50" spans="4:15" ht="17.25" customHeight="1">
      <c r="E50" s="28"/>
      <c r="F50" s="28"/>
      <c r="G50" s="28"/>
      <c r="H50" s="28"/>
      <c r="I50" s="28"/>
      <c r="J50" s="28"/>
      <c r="M50" s="28"/>
      <c r="N50" s="28"/>
    </row>
    <row r="51" spans="4:15" ht="32.25" customHeight="1">
      <c r="D51" s="29"/>
      <c r="E51" s="29"/>
    </row>
    <row r="52" spans="4:15" ht="17.25" customHeight="1">
      <c r="D52" s="28"/>
      <c r="E52" s="28"/>
      <c r="F52" s="28"/>
      <c r="G52" s="28"/>
      <c r="H52" s="28"/>
      <c r="I52" s="28"/>
      <c r="J52" s="28"/>
      <c r="K52" s="28"/>
      <c r="L52" s="33"/>
      <c r="M52" s="28"/>
      <c r="N52" s="28"/>
      <c r="O52" s="28"/>
    </row>
  </sheetData>
  <sheetProtection algorithmName="SHA-512" hashValue="SnDHgCrZKvWsczvi9UZSbM+GsOuSXvZeMPL5fDWiHCycloTxtWDSgkhDdMNN7R1tKFZUUjjGoAy8czUuWcGojg==" saltValue="ZixqsmPHI32ydyx4iZaHWw==" spinCount="100000" sheet="1" objects="1" scenarios="1" selectLockedCells="1"/>
  <dataConsolidate/>
  <mergeCells count="8">
    <mergeCell ref="B3:O3"/>
    <mergeCell ref="B5:D5"/>
    <mergeCell ref="F35:F36"/>
    <mergeCell ref="G35:G36"/>
    <mergeCell ref="O35:O36"/>
    <mergeCell ref="N5:P5"/>
    <mergeCell ref="E35:E36"/>
    <mergeCell ref="P35:P36"/>
  </mergeCells>
  <phoneticPr fontId="4"/>
  <dataValidations count="4">
    <dataValidation type="list" allowBlank="1" showInputMessage="1" showErrorMessage="1" sqref="E10:E34" xr:uid="{B5AF2531-276F-45E9-9F52-32DE321D3DFF}">
      <formula1>"児童発達支援センター,児童発達支援事業所"</formula1>
    </dataValidation>
    <dataValidation type="list" allowBlank="1" showInputMessage="1" showErrorMessage="1" sqref="D10:D34" xr:uid="{810097BF-08A4-4084-9B38-6C55EC1B321D}">
      <formula1>"公立,私立"</formula1>
    </dataValidation>
    <dataValidation type="list" allowBlank="1" showInputMessage="1" showErrorMessage="1" sqref="F53:F60" xr:uid="{3EBA1224-6589-49F1-A940-AF4AC3D1C9EC}">
      <formula1>"国立,公立,私立"</formula1>
    </dataValidation>
    <dataValidation type="textLength" allowBlank="1" showInputMessage="1" showErrorMessage="1" prompt="事業所番号を10桁で入力してください。" sqref="C10" xr:uid="{D9AB326C-A2A5-4AEC-876F-CC7B5790C3ED}">
      <formula1>10</formula1>
      <formula2>10</formula2>
    </dataValidation>
  </dataValidations>
  <printOptions horizontalCentered="1"/>
  <pageMargins left="0.31496062992125984" right="0.31496062992125984" top="0.35433070866141736" bottom="0.35433070866141736" header="0.31496062992125984" footer="0.31496062992125984"/>
  <pageSetup paperSize="9" scale="3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80E63-C46C-4967-8E24-1F478DEA62DA}">
  <dimension ref="B2:X5"/>
  <sheetViews>
    <sheetView workbookViewId="0">
      <selection sqref="A1:XFD1048576"/>
    </sheetView>
  </sheetViews>
  <sheetFormatPr defaultRowHeight="18"/>
  <cols>
    <col min="1" max="1" width="8.796875" style="178"/>
    <col min="2" max="2" width="26.09765625" style="178" bestFit="1" customWidth="1"/>
    <col min="3" max="24" width="18.5" style="178" customWidth="1"/>
    <col min="25" max="16384" width="8.796875" style="178"/>
  </cols>
  <sheetData>
    <row r="2" spans="2:24" ht="26.4">
      <c r="B2" s="173" t="s">
        <v>135</v>
      </c>
      <c r="C2" s="173" t="s">
        <v>136</v>
      </c>
      <c r="D2" s="174" t="s">
        <v>38</v>
      </c>
      <c r="E2" s="175" t="s">
        <v>37</v>
      </c>
      <c r="F2" s="174" t="s">
        <v>36</v>
      </c>
      <c r="G2" s="174" t="s">
        <v>35</v>
      </c>
      <c r="H2" s="175" t="s">
        <v>34</v>
      </c>
      <c r="I2" s="175" t="s">
        <v>33</v>
      </c>
      <c r="J2" s="174" t="s">
        <v>32</v>
      </c>
      <c r="K2" s="176" t="s">
        <v>31</v>
      </c>
      <c r="L2" s="176" t="s">
        <v>30</v>
      </c>
      <c r="M2" s="176" t="s">
        <v>29</v>
      </c>
      <c r="N2" s="176" t="s">
        <v>28</v>
      </c>
      <c r="O2" s="176" t="s">
        <v>27</v>
      </c>
      <c r="P2" s="176" t="s">
        <v>26</v>
      </c>
      <c r="Q2" s="176" t="s">
        <v>25</v>
      </c>
      <c r="R2" s="177" t="s">
        <v>76</v>
      </c>
      <c r="S2" s="173" t="s">
        <v>145</v>
      </c>
      <c r="T2" s="173" t="s">
        <v>137</v>
      </c>
      <c r="U2" s="173" t="s">
        <v>138</v>
      </c>
      <c r="V2" s="173" t="s">
        <v>139</v>
      </c>
      <c r="W2" s="173" t="s">
        <v>140</v>
      </c>
      <c r="X2" s="173" t="s">
        <v>141</v>
      </c>
    </row>
    <row r="3" spans="2:24">
      <c r="B3" s="178" t="s">
        <v>142</v>
      </c>
      <c r="C3" s="179">
        <f>安全装置!C28</f>
        <v>0</v>
      </c>
      <c r="D3" s="179">
        <f>安全装置!D28</f>
        <v>0</v>
      </c>
      <c r="E3" s="179">
        <f>安全装置!E28</f>
        <v>0</v>
      </c>
      <c r="F3" s="179">
        <f>安全装置!F28</f>
        <v>0</v>
      </c>
      <c r="G3" s="179">
        <f>安全装置!G28</f>
        <v>0</v>
      </c>
      <c r="H3" s="179">
        <f>安全装置!H28</f>
        <v>0</v>
      </c>
      <c r="I3" s="179">
        <f>安全装置!I28</f>
        <v>0</v>
      </c>
      <c r="J3" s="179">
        <f>安全装置!J28</f>
        <v>0</v>
      </c>
      <c r="K3" s="179">
        <f>安全装置!K28</f>
        <v>0</v>
      </c>
      <c r="L3" s="179">
        <f>安全装置!L28</f>
        <v>0</v>
      </c>
      <c r="M3" s="179">
        <f>安全装置!M28</f>
        <v>0</v>
      </c>
      <c r="N3" s="179">
        <f>安全装置!N28</f>
        <v>0</v>
      </c>
      <c r="O3" s="179">
        <f>安全装置!O28</f>
        <v>0</v>
      </c>
      <c r="P3" s="179">
        <f>安全装置!P28</f>
        <v>0</v>
      </c>
      <c r="Q3" s="179">
        <f>安全装置!Q28</f>
        <v>0</v>
      </c>
      <c r="R3" s="179">
        <f>安全装置!R28</f>
        <v>0</v>
      </c>
      <c r="S3" s="179">
        <f>安全装置!S28</f>
        <v>0</v>
      </c>
      <c r="T3" s="179">
        <f>安全装置!T28</f>
        <v>0</v>
      </c>
      <c r="U3" s="179">
        <f>安全装置!U28</f>
        <v>0</v>
      </c>
      <c r="V3" s="179">
        <f>安全装置!V28</f>
        <v>0</v>
      </c>
      <c r="W3" s="179">
        <f>安全装置!W28</f>
        <v>0</v>
      </c>
      <c r="X3" s="179">
        <f>安全装置!X28</f>
        <v>0</v>
      </c>
    </row>
    <row r="4" spans="2:24">
      <c r="B4" s="178" t="s">
        <v>143</v>
      </c>
      <c r="C4" s="179">
        <f>安全装置!C44</f>
        <v>0</v>
      </c>
      <c r="D4" s="179">
        <f>安全装置!D44</f>
        <v>0</v>
      </c>
      <c r="E4" s="179">
        <f>安全装置!E44</f>
        <v>0</v>
      </c>
      <c r="F4" s="179">
        <f>安全装置!F44</f>
        <v>0</v>
      </c>
      <c r="G4" s="179">
        <f>安全装置!G44</f>
        <v>0</v>
      </c>
      <c r="H4" s="179">
        <f>安全装置!H44</f>
        <v>0</v>
      </c>
      <c r="I4" s="179">
        <f>安全装置!I44</f>
        <v>0</v>
      </c>
      <c r="J4" s="179">
        <f>安全装置!J44</f>
        <v>0</v>
      </c>
      <c r="K4" s="179">
        <f>安全装置!K44</f>
        <v>0</v>
      </c>
      <c r="L4" s="179">
        <f>安全装置!L44</f>
        <v>0</v>
      </c>
      <c r="M4" s="179">
        <f>安全装置!M44</f>
        <v>0</v>
      </c>
      <c r="N4" s="179">
        <f>安全装置!N44</f>
        <v>0</v>
      </c>
      <c r="O4" s="179">
        <f>安全装置!O44</f>
        <v>0</v>
      </c>
      <c r="P4" s="179">
        <f>安全装置!P44</f>
        <v>0</v>
      </c>
      <c r="Q4" s="179">
        <f>安全装置!Q44</f>
        <v>0</v>
      </c>
      <c r="R4" s="179">
        <f>安全装置!R44</f>
        <v>0</v>
      </c>
      <c r="S4" s="179">
        <f>安全装置!S44</f>
        <v>0</v>
      </c>
      <c r="T4" s="179">
        <f>安全装置!T44</f>
        <v>0</v>
      </c>
      <c r="U4" s="179">
        <f>安全装置!U44</f>
        <v>0</v>
      </c>
      <c r="V4" s="179">
        <f>安全装置!V44</f>
        <v>0</v>
      </c>
      <c r="W4" s="179">
        <f>安全装置!W44</f>
        <v>0</v>
      </c>
      <c r="X4" s="179">
        <f>安全装置!X44</f>
        <v>0</v>
      </c>
    </row>
    <row r="5" spans="2:24">
      <c r="B5" s="178" t="s">
        <v>144</v>
      </c>
      <c r="C5" s="179">
        <f>安全装置!C60</f>
        <v>0</v>
      </c>
      <c r="D5" s="179">
        <f>安全装置!D60</f>
        <v>0</v>
      </c>
      <c r="E5" s="179">
        <f>安全装置!E60</f>
        <v>0</v>
      </c>
      <c r="F5" s="179">
        <f>安全装置!F60</f>
        <v>0</v>
      </c>
      <c r="G5" s="179">
        <f>安全装置!G60</f>
        <v>0</v>
      </c>
      <c r="H5" s="179">
        <f>安全装置!H60</f>
        <v>0</v>
      </c>
      <c r="I5" s="179">
        <f>安全装置!I60</f>
        <v>0</v>
      </c>
      <c r="J5" s="179">
        <f>安全装置!J60</f>
        <v>0</v>
      </c>
      <c r="K5" s="179">
        <f>安全装置!K60</f>
        <v>0</v>
      </c>
      <c r="L5" s="179">
        <f>安全装置!L60</f>
        <v>0</v>
      </c>
      <c r="M5" s="179">
        <f>安全装置!M60</f>
        <v>0</v>
      </c>
      <c r="N5" s="179">
        <f>安全装置!N60</f>
        <v>0</v>
      </c>
      <c r="O5" s="179">
        <f>安全装置!O60</f>
        <v>0</v>
      </c>
      <c r="P5" s="179">
        <f>安全装置!P60</f>
        <v>0</v>
      </c>
      <c r="Q5" s="179">
        <f>安全装置!Q60</f>
        <v>0</v>
      </c>
      <c r="R5" s="179">
        <f>安全装置!R60</f>
        <v>0</v>
      </c>
      <c r="S5" s="179">
        <f>安全装置!S60</f>
        <v>0</v>
      </c>
      <c r="T5" s="179">
        <f>安全装置!T60</f>
        <v>0</v>
      </c>
      <c r="U5" s="179">
        <f>安全装置!U60</f>
        <v>0</v>
      </c>
      <c r="V5" s="179">
        <f>安全装置!V60</f>
        <v>0</v>
      </c>
      <c r="W5" s="179">
        <f>安全装置!W60</f>
        <v>0</v>
      </c>
      <c r="X5" s="179">
        <f>安全装置!X60</f>
        <v>0</v>
      </c>
    </row>
  </sheetData>
  <sheetProtection algorithmName="SHA-512" hashValue="hhfN7CH4xXxOmbc7Pyr8xrWSx4lHYMy7cpAeN5hL1zWemvwih3KQJ6ORwn0Y99hiO4ajuKqa5fI7dYmo1BVE9w==" saltValue="CY/nJU/TzMkBLLkwazs+ew==" spinCount="100000" sheet="1" objects="1" scenarios="1"/>
  <phoneticPr fontId="4"/>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C2D7E-3443-4625-A1DC-07E1BA10EC0E}">
  <dimension ref="B2:Q3"/>
  <sheetViews>
    <sheetView workbookViewId="0"/>
  </sheetViews>
  <sheetFormatPr defaultRowHeight="18"/>
  <cols>
    <col min="1" max="1" width="8.796875" style="178"/>
    <col min="2" max="2" width="10.3984375" style="178" bestFit="1" customWidth="1"/>
    <col min="3" max="3" width="14.3984375" style="178" bestFit="1" customWidth="1"/>
    <col min="4" max="6" width="8.59765625" style="178" bestFit="1" customWidth="1"/>
    <col min="7" max="7" width="18.296875" style="178" bestFit="1" customWidth="1"/>
    <col min="8" max="8" width="24.09765625" style="178" bestFit="1" customWidth="1"/>
    <col min="9" max="9" width="6.796875" style="178" bestFit="1" customWidth="1"/>
    <col min="10" max="10" width="14.3984375" style="178" bestFit="1" customWidth="1"/>
    <col min="11" max="11" width="6.796875" style="178" bestFit="1" customWidth="1"/>
    <col min="12" max="12" width="14.3984375" style="178" bestFit="1" customWidth="1"/>
    <col min="13" max="13" width="12.3984375" style="178" bestFit="1" customWidth="1"/>
    <col min="14" max="15" width="14.3984375" style="178" bestFit="1" customWidth="1"/>
    <col min="16" max="16" width="28.09765625" style="178" bestFit="1" customWidth="1"/>
    <col min="17" max="17" width="18.19921875" style="178" customWidth="1"/>
    <col min="18" max="16384" width="8.796875" style="178"/>
  </cols>
  <sheetData>
    <row r="2" spans="2:17">
      <c r="B2" s="180" t="s">
        <v>136</v>
      </c>
      <c r="C2" s="180" t="s">
        <v>67</v>
      </c>
      <c r="D2" s="180" t="s">
        <v>66</v>
      </c>
      <c r="E2" s="180" t="s">
        <v>65</v>
      </c>
      <c r="F2" s="180" t="s">
        <v>64</v>
      </c>
      <c r="G2" s="180" t="s">
        <v>63</v>
      </c>
      <c r="H2" s="180" t="s">
        <v>62</v>
      </c>
      <c r="I2" s="180" t="s">
        <v>61</v>
      </c>
      <c r="J2" s="180" t="s">
        <v>31</v>
      </c>
      <c r="K2" s="180" t="s">
        <v>30</v>
      </c>
      <c r="L2" s="180" t="s">
        <v>146</v>
      </c>
      <c r="M2" s="180" t="s">
        <v>70</v>
      </c>
      <c r="N2" s="180" t="s">
        <v>29</v>
      </c>
      <c r="O2" s="180" t="s">
        <v>28</v>
      </c>
      <c r="P2" s="180" t="s">
        <v>60</v>
      </c>
      <c r="Q2" s="180" t="s">
        <v>75</v>
      </c>
    </row>
    <row r="3" spans="2:17">
      <c r="B3" s="179">
        <f>ICT!C10</f>
        <v>0</v>
      </c>
      <c r="C3" s="179">
        <f>ICT!D10</f>
        <v>0</v>
      </c>
      <c r="D3" s="179">
        <f>ICT!E10</f>
        <v>0</v>
      </c>
      <c r="E3" s="179">
        <f>ICT!F10</f>
        <v>0</v>
      </c>
      <c r="F3" s="179">
        <f>ICT!G10</f>
        <v>0</v>
      </c>
      <c r="G3" s="179">
        <f>ICT!H10</f>
        <v>0</v>
      </c>
      <c r="H3" s="179">
        <f>ICT!I10</f>
        <v>0</v>
      </c>
      <c r="I3" s="179">
        <f>ICT!J10</f>
        <v>0</v>
      </c>
      <c r="J3" s="179">
        <f>ICT!K10</f>
        <v>0</v>
      </c>
      <c r="K3" s="179">
        <f>ICT!L10</f>
        <v>0</v>
      </c>
      <c r="L3" s="179">
        <f>ICT!M10</f>
        <v>0</v>
      </c>
      <c r="M3" s="179">
        <f>ICT!N10</f>
        <v>0</v>
      </c>
      <c r="N3" s="179">
        <f>ICT!O10</f>
        <v>0</v>
      </c>
      <c r="O3" s="179">
        <f>ICT!P10</f>
        <v>0</v>
      </c>
      <c r="P3" s="179">
        <f>ICT!Q10</f>
        <v>0</v>
      </c>
      <c r="Q3" s="179">
        <f>ICT!R10</f>
        <v>0</v>
      </c>
    </row>
  </sheetData>
  <sheetProtection algorithmName="SHA-512" hashValue="ekoN1o2M4jvSUR5eKCdlByZ8KgSns2Xk8C5rzZnfPvJAHJsINLpJA42S1nGtmxuHD8Ue1E3vfRnIuHROIVdedQ==" saltValue="2qGKJWPjii/HQ69ptyzI/A==" spinCount="100000" sheet="1" objects="1" scenarios="1"/>
  <phoneticPr fontId="4"/>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2D1AFDCE7E96346BCA07D963586D1C2" ma:contentTypeVersion="11" ma:contentTypeDescription="新しいドキュメントを作成します。" ma:contentTypeScope="" ma:versionID="5135f1127898c7016b53f4311a708b28">
  <xsd:schema xmlns:xsd="http://www.w3.org/2001/XMLSchema" xmlns:xs="http://www.w3.org/2001/XMLSchema" xmlns:p="http://schemas.microsoft.com/office/2006/metadata/properties" xmlns:ns2="f2cb15c1-d730-4d29-811f-db69e03125d7" xmlns:ns3="7f1e29f5-1aa2-4ed7-a4c5-0f459278da93" targetNamespace="http://schemas.microsoft.com/office/2006/metadata/properties" ma:root="true" ma:fieldsID="b587f1ed194bcaac2fdad273bbd476ba" ns2:_="" ns3:_="">
    <xsd:import namespace="f2cb15c1-d730-4d29-811f-db69e03125d7"/>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cb15c1-d730-4d29-811f-db69e0312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f2cb15c1-d730-4d29-811f-db69e03125d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EAC674-D9C6-47A3-9699-5F2EEF1FAE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cb15c1-d730-4d29-811f-db69e03125d7"/>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24C6BD-E9E9-4BA6-AE71-820FA06C558F}">
  <ds:schemaRefs>
    <ds:schemaRef ds:uri="http://schemas.microsoft.com/sharepoint/v3/contenttype/forms"/>
  </ds:schemaRefs>
</ds:datastoreItem>
</file>

<file path=customXml/itemProps3.xml><?xml version="1.0" encoding="utf-8"?>
<ds:datastoreItem xmlns:ds="http://schemas.openxmlformats.org/officeDocument/2006/customXml" ds:itemID="{6539497A-6D32-4C45-B285-9A2C18300565}">
  <ds:schemaRefs>
    <ds:schemaRef ds:uri="http://purl.org/dc/terms/"/>
    <ds:schemaRef ds:uri="f2cb15c1-d730-4d29-811f-db69e03125d7"/>
    <ds:schemaRef ds:uri="http://schemas.microsoft.com/office/2006/documentManagement/types"/>
    <ds:schemaRef ds:uri="http://schemas.microsoft.com/office/2006/metadata/properties"/>
    <ds:schemaRef ds:uri="http://purl.org/dc/elements/1.1/"/>
    <ds:schemaRef ds:uri="http://purl.org/dc/dcmitype/"/>
    <ds:schemaRef ds:uri="http://schemas.microsoft.com/office/infopath/2007/PartnerControls"/>
    <ds:schemaRef ds:uri="http://schemas.openxmlformats.org/package/2006/metadata/core-properties"/>
    <ds:schemaRef ds:uri="7f1e29f5-1aa2-4ed7-a4c5-0f459278da9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安全装置</vt:lpstr>
      <vt:lpstr>ICT</vt:lpstr>
      <vt:lpstr>集計用(安全装置分)</vt:lpstr>
      <vt:lpstr>集計用(ICT分)</vt:lpstr>
      <vt:lpstr>ICT!Print_Area</vt:lpstr>
      <vt:lpstr>安全装置!Print_Area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涼大(iida-shouta.jx8)</dc:creator>
  <cp:lastModifiedBy>西　健吾</cp:lastModifiedBy>
  <cp:lastPrinted>2023-07-31T06:13:29Z</cp:lastPrinted>
  <dcterms:created xsi:type="dcterms:W3CDTF">2015-06-05T18:19:34Z</dcterms:created>
  <dcterms:modified xsi:type="dcterms:W3CDTF">2023-11-10T04:54:34Z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0x01010082D1AFDCE7E96346BCA07D963586D1C2</vt:lpwstr>
  </property>
  <property fmtid="{D5CDD505-2E9C-101B-9397-08002B2CF9AE}" pid="3" name="MediaServiceImageTags">
    <vt:lpwstr/>
  </property>
</Properties>
</file>