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5（R4就労人数調査）\03_調査票（府から市へ依頼）\0616〆_大阪府就労人数調査（R4実績）\"/>
    </mc:Choice>
  </mc:AlternateContent>
  <bookViews>
    <workbookView xWindow="-120" yWindow="-120" windowWidth="20730" windowHeight="11160"/>
  </bookViews>
  <sheets>
    <sheet name="事業所回答（シート追加・名称変更禁止）" sheetId="1" r:id="rId1"/>
    <sheet name="集計（名称変更禁止）" sheetId="2" r:id="rId2"/>
    <sheet name="プルダウンリスト" sheetId="3" r:id="rId3"/>
  </sheets>
  <definedNames>
    <definedName name="_xlnm._FilterDatabase" localSheetId="1" hidden="1">'集計（名称変更禁止）'!$A$1:$IL$1</definedName>
    <definedName name="_xlnm.Print_Area" localSheetId="0">'事業所回答（シート追加・名称変更禁止）'!$A$1:$Z$203</definedName>
    <definedName name="サービス種別">プルダウンリスト!$F$1:$F$1</definedName>
    <definedName name="就労継続支援A型事業">プルダウンリスト!#REF!</definedName>
    <definedName name="就労継続支援A型事業所">プルダウンリスト!#REF!</definedName>
    <definedName name="就労継続支援B型事業">プルダウンリスト!#REF!</definedName>
    <definedName name="就労継続支援B型事業所">プルダウンリスト!#REF!</definedName>
    <definedName name="就労定着支援事業所">プルダウンリスト!$F$3:$F$9</definedName>
    <definedName name="定着・旧報酬">プルダウンリスト!#REF!</definedName>
    <definedName name="報酬単価">プルダウンリスト!$F$1:$F$1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1" i="1" l="1"/>
  <c r="B141" i="1"/>
  <c r="B140" i="1"/>
  <c r="B139" i="1"/>
  <c r="B138" i="1"/>
  <c r="B137" i="1"/>
  <c r="B136" i="1"/>
  <c r="T51" i="1" l="1"/>
  <c r="T84" i="1"/>
  <c r="T120" i="1"/>
  <c r="H76" i="1"/>
  <c r="B176" i="1" l="1"/>
  <c r="G33" i="1"/>
  <c r="IR2" i="2" l="1"/>
  <c r="IQ2" i="2"/>
  <c r="IO2" i="2"/>
  <c r="IN2" i="2"/>
  <c r="IM2" i="2"/>
  <c r="IP2" i="2"/>
  <c r="GB2" i="2"/>
  <c r="GA2" i="2"/>
  <c r="FZ2" i="2"/>
  <c r="FY2" i="2"/>
  <c r="FN2" i="2"/>
  <c r="FM2" i="2"/>
  <c r="FL2" i="2"/>
  <c r="FK2" i="2"/>
  <c r="FJ2" i="2"/>
  <c r="EY2" i="2"/>
  <c r="EX2" i="2"/>
  <c r="EW2" i="2"/>
  <c r="EV2" i="2"/>
  <c r="EU2" i="2"/>
  <c r="G130" i="1"/>
  <c r="Q126" i="1"/>
  <c r="G2" i="2"/>
  <c r="B73" i="1" l="1"/>
  <c r="B40" i="1"/>
  <c r="S35" i="3"/>
  <c r="B189" i="1" l="1"/>
  <c r="B188" i="1"/>
  <c r="B187" i="1"/>
  <c r="B186" i="1"/>
  <c r="B185" i="1"/>
  <c r="B184" i="1"/>
  <c r="B183" i="1"/>
  <c r="B148" i="1"/>
  <c r="B108" i="1"/>
  <c r="G181" i="1"/>
  <c r="G174" i="1"/>
  <c r="Q166" i="1"/>
  <c r="H105" i="1"/>
  <c r="H70" i="1"/>
  <c r="G37" i="1"/>
  <c r="AB16" i="1"/>
  <c r="I2" i="2" l="1"/>
  <c r="H2" i="2"/>
  <c r="IL2" i="2" l="1"/>
  <c r="IK2" i="2"/>
  <c r="IJ2" i="2"/>
  <c r="II2" i="2"/>
  <c r="IH2" i="2"/>
  <c r="IG2" i="2"/>
  <c r="HR2" i="2"/>
  <c r="HC2" i="2"/>
  <c r="IF2" i="2"/>
  <c r="HQ2" i="2"/>
  <c r="HB2" i="2"/>
  <c r="IE2" i="2"/>
  <c r="HP2" i="2"/>
  <c r="HA2" i="2"/>
  <c r="ID2" i="2"/>
  <c r="HO2" i="2"/>
  <c r="GZ2" i="2"/>
  <c r="IC2" i="2"/>
  <c r="HN2" i="2"/>
  <c r="GY2" i="2"/>
  <c r="IB2" i="2"/>
  <c r="HM2" i="2"/>
  <c r="GX2" i="2"/>
  <c r="IA2" i="2"/>
  <c r="HL2" i="2"/>
  <c r="GW2" i="2"/>
  <c r="HZ2" i="2"/>
  <c r="HK2" i="2"/>
  <c r="GV2" i="2"/>
  <c r="HY2" i="2"/>
  <c r="HJ2" i="2"/>
  <c r="GU2" i="2"/>
  <c r="HX2" i="2"/>
  <c r="HI2" i="2"/>
  <c r="GT2" i="2"/>
  <c r="HW2" i="2"/>
  <c r="HH2" i="2"/>
  <c r="GS2" i="2"/>
  <c r="HV2" i="2"/>
  <c r="HG2" i="2"/>
  <c r="GR2" i="2"/>
  <c r="HU2" i="2"/>
  <c r="HF2" i="2"/>
  <c r="GQ2" i="2"/>
  <c r="HT2" i="2"/>
  <c r="HE2" i="2"/>
  <c r="GP2" i="2"/>
  <c r="HS2" i="2"/>
  <c r="HD2" i="2"/>
  <c r="GO2" i="2"/>
  <c r="GN2" i="2"/>
  <c r="GM2" i="2"/>
  <c r="GL2" i="2"/>
  <c r="GK2" i="2"/>
  <c r="GJ2" i="2"/>
  <c r="GI2" i="2"/>
  <c r="GH2" i="2"/>
  <c r="GF2" i="2"/>
  <c r="GG2" i="2"/>
  <c r="GE2" i="2"/>
  <c r="GD2" i="2"/>
  <c r="GC2" i="2"/>
  <c r="H145" i="1"/>
  <c r="FR2" i="2"/>
  <c r="ET2" i="2"/>
  <c r="ES2" i="2"/>
  <c r="ER2" i="2"/>
  <c r="EO2" i="2"/>
  <c r="EN2" i="2"/>
  <c r="EJ2" i="2"/>
  <c r="EI2" i="2"/>
  <c r="EH2" i="2"/>
  <c r="EG2" i="2"/>
  <c r="EF2" i="2"/>
  <c r="EE2" i="2"/>
  <c r="ED2" i="2"/>
  <c r="EC2" i="2"/>
  <c r="EB2" i="2"/>
  <c r="EA2" i="2"/>
  <c r="DZ2" i="2"/>
  <c r="DY2" i="2"/>
  <c r="G65" i="1"/>
  <c r="G133" i="1" l="1"/>
  <c r="G171" i="1"/>
  <c r="H151" i="1" l="1"/>
  <c r="T160" i="1" s="1"/>
  <c r="J135" i="1"/>
  <c r="H43" i="1"/>
  <c r="G62" i="1"/>
  <c r="J65" i="1" s="1"/>
  <c r="F2" i="2"/>
  <c r="IS2" i="2" l="1"/>
  <c r="FI2" i="2" l="1"/>
  <c r="FH2" i="2"/>
  <c r="FG2" i="2"/>
  <c r="FX2" i="2"/>
  <c r="FW2" i="2"/>
  <c r="FV2" i="2"/>
  <c r="FU2" i="2"/>
  <c r="FT2" i="2"/>
  <c r="FS2" i="2"/>
  <c r="FQ2" i="2"/>
  <c r="FP2" i="2"/>
  <c r="FO2" i="2"/>
  <c r="FC2" i="2"/>
  <c r="FD2" i="2"/>
  <c r="FF2" i="2"/>
  <c r="FE2" i="2"/>
  <c r="FB2" i="2"/>
  <c r="FA2" i="2"/>
  <c r="EZ2" i="2"/>
  <c r="EQ2" i="2"/>
  <c r="EP2" i="2"/>
  <c r="EM2" i="2"/>
  <c r="EK2" i="2"/>
  <c r="EL2" i="2"/>
  <c r="AC2" i="2" l="1"/>
  <c r="DX2" i="2" l="1"/>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V2" i="2"/>
  <c r="BW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B2" i="2"/>
  <c r="AA2" i="2"/>
  <c r="Z2" i="2"/>
  <c r="Y2" i="2"/>
  <c r="X2" i="2"/>
  <c r="W2" i="2"/>
  <c r="V2" i="2"/>
  <c r="U2" i="2"/>
  <c r="T2" i="2"/>
  <c r="S2" i="2"/>
  <c r="R2" i="2"/>
  <c r="Q2" i="2"/>
  <c r="Q91" i="1" l="1"/>
  <c r="Q58" i="1"/>
  <c r="P2" i="2" l="1"/>
  <c r="O2" i="2"/>
  <c r="D2" i="2"/>
  <c r="N2" i="2" l="1"/>
  <c r="M2" i="2"/>
  <c r="L2" i="2"/>
  <c r="K2" i="2"/>
  <c r="J2" i="2"/>
  <c r="B2" i="2"/>
  <c r="E2" i="2"/>
  <c r="C2" i="2"/>
  <c r="A2" i="2"/>
</calcChain>
</file>

<file path=xl/sharedStrings.xml><?xml version="1.0" encoding="utf-8"?>
<sst xmlns="http://schemas.openxmlformats.org/spreadsheetml/2006/main" count="926" uniqueCount="262">
  <si>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</si>
  <si>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</si>
  <si>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</si>
  <si>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</si>
  <si>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</si>
  <si>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指定年月日</t>
    <rPh sb="0" eb="2">
      <t>シテイ</t>
    </rPh>
    <rPh sb="2" eb="5">
      <t>ネンガッピ</t>
    </rPh>
    <phoneticPr fontId="2"/>
  </si>
  <si>
    <t>電話番号</t>
    <rPh sb="0" eb="2">
      <t>デンワ</t>
    </rPh>
    <rPh sb="2" eb="4">
      <t>バンゴウ</t>
    </rPh>
    <phoneticPr fontId="2"/>
  </si>
  <si>
    <t>FAX</t>
  </si>
  <si>
    <t>E-mail</t>
  </si>
  <si>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</si>
  <si>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8"/>
  </si>
  <si>
    <t>市町村</t>
    <rPh sb="0" eb="3">
      <t>シチョウソン</t>
    </rPh>
    <phoneticPr fontId="2"/>
  </si>
  <si>
    <t>担当者</t>
    <rPh sb="0" eb="3">
      <t>タントウシャ</t>
    </rPh>
    <phoneticPr fontId="2"/>
  </si>
  <si>
    <t>法人種別</t>
    <rPh sb="0" eb="2">
      <t>ホウジン</t>
    </rPh>
    <rPh sb="2" eb="4">
      <t>シュベツ</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</si>
  <si>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</si>
  <si>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</si>
  <si>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</si>
  <si>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</si>
  <si>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</si>
  <si>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発達障がい</t>
    <rPh sb="0" eb="2">
      <t>ハッタツ</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</si>
  <si>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</si>
  <si>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</si>
  <si>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</si>
  <si>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</si>
  <si>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</si>
  <si>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指定年</t>
    <rPh sb="0" eb="2">
      <t>シテイ</t>
    </rPh>
    <rPh sb="2" eb="3">
      <t>ドシ</t>
    </rPh>
    <phoneticPr fontId="2"/>
  </si>
  <si>
    <t>指定日</t>
    <rPh sb="0" eb="3">
      <t>シテイビ</t>
    </rPh>
    <phoneticPr fontId="18"/>
  </si>
  <si>
    <t>HP</t>
    <phoneticPr fontId="18"/>
  </si>
  <si>
    <t>事業所ホームページのURL</t>
    <rPh sb="0" eb="3">
      <t>ジギョウショ</t>
    </rPh>
    <phoneticPr fontId="18"/>
  </si>
  <si>
    <t>平衡機能障がい</t>
    <rPh sb="0" eb="2">
      <t>ヘイコウ</t>
    </rPh>
    <rPh sb="2" eb="4">
      <t>キノウ</t>
    </rPh>
    <rPh sb="4" eb="5">
      <t>ショウ</t>
    </rPh>
    <phoneticPr fontId="2"/>
  </si>
  <si>
    <t>市町村(Ｄ16)</t>
    <rPh sb="0" eb="3">
      <t>シチョウソン</t>
    </rPh>
    <phoneticPr fontId="18"/>
  </si>
  <si>
    <t>法人種別(Ｄ17)</t>
    <rPh sb="0" eb="2">
      <t>ホウジン</t>
    </rPh>
    <rPh sb="2" eb="4">
      <t>シュベツ</t>
    </rPh>
    <phoneticPr fontId="18"/>
  </si>
  <si>
    <t>年</t>
    <rPh sb="0" eb="1">
      <t>ネン</t>
    </rPh>
    <phoneticPr fontId="18"/>
  </si>
  <si>
    <t>月日</t>
    <rPh sb="0" eb="2">
      <t>ツキヒ</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</si>
  <si>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</si>
  <si>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</si>
  <si>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</si>
  <si>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</si>
  <si>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</si>
  <si>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</si>
  <si>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</si>
  <si>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</si>
  <si>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</si>
  <si>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</si>
  <si>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</si>
  <si>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</si>
  <si>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</si>
  <si>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指定年</t>
    <rPh sb="0" eb="2">
      <t>シテイ</t>
    </rPh>
    <rPh sb="2" eb="3">
      <t>ネン</t>
    </rPh>
    <phoneticPr fontId="18"/>
  </si>
  <si>
    <t>２．報酬単価について</t>
    <rPh sb="2" eb="4">
      <t>ホウシュウ</t>
    </rPh>
    <rPh sb="4" eb="6">
      <t>タンカ</t>
    </rPh>
    <phoneticPr fontId="2"/>
  </si>
  <si>
    <t>報酬単価</t>
    <rPh sb="0" eb="2">
      <t>ホウシュウ</t>
    </rPh>
    <rPh sb="2" eb="4">
      <t>タンカ</t>
    </rPh>
    <phoneticPr fontId="2"/>
  </si>
  <si>
    <t>就労定着支援事業所</t>
    <rPh sb="0" eb="2">
      <t>シュウロウ</t>
    </rPh>
    <rPh sb="2" eb="4">
      <t>テイチャク</t>
    </rPh>
    <rPh sb="4" eb="6">
      <t>シエン</t>
    </rPh>
    <rPh sb="6" eb="9">
      <t>ジギョウショ</t>
    </rPh>
    <phoneticPr fontId="18"/>
  </si>
  <si>
    <t>自立訓練（機能訓練）</t>
  </si>
  <si>
    <t>自立訓練（生活訓練）</t>
  </si>
  <si>
    <t>生活介護</t>
    <rPh sb="0" eb="2">
      <t>セイカツ</t>
    </rPh>
    <rPh sb="2" eb="4">
      <t>カイゴ</t>
    </rPh>
    <phoneticPr fontId="18"/>
  </si>
  <si>
    <t>一体で指定を受けているサービス種別</t>
    <rPh sb="0" eb="2">
      <t>イッタイ</t>
    </rPh>
    <rPh sb="3" eb="5">
      <t>シテイ</t>
    </rPh>
    <rPh sb="6" eb="7">
      <t>ウ</t>
    </rPh>
    <rPh sb="15" eb="17">
      <t>シュベツ</t>
    </rPh>
    <phoneticPr fontId="18"/>
  </si>
  <si>
    <t>一体で指定を受けているサービス種別</t>
    <rPh sb="0" eb="2">
      <t>イッタイ</t>
    </rPh>
    <rPh sb="3" eb="5">
      <t>シテイ</t>
    </rPh>
    <rPh sb="6" eb="7">
      <t>ウ</t>
    </rPh>
    <rPh sb="15" eb="17">
      <t>シュベツ</t>
    </rPh>
    <phoneticPr fontId="2"/>
  </si>
  <si>
    <t>一体で指定を受けている事業所名</t>
    <rPh sb="11" eb="15">
      <t>ジギョウショメイ</t>
    </rPh>
    <phoneticPr fontId="18"/>
  </si>
  <si>
    <t>法人種別</t>
    <rPh sb="0" eb="2">
      <t>ホウジン</t>
    </rPh>
    <rPh sb="2" eb="4">
      <t>シュベツ</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</si>
  <si>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</si>
  <si>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</si>
  <si>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</si>
  <si>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</si>
  <si>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</si>
  <si>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難病</t>
    <rPh sb="0" eb="2">
      <t>ナンビョウ</t>
    </rPh>
    <phoneticPr fontId="18"/>
  </si>
  <si>
    <t>視覚</t>
    <rPh sb="0" eb="2">
      <t>シカク</t>
    </rPh>
    <phoneticPr fontId="18"/>
  </si>
  <si>
    <t>聴覚</t>
    <rPh sb="0" eb="2">
      <t>チョウカク</t>
    </rPh>
    <phoneticPr fontId="18"/>
  </si>
  <si>
    <t>平行機能</t>
    <rPh sb="0" eb="2">
      <t>ヘイコウ</t>
    </rPh>
    <rPh sb="2" eb="4">
      <t>キノウ</t>
    </rPh>
    <phoneticPr fontId="18"/>
  </si>
  <si>
    <t>音声・言語そしゃく機能</t>
    <rPh sb="0" eb="2">
      <t>オンセイ</t>
    </rPh>
    <rPh sb="3" eb="5">
      <t>ゲンゴ</t>
    </rPh>
    <rPh sb="9" eb="11">
      <t>キノウ</t>
    </rPh>
    <phoneticPr fontId="18"/>
  </si>
  <si>
    <t>肢体不自由</t>
    <rPh sb="0" eb="2">
      <t>シタイ</t>
    </rPh>
    <rPh sb="2" eb="5">
      <t>フジユウ</t>
    </rPh>
    <phoneticPr fontId="18"/>
  </si>
  <si>
    <t>内部障がい</t>
    <rPh sb="0" eb="2">
      <t>ナイブ</t>
    </rPh>
    <rPh sb="2" eb="3">
      <t>ショウ</t>
    </rPh>
    <phoneticPr fontId="18"/>
  </si>
  <si>
    <t>就労移行支援</t>
    <rPh sb="0" eb="2">
      <t>シュウロウ</t>
    </rPh>
    <rPh sb="2" eb="4">
      <t>イコウ</t>
    </rPh>
    <rPh sb="4" eb="6">
      <t>シエン</t>
    </rPh>
    <phoneticPr fontId="18"/>
  </si>
  <si>
    <t>A型</t>
    <rPh sb="1" eb="2">
      <t>ガタ</t>
    </rPh>
    <phoneticPr fontId="18"/>
  </si>
  <si>
    <t>B型</t>
    <rPh sb="1" eb="2">
      <t>ガタ</t>
    </rPh>
    <phoneticPr fontId="18"/>
  </si>
  <si>
    <t>生活介護</t>
    <rPh sb="0" eb="4">
      <t>セイカツカイゴ</t>
    </rPh>
    <phoneticPr fontId="18"/>
  </si>
  <si>
    <t>自立訓練（機能訓練）</t>
    <phoneticPr fontId="18"/>
  </si>
  <si>
    <t>自立訓練（生活訓練）</t>
    <phoneticPr fontId="18"/>
  </si>
  <si>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</si>
  <si>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</si>
  <si>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</si>
  <si>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</si>
  <si>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</si>
  <si>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</si>
  <si>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</si>
  <si>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</si>
  <si>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</si>
  <si>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</si>
  <si>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</si>
  <si>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</si>
  <si>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</si>
  <si>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</si>
  <si>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</si>
  <si>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</si>
  <si>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</si>
  <si>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</si>
  <si>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岸和田市</t>
  </si>
  <si>
    <t>箕面市</t>
  </si>
  <si>
    <t>忠岡町</t>
  </si>
  <si>
    <t>池田市</t>
  </si>
  <si>
    <t>柏原市</t>
  </si>
  <si>
    <t>熊取町</t>
  </si>
  <si>
    <t>吹田市</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</si>
  <si>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</si>
  <si>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</si>
  <si>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</si>
  <si>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</si>
  <si>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</si>
  <si>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</si>
  <si>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</si>
  <si>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</si>
  <si>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</si>
  <si>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</si>
  <si>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</si>
  <si>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</si>
  <si>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</si>
  <si>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</si>
  <si>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</si>
  <si>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</si>
  <si>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</si>
  <si>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</si>
  <si>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</si>
  <si>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</si>
  <si>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↑自動計算されます</t>
    <rPh sb="1" eb="3">
      <t>ジドウ</t>
    </rPh>
    <rPh sb="3" eb="5">
      <t>ケイサン</t>
    </rPh>
    <phoneticPr fontId="18"/>
  </si>
  <si>
    <t>（自動計算）</t>
    <rPh sb="1" eb="3">
      <t>ジドウ</t>
    </rPh>
    <rPh sb="3" eb="5">
      <t>ケイサン</t>
    </rPh>
    <phoneticPr fontId="2"/>
  </si>
  <si>
    <t>合計</t>
    <rPh sb="0" eb="2">
      <t>ゴウケイ</t>
    </rPh>
    <phoneticPr fontId="2"/>
  </si>
  <si>
    <t>昨年度の
報酬単価</t>
    <rPh sb="0" eb="3">
      <t>サクネンド</t>
    </rPh>
    <rPh sb="1" eb="3">
      <t>ネンド</t>
    </rPh>
    <rPh sb="5" eb="7">
      <t>ホウシュウ</t>
    </rPh>
    <rPh sb="7" eb="9">
      <t>タンカ</t>
    </rPh>
    <phoneticPr fontId="18"/>
  </si>
  <si>
    <t>今年度の
報酬単価</t>
    <rPh sb="0" eb="1">
      <t>イマ</t>
    </rPh>
    <rPh sb="1" eb="3">
      <t>ネンド</t>
    </rPh>
    <rPh sb="5" eb="7">
      <t>ホウシュウ</t>
    </rPh>
    <rPh sb="7" eb="9">
      <t>タンカ</t>
    </rPh>
    <phoneticPr fontId="18"/>
  </si>
  <si>
    <t>※年度ごとではなく、当該期間の利用者数の頭数を計上してください。</t>
    <rPh sb="1" eb="3">
      <t>ネンド</t>
    </rPh>
    <rPh sb="10" eb="12">
      <t>トウガイ</t>
    </rPh>
    <rPh sb="12" eb="14">
      <t>キカン</t>
    </rPh>
    <rPh sb="15" eb="18">
      <t>リヨウシャ</t>
    </rPh>
    <rPh sb="18" eb="19">
      <t>スウ</t>
    </rPh>
    <rPh sb="20" eb="22">
      <t>アタマカズ</t>
    </rPh>
    <rPh sb="23" eb="25">
      <t>ケイジョウ</t>
    </rPh>
    <phoneticPr fontId="2"/>
  </si>
  <si>
    <t>就労定着支援事業運営における課題</t>
    <rPh sb="0" eb="2">
      <t>シュウロウ</t>
    </rPh>
    <rPh sb="2" eb="4">
      <t>テイチャク</t>
    </rPh>
    <rPh sb="4" eb="6">
      <t>シエン</t>
    </rPh>
    <rPh sb="6" eb="8">
      <t>ジギョウ</t>
    </rPh>
    <rPh sb="8" eb="10">
      <t>ウンエイ</t>
    </rPh>
    <rPh sb="14" eb="16">
      <t>カダイ</t>
    </rPh>
    <phoneticPr fontId="18"/>
  </si>
  <si>
    <t>（正）「１人」と回答</t>
    <rPh sb="1" eb="2">
      <t>タダ</t>
    </rPh>
    <rPh sb="5" eb="6">
      <t>ニン</t>
    </rPh>
    <rPh sb="8" eb="10">
      <t>カイトウ</t>
    </rPh>
    <phoneticPr fontId="2"/>
  </si>
  <si>
    <t>↑自動計算されます。</t>
    <rPh sb="1" eb="3">
      <t>ジドウ</t>
    </rPh>
    <rPh sb="3" eb="5">
      <t>ケイサン</t>
    </rPh>
    <phoneticPr fontId="18"/>
  </si>
  <si>
    <t>３．利用者数について</t>
    <rPh sb="2" eb="5">
      <t>リヨウシャ</t>
    </rPh>
    <rPh sb="5" eb="6">
      <t>スウ</t>
    </rPh>
    <phoneticPr fontId="2"/>
  </si>
  <si>
    <t>基本報酬の算出における就労定着率と同様の考え方です。</t>
    <rPh sb="0" eb="2">
      <t>キホン</t>
    </rPh>
    <rPh sb="2" eb="4">
      <t>ホウシュウ</t>
    </rPh>
    <rPh sb="5" eb="7">
      <t>サンシュツ</t>
    </rPh>
    <rPh sb="11" eb="13">
      <t>シュウロウ</t>
    </rPh>
    <rPh sb="13" eb="15">
      <t>テイチャク</t>
    </rPh>
    <rPh sb="15" eb="16">
      <t>リツ</t>
    </rPh>
    <rPh sb="17" eb="19">
      <t>ドウヨウ</t>
    </rPh>
    <rPh sb="20" eb="21">
      <t>カンガ</t>
    </rPh>
    <rPh sb="22" eb="23">
      <t>カタ</t>
    </rPh>
    <phoneticPr fontId="2"/>
  </si>
  <si>
    <t>様式３</t>
    <rPh sb="0" eb="2">
      <t>ヨウシキ</t>
    </rPh>
    <phoneticPr fontId="2"/>
  </si>
  <si>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</si>
  <si>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一体で指定を受けている事業所のサービス種別</t>
    <rPh sb="0" eb="2">
      <t>イッタイ</t>
    </rPh>
    <rPh sb="3" eb="5">
      <t>シテイ</t>
    </rPh>
    <rPh sb="6" eb="7">
      <t>ウ</t>
    </rPh>
    <rPh sb="11" eb="14">
      <t>ジギョウショ</t>
    </rPh>
    <rPh sb="19" eb="21">
      <t>シュベツ</t>
    </rPh>
    <phoneticPr fontId="2"/>
  </si>
  <si>
    <t>人の内訳</t>
    <rPh sb="0" eb="1">
      <t>ニン</t>
    </rPh>
    <rPh sb="2" eb="4">
      <t>ウチワケ</t>
    </rPh>
    <phoneticPr fontId="2"/>
  </si>
  <si>
    <t>↑自動計算（入力不要）</t>
    <rPh sb="1" eb="3">
      <t>ジドウ</t>
    </rPh>
    <rPh sb="3" eb="5">
      <t>ケイサン</t>
    </rPh>
    <rPh sb="6" eb="8">
      <t>ニュウリョク</t>
    </rPh>
    <rPh sb="8" eb="10">
      <t>フヨウ</t>
    </rPh>
    <phoneticPr fontId="18"/>
  </si>
  <si>
    <t>↑自動計算</t>
    <rPh sb="1" eb="3">
      <t>ジドウ</t>
    </rPh>
    <rPh sb="3" eb="5">
      <t>ケイサン</t>
    </rPh>
    <phoneticPr fontId="18"/>
  </si>
  <si>
    <t>４．就労定着率について</t>
    <rPh sb="2" eb="4">
      <t>シュウロウ</t>
    </rPh>
    <rPh sb="4" eb="7">
      <t>テイチャクリツ</t>
    </rPh>
    <phoneticPr fontId="2"/>
  </si>
  <si>
    <t>（１）過去３年利用者数</t>
    <rPh sb="3" eb="5">
      <t>カコ</t>
    </rPh>
    <rPh sb="6" eb="7">
      <t>ネン</t>
    </rPh>
    <rPh sb="7" eb="10">
      <t>リヨウシャ</t>
    </rPh>
    <rPh sb="10" eb="11">
      <t>スウ</t>
    </rPh>
    <phoneticPr fontId="2"/>
  </si>
  <si>
    <t>５．利用者の以前の所属について</t>
    <rPh sb="2" eb="4">
      <t>リヨウ</t>
    </rPh>
    <rPh sb="4" eb="5">
      <t>シャ</t>
    </rPh>
    <rPh sb="6" eb="8">
      <t>イゼン</t>
    </rPh>
    <rPh sb="9" eb="11">
      <t>ショゾク</t>
    </rPh>
    <phoneticPr fontId="2"/>
  </si>
  <si>
    <t>4月1日</t>
    <rPh sb="1" eb="2">
      <t>ガツ</t>
    </rPh>
    <rPh sb="3" eb="4">
      <t>ニチ</t>
    </rPh>
    <phoneticPr fontId="18"/>
  </si>
  <si>
    <t>5月1日</t>
    <rPh sb="1" eb="2">
      <t>ガツ</t>
    </rPh>
    <rPh sb="3" eb="4">
      <t>ニチ</t>
    </rPh>
    <phoneticPr fontId="18"/>
  </si>
  <si>
    <t>6月1日</t>
    <rPh sb="1" eb="2">
      <t>ガツ</t>
    </rPh>
    <rPh sb="3" eb="4">
      <t>ニチ</t>
    </rPh>
    <phoneticPr fontId="18"/>
  </si>
  <si>
    <t>7月1日</t>
    <rPh sb="1" eb="2">
      <t>ガツ</t>
    </rPh>
    <rPh sb="3" eb="4">
      <t>ニチ</t>
    </rPh>
    <phoneticPr fontId="18"/>
  </si>
  <si>
    <t>8月1日</t>
    <rPh sb="1" eb="2">
      <t>ガツ</t>
    </rPh>
    <rPh sb="3" eb="4">
      <t>ニチ</t>
    </rPh>
    <phoneticPr fontId="18"/>
  </si>
  <si>
    <t>9月1日</t>
    <rPh sb="1" eb="2">
      <t>ガツ</t>
    </rPh>
    <rPh sb="3" eb="4">
      <t>ニチ</t>
    </rPh>
    <phoneticPr fontId="18"/>
  </si>
  <si>
    <t>10月1日</t>
    <rPh sb="2" eb="3">
      <t>ガツ</t>
    </rPh>
    <rPh sb="4" eb="5">
      <t>ニチ</t>
    </rPh>
    <phoneticPr fontId="18"/>
  </si>
  <si>
    <t>11月1日</t>
    <rPh sb="2" eb="3">
      <t>ガツ</t>
    </rPh>
    <rPh sb="4" eb="5">
      <t>ニチ</t>
    </rPh>
    <phoneticPr fontId="18"/>
  </si>
  <si>
    <t>12月1日</t>
    <rPh sb="2" eb="3">
      <t>ガツ</t>
    </rPh>
    <rPh sb="4" eb="5">
      <t>ニチ</t>
    </rPh>
    <phoneticPr fontId="18"/>
  </si>
  <si>
    <t>1月1日</t>
    <rPh sb="1" eb="2">
      <t>ガツ</t>
    </rPh>
    <rPh sb="3" eb="4">
      <t>ニチ</t>
    </rPh>
    <phoneticPr fontId="18"/>
  </si>
  <si>
    <t>2月1日</t>
    <rPh sb="1" eb="2">
      <t>ガツ</t>
    </rPh>
    <rPh sb="3" eb="4">
      <t>ニチ</t>
    </rPh>
    <phoneticPr fontId="18"/>
  </si>
  <si>
    <t>3月1日</t>
    <rPh sb="1" eb="2">
      <t>ガツ</t>
    </rPh>
    <rPh sb="3" eb="4">
      <t>ニチ</t>
    </rPh>
    <phoneticPr fontId="18"/>
  </si>
  <si>
    <t>月日</t>
    <rPh sb="0" eb="1">
      <t>ツキ</t>
    </rPh>
    <rPh sb="1" eb="2">
      <t>ヒ</t>
    </rPh>
    <phoneticPr fontId="2"/>
  </si>
  <si>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</si>
  <si>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</si>
  <si>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t>上記「身体障がい」の内訳を障がい種別ごとに入力してください。</t>
    <rPh sb="0" eb="2">
      <t>ジョウキ</t>
    </rPh>
    <rPh sb="3" eb="5">
      <t>シンタイ</t>
    </rPh>
    <rPh sb="5" eb="6">
      <t>ショウ</t>
    </rPh>
    <rPh sb="10" eb="12">
      <t>ウチワケ</t>
    </rPh>
    <rPh sb="13" eb="14">
      <t>ショウ</t>
    </rPh>
    <rPh sb="16" eb="18">
      <t>シュベツ</t>
    </rPh>
    <phoneticPr fontId="2"/>
  </si>
  <si>
    <t>就労定着支援事業に関する調査（令和４年度実績）</t>
    <rPh sb="0" eb="6">
      <t>シュウロウテイチャクシエン</t>
    </rPh>
    <rPh sb="6" eb="8">
      <t>ジギョウ</t>
    </rPh>
    <rPh sb="9" eb="10">
      <t>カン</t>
    </rPh>
    <rPh sb="12" eb="14">
      <t>チョウサ</t>
    </rPh>
    <rPh sb="15" eb="17">
      <t>レイワ</t>
    </rPh>
    <rPh sb="18" eb="20">
      <t>ネンド</t>
    </rPh>
    <rPh sb="20" eb="22">
      <t>ジッセキ</t>
    </rPh>
    <phoneticPr fontId="18"/>
  </si>
  <si>
    <t>（１）令和４年度の事業所の報酬単価を選択してください。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</si>
  <si>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（２）令和５年度の事業所の報酬単価を選択してください。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</si>
  <si>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（１）令和５年４月１日時点の利用者数を障がい種別ごとに入力してください。</t>
    <rPh sb="17" eb="18">
      <t>スウ</t>
    </rPh>
    <rPh sb="19" eb="20">
      <t>ショウ</t>
    </rPh>
    <rPh sb="22" eb="24">
      <t>シュベツ</t>
    </rPh>
    <phoneticPr fontId="2"/>
  </si>
  <si>
    <r>
      <rPr>
        <sz val="11"/>
        <rFont val="Meiryo UI"/>
        <family val="3"/>
        <charset val="128"/>
      </rPr>
      <t>　　　</t>
    </r>
    <r>
      <rPr>
        <u/>
        <sz val="11"/>
        <rFont val="Meiryo UI"/>
        <family val="3"/>
        <charset val="128"/>
      </rPr>
      <t>※障がい種別が重複している場合は、主たる障がいで計上してください。</t>
    </r>
    <rPh sb="4" eb="5">
      <t>ショウ</t>
    </rPh>
    <rPh sb="7" eb="9">
      <t>シュベツ</t>
    </rPh>
    <rPh sb="10" eb="12">
      <t>チョウフク</t>
    </rPh>
    <rPh sb="16" eb="18">
      <t>バアイ</t>
    </rPh>
    <rPh sb="20" eb="21">
      <t>シュ</t>
    </rPh>
    <rPh sb="23" eb="24">
      <t>ショウ</t>
    </rPh>
    <rPh sb="27" eb="29">
      <t>ケイジョウ</t>
    </rPh>
    <phoneticPr fontId="18"/>
  </si>
  <si>
    <t>吹田市</t>
    <phoneticPr fontId="2"/>
  </si>
  <si>
    <t>岸和田市</t>
    <rPh sb="0" eb="4">
      <t>キシワダシ</t>
    </rPh>
    <phoneticPr fontId="2"/>
  </si>
  <si>
    <t>池田市</t>
    <rPh sb="0" eb="3">
      <t>イケダシ</t>
    </rPh>
    <phoneticPr fontId="2"/>
  </si>
  <si>
    <t>43千早赤阪村</t>
  </si>
  <si>
    <t>42河南町</t>
  </si>
  <si>
    <t>41太子町</t>
  </si>
  <si>
    <t>40岬町</t>
  </si>
  <si>
    <t>39田尻町</t>
  </si>
  <si>
    <t>38熊取町</t>
  </si>
  <si>
    <t>37忠岡町</t>
  </si>
  <si>
    <t>36能勢町</t>
  </si>
  <si>
    <t>35豊能町</t>
  </si>
  <si>
    <t>34島本町</t>
  </si>
  <si>
    <t>33阪南市</t>
  </si>
  <si>
    <t>32大阪狭山市</t>
  </si>
  <si>
    <t>31交野市</t>
  </si>
  <si>
    <t>30四條畷市</t>
  </si>
  <si>
    <t>29泉南市</t>
  </si>
  <si>
    <t>28藤井寺市</t>
  </si>
  <si>
    <t>27高石市</t>
  </si>
  <si>
    <t>26摂津市</t>
  </si>
  <si>
    <t>25門真市</t>
  </si>
  <si>
    <t>24羽曳野市</t>
  </si>
  <si>
    <t>23柏原市</t>
  </si>
  <si>
    <t>22箕面市</t>
  </si>
  <si>
    <t>21和泉市</t>
  </si>
  <si>
    <t>20大東市</t>
  </si>
  <si>
    <t>19松原市</t>
  </si>
  <si>
    <t>18河内長野市</t>
  </si>
  <si>
    <t>17寝屋川市</t>
  </si>
  <si>
    <t>16富田林市</t>
  </si>
  <si>
    <t>15泉佐野市</t>
  </si>
  <si>
    <t>14八尾市</t>
  </si>
  <si>
    <t>13茨木市</t>
  </si>
  <si>
    <t>12守口市</t>
  </si>
  <si>
    <t>11貝塚市</t>
  </si>
  <si>
    <t>10泉大津市</t>
  </si>
  <si>
    <t>09池田市</t>
  </si>
  <si>
    <t>08岸和田市</t>
  </si>
  <si>
    <t>07吹田市</t>
  </si>
  <si>
    <t>06枚方市</t>
  </si>
  <si>
    <t>05豊中市</t>
  </si>
  <si>
    <t>04東大阪市</t>
  </si>
  <si>
    <t>03高槻市</t>
  </si>
  <si>
    <t>02堺市</t>
  </si>
  <si>
    <t>01大阪市</t>
  </si>
  <si>
    <t>R5.4.1時点の利用者数</t>
    <rPh sb="6" eb="8">
      <t>ジテン</t>
    </rPh>
    <rPh sb="9" eb="12">
      <t>リヨウシャ</t>
    </rPh>
    <rPh sb="12" eb="13">
      <t>スウ</t>
    </rPh>
    <phoneticPr fontId="2"/>
  </si>
  <si>
    <t>人のうち、R4中に就労移行支援事業所等を通じて一般就労し、就労定着支援事業所の利用を開始した者</t>
    <rPh sb="0" eb="1">
      <t>ニン</t>
    </rPh>
    <rPh sb="7" eb="8">
      <t>チュウ</t>
    </rPh>
    <rPh sb="9" eb="11">
      <t>シュウロウ</t>
    </rPh>
    <rPh sb="11" eb="13">
      <t>イコウ</t>
    </rPh>
    <rPh sb="13" eb="15">
      <t>シエン</t>
    </rPh>
    <rPh sb="15" eb="18">
      <t>ジギョウショ</t>
    </rPh>
    <rPh sb="18" eb="19">
      <t>トウ</t>
    </rPh>
    <rPh sb="20" eb="21">
      <t>ツウ</t>
    </rPh>
    <rPh sb="23" eb="25">
      <t>イッパン</t>
    </rPh>
    <rPh sb="25" eb="27">
      <t>シュウロウ</t>
    </rPh>
    <rPh sb="29" eb="31">
      <t>シュウロウ</t>
    </rPh>
    <rPh sb="31" eb="33">
      <t>テイチャク</t>
    </rPh>
    <rPh sb="33" eb="35">
      <t>シエン</t>
    </rPh>
    <rPh sb="35" eb="38">
      <t>ジギョウショ</t>
    </rPh>
    <rPh sb="39" eb="41">
      <t>リヨウ</t>
    </rPh>
    <rPh sb="42" eb="44">
      <t>カイシ</t>
    </rPh>
    <rPh sb="46" eb="47">
      <t>モノ</t>
    </rPh>
    <phoneticPr fontId="2"/>
  </si>
  <si>
    <t>（４）の回答</t>
    <rPh sb="4" eb="6">
      <t>カイトウ</t>
    </rPh>
    <phoneticPr fontId="2"/>
  </si>
  <si>
    <t>（２）の「身体障がい」の内訳を障がい種別ごとに入力してください。　※障がい種別が重複している場合は、主たる障がいで計上してください。</t>
    <rPh sb="5" eb="7">
      <t>シンタイ</t>
    </rPh>
    <rPh sb="7" eb="8">
      <t>ショウ</t>
    </rPh>
    <rPh sb="12" eb="14">
      <t>ウチワケ</t>
    </rPh>
    <rPh sb="15" eb="16">
      <t>ショウ</t>
    </rPh>
    <rPh sb="18" eb="20">
      <t>シュベツ</t>
    </rPh>
    <phoneticPr fontId="2"/>
  </si>
  <si>
    <t>（２）（１）の「身体障がい」の内訳を障がい種別ごとに入力してください。　※障がい種別が重複している場合は、主たる障がいで計上してください。</t>
    <rPh sb="8" eb="10">
      <t>シンタイ</t>
    </rPh>
    <rPh sb="10" eb="11">
      <t>ショウ</t>
    </rPh>
    <rPh sb="15" eb="17">
      <t>ウチワケ</t>
    </rPh>
    <rPh sb="18" eb="19">
      <t>ショウ</t>
    </rPh>
    <rPh sb="21" eb="23">
      <t>シュベツ</t>
    </rPh>
    <phoneticPr fontId="2"/>
  </si>
  <si>
    <t>（５）（１）の過去３年間の利用者のうち、令和５年３月３１日時点で就労継続中（※）の人数を障がい種別ごとに入力してください。</t>
    <rPh sb="44" eb="45">
      <t>ショウ</t>
    </rPh>
    <rPh sb="47" eb="49">
      <t>シュベツ</t>
    </rPh>
    <rPh sb="52" eb="54">
      <t>ニュウリョク</t>
    </rPh>
    <phoneticPr fontId="2"/>
  </si>
  <si>
    <t>過去３年間の利用者数</t>
    <rPh sb="0" eb="2">
      <t>カコ</t>
    </rPh>
    <rPh sb="3" eb="5">
      <t>ネンカン</t>
    </rPh>
    <rPh sb="6" eb="9">
      <t>リヨウシャ</t>
    </rPh>
    <rPh sb="9" eb="10">
      <t>スウ</t>
    </rPh>
    <phoneticPr fontId="2"/>
  </si>
  <si>
    <t>人のうち、R5.3.31時点で就労継続中の者</t>
    <rPh sb="0" eb="1">
      <t>ニン</t>
    </rPh>
    <rPh sb="12" eb="14">
      <t>ジテン</t>
    </rPh>
    <rPh sb="15" eb="17">
      <t>シュウロウ</t>
    </rPh>
    <rPh sb="17" eb="19">
      <t>ケイゾク</t>
    </rPh>
    <rPh sb="19" eb="20">
      <t>チュウ</t>
    </rPh>
    <rPh sb="21" eb="22">
      <t>モノ</t>
    </rPh>
    <phoneticPr fontId="2"/>
  </si>
  <si>
    <t>R5.4.1時点の利用者</t>
    <rPh sb="6" eb="8">
      <t>ジテン</t>
    </rPh>
    <rPh sb="9" eb="12">
      <t>リヨウシャ</t>
    </rPh>
    <phoneticPr fontId="2"/>
  </si>
  <si>
    <t>のうち、同法人が運営するサービスから定着支援を利用した者</t>
  </si>
  <si>
    <t>（２）（１）のうち、令和４年度中に一般就労し、就労定着支援事業の利用を開始した者の人数を入力してください。</t>
    <phoneticPr fontId="2"/>
  </si>
  <si>
    <t>６．就労定着支援事業の運営における課題等があれば入力してください（自由記述）。</t>
    <rPh sb="2" eb="4">
      <t>シュウロウ</t>
    </rPh>
    <rPh sb="4" eb="6">
      <t>テイチャク</t>
    </rPh>
    <rPh sb="6" eb="8">
      <t>シエン</t>
    </rPh>
    <rPh sb="8" eb="10">
      <t>ジギョウ</t>
    </rPh>
    <rPh sb="11" eb="13">
      <t>ウンエイ</t>
    </rPh>
    <rPh sb="17" eb="19">
      <t>カダイ</t>
    </rPh>
    <rPh sb="19" eb="20">
      <t>トウ</t>
    </rPh>
    <rPh sb="24" eb="26">
      <t>ニュウリョク</t>
    </rPh>
    <rPh sb="33" eb="35">
      <t>ジユウ</t>
    </rPh>
    <rPh sb="35" eb="37">
      <t>キジュツ</t>
    </rPh>
    <phoneticPr fontId="2"/>
  </si>
  <si>
    <r>
      <t>　市町村へ提出する前に、回答様式の中に「</t>
    </r>
    <r>
      <rPr>
        <b/>
        <sz val="11"/>
        <color rgb="FFFF0000"/>
        <rFont val="Meiryo UI"/>
        <family val="3"/>
        <charset val="128"/>
      </rPr>
      <t>【!!要確認!!】～</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32" eb="35">
      <t>アカフトジ</t>
    </rPh>
    <rPh sb="40" eb="42">
      <t>ヒョウジ</t>
    </rPh>
    <rPh sb="43" eb="44">
      <t>デ</t>
    </rPh>
    <rPh sb="50" eb="51">
      <t>カナラ</t>
    </rPh>
    <rPh sb="52" eb="54">
      <t>カクニン</t>
    </rPh>
    <phoneticPr fontId="2"/>
  </si>
  <si>
    <t>選択してください。</t>
    <rPh sb="0" eb="2">
      <t>センタク</t>
    </rPh>
    <phoneticPr fontId="18"/>
  </si>
  <si>
    <t>2018年（平成30年）</t>
    <rPh sb="4" eb="5">
      <t>ネン</t>
    </rPh>
    <rPh sb="6" eb="8">
      <t>ヘイセイ</t>
    </rPh>
    <rPh sb="10" eb="11">
      <t>ネン</t>
    </rPh>
    <phoneticPr fontId="18"/>
  </si>
  <si>
    <t>2019年（令和元年）</t>
    <rPh sb="4" eb="5">
      <t>ネン</t>
    </rPh>
    <rPh sb="6" eb="8">
      <t>レイワ</t>
    </rPh>
    <rPh sb="8" eb="10">
      <t>ガンネン</t>
    </rPh>
    <rPh sb="9" eb="10">
      <t>ネン</t>
    </rPh>
    <phoneticPr fontId="18"/>
  </si>
  <si>
    <t>2020年（令和２年）</t>
    <rPh sb="4" eb="5">
      <t>ネン</t>
    </rPh>
    <rPh sb="6" eb="8">
      <t>レイワ</t>
    </rPh>
    <rPh sb="9" eb="10">
      <t>ネン</t>
    </rPh>
    <phoneticPr fontId="18"/>
  </si>
  <si>
    <t>2021年（令和３年）</t>
    <rPh sb="4" eb="5">
      <t>ネン</t>
    </rPh>
    <rPh sb="6" eb="8">
      <t>レイワ</t>
    </rPh>
    <rPh sb="9" eb="10">
      <t>ネン</t>
    </rPh>
    <phoneticPr fontId="18"/>
  </si>
  <si>
    <t>2022年（令和４年）</t>
    <rPh sb="4" eb="5">
      <t>ネン</t>
    </rPh>
    <rPh sb="6" eb="8">
      <t>レイワ</t>
    </rPh>
    <rPh sb="9" eb="10">
      <t>ネン</t>
    </rPh>
    <phoneticPr fontId="18"/>
  </si>
  <si>
    <t>2023年（令和５年）</t>
    <rPh sb="4" eb="5">
      <t>ネン</t>
    </rPh>
    <rPh sb="6" eb="8">
      <t>レイワ</t>
    </rPh>
    <rPh sb="9" eb="10">
      <t>ネン</t>
    </rPh>
    <phoneticPr fontId="18"/>
  </si>
  <si>
    <t>　本調査にて回答いただいた内容のうち、黄色セルの項目については、大阪府ホームページに公表します。
　回答にあたっては、誤りのないようご注意願います。</t>
    <phoneticPr fontId="18"/>
  </si>
  <si>
    <t>　【入力要領】
　　・　水色のセルに回答を入力または選択してください。
　　・　グレーのセルについては自動計算されますので、入力不要です。</t>
    <phoneticPr fontId="2"/>
  </si>
  <si>
    <t>（１）事業所について、下記の項目を入力してください。</t>
    <rPh sb="3" eb="6">
      <t>ジギョウショ</t>
    </rPh>
    <rPh sb="11" eb="13">
      <t>カキ</t>
    </rPh>
    <rPh sb="14" eb="16">
      <t>コウモク</t>
    </rPh>
    <phoneticPr fontId="2"/>
  </si>
  <si>
    <t>その事業所名</t>
    <rPh sb="2" eb="5">
      <t>ジギョウショ</t>
    </rPh>
    <rPh sb="5" eb="6">
      <t>メイ</t>
    </rPh>
    <phoneticPr fontId="2"/>
  </si>
  <si>
    <t>担当者氏名</t>
    <rPh sb="0" eb="3">
      <t>タントウシャ</t>
    </rPh>
    <rPh sb="3" eb="5">
      <t>シメイ</t>
    </rPh>
    <phoneticPr fontId="2"/>
  </si>
  <si>
    <t>身体障がいの利用者</t>
    <rPh sb="0" eb="2">
      <t>シンタイ</t>
    </rPh>
    <rPh sb="2" eb="3">
      <t>ショウ</t>
    </rPh>
    <rPh sb="6" eb="9">
      <t>リヨウシャ</t>
    </rPh>
    <phoneticPr fontId="2"/>
  </si>
  <si>
    <r>
      <t>（４）令和５年４月１日時点の利用者のうち、令和４年度中に就労移行支援事業所等を通じて一般就労し、就労定着支援事業の利用を開始した者の障がい種別の内訳の人数を入力してください。</t>
    </r>
    <r>
      <rPr>
        <u/>
        <sz val="11"/>
        <rFont val="Meiryo UI"/>
        <family val="3"/>
        <charset val="128"/>
      </rPr>
      <t>※障がい種別が重複している場合は、主たる障がいで計上してください。</t>
    </r>
    <rPh sb="3" eb="5">
      <t>レイワ</t>
    </rPh>
    <rPh sb="6" eb="7">
      <t>ネン</t>
    </rPh>
    <rPh sb="8" eb="9">
      <t>ガツ</t>
    </rPh>
    <rPh sb="10" eb="11">
      <t>ニチ</t>
    </rPh>
    <rPh sb="11" eb="13">
      <t>ジテン</t>
    </rPh>
    <rPh sb="14" eb="17">
      <t>リヨウシャ</t>
    </rPh>
    <rPh sb="21" eb="23">
      <t>レイワ</t>
    </rPh>
    <rPh sb="24" eb="26">
      <t>ネンド</t>
    </rPh>
    <rPh sb="26" eb="27">
      <t>チュウ</t>
    </rPh>
    <rPh sb="28" eb="30">
      <t>シュウロウ</t>
    </rPh>
    <rPh sb="30" eb="32">
      <t>イコウ</t>
    </rPh>
    <rPh sb="32" eb="34">
      <t>シエン</t>
    </rPh>
    <rPh sb="34" eb="37">
      <t>ジギョウショ</t>
    </rPh>
    <rPh sb="37" eb="38">
      <t>トウ</t>
    </rPh>
    <rPh sb="39" eb="40">
      <t>ツウ</t>
    </rPh>
    <rPh sb="42" eb="44">
      <t>イッパン</t>
    </rPh>
    <rPh sb="44" eb="46">
      <t>シュウロウ</t>
    </rPh>
    <rPh sb="48" eb="50">
      <t>シュウロウ</t>
    </rPh>
    <rPh sb="50" eb="52">
      <t>テイチャク</t>
    </rPh>
    <rPh sb="52" eb="54">
      <t>シエン</t>
    </rPh>
    <rPh sb="54" eb="56">
      <t>ジギョウ</t>
    </rPh>
    <rPh sb="57" eb="59">
      <t>リヨウ</t>
    </rPh>
    <rPh sb="60" eb="62">
      <t>カイシ</t>
    </rPh>
    <rPh sb="64" eb="65">
      <t>モノ</t>
    </rPh>
    <rPh sb="66" eb="67">
      <t>ショウ</t>
    </rPh>
    <rPh sb="69" eb="71">
      <t>シュベツ</t>
    </rPh>
    <rPh sb="72" eb="74">
      <t>ウチワケ</t>
    </rPh>
    <rPh sb="75" eb="77">
      <t>ニンズウ</t>
    </rPh>
    <phoneticPr fontId="2"/>
  </si>
  <si>
    <r>
      <t>上記「身体障がい」の内訳を障がい種別ごとに入力してください。</t>
    </r>
    <r>
      <rPr>
        <u/>
        <sz val="11"/>
        <rFont val="Meiryo UI"/>
        <family val="3"/>
        <charset val="128"/>
      </rPr>
      <t>※障がい種別が重複している場合は、主たる障がいで計上してください。</t>
    </r>
    <rPh sb="0" eb="2">
      <t>ジョウキ</t>
    </rPh>
    <rPh sb="3" eb="5">
      <t>シンタイ</t>
    </rPh>
    <rPh sb="5" eb="6">
      <t>ショウ</t>
    </rPh>
    <rPh sb="10" eb="12">
      <t>ウチワケ</t>
    </rPh>
    <rPh sb="13" eb="14">
      <t>ショウ</t>
    </rPh>
    <rPh sb="16" eb="18">
      <t>シュベツ</t>
    </rPh>
    <phoneticPr fontId="2"/>
  </si>
  <si>
    <t>（５）（４）の利用者について、サービスの支給決定を受けた市町村別にその人数を入力してください。</t>
    <rPh sb="7" eb="10">
      <t>リヨウシャ</t>
    </rPh>
    <phoneticPr fontId="2"/>
  </si>
  <si>
    <t>（３）（１）の利用者について、サービスの支給決定を受けた市町村別にその人数を入力してください。</t>
    <rPh sb="7" eb="10">
      <t>リヨウシャ</t>
    </rPh>
    <phoneticPr fontId="2"/>
  </si>
  <si>
    <t>（例）Aさんが令和２年５月１日から令和５年１月31日まで利用していた場合</t>
    <rPh sb="1" eb="2">
      <t>レイ</t>
    </rPh>
    <rPh sb="7" eb="9">
      <t>レイワ</t>
    </rPh>
    <rPh sb="10" eb="11">
      <t>ネン</t>
    </rPh>
    <rPh sb="12" eb="13">
      <t>ガツ</t>
    </rPh>
    <rPh sb="14" eb="15">
      <t>ニチ</t>
    </rPh>
    <rPh sb="17" eb="19">
      <t>レイワ</t>
    </rPh>
    <rPh sb="20" eb="21">
      <t>ネン</t>
    </rPh>
    <rPh sb="22" eb="23">
      <t>ガツ</t>
    </rPh>
    <rPh sb="25" eb="26">
      <t>ニチ</t>
    </rPh>
    <rPh sb="28" eb="30">
      <t>リヨウ</t>
    </rPh>
    <rPh sb="34" eb="36">
      <t>バアイ</t>
    </rPh>
    <phoneticPr fontId="2"/>
  </si>
  <si>
    <t>（誤）令和２年度に１人、令和３年度に１人、令和４年度に１人の合計「３人」と回答</t>
    <rPh sb="1" eb="2">
      <t>アヤマ</t>
    </rPh>
    <rPh sb="3" eb="5">
      <t>レイワ</t>
    </rPh>
    <rPh sb="6" eb="8">
      <t>ネンド</t>
    </rPh>
    <rPh sb="7" eb="8">
      <t>ド</t>
    </rPh>
    <rPh sb="8" eb="10">
      <t>ヘイネンド</t>
    </rPh>
    <rPh sb="10" eb="11">
      <t>ニン</t>
    </rPh>
    <rPh sb="12" eb="14">
      <t>レイワ</t>
    </rPh>
    <rPh sb="15" eb="17">
      <t>ネンド</t>
    </rPh>
    <rPh sb="17" eb="19">
      <t>ヘイネンド</t>
    </rPh>
    <rPh sb="19" eb="20">
      <t>ニン</t>
    </rPh>
    <rPh sb="21" eb="23">
      <t>レイワ</t>
    </rPh>
    <rPh sb="24" eb="26">
      <t>ネンド</t>
    </rPh>
    <rPh sb="28" eb="29">
      <t>ニン</t>
    </rPh>
    <rPh sb="30" eb="32">
      <t>ゴウケイ</t>
    </rPh>
    <rPh sb="34" eb="35">
      <t>ニン</t>
    </rPh>
    <rPh sb="37" eb="39">
      <t>カイトウ</t>
    </rPh>
    <phoneticPr fontId="2"/>
  </si>
  <si>
    <t>（１）令和２年４月１日～令和５年３月31日の利用者数を、障がい種別ごとに入力してください。
　　　　※障がい種別が重複している場合は、主たる障がいで計上してください。</t>
    <rPh sb="3" eb="5">
      <t>レイワ</t>
    </rPh>
    <rPh sb="6" eb="7">
      <t>ネン</t>
    </rPh>
    <rPh sb="8" eb="9">
      <t>ガツ</t>
    </rPh>
    <rPh sb="10" eb="11">
      <t>ニチ</t>
    </rPh>
    <rPh sb="12" eb="14">
      <t>レイワ</t>
    </rPh>
    <rPh sb="15" eb="16">
      <t>ネン</t>
    </rPh>
    <rPh sb="17" eb="18">
      <t>ガツ</t>
    </rPh>
    <rPh sb="20" eb="21">
      <t>ニチ</t>
    </rPh>
    <rPh sb="22" eb="25">
      <t>リヨウシャ</t>
    </rPh>
    <rPh sb="25" eb="26">
      <t>スウ</t>
    </rPh>
    <rPh sb="28" eb="29">
      <t>ショウ</t>
    </rPh>
    <rPh sb="31" eb="33">
      <t>シュベツ</t>
    </rPh>
    <rPh sb="36" eb="38">
      <t>ニュウリョク</t>
    </rPh>
    <phoneticPr fontId="2"/>
  </si>
  <si>
    <t>（４）（１）の者について、サービスの支給決定を受けた市町村別にその人数を入力してください。</t>
    <rPh sb="7" eb="8">
      <t>モノ</t>
    </rPh>
    <phoneticPr fontId="2"/>
  </si>
  <si>
    <t>（１）令和５年４月１日時点の利用者のうち、同じ法人が運営する障がい福祉サービスから就労定着支援事業の利用に至った人数をサービス種別ごとに入力してください。</t>
    <rPh sb="3" eb="5">
      <t>レイワ</t>
    </rPh>
    <rPh sb="6" eb="7">
      <t>ネン</t>
    </rPh>
    <rPh sb="8" eb="9">
      <t>ガツ</t>
    </rPh>
    <rPh sb="10" eb="11">
      <t>ニチ</t>
    </rPh>
    <rPh sb="11" eb="13">
      <t>ジテン</t>
    </rPh>
    <rPh sb="14" eb="17">
      <t>リヨウシャ</t>
    </rPh>
    <rPh sb="21" eb="22">
      <t>オナ</t>
    </rPh>
    <rPh sb="23" eb="25">
      <t>ホウジン</t>
    </rPh>
    <rPh sb="26" eb="28">
      <t>ウンエイ</t>
    </rPh>
    <rPh sb="30" eb="31">
      <t>ショウ</t>
    </rPh>
    <rPh sb="33" eb="35">
      <t>フクシ</t>
    </rPh>
    <rPh sb="53" eb="54">
      <t>イタ</t>
    </rPh>
    <rPh sb="56" eb="58">
      <t>ニンズウ</t>
    </rPh>
    <rPh sb="63" eb="65">
      <t>シュベツ</t>
    </rPh>
    <rPh sb="68" eb="70">
      <t>ニュウリョク</t>
    </rPh>
    <phoneticPr fontId="2"/>
  </si>
  <si>
    <t>（６）（５）の者について、サービスの支給決定を受けた市町村別にその人数を入力してください。</t>
    <rPh sb="7" eb="8">
      <t>モノ</t>
    </rPh>
    <phoneticPr fontId="2"/>
  </si>
  <si>
    <t>（５）R5.3.31時点就労継続中</t>
    <rPh sb="10" eb="12">
      <t>ジテン</t>
    </rPh>
    <rPh sb="12" eb="14">
      <t>シュウロウ</t>
    </rPh>
    <rPh sb="14" eb="16">
      <t>ケイゾク</t>
    </rPh>
    <rPh sb="16" eb="17">
      <t>チュウ</t>
    </rPh>
    <phoneticPr fontId="2"/>
  </si>
  <si>
    <t>就労移行支援から</t>
    <rPh sb="0" eb="2">
      <t>シュウロウ</t>
    </rPh>
    <rPh sb="2" eb="4">
      <t>イコウ</t>
    </rPh>
    <rPh sb="4" eb="6">
      <t>シエン</t>
    </rPh>
    <phoneticPr fontId="2"/>
  </si>
  <si>
    <t>生活介護から</t>
    <rPh sb="0" eb="2">
      <t>セイカツ</t>
    </rPh>
    <rPh sb="2" eb="4">
      <t>カイゴ</t>
    </rPh>
    <phoneticPr fontId="2"/>
  </si>
  <si>
    <t>就労継続支援A型から</t>
    <rPh sb="0" eb="2">
      <t>シュウロウ</t>
    </rPh>
    <rPh sb="2" eb="4">
      <t>ケイゾク</t>
    </rPh>
    <rPh sb="4" eb="6">
      <t>シエン</t>
    </rPh>
    <rPh sb="7" eb="8">
      <t>ガタ</t>
    </rPh>
    <phoneticPr fontId="2"/>
  </si>
  <si>
    <t>自立訓練（機能訓練）から</t>
    <rPh sb="0" eb="2">
      <t>ジリツ</t>
    </rPh>
    <rPh sb="2" eb="4">
      <t>クンレン</t>
    </rPh>
    <rPh sb="5" eb="7">
      <t>キノウ</t>
    </rPh>
    <rPh sb="7" eb="9">
      <t>クンレン</t>
    </rPh>
    <phoneticPr fontId="2"/>
  </si>
  <si>
    <t>就労継続支援B型から</t>
    <rPh sb="0" eb="2">
      <t>シュウロウ</t>
    </rPh>
    <rPh sb="2" eb="4">
      <t>ケイゾク</t>
    </rPh>
    <rPh sb="4" eb="6">
      <t>シエン</t>
    </rPh>
    <rPh sb="7" eb="8">
      <t>ガタ</t>
    </rPh>
    <phoneticPr fontId="2"/>
  </si>
  <si>
    <t>自立訓練（生活訓練）から</t>
    <rPh sb="0" eb="2">
      <t>ジリツ</t>
    </rPh>
    <rPh sb="2" eb="4">
      <t>クンレン</t>
    </rPh>
    <rPh sb="5" eb="7">
      <t>セイカツ</t>
    </rPh>
    <rPh sb="7" eb="9">
      <t>クンレン</t>
    </rPh>
    <phoneticPr fontId="2"/>
  </si>
  <si>
    <t>（一）就労定着率が９割５分以上</t>
    <rPh sb="3" eb="5">
      <t>シュウロウ</t>
    </rPh>
    <rPh sb="5" eb="7">
      <t>テイチャク</t>
    </rPh>
    <rPh sb="7" eb="8">
      <t>リツ</t>
    </rPh>
    <rPh sb="12" eb="13">
      <t>フン</t>
    </rPh>
    <phoneticPr fontId="18"/>
  </si>
  <si>
    <t>（二）就労定着率が９割以上９割５分未満</t>
    <rPh sb="10" eb="11">
      <t>ワリ</t>
    </rPh>
    <rPh sb="11" eb="13">
      <t>イジョウ</t>
    </rPh>
    <rPh sb="16" eb="17">
      <t>フン</t>
    </rPh>
    <phoneticPr fontId="18"/>
  </si>
  <si>
    <t>（三）就労定着率が８割以上９割未満</t>
  </si>
  <si>
    <t>（四）就労定着率が７割以上８割未満</t>
  </si>
  <si>
    <t>（五）就労定着率が５割以上７割未満</t>
  </si>
  <si>
    <t>（六）就労定着率が３割以上５割未満</t>
  </si>
  <si>
    <t>（七）就労定着率が３割未満</t>
    <rPh sb="11" eb="13">
      <t>ミマン</t>
    </rPh>
    <phoneticPr fontId="18"/>
  </si>
  <si>
    <t>吹田市</t>
    <rPh sb="0" eb="2">
      <t>スイタ</t>
    </rPh>
    <rPh sb="2" eb="3">
      <t>シ</t>
    </rPh>
    <phoneticPr fontId="18"/>
  </si>
  <si>
    <t>岸和田市</t>
    <rPh sb="0" eb="4">
      <t>キシワダシ</t>
    </rPh>
    <phoneticPr fontId="18"/>
  </si>
  <si>
    <t>池田市</t>
    <rPh sb="0" eb="3">
      <t>イケダシ</t>
    </rPh>
    <phoneticPr fontId="18"/>
  </si>
  <si>
    <r>
      <rPr>
        <b/>
        <sz val="11"/>
        <color theme="1"/>
        <rFont val="Meiryo UI"/>
        <family val="3"/>
        <charset val="128"/>
      </rPr>
      <t>→　就労定着率</t>
    </r>
    <r>
      <rPr>
        <sz val="8"/>
        <color theme="1"/>
        <rFont val="Meiryo UI"/>
        <family val="3"/>
        <charset val="128"/>
      </rPr>
      <t>（（５）/（１））</t>
    </r>
    <rPh sb="2" eb="4">
      <t>シュウロウ</t>
    </rPh>
    <rPh sb="4" eb="6">
      <t>テイチャク</t>
    </rPh>
    <rPh sb="6" eb="7">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</si>
</sst>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0;&quot;-&quot;"/>
    <numFmt numFmtId="181" formatCode="0_);[Red]\(0\)"/>
    <numFmt numFmtId="182" formatCode="[$-411]ge\.m\.d;@"/>
    <numFmt numFmtId="183" formatCode="#,##0_);[Red]\(#,##0\)"/>
    <numFmt numFmtId="184" formatCode="m&quot;月&quot;d&quot;日&quot;;@"/>
    <numFmt numFmtId="185" formatCode="0.0%"/>
  </numFmts>
  <fonts count="63"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0"/>
      <name val="メイリオ"/>
      <family val="3"/>
      <charset val="128"/>
    </font>
    <font>
      <sz val="10"/>
      <color theme="1"/>
      <name val="メイリオ"/>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sz val="10"/>
      <color theme="1"/>
      <name val="Meiryo UI"/>
      <family val="3"/>
      <charset val="128"/>
    </font>
    <font>
      <sz val="11"/>
      <name val="Meiryo UI"/>
      <family val="3"/>
      <charset val="128"/>
    </font>
    <font>
      <sz val="8"/>
      <name val="Meiryo UI"/>
      <family val="3"/>
      <charset val="128"/>
    </font>
    <font>
      <b/>
      <sz val="11"/>
      <color theme="1"/>
      <name val="Meiryo UI"/>
      <family val="3"/>
      <charset val="128"/>
    </font>
    <font>
      <u/>
      <sz val="11"/>
      <color theme="10"/>
      <name val="ＭＳ Ｐゴシック"/>
      <family val="2"/>
      <charset val="128"/>
      <scheme val="minor"/>
    </font>
    <font>
      <b/>
      <u/>
      <sz val="11"/>
      <color rgb="FFFF0000"/>
      <name val="Meiryo UI"/>
      <family val="3"/>
      <charset val="128"/>
    </font>
    <font>
      <sz val="11"/>
      <color theme="1"/>
      <name val="ＭＳ Ｐゴシック"/>
      <family val="2"/>
      <charset val="128"/>
      <scheme val="minor"/>
    </font>
    <font>
      <u/>
      <sz val="11"/>
      <color theme="10"/>
      <name val="Meiryo UI"/>
      <family val="3"/>
      <charset val="128"/>
    </font>
    <font>
      <sz val="8"/>
      <color theme="1"/>
      <name val="Meiryo UI"/>
      <family val="3"/>
      <charset val="128"/>
    </font>
    <font>
      <u/>
      <sz val="11"/>
      <color theme="1"/>
      <name val="Meiryo UI"/>
      <family val="3"/>
      <charset val="128"/>
    </font>
    <font>
      <b/>
      <sz val="11"/>
      <name val="Meiryo UI"/>
      <family val="3"/>
      <charset val="128"/>
    </font>
    <font>
      <sz val="9"/>
      <name val="Meiryo UI"/>
      <family val="3"/>
      <charset val="128"/>
    </font>
    <font>
      <u/>
      <sz val="11"/>
      <name val="Meiryo UI"/>
      <family val="3"/>
      <charset val="128"/>
    </font>
    <font>
      <b/>
      <sz val="22"/>
      <color theme="1"/>
      <name val="Meiryo UI"/>
      <family val="3"/>
      <charset val="128"/>
    </font>
    <font>
      <b/>
      <u/>
      <sz val="10"/>
      <color rgb="FFFF0000"/>
      <name val="Meiryo UI"/>
      <family val="3"/>
      <charset val="128"/>
    </font>
  </fonts>
  <fills count="55">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9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indexed="64"/>
      </left>
      <right/>
      <top style="double">
        <color indexed="64"/>
      </top>
      <bottom style="double">
        <color indexed="64"/>
      </bottom>
      <diagonal/>
    </border>
    <border>
      <left/>
      <right style="double">
        <color auto="1"/>
      </right>
      <top style="double">
        <color indexed="64"/>
      </top>
      <bottom style="double">
        <color indexed="64"/>
      </bottom>
      <diagonal/>
    </border>
    <border>
      <left/>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medium">
        <color indexed="64"/>
      </left>
      <right/>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medium">
        <color indexed="64"/>
      </left>
      <right/>
      <top style="medium">
        <color indexed="64"/>
      </top>
      <bottom/>
      <diagonal/>
    </border>
    <border>
      <left style="double">
        <color auto="1"/>
      </left>
      <right style="double">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indexed="64"/>
      </top>
      <bottom style="thin">
        <color auto="1"/>
      </bottom>
      <diagonal/>
    </border>
    <border>
      <left style="double">
        <color auto="1"/>
      </left>
      <right style="thin">
        <color auto="1"/>
      </right>
      <top/>
      <bottom style="thin">
        <color auto="1"/>
      </bottom>
      <diagonal/>
    </border>
    <border>
      <left style="double">
        <color auto="1"/>
      </left>
      <right style="double">
        <color auto="1"/>
      </right>
      <top style="thin">
        <color auto="1"/>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57">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0" fontId="16" fillId="0" borderId="0" applyFill="0" applyBorder="0" applyAlignment="0"/>
    <xf numFmtId="0" fontId="15" fillId="0" borderId="0">
      <alignment vertical="center"/>
    </xf>
    <xf numFmtId="0" fontId="8" fillId="0" borderId="0"/>
    <xf numFmtId="0" fontId="8" fillId="0" borderId="0"/>
    <xf numFmtId="180"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3"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4" applyNumberFormat="0" applyAlignment="0" applyProtection="0">
      <alignment vertical="center"/>
    </xf>
    <xf numFmtId="0" fontId="22" fillId="46" borderId="4"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5" applyNumberFormat="0" applyFont="0" applyAlignment="0" applyProtection="0">
      <alignment vertical="center"/>
    </xf>
    <xf numFmtId="0" fontId="8" fillId="36" borderId="5" applyNumberFormat="0" applyProtection="0">
      <alignment vertical="center"/>
    </xf>
    <xf numFmtId="0" fontId="15" fillId="49" borderId="5" applyNumberFormat="0" applyFont="0" applyAlignment="0" applyProtection="0">
      <alignment vertical="center"/>
    </xf>
    <xf numFmtId="0" fontId="8" fillId="36" borderId="5" applyNumberFormat="0" applyProtection="0">
      <alignment vertical="center"/>
    </xf>
    <xf numFmtId="0" fontId="24" fillId="0" borderId="6" applyNumberFormat="0" applyFill="0" applyAlignment="0" applyProtection="0">
      <alignment vertical="center"/>
    </xf>
    <xf numFmtId="0" fontId="24" fillId="0" borderId="6"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3" applyNumberFormat="0" applyAlignment="0" applyProtection="0">
      <alignment vertical="center"/>
    </xf>
    <xf numFmtId="0" fontId="26" fillId="51" borderId="3"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7" applyNumberFormat="0" applyFill="0" applyAlignment="0" applyProtection="0">
      <alignment vertical="center"/>
    </xf>
    <xf numFmtId="0" fontId="28" fillId="0" borderId="7" applyNumberFormat="0" applyFill="0" applyProtection="0">
      <alignment vertical="center"/>
    </xf>
    <xf numFmtId="0" fontId="29" fillId="0" borderId="8" applyNumberFormat="0" applyFill="0" applyAlignment="0" applyProtection="0">
      <alignment vertical="center"/>
    </xf>
    <xf numFmtId="0" fontId="29" fillId="0" borderId="8" applyNumberFormat="0" applyFill="0" applyProtection="0">
      <alignment vertical="center"/>
    </xf>
    <xf numFmtId="0" fontId="30" fillId="0" borderId="9" applyNumberFormat="0" applyFill="0" applyAlignment="0" applyProtection="0">
      <alignment vertical="center"/>
    </xf>
    <xf numFmtId="0" fontId="30" fillId="0" borderId="9"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0" applyNumberFormat="0" applyFill="0" applyAlignment="0" applyProtection="0">
      <alignment vertical="center"/>
    </xf>
    <xf numFmtId="0" fontId="31" fillId="0" borderId="10" applyNumberFormat="0" applyFill="0" applyProtection="0">
      <alignment vertical="center"/>
    </xf>
    <xf numFmtId="0" fontId="32" fillId="50" borderId="11" applyNumberFormat="0" applyAlignment="0" applyProtection="0">
      <alignment vertical="center"/>
    </xf>
    <xf numFmtId="0" fontId="32" fillId="51" borderId="11"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3" applyNumberFormat="0" applyAlignment="0" applyProtection="0">
      <alignment vertical="center"/>
    </xf>
    <xf numFmtId="0" fontId="34" fillId="14" borderId="3"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52" fillId="0" borderId="0" applyNumberFormat="0" applyFill="0" applyBorder="0" applyAlignment="0" applyProtection="0">
      <alignment vertical="center"/>
    </xf>
    <xf numFmtId="9" fontId="54" fillId="0" borderId="0" applyFont="0" applyFill="0" applyBorder="0" applyAlignment="0" applyProtection="0">
      <alignment vertical="center"/>
    </xf>
  </cellStyleXfs>
  <cellXfs count="241">
    <xf numFmtId="0" fontId="0" fillId="0" borderId="0" xfId="0">
      <alignment vertical="center"/>
    </xf>
    <xf numFmtId="0" fontId="41" fillId="0" borderId="0" xfId="0" applyFont="1" applyAlignment="1">
      <alignment vertical="center"/>
    </xf>
    <xf numFmtId="0" fontId="42" fillId="0" borderId="0" xfId="0" applyFont="1" applyAlignment="1">
      <alignment vertical="center" wrapText="1"/>
    </xf>
    <xf numFmtId="0" fontId="41" fillId="0" borderId="0" xfId="1" applyFont="1" applyAlignment="1"/>
    <xf numFmtId="0" fontId="41" fillId="0" borderId="0" xfId="0" applyFont="1" applyBorder="1" applyAlignment="1">
      <alignment horizontal="center" vertical="center"/>
    </xf>
    <xf numFmtId="0" fontId="49" fillId="0" borderId="0" xfId="1" applyFont="1" applyFill="1" applyBorder="1" applyAlignment="1">
      <alignment vertical="center"/>
    </xf>
    <xf numFmtId="0" fontId="49" fillId="0" borderId="0" xfId="1" applyFont="1" applyFill="1" applyBorder="1" applyAlignment="1" applyProtection="1">
      <alignment vertical="center"/>
      <protection locked="0"/>
    </xf>
    <xf numFmtId="0" fontId="45" fillId="0" borderId="0" xfId="1" applyFont="1" applyAlignment="1">
      <alignment horizontal="left" vertical="center"/>
    </xf>
    <xf numFmtId="0" fontId="41" fillId="0" borderId="0" xfId="0" applyFont="1" applyFill="1" applyBorder="1" applyAlignment="1">
      <alignment vertical="center"/>
    </xf>
    <xf numFmtId="0" fontId="49" fillId="0" borderId="34" xfId="1" applyFont="1" applyBorder="1" applyAlignment="1">
      <alignment vertical="center"/>
    </xf>
    <xf numFmtId="0" fontId="49" fillId="0" borderId="35" xfId="1" applyFont="1" applyBorder="1" applyAlignment="1">
      <alignment vertical="center"/>
    </xf>
    <xf numFmtId="0" fontId="41" fillId="0" borderId="0" xfId="0" applyFont="1" applyFill="1" applyBorder="1" applyAlignment="1">
      <alignment horizontal="center" vertical="center"/>
    </xf>
    <xf numFmtId="0" fontId="41" fillId="0" borderId="0" xfId="0" applyFont="1" applyFill="1" applyAlignment="1">
      <alignment vertical="center"/>
    </xf>
    <xf numFmtId="0" fontId="49" fillId="0" borderId="0" xfId="1" applyFont="1" applyFill="1" applyBorder="1" applyAlignment="1">
      <alignment horizontal="center" vertical="center"/>
    </xf>
    <xf numFmtId="0" fontId="41" fillId="0" borderId="0" xfId="0" applyFont="1" applyFill="1" applyBorder="1" applyAlignment="1">
      <alignment horizontal="center" vertical="center" wrapText="1"/>
    </xf>
    <xf numFmtId="0" fontId="49" fillId="0" borderId="42" xfId="1" applyFont="1" applyBorder="1" applyAlignment="1">
      <alignment vertical="center"/>
    </xf>
    <xf numFmtId="0" fontId="49" fillId="0" borderId="43" xfId="1" applyFont="1" applyBorder="1" applyAlignment="1">
      <alignment vertical="center"/>
    </xf>
    <xf numFmtId="0" fontId="0" fillId="52" borderId="0" xfId="0" applyFill="1">
      <alignment vertical="center"/>
    </xf>
    <xf numFmtId="0" fontId="47" fillId="0" borderId="0" xfId="0" applyFont="1" applyBorder="1" applyAlignment="1">
      <alignment vertical="center" wrapText="1"/>
    </xf>
    <xf numFmtId="0" fontId="42" fillId="0" borderId="0" xfId="0" applyFont="1" applyBorder="1" applyAlignment="1">
      <alignment vertical="center" wrapText="1"/>
    </xf>
    <xf numFmtId="0" fontId="50" fillId="0" borderId="0" xfId="1" applyFont="1" applyFill="1" applyBorder="1" applyAlignment="1">
      <alignment horizontal="center" vertical="center"/>
    </xf>
    <xf numFmtId="0" fontId="48"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0" fontId="46" fillId="0" borderId="0" xfId="1" applyFont="1" applyFill="1" applyBorder="1" applyAlignment="1">
      <alignment horizontal="left" vertical="center"/>
    </xf>
    <xf numFmtId="0" fontId="49" fillId="0" borderId="34" xfId="1" applyFont="1" applyBorder="1" applyAlignment="1">
      <alignment horizontal="center" vertical="center" shrinkToFit="1"/>
    </xf>
    <xf numFmtId="0" fontId="49" fillId="0" borderId="48" xfId="1" applyFont="1" applyBorder="1" applyAlignment="1">
      <alignment horizontal="center" vertical="center" shrinkToFit="1"/>
    </xf>
    <xf numFmtId="0" fontId="49" fillId="0" borderId="35" xfId="1" applyFont="1" applyBorder="1" applyAlignment="1">
      <alignment horizontal="center" vertical="center" shrinkToFit="1"/>
    </xf>
    <xf numFmtId="0" fontId="41" fillId="0" borderId="0" xfId="0" applyFont="1" applyFill="1" applyBorder="1" applyAlignment="1">
      <alignment horizontal="center" vertical="center" shrinkToFit="1"/>
    </xf>
    <xf numFmtId="0" fontId="49" fillId="0" borderId="0" xfId="1"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1" fillId="0" borderId="0" xfId="0" applyFont="1" applyFill="1" applyBorder="1" applyAlignment="1">
      <alignment horizontal="left" vertical="center"/>
    </xf>
    <xf numFmtId="0" fontId="49" fillId="0" borderId="50" xfId="1" applyFont="1" applyBorder="1" applyAlignment="1">
      <alignment vertical="center"/>
    </xf>
    <xf numFmtId="0" fontId="57" fillId="0" borderId="0" xfId="0" applyFont="1" applyFill="1" applyBorder="1" applyAlignment="1">
      <alignment horizontal="left" vertical="center"/>
    </xf>
    <xf numFmtId="0" fontId="49" fillId="0" borderId="0" xfId="1" applyFont="1" applyAlignment="1">
      <alignment vertical="center"/>
    </xf>
    <xf numFmtId="0" fontId="53" fillId="0" borderId="0" xfId="1" applyFont="1" applyFill="1" applyBorder="1" applyAlignment="1">
      <alignment horizontal="left" vertical="center" wrapText="1"/>
    </xf>
    <xf numFmtId="0" fontId="46" fillId="0" borderId="0" xfId="1" applyFont="1" applyFill="1" applyBorder="1" applyAlignment="1">
      <alignment horizontal="center" vertical="center"/>
    </xf>
    <xf numFmtId="0" fontId="49" fillId="0" borderId="0" xfId="1" applyFont="1" applyAlignment="1">
      <alignment horizontal="left" vertical="center"/>
    </xf>
    <xf numFmtId="0" fontId="49" fillId="0" borderId="0" xfId="1" applyFont="1" applyBorder="1" applyAlignment="1">
      <alignment horizontal="left" vertical="center"/>
    </xf>
    <xf numFmtId="0" fontId="49" fillId="0" borderId="50" xfId="1" applyFont="1" applyFill="1" applyBorder="1" applyAlignment="1">
      <alignment vertical="center"/>
    </xf>
    <xf numFmtId="0" fontId="49" fillId="0" borderId="0" xfId="1" applyFont="1" applyFill="1" applyAlignment="1">
      <alignment horizontal="left" vertical="center"/>
    </xf>
    <xf numFmtId="0" fontId="49" fillId="0" borderId="0" xfId="1" applyFont="1" applyFill="1" applyBorder="1" applyAlignment="1">
      <alignment horizontal="left" vertical="center"/>
    </xf>
    <xf numFmtId="0" fontId="60" fillId="0" borderId="0" xfId="1" applyFont="1" applyAlignment="1">
      <alignment vertical="center"/>
    </xf>
    <xf numFmtId="0" fontId="53" fillId="0" borderId="0" xfId="0" applyFont="1" applyFill="1" applyBorder="1" applyAlignment="1">
      <alignment vertical="center"/>
    </xf>
    <xf numFmtId="0" fontId="53" fillId="0" borderId="0" xfId="1" applyFont="1" applyFill="1" applyBorder="1" applyAlignment="1">
      <alignment vertical="center" wrapText="1"/>
    </xf>
    <xf numFmtId="56" fontId="0" fillId="0" borderId="0" xfId="0" quotePrefix="1" applyNumberFormat="1">
      <alignment vertical="center"/>
    </xf>
    <xf numFmtId="0" fontId="41" fillId="0" borderId="0" xfId="0" applyFont="1">
      <alignment vertical="center"/>
    </xf>
    <xf numFmtId="0" fontId="41" fillId="0" borderId="69" xfId="0" applyFont="1" applyBorder="1">
      <alignment vertical="center"/>
    </xf>
    <xf numFmtId="0" fontId="41" fillId="0" borderId="70" xfId="0" applyFont="1" applyBorder="1">
      <alignment vertical="center"/>
    </xf>
    <xf numFmtId="0" fontId="41" fillId="0" borderId="71" xfId="0" applyFont="1" applyBorder="1">
      <alignment vertical="center"/>
    </xf>
    <xf numFmtId="0" fontId="51" fillId="0" borderId="72" xfId="0" applyFont="1" applyBorder="1">
      <alignment vertical="center"/>
    </xf>
    <xf numFmtId="0" fontId="41" fillId="0" borderId="73" xfId="0" applyFont="1" applyBorder="1">
      <alignment vertical="center"/>
    </xf>
    <xf numFmtId="0" fontId="51" fillId="0" borderId="74" xfId="0" applyFont="1" applyBorder="1">
      <alignment vertical="center"/>
    </xf>
    <xf numFmtId="0" fontId="41" fillId="0" borderId="75" xfId="0" applyFont="1" applyBorder="1">
      <alignment vertical="center"/>
    </xf>
    <xf numFmtId="0" fontId="41" fillId="0" borderId="76" xfId="0" applyFont="1" applyBorder="1">
      <alignment vertical="center"/>
    </xf>
    <xf numFmtId="0" fontId="51" fillId="0" borderId="0" xfId="0" applyFont="1" applyBorder="1" applyAlignment="1">
      <alignment horizontal="left" vertical="center"/>
    </xf>
    <xf numFmtId="0" fontId="51" fillId="0" borderId="0" xfId="0" applyFont="1" applyFill="1" applyBorder="1" applyAlignment="1">
      <alignment horizontal="left" vertical="center"/>
    </xf>
    <xf numFmtId="0" fontId="51" fillId="0" borderId="0" xfId="0" applyFont="1" applyAlignment="1">
      <alignment vertical="center"/>
    </xf>
    <xf numFmtId="0" fontId="49" fillId="0" borderId="0" xfId="1" applyFont="1" applyAlignment="1">
      <alignment horizontal="left" vertical="center"/>
    </xf>
    <xf numFmtId="0" fontId="49" fillId="0" borderId="0" xfId="1" applyFont="1" applyBorder="1" applyAlignment="1">
      <alignment horizontal="left" vertical="center"/>
    </xf>
    <xf numFmtId="0" fontId="46" fillId="0" borderId="0" xfId="1" applyFont="1" applyFill="1" applyBorder="1" applyAlignment="1">
      <alignment horizontal="center" vertical="center"/>
    </xf>
    <xf numFmtId="0" fontId="53" fillId="0" borderId="15" xfId="1" applyFont="1" applyBorder="1" applyAlignment="1">
      <alignment vertical="center"/>
    </xf>
    <xf numFmtId="0" fontId="53" fillId="0" borderId="0" xfId="1" applyFont="1" applyBorder="1" applyAlignment="1">
      <alignment vertical="center"/>
    </xf>
    <xf numFmtId="0" fontId="46" fillId="0" borderId="0" xfId="1" applyFont="1" applyAlignment="1">
      <alignment vertical="center" wrapText="1"/>
    </xf>
    <xf numFmtId="0" fontId="45" fillId="0" borderId="0" xfId="0" applyFont="1" applyFill="1" applyBorder="1" applyAlignment="1">
      <alignment horizontal="center" vertical="center"/>
    </xf>
    <xf numFmtId="0" fontId="53" fillId="0" borderId="0" xfId="1" applyFont="1" applyAlignment="1">
      <alignment horizontal="left" vertical="center"/>
    </xf>
    <xf numFmtId="0" fontId="49" fillId="0" borderId="37" xfId="1" applyFont="1" applyBorder="1" applyAlignment="1">
      <alignment vertical="center"/>
    </xf>
    <xf numFmtId="0" fontId="49" fillId="0" borderId="68" xfId="1" applyFont="1" applyBorder="1" applyAlignment="1">
      <alignment vertical="center"/>
    </xf>
    <xf numFmtId="0" fontId="46" fillId="0" borderId="0" xfId="1" applyFont="1" applyFill="1" applyBorder="1" applyAlignment="1">
      <alignment vertical="center"/>
    </xf>
    <xf numFmtId="0" fontId="49" fillId="0" borderId="0" xfId="1" applyFont="1" applyAlignment="1">
      <alignment horizontal="left" vertical="center"/>
    </xf>
    <xf numFmtId="0" fontId="61" fillId="0" borderId="0" xfId="0" applyFont="1" applyBorder="1" applyAlignment="1">
      <alignment horizontal="center" vertical="center"/>
    </xf>
    <xf numFmtId="0" fontId="49" fillId="0" borderId="83" xfId="1" applyFont="1" applyFill="1" applyBorder="1" applyAlignment="1">
      <alignment horizontal="center" vertical="center" wrapText="1"/>
    </xf>
    <xf numFmtId="0" fontId="49" fillId="0" borderId="85" xfId="1" applyFont="1" applyBorder="1" applyAlignment="1">
      <alignment vertical="center"/>
    </xf>
    <xf numFmtId="0" fontId="49" fillId="0" borderId="17" xfId="1" applyFont="1" applyFill="1" applyBorder="1" applyAlignment="1">
      <alignment vertical="center" shrinkToFit="1"/>
    </xf>
    <xf numFmtId="0" fontId="49" fillId="0" borderId="59" xfId="1" applyFont="1" applyFill="1" applyBorder="1" applyAlignment="1">
      <alignment vertical="center" shrinkToFit="1"/>
    </xf>
    <xf numFmtId="0" fontId="49" fillId="0" borderId="0" xfId="1" applyFont="1" applyAlignment="1">
      <alignment vertical="center" wrapText="1"/>
    </xf>
    <xf numFmtId="0" fontId="44" fillId="0" borderId="0" xfId="0" applyFont="1" applyFill="1" applyBorder="1" applyAlignment="1">
      <alignment vertical="center" textRotation="255" shrinkToFit="1"/>
    </xf>
    <xf numFmtId="0" fontId="44" fillId="0" borderId="0" xfId="0" applyFont="1" applyFill="1" applyBorder="1" applyAlignment="1">
      <alignment horizontal="center" vertical="center" textRotation="255" shrinkToFit="1"/>
    </xf>
    <xf numFmtId="0" fontId="44" fillId="0" borderId="0" xfId="0" applyFont="1" applyFill="1" applyBorder="1" applyAlignment="1">
      <alignment horizontal="center" vertical="center" textRotation="255" wrapText="1" shrinkToFit="1"/>
    </xf>
    <xf numFmtId="0" fontId="44" fillId="0" borderId="0" xfId="0" applyFont="1" applyFill="1" applyBorder="1" applyAlignment="1">
      <alignment horizontal="center" vertical="center" shrinkToFit="1"/>
    </xf>
    <xf numFmtId="0" fontId="44" fillId="0" borderId="0" xfId="0" applyFont="1" applyFill="1" applyBorder="1" applyAlignment="1">
      <alignment vertical="center" shrinkToFit="1"/>
    </xf>
    <xf numFmtId="181" fontId="44" fillId="0" borderId="0" xfId="0" applyNumberFormat="1" applyFont="1" applyFill="1" applyBorder="1" applyAlignment="1">
      <alignment horizontal="center" vertical="center" shrinkToFit="1"/>
    </xf>
    <xf numFmtId="184" fontId="44" fillId="0" borderId="0" xfId="0" applyNumberFormat="1" applyFont="1" applyFill="1" applyBorder="1" applyAlignment="1">
      <alignment horizontal="center" vertical="center" shrinkToFit="1"/>
    </xf>
    <xf numFmtId="0" fontId="43" fillId="0" borderId="0" xfId="0" applyFont="1" applyFill="1" applyBorder="1" applyAlignment="1">
      <alignment horizontal="center" vertical="center" shrinkToFit="1"/>
    </xf>
    <xf numFmtId="182" fontId="44" fillId="0" borderId="0" xfId="0" applyNumberFormat="1" applyFont="1" applyFill="1" applyBorder="1" applyAlignment="1">
      <alignment vertical="center" shrinkToFit="1"/>
    </xf>
    <xf numFmtId="0" fontId="43" fillId="0" borderId="0" xfId="1" applyFont="1" applyFill="1" applyBorder="1" applyAlignment="1">
      <alignment horizontal="center" vertical="center" textRotation="255" shrinkToFit="1"/>
    </xf>
    <xf numFmtId="182" fontId="44" fillId="0" borderId="0" xfId="1" applyNumberFormat="1" applyFont="1" applyFill="1" applyBorder="1" applyAlignment="1">
      <alignment horizontal="center" vertical="center" textRotation="255" shrinkToFit="1"/>
    </xf>
    <xf numFmtId="0" fontId="53" fillId="0" borderId="15" xfId="0" applyFont="1" applyBorder="1" applyAlignment="1">
      <alignment horizontal="left" vertical="center" wrapText="1"/>
    </xf>
    <xf numFmtId="0" fontId="53" fillId="0" borderId="0" xfId="0" applyFont="1" applyBorder="1" applyAlignment="1">
      <alignment horizontal="left" vertical="center" wrapText="1"/>
    </xf>
    <xf numFmtId="0" fontId="49" fillId="0" borderId="0" xfId="1" applyFont="1" applyAlignment="1">
      <alignment horizontal="left" vertical="center" wrapText="1"/>
    </xf>
    <xf numFmtId="0" fontId="49" fillId="0" borderId="55" xfId="1" applyFont="1" applyFill="1" applyBorder="1" applyAlignment="1">
      <alignment horizontal="center" vertical="center" shrinkToFit="1"/>
    </xf>
    <xf numFmtId="0" fontId="49" fillId="0" borderId="56" xfId="1" applyFont="1" applyFill="1" applyBorder="1" applyAlignment="1">
      <alignment horizontal="center" vertical="center" shrinkToFit="1"/>
    </xf>
    <xf numFmtId="0" fontId="49" fillId="2" borderId="56" xfId="1" applyFont="1" applyFill="1" applyBorder="1" applyAlignment="1">
      <alignment horizontal="center" vertical="center"/>
    </xf>
    <xf numFmtId="0" fontId="49" fillId="2" borderId="45" xfId="1" applyFont="1" applyFill="1" applyBorder="1" applyAlignment="1">
      <alignment horizontal="center" vertical="center"/>
    </xf>
    <xf numFmtId="0" fontId="41" fillId="0" borderId="54" xfId="0" applyFont="1" applyBorder="1" applyAlignment="1">
      <alignment horizontal="center" vertical="center" shrinkToFit="1"/>
    </xf>
    <xf numFmtId="0" fontId="41" fillId="0" borderId="14" xfId="0" applyFont="1" applyBorder="1" applyAlignment="1">
      <alignment horizontal="center" vertical="center" shrinkToFit="1"/>
    </xf>
    <xf numFmtId="0" fontId="41" fillId="2" borderId="14" xfId="0" applyFont="1" applyFill="1" applyBorder="1" applyAlignment="1">
      <alignment horizontal="center" vertical="center"/>
    </xf>
    <xf numFmtId="0" fontId="41" fillId="2" borderId="67" xfId="0" applyFont="1" applyFill="1" applyBorder="1" applyAlignment="1">
      <alignment horizontal="center" vertical="center"/>
    </xf>
    <xf numFmtId="0" fontId="41" fillId="54" borderId="56" xfId="0" applyFont="1" applyFill="1" applyBorder="1" applyAlignment="1">
      <alignment horizontal="center" vertical="center"/>
    </xf>
    <xf numFmtId="0" fontId="41" fillId="54" borderId="45" xfId="0" applyFont="1" applyFill="1" applyBorder="1" applyAlignment="1">
      <alignment horizontal="center" vertical="center"/>
    </xf>
    <xf numFmtId="0" fontId="41" fillId="0" borderId="55" xfId="0" applyFont="1" applyBorder="1" applyAlignment="1">
      <alignment horizontal="center" vertical="center" shrinkToFit="1"/>
    </xf>
    <xf numFmtId="0" fontId="41" fillId="0" borderId="56" xfId="0" applyFont="1" applyBorder="1" applyAlignment="1">
      <alignment horizontal="center" vertical="center" shrinkToFit="1"/>
    </xf>
    <xf numFmtId="0" fontId="41" fillId="0" borderId="22" xfId="0" applyFont="1" applyFill="1" applyBorder="1" applyAlignment="1">
      <alignment horizontal="center" vertical="center" wrapText="1"/>
    </xf>
    <xf numFmtId="0" fontId="41" fillId="0" borderId="23" xfId="0" applyFont="1" applyFill="1" applyBorder="1" applyAlignment="1">
      <alignment horizontal="center" vertical="center"/>
    </xf>
    <xf numFmtId="0" fontId="41" fillId="0" borderId="28" xfId="0" applyFont="1" applyFill="1" applyBorder="1" applyAlignment="1">
      <alignment horizontal="center" vertical="center"/>
    </xf>
    <xf numFmtId="0" fontId="49" fillId="54" borderId="44" xfId="1" applyFont="1" applyFill="1" applyBorder="1" applyAlignment="1">
      <alignment horizontal="center" vertical="center" wrapText="1"/>
    </xf>
    <xf numFmtId="0" fontId="49" fillId="54" borderId="12" xfId="1" applyFont="1" applyFill="1" applyBorder="1" applyAlignment="1">
      <alignment horizontal="center" vertical="center"/>
    </xf>
    <xf numFmtId="0" fontId="41" fillId="2" borderId="56" xfId="0" applyFont="1" applyFill="1" applyBorder="1" applyAlignment="1">
      <alignment horizontal="center" vertical="center"/>
    </xf>
    <xf numFmtId="0" fontId="41" fillId="2" borderId="45" xfId="0" applyFont="1" applyFill="1" applyBorder="1" applyAlignment="1">
      <alignment horizontal="center" vertical="center"/>
    </xf>
    <xf numFmtId="0" fontId="51" fillId="0" borderId="55" xfId="0" applyFont="1" applyBorder="1" applyAlignment="1">
      <alignment horizontal="center" vertical="center" shrinkToFit="1"/>
    </xf>
    <xf numFmtId="0" fontId="51" fillId="0" borderId="56" xfId="0" applyFont="1" applyBorder="1" applyAlignment="1">
      <alignment horizontal="center" vertical="center" shrinkToFit="1"/>
    </xf>
    <xf numFmtId="0" fontId="41" fillId="0" borderId="54" xfId="0" applyFont="1" applyBorder="1" applyAlignment="1">
      <alignment horizontal="center" vertical="center" wrapText="1" shrinkToFit="1"/>
    </xf>
    <xf numFmtId="0" fontId="41" fillId="0" borderId="14" xfId="0" applyFont="1" applyBorder="1" applyAlignment="1">
      <alignment horizontal="center" vertical="center" wrapText="1" shrinkToFit="1"/>
    </xf>
    <xf numFmtId="0" fontId="49" fillId="0" borderId="54" xfId="1" applyFont="1" applyBorder="1" applyAlignment="1">
      <alignment horizontal="center" vertical="center" shrinkToFit="1"/>
    </xf>
    <xf numFmtId="0" fontId="49" fillId="0" borderId="14" xfId="1" applyFont="1" applyBorder="1" applyAlignment="1">
      <alignment horizontal="center" vertical="center" shrinkToFit="1"/>
    </xf>
    <xf numFmtId="0" fontId="49" fillId="0" borderId="49" xfId="1" applyFont="1" applyFill="1" applyBorder="1" applyAlignment="1">
      <alignment horizontal="center" vertical="center" shrinkToFit="1"/>
    </xf>
    <xf numFmtId="0" fontId="49" fillId="0" borderId="12" xfId="1" applyFont="1" applyFill="1" applyBorder="1" applyAlignment="1">
      <alignment horizontal="center" vertical="center" shrinkToFit="1"/>
    </xf>
    <xf numFmtId="0" fontId="49" fillId="2" borderId="40" xfId="1" applyFont="1" applyFill="1" applyBorder="1" applyAlignment="1">
      <alignment horizontal="center" vertical="center"/>
    </xf>
    <xf numFmtId="0" fontId="49" fillId="2" borderId="33" xfId="1" applyFont="1" applyFill="1" applyBorder="1" applyAlignment="1">
      <alignment horizontal="center" vertical="center"/>
    </xf>
    <xf numFmtId="0" fontId="41" fillId="2" borderId="81" xfId="0" applyFont="1" applyFill="1" applyBorder="1" applyAlignment="1">
      <alignment horizontal="center" vertical="center"/>
    </xf>
    <xf numFmtId="0" fontId="41" fillId="52" borderId="0" xfId="0" applyFont="1" applyFill="1" applyBorder="1" applyAlignment="1">
      <alignment horizontal="center" vertical="center"/>
    </xf>
    <xf numFmtId="0" fontId="41" fillId="52" borderId="16" xfId="0" applyFont="1" applyFill="1" applyBorder="1" applyAlignment="1">
      <alignment horizontal="center" vertical="center"/>
    </xf>
    <xf numFmtId="185" fontId="41" fillId="54" borderId="49" xfId="156" applyNumberFormat="1" applyFont="1" applyFill="1" applyBorder="1" applyAlignment="1">
      <alignment horizontal="center" vertical="center"/>
    </xf>
    <xf numFmtId="185" fontId="41" fillId="54" borderId="50" xfId="156" applyNumberFormat="1" applyFont="1" applyFill="1" applyBorder="1" applyAlignment="1">
      <alignment horizontal="center" vertical="center"/>
    </xf>
    <xf numFmtId="0" fontId="41" fillId="52" borderId="26" xfId="0" applyFont="1" applyFill="1" applyBorder="1" applyAlignment="1">
      <alignment horizontal="center" vertical="center" wrapText="1"/>
    </xf>
    <xf numFmtId="0" fontId="41" fillId="52" borderId="27" xfId="0" applyFont="1" applyFill="1" applyBorder="1" applyAlignment="1">
      <alignment horizontal="center" vertical="center"/>
    </xf>
    <xf numFmtId="0" fontId="41" fillId="52" borderId="33" xfId="0" applyFont="1" applyFill="1" applyBorder="1" applyAlignment="1">
      <alignment horizontal="center" vertical="center"/>
    </xf>
    <xf numFmtId="0" fontId="41" fillId="52" borderId="22" xfId="0" applyFont="1" applyFill="1" applyBorder="1" applyAlignment="1">
      <alignment horizontal="center" vertical="center" wrapText="1"/>
    </xf>
    <xf numFmtId="0" fontId="41" fillId="52" borderId="23" xfId="0" applyFont="1" applyFill="1" applyBorder="1" applyAlignment="1">
      <alignment horizontal="center" vertical="center"/>
    </xf>
    <xf numFmtId="0" fontId="41" fillId="52" borderId="28" xfId="0" applyFont="1" applyFill="1" applyBorder="1" applyAlignment="1">
      <alignment horizontal="center" vertical="center"/>
    </xf>
    <xf numFmtId="0" fontId="53" fillId="0" borderId="15" xfId="1" applyFont="1" applyBorder="1" applyAlignment="1">
      <alignment horizontal="center" vertical="center"/>
    </xf>
    <xf numFmtId="0" fontId="53" fillId="0" borderId="0" xfId="1" applyFont="1" applyBorder="1" applyAlignment="1">
      <alignment horizontal="center" vertical="center"/>
    </xf>
    <xf numFmtId="0" fontId="41" fillId="0" borderId="24" xfId="0" applyFont="1" applyFill="1" applyBorder="1" applyAlignment="1">
      <alignment horizontal="center" vertical="center"/>
    </xf>
    <xf numFmtId="0" fontId="41" fillId="0" borderId="25" xfId="0" applyFont="1" applyFill="1" applyBorder="1" applyAlignment="1">
      <alignment horizontal="center" vertical="center"/>
    </xf>
    <xf numFmtId="0" fontId="41" fillId="0" borderId="32" xfId="0" applyFont="1" applyFill="1" applyBorder="1" applyAlignment="1">
      <alignment horizontal="center" vertical="center"/>
    </xf>
    <xf numFmtId="0" fontId="49" fillId="2" borderId="39" xfId="1" applyFont="1" applyFill="1" applyBorder="1" applyAlignment="1">
      <alignment horizontal="center" vertical="center"/>
    </xf>
    <xf numFmtId="0" fontId="49" fillId="2" borderId="32" xfId="1" applyFont="1" applyFill="1" applyBorder="1" applyAlignment="1">
      <alignment horizontal="center" vertical="center"/>
    </xf>
    <xf numFmtId="0" fontId="41" fillId="0" borderId="30"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37" xfId="0" applyFont="1" applyFill="1" applyBorder="1" applyAlignment="1">
      <alignment horizontal="center" vertical="center"/>
    </xf>
    <xf numFmtId="0" fontId="41" fillId="0" borderId="42" xfId="0" applyFont="1" applyFill="1" applyBorder="1" applyAlignment="1">
      <alignment horizontal="center" vertical="center"/>
    </xf>
    <xf numFmtId="0" fontId="41" fillId="2" borderId="78" xfId="0" applyFont="1" applyFill="1" applyBorder="1" applyAlignment="1">
      <alignment horizontal="center" vertical="center"/>
    </xf>
    <xf numFmtId="0" fontId="48" fillId="0" borderId="26" xfId="0" applyFont="1" applyFill="1" applyBorder="1" applyAlignment="1">
      <alignment horizontal="center" vertical="center" wrapText="1"/>
    </xf>
    <xf numFmtId="0" fontId="48" fillId="0" borderId="27" xfId="0" applyFont="1" applyFill="1" applyBorder="1" applyAlignment="1">
      <alignment horizontal="center" vertical="center"/>
    </xf>
    <xf numFmtId="0" fontId="48" fillId="0" borderId="33" xfId="0" applyFont="1" applyFill="1" applyBorder="1" applyAlignment="1">
      <alignment horizontal="center" vertical="center"/>
    </xf>
    <xf numFmtId="0" fontId="53" fillId="0" borderId="0" xfId="1"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27" xfId="0" applyFont="1" applyFill="1" applyBorder="1" applyAlignment="1">
      <alignment horizontal="center" vertical="center"/>
    </xf>
    <xf numFmtId="0" fontId="41" fillId="0" borderId="33" xfId="0" applyFont="1" applyFill="1" applyBorder="1" applyAlignment="1">
      <alignment horizontal="center" vertical="center"/>
    </xf>
    <xf numFmtId="0" fontId="41" fillId="2" borderId="63" xfId="0" applyFont="1" applyFill="1" applyBorder="1" applyAlignment="1">
      <alignment horizontal="left" vertical="center" wrapText="1"/>
    </xf>
    <xf numFmtId="0" fontId="41" fillId="2" borderId="36" xfId="0" applyFont="1" applyFill="1" applyBorder="1" applyAlignment="1">
      <alignment horizontal="left" vertical="center" wrapText="1"/>
    </xf>
    <xf numFmtId="0" fontId="41" fillId="2" borderId="64" xfId="0" applyFont="1" applyFill="1" applyBorder="1" applyAlignment="1">
      <alignment horizontal="left" vertical="center" wrapText="1"/>
    </xf>
    <xf numFmtId="0" fontId="41" fillId="2" borderId="15"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16" xfId="0" applyFont="1" applyFill="1" applyBorder="1" applyAlignment="1">
      <alignment horizontal="left" vertical="center" wrapText="1"/>
    </xf>
    <xf numFmtId="0" fontId="41" fillId="2" borderId="17" xfId="0" applyFont="1" applyFill="1" applyBorder="1" applyAlignment="1">
      <alignment horizontal="left" vertical="center" wrapText="1"/>
    </xf>
    <xf numFmtId="0" fontId="41" fillId="2" borderId="59" xfId="0" applyFont="1" applyFill="1" applyBorder="1" applyAlignment="1">
      <alignment horizontal="left" vertical="center" wrapText="1"/>
    </xf>
    <xf numFmtId="0" fontId="41" fillId="2" borderId="18" xfId="0" applyFont="1" applyFill="1" applyBorder="1" applyAlignment="1">
      <alignment horizontal="left" vertical="center" wrapText="1"/>
    </xf>
    <xf numFmtId="0" fontId="41" fillId="0" borderId="45" xfId="0" applyFont="1" applyFill="1" applyBorder="1" applyAlignment="1">
      <alignment horizontal="center" vertical="center" wrapText="1"/>
    </xf>
    <xf numFmtId="0" fontId="41" fillId="0" borderId="38" xfId="0" applyFont="1" applyFill="1" applyBorder="1" applyAlignment="1">
      <alignment horizontal="center" vertical="center" wrapText="1"/>
    </xf>
    <xf numFmtId="0" fontId="41" fillId="0" borderId="43" xfId="0" applyFont="1" applyFill="1" applyBorder="1" applyAlignment="1">
      <alignment horizontal="center" vertical="center" wrapText="1"/>
    </xf>
    <xf numFmtId="0" fontId="41" fillId="52" borderId="31" xfId="0" applyFont="1" applyFill="1" applyBorder="1" applyAlignment="1">
      <alignment horizontal="center" vertical="center" wrapText="1"/>
    </xf>
    <xf numFmtId="0" fontId="41" fillId="52" borderId="45" xfId="0" applyFont="1" applyFill="1" applyBorder="1" applyAlignment="1">
      <alignment horizontal="center" vertical="center" wrapText="1"/>
    </xf>
    <xf numFmtId="0" fontId="41" fillId="52" borderId="38" xfId="0" applyFont="1" applyFill="1" applyBorder="1" applyAlignment="1">
      <alignment horizontal="center" vertical="center" wrapText="1"/>
    </xf>
    <xf numFmtId="0" fontId="41" fillId="52" borderId="43" xfId="0" applyFont="1" applyFill="1" applyBorder="1" applyAlignment="1">
      <alignment horizontal="center" vertical="center" wrapText="1"/>
    </xf>
    <xf numFmtId="0" fontId="49" fillId="0" borderId="52" xfId="1" applyFont="1" applyBorder="1" applyAlignment="1">
      <alignment horizontal="center" vertical="center" shrinkToFit="1"/>
    </xf>
    <xf numFmtId="0" fontId="49" fillId="0" borderId="53" xfId="1" applyFont="1" applyBorder="1" applyAlignment="1">
      <alignment horizontal="center" vertical="center" shrinkToFit="1"/>
    </xf>
    <xf numFmtId="0" fontId="41" fillId="2" borderId="53" xfId="0" applyFont="1" applyFill="1" applyBorder="1" applyAlignment="1">
      <alignment horizontal="center" vertical="center"/>
    </xf>
    <xf numFmtId="0" fontId="41" fillId="2" borderId="46" xfId="0" applyFont="1" applyFill="1" applyBorder="1" applyAlignment="1">
      <alignment horizontal="center" vertical="center"/>
    </xf>
    <xf numFmtId="0" fontId="41" fillId="52" borderId="24" xfId="0" applyFont="1" applyFill="1" applyBorder="1" applyAlignment="1">
      <alignment horizontal="center" vertical="center"/>
    </xf>
    <xf numFmtId="0" fontId="41" fillId="52" borderId="25" xfId="0" applyFont="1" applyFill="1" applyBorder="1" applyAlignment="1">
      <alignment horizontal="center" vertical="center"/>
    </xf>
    <xf numFmtId="0" fontId="41" fillId="52" borderId="32" xfId="0" applyFont="1" applyFill="1" applyBorder="1" applyAlignment="1">
      <alignment horizontal="center" vertical="center"/>
    </xf>
    <xf numFmtId="0" fontId="41" fillId="52" borderId="30" xfId="0" applyFont="1" applyFill="1" applyBorder="1" applyAlignment="1">
      <alignment horizontal="center" vertical="center"/>
    </xf>
    <xf numFmtId="0" fontId="41" fillId="52" borderId="46" xfId="0" applyFont="1" applyFill="1" applyBorder="1" applyAlignment="1">
      <alignment horizontal="center" vertical="center"/>
    </xf>
    <xf numFmtId="0" fontId="41" fillId="52" borderId="37" xfId="0" applyFont="1" applyFill="1" applyBorder="1" applyAlignment="1">
      <alignment horizontal="center" vertical="center"/>
    </xf>
    <xf numFmtId="0" fontId="41" fillId="52" borderId="42" xfId="0" applyFont="1" applyFill="1" applyBorder="1" applyAlignment="1">
      <alignment horizontal="center" vertical="center"/>
    </xf>
    <xf numFmtId="0" fontId="49" fillId="0" borderId="49" xfId="1" applyFont="1" applyFill="1" applyBorder="1" applyAlignment="1">
      <alignment horizontal="center" vertical="center"/>
    </xf>
    <xf numFmtId="0" fontId="49" fillId="0" borderId="12" xfId="1" applyFont="1" applyFill="1" applyBorder="1" applyAlignment="1">
      <alignment horizontal="center" vertical="center"/>
    </xf>
    <xf numFmtId="0" fontId="49" fillId="0" borderId="0" xfId="1" applyFont="1" applyAlignment="1">
      <alignment horizontal="left" vertical="center"/>
    </xf>
    <xf numFmtId="0" fontId="53" fillId="0" borderId="36" xfId="1" applyFont="1" applyFill="1" applyBorder="1" applyAlignment="1">
      <alignment horizontal="center" vertical="center" wrapText="1"/>
    </xf>
    <xf numFmtId="49" fontId="41" fillId="2" borderId="60" xfId="1" applyNumberFormat="1" applyFont="1" applyFill="1" applyBorder="1" applyAlignment="1" applyProtection="1">
      <alignment horizontal="center" vertical="center"/>
      <protection locked="0"/>
    </xf>
    <xf numFmtId="0" fontId="55" fillId="2" borderId="60" xfId="155" applyFont="1" applyFill="1" applyBorder="1" applyAlignment="1" applyProtection="1">
      <alignment horizontal="center" vertical="center"/>
      <protection locked="0"/>
    </xf>
    <xf numFmtId="0" fontId="49" fillId="2" borderId="60" xfId="1" applyFont="1" applyFill="1" applyBorder="1" applyAlignment="1" applyProtection="1">
      <alignment horizontal="center" vertical="center"/>
      <protection locked="0"/>
    </xf>
    <xf numFmtId="0" fontId="49" fillId="2" borderId="61" xfId="1" applyFont="1" applyFill="1" applyBorder="1" applyAlignment="1" applyProtection="1">
      <alignment horizontal="center" vertical="center"/>
      <protection locked="0"/>
    </xf>
    <xf numFmtId="0" fontId="49" fillId="0" borderId="20" xfId="1" applyFont="1" applyBorder="1" applyAlignment="1">
      <alignment horizontal="center" vertical="center"/>
    </xf>
    <xf numFmtId="0" fontId="49" fillId="52" borderId="20" xfId="1" applyFont="1" applyFill="1" applyBorder="1" applyAlignment="1">
      <alignment horizontal="center" vertical="center"/>
    </xf>
    <xf numFmtId="0" fontId="49" fillId="0" borderId="21" xfId="1" applyFont="1" applyBorder="1" applyAlignment="1">
      <alignment horizontal="center" vertical="center"/>
    </xf>
    <xf numFmtId="0" fontId="41" fillId="52" borderId="20" xfId="1" applyFont="1" applyFill="1" applyBorder="1" applyAlignment="1">
      <alignment horizontal="center" vertical="center" shrinkToFit="1"/>
    </xf>
    <xf numFmtId="58" fontId="41" fillId="0" borderId="13" xfId="1" applyNumberFormat="1" applyFont="1" applyFill="1" applyBorder="1" applyAlignment="1" applyProtection="1">
      <alignment horizontal="center" vertical="center"/>
      <protection locked="0"/>
    </xf>
    <xf numFmtId="58" fontId="41" fillId="0" borderId="1" xfId="1" applyNumberFormat="1" applyFont="1" applyFill="1" applyBorder="1" applyAlignment="1" applyProtection="1">
      <alignment horizontal="center" vertical="center"/>
      <protection locked="0"/>
    </xf>
    <xf numFmtId="183" fontId="41" fillId="2" borderId="1" xfId="1" applyNumberFormat="1" applyFont="1" applyFill="1" applyBorder="1" applyAlignment="1" applyProtection="1">
      <alignment horizontal="center" vertical="center"/>
      <protection locked="0"/>
    </xf>
    <xf numFmtId="58" fontId="41" fillId="53" borderId="47" xfId="1" applyNumberFormat="1" applyFont="1" applyFill="1" applyBorder="1" applyAlignment="1" applyProtection="1">
      <alignment horizontal="center" vertical="center"/>
      <protection locked="0"/>
    </xf>
    <xf numFmtId="184" fontId="41" fillId="2" borderId="47" xfId="1" applyNumberFormat="1" applyFont="1" applyFill="1" applyBorder="1" applyAlignment="1" applyProtection="1">
      <alignment horizontal="center" vertical="center"/>
      <protection locked="0"/>
    </xf>
    <xf numFmtId="184" fontId="41" fillId="2" borderId="48" xfId="1" applyNumberFormat="1" applyFont="1" applyFill="1" applyBorder="1" applyAlignment="1" applyProtection="1">
      <alignment horizontal="center" vertical="center"/>
      <protection locked="0"/>
    </xf>
    <xf numFmtId="0" fontId="49" fillId="0" borderId="84" xfId="1" applyFont="1" applyFill="1" applyBorder="1" applyAlignment="1">
      <alignment horizontal="center" vertical="center" wrapText="1"/>
    </xf>
    <xf numFmtId="0" fontId="49" fillId="0" borderId="20" xfId="1" applyFont="1" applyFill="1" applyBorder="1" applyAlignment="1">
      <alignment horizontal="center" vertical="center" wrapText="1"/>
    </xf>
    <xf numFmtId="0" fontId="61" fillId="0" borderId="0" xfId="0" applyFont="1" applyBorder="1" applyAlignment="1">
      <alignment horizontal="center" vertical="center"/>
    </xf>
    <xf numFmtId="0" fontId="49" fillId="2" borderId="19" xfId="1" applyFont="1" applyFill="1" applyBorder="1" applyAlignment="1" applyProtection="1">
      <alignment horizontal="center" vertical="center"/>
      <protection locked="0"/>
    </xf>
    <xf numFmtId="0" fontId="49" fillId="52" borderId="19" xfId="1" applyFont="1" applyFill="1" applyBorder="1" applyAlignment="1">
      <alignment horizontal="center" vertical="center"/>
    </xf>
    <xf numFmtId="0" fontId="49" fillId="52" borderId="66" xfId="1" applyFont="1" applyFill="1" applyBorder="1" applyAlignment="1">
      <alignment horizontal="center" vertical="center"/>
    </xf>
    <xf numFmtId="0" fontId="49" fillId="52" borderId="66" xfId="1" applyFont="1" applyFill="1" applyBorder="1" applyAlignment="1">
      <alignment horizontal="center" vertical="center" wrapText="1"/>
    </xf>
    <xf numFmtId="0" fontId="49" fillId="2" borderId="66" xfId="1" applyFont="1" applyFill="1" applyBorder="1" applyAlignment="1" applyProtection="1">
      <alignment horizontal="center" vertical="center"/>
      <protection locked="0"/>
    </xf>
    <xf numFmtId="0" fontId="41" fillId="0" borderId="77" xfId="0" applyFont="1" applyBorder="1" applyAlignment="1">
      <alignment horizontal="left" vertical="center" wrapText="1"/>
    </xf>
    <xf numFmtId="0" fontId="41" fillId="0" borderId="78" xfId="0" applyFont="1" applyBorder="1" applyAlignment="1">
      <alignment horizontal="left" vertical="center" wrapText="1"/>
    </xf>
    <xf numFmtId="0" fontId="41" fillId="0" borderId="79" xfId="0" applyFont="1" applyBorder="1" applyAlignment="1">
      <alignment horizontal="left" vertical="center" wrapText="1"/>
    </xf>
    <xf numFmtId="0" fontId="58" fillId="0" borderId="63" xfId="0" applyFont="1" applyFill="1" applyBorder="1" applyAlignment="1">
      <alignment horizontal="left" vertical="center" wrapText="1"/>
    </xf>
    <xf numFmtId="0" fontId="49" fillId="0" borderId="36" xfId="0" applyFont="1" applyFill="1" applyBorder="1" applyAlignment="1">
      <alignment horizontal="left" vertical="center" wrapText="1"/>
    </xf>
    <xf numFmtId="0" fontId="49" fillId="0" borderId="64" xfId="0" applyFont="1" applyFill="1" applyBorder="1" applyAlignment="1">
      <alignment horizontal="left" vertical="center" wrapText="1"/>
    </xf>
    <xf numFmtId="181" fontId="41" fillId="2" borderId="80" xfId="1" applyNumberFormat="1" applyFont="1" applyFill="1" applyBorder="1" applyAlignment="1" applyProtection="1">
      <alignment horizontal="center" vertical="center"/>
      <protection locked="0"/>
    </xf>
    <xf numFmtId="181" fontId="41" fillId="2" borderId="81" xfId="1" applyNumberFormat="1" applyFont="1" applyFill="1" applyBorder="1" applyAlignment="1" applyProtection="1">
      <alignment horizontal="center" vertical="center"/>
      <protection locked="0"/>
    </xf>
    <xf numFmtId="181" fontId="41" fillId="2" borderId="82" xfId="1" applyNumberFormat="1" applyFont="1" applyFill="1" applyBorder="1" applyAlignment="1" applyProtection="1">
      <alignment horizontal="center" vertical="center"/>
      <protection locked="0"/>
    </xf>
    <xf numFmtId="0" fontId="49" fillId="2" borderId="28" xfId="1" applyFont="1" applyFill="1" applyBorder="1" applyAlignment="1">
      <alignment horizontal="left" vertical="center" shrinkToFit="1"/>
    </xf>
    <xf numFmtId="0" fontId="49" fillId="2" borderId="12" xfId="1" applyFont="1" applyFill="1" applyBorder="1" applyAlignment="1">
      <alignment horizontal="left" vertical="center" shrinkToFit="1"/>
    </xf>
    <xf numFmtId="0" fontId="49" fillId="2" borderId="50" xfId="1" applyFont="1" applyFill="1" applyBorder="1" applyAlignment="1">
      <alignment horizontal="left" vertical="center" shrinkToFit="1"/>
    </xf>
    <xf numFmtId="0" fontId="41" fillId="52" borderId="49" xfId="0" applyFont="1" applyFill="1" applyBorder="1" applyAlignment="1">
      <alignment horizontal="center" vertical="center"/>
    </xf>
    <xf numFmtId="0" fontId="41" fillId="52" borderId="29" xfId="0" applyFont="1" applyFill="1" applyBorder="1" applyAlignment="1">
      <alignment horizontal="center" vertical="center"/>
    </xf>
    <xf numFmtId="0" fontId="49" fillId="0" borderId="12" xfId="1" applyFont="1" applyFill="1" applyBorder="1" applyAlignment="1">
      <alignment horizontal="left" vertical="center" shrinkToFit="1"/>
    </xf>
    <xf numFmtId="0" fontId="49" fillId="0" borderId="50" xfId="1" applyFont="1" applyFill="1" applyBorder="1" applyAlignment="1">
      <alignment horizontal="left" vertical="center" shrinkToFit="1"/>
    </xf>
    <xf numFmtId="0" fontId="62" fillId="0" borderId="36"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41" fillId="0" borderId="62" xfId="0" applyFont="1" applyFill="1" applyBorder="1" applyAlignment="1">
      <alignment horizontal="center" vertical="center" wrapText="1"/>
    </xf>
    <xf numFmtId="0" fontId="41" fillId="0" borderId="58" xfId="0" applyFont="1" applyFill="1" applyBorder="1" applyAlignment="1">
      <alignment horizontal="center" vertical="center" wrapText="1"/>
    </xf>
    <xf numFmtId="0" fontId="41" fillId="0" borderId="57" xfId="0" applyFont="1" applyFill="1" applyBorder="1" applyAlignment="1">
      <alignment horizontal="center" vertical="center" wrapText="1"/>
    </xf>
    <xf numFmtId="0" fontId="49" fillId="0" borderId="52" xfId="1" applyFont="1" applyFill="1" applyBorder="1" applyAlignment="1">
      <alignment horizontal="center" vertical="center" shrinkToFit="1"/>
    </xf>
    <xf numFmtId="0" fontId="49" fillId="0" borderId="53" xfId="1" applyFont="1" applyFill="1" applyBorder="1" applyAlignment="1">
      <alignment horizontal="center" vertical="center" shrinkToFit="1"/>
    </xf>
    <xf numFmtId="0" fontId="49" fillId="2" borderId="53" xfId="1" applyFont="1" applyFill="1" applyBorder="1" applyAlignment="1">
      <alignment horizontal="center" vertical="center"/>
    </xf>
    <xf numFmtId="0" fontId="49" fillId="2" borderId="46" xfId="1" applyFont="1" applyFill="1" applyBorder="1" applyAlignment="1">
      <alignment horizontal="center" vertical="center"/>
    </xf>
    <xf numFmtId="0" fontId="46" fillId="0" borderId="0" xfId="1" applyFont="1" applyFill="1" applyBorder="1" applyAlignment="1">
      <alignment horizontal="center" vertical="center"/>
    </xf>
    <xf numFmtId="0" fontId="49" fillId="0" borderId="81" xfId="1" applyFont="1" applyFill="1" applyBorder="1" applyAlignment="1">
      <alignment horizontal="center" vertical="center" wrapText="1"/>
    </xf>
    <xf numFmtId="0" fontId="49" fillId="0" borderId="82" xfId="1" applyFont="1" applyFill="1" applyBorder="1" applyAlignment="1">
      <alignment horizontal="center" vertical="center" wrapText="1"/>
    </xf>
    <xf numFmtId="0" fontId="41" fillId="0" borderId="0" xfId="0" applyFont="1" applyFill="1" applyBorder="1" applyAlignment="1">
      <alignment horizontal="left" vertical="center" wrapText="1"/>
    </xf>
    <xf numFmtId="0" fontId="49" fillId="0" borderId="12" xfId="1" applyFont="1" applyFill="1" applyBorder="1" applyAlignment="1">
      <alignment horizontal="left" vertical="center"/>
    </xf>
    <xf numFmtId="0" fontId="49" fillId="0" borderId="50" xfId="1" applyFont="1" applyFill="1" applyBorder="1" applyAlignment="1">
      <alignment horizontal="left" vertical="center"/>
    </xf>
    <xf numFmtId="0" fontId="49" fillId="0" borderId="49" xfId="1" applyFont="1" applyFill="1" applyBorder="1" applyAlignment="1">
      <alignment horizontal="left" vertical="center"/>
    </xf>
    <xf numFmtId="0" fontId="41" fillId="52" borderId="86" xfId="0" applyFont="1" applyFill="1" applyBorder="1" applyAlignment="1">
      <alignment horizontal="center" vertical="center"/>
    </xf>
    <xf numFmtId="0" fontId="41" fillId="52" borderId="87" xfId="0" applyFont="1" applyFill="1" applyBorder="1" applyAlignment="1">
      <alignment horizontal="center" vertical="center"/>
    </xf>
    <xf numFmtId="0" fontId="41" fillId="52" borderId="88" xfId="0" applyFont="1" applyFill="1" applyBorder="1" applyAlignment="1">
      <alignment horizontal="center" vertical="center"/>
    </xf>
    <xf numFmtId="0" fontId="49" fillId="2" borderId="89" xfId="1" applyFont="1" applyFill="1" applyBorder="1" applyAlignment="1">
      <alignment horizontal="center" vertical="center"/>
    </xf>
    <xf numFmtId="0" fontId="49" fillId="2" borderId="88" xfId="1" applyFont="1" applyFill="1" applyBorder="1" applyAlignment="1">
      <alignment horizontal="center" vertical="center"/>
    </xf>
  </cellXfs>
  <cellStyles count="157">
    <cellStyle name="20% - アクセント 1 2" xfId="28"/>
    <cellStyle name="20% - アクセント 1 2 2" xfId="29"/>
    <cellStyle name="20% - アクセント 1 2 2 2" xfId="30"/>
    <cellStyle name="20% - アクセント 1 2 3" xfId="31"/>
    <cellStyle name="20% - アクセント 2 2" xfId="32"/>
    <cellStyle name="20% - アクセント 2 2 2" xfId="33"/>
    <cellStyle name="20% - アクセント 2 2 2 2" xfId="34"/>
    <cellStyle name="20% - アクセント 2 2 3" xfId="35"/>
    <cellStyle name="20% - アクセント 3 2" xfId="36"/>
    <cellStyle name="20% - アクセント 3 2 2" xfId="37"/>
    <cellStyle name="20% - アクセント 3 2 2 2" xfId="38"/>
    <cellStyle name="20% - アクセント 3 2 3" xfId="39"/>
    <cellStyle name="20% - アクセント 4 2" xfId="40"/>
    <cellStyle name="20% - アクセント 4 2 2" xfId="41"/>
    <cellStyle name="20% - アクセント 4 2 2 2" xfId="42"/>
    <cellStyle name="20% - アクセント 4 2 3" xfId="43"/>
    <cellStyle name="20% - アクセント 5 2" xfId="44"/>
    <cellStyle name="20% - アクセント 5 2 2" xfId="45"/>
    <cellStyle name="20% - アクセント 5 2 2 2" xfId="46"/>
    <cellStyle name="20% - アクセント 5 2 3" xfId="47"/>
    <cellStyle name="20% - アクセント 6 2" xfId="48"/>
    <cellStyle name="20% - アクセント 6 2 2" xfId="49"/>
    <cellStyle name="20% - アクセント 6 2 2 2" xfId="50"/>
    <cellStyle name="20% - アクセント 6 2 3" xfId="51"/>
    <cellStyle name="40% - アクセント 1 2" xfId="52"/>
    <cellStyle name="40% - アクセント 1 2 2" xfId="53"/>
    <cellStyle name="40% - アクセント 1 2 2 2" xfId="54"/>
    <cellStyle name="40% - アクセント 1 2 3" xfId="55"/>
    <cellStyle name="40% - アクセント 2 2" xfId="56"/>
    <cellStyle name="40% - アクセント 2 2 2" xfId="57"/>
    <cellStyle name="40% - アクセント 2 2 2 2" xfId="58"/>
    <cellStyle name="40% - アクセント 2 2 3" xfId="59"/>
    <cellStyle name="40% - アクセント 3 2" xfId="60"/>
    <cellStyle name="40% - アクセント 3 2 2" xfId="61"/>
    <cellStyle name="40% - アクセント 3 2 2 2" xfId="62"/>
    <cellStyle name="40% - アクセント 3 2 3" xfId="63"/>
    <cellStyle name="40% - アクセント 4 2" xfId="64"/>
    <cellStyle name="40% - アクセント 4 2 2" xfId="65"/>
    <cellStyle name="40% - アクセント 4 2 2 2" xfId="66"/>
    <cellStyle name="40% - アクセント 4 2 3" xfId="67"/>
    <cellStyle name="40% - アクセント 5 2" xfId="68"/>
    <cellStyle name="40% - アクセント 5 2 2" xfId="69"/>
    <cellStyle name="40% - アクセント 5 2 2 2" xfId="70"/>
    <cellStyle name="40% - アクセント 5 2 3" xfId="71"/>
    <cellStyle name="40% - アクセント 6 2" xfId="72"/>
    <cellStyle name="40% - アクセント 6 2 2" xfId="73"/>
    <cellStyle name="40% - アクセント 6 2 2 2" xfId="74"/>
    <cellStyle name="40% - アクセント 6 2 3" xfId="75"/>
    <cellStyle name="60% - アクセント 1 2" xfId="76"/>
    <cellStyle name="60% - アクセント 1 2 2" xfId="77"/>
    <cellStyle name="60% - アクセント 2 2" xfId="78"/>
    <cellStyle name="60% - アクセント 2 2 2" xfId="79"/>
    <cellStyle name="60% - アクセント 3 2" xfId="80"/>
    <cellStyle name="60% - アクセント 3 2 2" xfId="81"/>
    <cellStyle name="60% - アクセント 4 2" xfId="82"/>
    <cellStyle name="60% - アクセント 4 2 2" xfId="83"/>
    <cellStyle name="60% - アクセント 5 2" xfId="84"/>
    <cellStyle name="60% - アクセント 5 2 2" xfId="85"/>
    <cellStyle name="60% - アクセント 6 2" xfId="86"/>
    <cellStyle name="60% - アクセント 6 2 2" xfId="87"/>
    <cellStyle name="Accent" xfId="88"/>
    <cellStyle name="Accent 1" xfId="89"/>
    <cellStyle name="Accent 2" xfId="90"/>
    <cellStyle name="Accent 3" xfId="91"/>
    <cellStyle name="Bad" xfId="92"/>
    <cellStyle name="Calc Currency (0)" xfId="2"/>
    <cellStyle name="Calc Currency (0) 2" xfId="25"/>
    <cellStyle name="Calc Currency (0)_Sheet1" xfId="21"/>
    <cellStyle name="Comma_Full Year FY96" xfId="3"/>
    <cellStyle name="Currency [0]_Full Year FY96" xfId="4"/>
    <cellStyle name="Currency_Full Year FY96" xfId="5"/>
    <cellStyle name="entry" xfId="6"/>
    <cellStyle name="Error" xfId="93"/>
    <cellStyle name="Footnote" xfId="94"/>
    <cellStyle name="Good" xfId="95"/>
    <cellStyle name="Header1" xfId="7"/>
    <cellStyle name="Header2" xfId="8"/>
    <cellStyle name="Heading" xfId="96"/>
    <cellStyle name="Heading 1" xfId="97"/>
    <cellStyle name="Heading 2" xfId="98"/>
    <cellStyle name="IBM(401K)" xfId="9"/>
    <cellStyle name="J401K" xfId="10"/>
    <cellStyle name="Neutral" xfId="99"/>
    <cellStyle name="Normal - Style1" xfId="11"/>
    <cellStyle name="Normal_#18-Internet" xfId="12"/>
    <cellStyle name="Note" xfId="100"/>
    <cellStyle name="price" xfId="13"/>
    <cellStyle name="revised" xfId="14"/>
    <cellStyle name="section" xfId="15"/>
    <cellStyle name="STANDARD" xfId="16"/>
    <cellStyle name="Status" xfId="101"/>
    <cellStyle name="subhead" xfId="17"/>
    <cellStyle name="Text" xfId="102"/>
    <cellStyle name="title" xfId="18"/>
    <cellStyle name="Warning" xfId="103"/>
    <cellStyle name="アクセント 1 2" xfId="104"/>
    <cellStyle name="アクセント 1 2 2" xfId="105"/>
    <cellStyle name="アクセント 2 2" xfId="106"/>
    <cellStyle name="アクセント 2 2 2" xfId="107"/>
    <cellStyle name="アクセント 3 2" xfId="108"/>
    <cellStyle name="アクセント 3 2 2" xfId="109"/>
    <cellStyle name="アクセント 4 2" xfId="110"/>
    <cellStyle name="アクセント 4 2 2" xfId="111"/>
    <cellStyle name="アクセント 5 2" xfId="112"/>
    <cellStyle name="アクセント 5 2 2" xfId="113"/>
    <cellStyle name="アクセント 6 2" xfId="114"/>
    <cellStyle name="アクセント 6 2 2" xfId="115"/>
    <cellStyle name="タイトル 2" xfId="116"/>
    <cellStyle name="タイトル 2 2" xfId="117"/>
    <cellStyle name="チェック セル 2" xfId="118"/>
    <cellStyle name="チェック セル 2 2" xfId="119"/>
    <cellStyle name="どちらでもない 2" xfId="120"/>
    <cellStyle name="どちらでもない 2 2" xfId="121"/>
    <cellStyle name="パーセント" xfId="156" builtinId="5"/>
    <cellStyle name="ハイパーリンク" xfId="155" builtinId="8"/>
    <cellStyle name="ハイパーリンク 2" xfId="122"/>
    <cellStyle name="ハイパーリンク 3" xfId="123"/>
    <cellStyle name="メモ 2" xfId="124"/>
    <cellStyle name="メモ 2 2" xfId="125"/>
    <cellStyle name="メモ 3" xfId="126"/>
    <cellStyle name="メモ 3 2" xfId="127"/>
    <cellStyle name="リンク セル 2" xfId="128"/>
    <cellStyle name="リンク セル 2 2" xfId="129"/>
    <cellStyle name="悪い 2" xfId="130"/>
    <cellStyle name="悪い 2 2" xfId="131"/>
    <cellStyle name="計算 2" xfId="132"/>
    <cellStyle name="計算 2 2" xfId="133"/>
    <cellStyle name="警告文 2" xfId="134"/>
    <cellStyle name="警告文 2 2"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出力 2" xfId="146"/>
    <cellStyle name="出力 2 2" xfId="147"/>
    <cellStyle name="説明文 2" xfId="148"/>
    <cellStyle name="説明文 2 2" xfId="149"/>
    <cellStyle name="入力 2" xfId="150"/>
    <cellStyle name="入力 2 2" xfId="151"/>
    <cellStyle name="標準" xfId="0" builtinId="0"/>
    <cellStyle name="標準 2" xfId="19"/>
    <cellStyle name="標準 2 2" xfId="26"/>
    <cellStyle name="標準 2_Sheet1" xfId="22"/>
    <cellStyle name="標準 3" xfId="23"/>
    <cellStyle name="標準 4" xfId="24"/>
    <cellStyle name="標準 5" xfId="1"/>
    <cellStyle name="標準 6" xfId="27"/>
    <cellStyle name="標準 7" xfId="154"/>
    <cellStyle name="未定義" xfId="20"/>
    <cellStyle name="良い 2" xfId="152"/>
    <cellStyle name="良い 2 2" xfId="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137584</xdr:colOff>
      <xdr:row>30</xdr:row>
      <xdr:rowOff>95250</xdr:rowOff>
    </xdr:from>
    <xdr:to>
      <xdr:col>0</xdr:col>
      <xdr:colOff>319526</xdr:colOff>
      <xdr:row>35</xdr:row>
      <xdr:rowOff>151144</xdr:rowOff>
    </xdr:to>
    <xdr:cxnSp macro="">
      <xdr:nvCxnSpPr>
        <xdr:cNvPr id="2" name="カギ線コネクタ 1">
          <a:extLst>
            <a:ext uri="{FF2B5EF4-FFF2-40B4-BE49-F238E27FC236}">
              <a16:creationId xmlns:a16="http://schemas.microsoft.com/office/drawing/2014/main" id="{00000000-0008-0000-0000-000002000000}"/>
            </a:ext>
          </a:extLst>
        </xdr:cNvPr>
        <xdr:cNvCxnSpPr/>
      </xdr:nvCxnSpPr>
      <xdr:spPr>
        <a:xfrm rot="16200000" flipH="1">
          <a:off x="-381475" y="1000172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30</xdr:row>
      <xdr:rowOff>105953</xdr:rowOff>
    </xdr:from>
    <xdr:to>
      <xdr:col>2</xdr:col>
      <xdr:colOff>124028</xdr:colOff>
      <xdr:row>30</xdr:row>
      <xdr:rowOff>105953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48286" y="949337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62</xdr:row>
      <xdr:rowOff>105953</xdr:rowOff>
    </xdr:from>
    <xdr:to>
      <xdr:col>2</xdr:col>
      <xdr:colOff>124028</xdr:colOff>
      <xdr:row>62</xdr:row>
      <xdr:rowOff>105953</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48286" y="949337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169334</xdr:colOff>
      <xdr:row>62</xdr:row>
      <xdr:rowOff>84666</xdr:rowOff>
    </xdr:from>
    <xdr:to>
      <xdr:col>1</xdr:col>
      <xdr:colOff>2026</xdr:colOff>
      <xdr:row>67</xdr:row>
      <xdr:rowOff>140560</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rot="16200000" flipH="1">
          <a:off x="-349725" y="17738142"/>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207817</xdr:colOff>
      <xdr:row>100</xdr:row>
      <xdr:rowOff>105953</xdr:rowOff>
    </xdr:from>
    <xdr:to>
      <xdr:col>2</xdr:col>
      <xdr:colOff>11906</xdr:colOff>
      <xdr:row>100</xdr:row>
      <xdr:rowOff>105953</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07817" y="23430297"/>
          <a:ext cx="5184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206375</xdr:colOff>
      <xdr:row>100</xdr:row>
      <xdr:rowOff>105833</xdr:rowOff>
    </xdr:from>
    <xdr:to>
      <xdr:col>1</xdr:col>
      <xdr:colOff>31129</xdr:colOff>
      <xdr:row>103</xdr:row>
      <xdr:rowOff>161726</xdr:rowOff>
    </xdr:to>
    <xdr:cxnSp macro="">
      <xdr:nvCxnSpPr>
        <xdr:cNvPr id="8" name="カギ線コネクタ 7">
          <a:extLst>
            <a:ext uri="{FF2B5EF4-FFF2-40B4-BE49-F238E27FC236}">
              <a16:creationId xmlns:a16="http://schemas.microsoft.com/office/drawing/2014/main" id="{00000000-0008-0000-0000-000008000000}"/>
            </a:ext>
          </a:extLst>
        </xdr:cNvPr>
        <xdr:cNvCxnSpPr/>
      </xdr:nvCxnSpPr>
      <xdr:spPr>
        <a:xfrm rot="16200000" flipH="1">
          <a:off x="-296148" y="26194887"/>
          <a:ext cx="1186987"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130</xdr:row>
      <xdr:rowOff>105953</xdr:rowOff>
    </xdr:from>
    <xdr:to>
      <xdr:col>2</xdr:col>
      <xdr:colOff>124028</xdr:colOff>
      <xdr:row>130</xdr:row>
      <xdr:rowOff>105953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48286" y="27950703"/>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158750</xdr:colOff>
      <xdr:row>130</xdr:row>
      <xdr:rowOff>105833</xdr:rowOff>
    </xdr:from>
    <xdr:to>
      <xdr:col>0</xdr:col>
      <xdr:colOff>340692</xdr:colOff>
      <xdr:row>142</xdr:row>
      <xdr:rowOff>161726</xdr:rowOff>
    </xdr:to>
    <xdr:cxnSp macro="">
      <xdr:nvCxnSpPr>
        <xdr:cNvPr id="10" name="カギ線コネクタ 9">
          <a:extLst>
            <a:ext uri="{FF2B5EF4-FFF2-40B4-BE49-F238E27FC236}">
              <a16:creationId xmlns:a16="http://schemas.microsoft.com/office/drawing/2014/main" id="{00000000-0008-0000-0000-00000A000000}"/>
            </a:ext>
          </a:extLst>
        </xdr:cNvPr>
        <xdr:cNvCxnSpPr/>
      </xdr:nvCxnSpPr>
      <xdr:spPr>
        <a:xfrm rot="16200000" flipH="1">
          <a:off x="-360309" y="28469642"/>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203"/>
  <sheetViews>
    <sheetView tabSelected="1" view="pageBreakPreview" zoomScale="70" zoomScaleNormal="80" zoomScaleSheetLayoutView="70" workbookViewId="0">
      <selection activeCell="AB5" sqref="AB5"/>
    </sheetView>
  </sheetViews>
  <sheetFormatPr defaultColWidth="9" defaultRowHeight="18" customHeight="1" x14ac:dyDescent="0.15"/>
  <cols>
    <col min="1" max="1" width="5.125" style="1" customWidth="1"/>
    <col min="2" max="8" width="4.625" style="1" customWidth="1"/>
    <col min="9" max="9" width="3.625" style="1" bestFit="1" customWidth="1"/>
    <col min="10" max="25" width="4.625" style="1" customWidth="1"/>
    <col min="26" max="26" width="5.125" style="1" customWidth="1"/>
    <col min="27" max="27" width="3.75" style="1" customWidth="1"/>
    <col min="28" max="28" width="21.625" style="1" customWidth="1"/>
    <col min="29" max="29" width="3.75" style="1" customWidth="1"/>
    <col min="30" max="45" width="3.75" style="8" customWidth="1"/>
    <col min="46" max="48" width="9" style="8"/>
    <col min="49" max="16384" width="9" style="1"/>
  </cols>
  <sheetData>
    <row r="1" spans="2:28" ht="18" customHeight="1" x14ac:dyDescent="0.15">
      <c r="B1" s="1" t="s">
        <v>132</v>
      </c>
    </row>
    <row r="2" spans="2:28" ht="40.5" customHeight="1" x14ac:dyDescent="0.15">
      <c r="B2" s="196" t="s">
        <v>157</v>
      </c>
      <c r="C2" s="196"/>
      <c r="D2" s="196"/>
      <c r="E2" s="196"/>
      <c r="F2" s="196"/>
      <c r="G2" s="196"/>
      <c r="H2" s="196"/>
      <c r="I2" s="196"/>
      <c r="J2" s="196"/>
      <c r="K2" s="196"/>
      <c r="L2" s="196"/>
      <c r="M2" s="196"/>
      <c r="N2" s="196"/>
      <c r="O2" s="196"/>
      <c r="P2" s="196"/>
      <c r="Q2" s="196"/>
      <c r="R2" s="196"/>
      <c r="S2" s="196"/>
      <c r="T2" s="196"/>
      <c r="U2" s="196"/>
      <c r="V2" s="196"/>
      <c r="W2" s="196"/>
      <c r="X2" s="196"/>
      <c r="Y2" s="196"/>
    </row>
    <row r="3" spans="2:28" ht="9.75" customHeight="1" thickBot="1" x14ac:dyDescent="0.2">
      <c r="B3" s="70"/>
      <c r="C3" s="70"/>
      <c r="D3" s="70"/>
      <c r="E3" s="70"/>
      <c r="F3" s="70"/>
      <c r="G3" s="70"/>
      <c r="H3" s="70"/>
      <c r="I3" s="70"/>
      <c r="J3" s="70"/>
      <c r="K3" s="70"/>
      <c r="L3" s="70"/>
      <c r="M3" s="70"/>
      <c r="N3" s="70"/>
      <c r="O3" s="70"/>
      <c r="P3" s="70"/>
      <c r="Q3" s="70"/>
      <c r="R3" s="70"/>
      <c r="S3" s="70"/>
      <c r="T3" s="70"/>
      <c r="U3" s="70"/>
      <c r="V3" s="70"/>
      <c r="W3" s="70"/>
      <c r="X3" s="70"/>
      <c r="Y3" s="70"/>
    </row>
    <row r="4" spans="2:28" ht="42.75" customHeight="1" thickTop="1" x14ac:dyDescent="0.15">
      <c r="B4" s="205" t="s">
        <v>228</v>
      </c>
      <c r="C4" s="206"/>
      <c r="D4" s="206"/>
      <c r="E4" s="206"/>
      <c r="F4" s="206"/>
      <c r="G4" s="206"/>
      <c r="H4" s="206"/>
      <c r="I4" s="206"/>
      <c r="J4" s="206"/>
      <c r="K4" s="206"/>
      <c r="L4" s="206"/>
      <c r="M4" s="206"/>
      <c r="N4" s="206"/>
      <c r="O4" s="206"/>
      <c r="P4" s="206"/>
      <c r="Q4" s="206"/>
      <c r="R4" s="206"/>
      <c r="S4" s="206"/>
      <c r="T4" s="206"/>
      <c r="U4" s="206"/>
      <c r="V4" s="206"/>
      <c r="W4" s="206"/>
      <c r="X4" s="206"/>
      <c r="Y4" s="207"/>
    </row>
    <row r="5" spans="2:28" ht="59.25" customHeight="1" thickBot="1" x14ac:dyDescent="0.2">
      <c r="B5" s="202" t="s">
        <v>229</v>
      </c>
      <c r="C5" s="203"/>
      <c r="D5" s="203"/>
      <c r="E5" s="203"/>
      <c r="F5" s="203"/>
      <c r="G5" s="203"/>
      <c r="H5" s="203"/>
      <c r="I5" s="203"/>
      <c r="J5" s="203"/>
      <c r="K5" s="203"/>
      <c r="L5" s="203"/>
      <c r="M5" s="203"/>
      <c r="N5" s="203"/>
      <c r="O5" s="203"/>
      <c r="P5" s="203"/>
      <c r="Q5" s="203"/>
      <c r="R5" s="203"/>
      <c r="S5" s="203"/>
      <c r="T5" s="203"/>
      <c r="U5" s="203"/>
      <c r="V5" s="203"/>
      <c r="W5" s="203"/>
      <c r="X5" s="203"/>
      <c r="Y5" s="204"/>
    </row>
    <row r="6" spans="2:28" ht="18" customHeight="1" thickTop="1" x14ac:dyDescent="0.15">
      <c r="B6" s="4"/>
      <c r="C6" s="4"/>
      <c r="D6" s="4"/>
      <c r="E6" s="4"/>
      <c r="F6" s="4"/>
      <c r="G6" s="4"/>
      <c r="H6" s="4"/>
      <c r="I6" s="4"/>
      <c r="J6" s="4"/>
      <c r="K6" s="4"/>
      <c r="L6" s="37"/>
      <c r="N6" s="38"/>
      <c r="Q6" s="38"/>
    </row>
    <row r="7" spans="2:28" ht="18" customHeight="1" x14ac:dyDescent="0.15">
      <c r="B7" s="55" t="s">
        <v>0</v>
      </c>
      <c r="C7" s="4"/>
      <c r="D7" s="4"/>
      <c r="E7" s="4"/>
      <c r="F7" s="4"/>
      <c r="G7" s="4"/>
      <c r="H7" s="4"/>
      <c r="I7" s="4"/>
      <c r="J7" s="4"/>
      <c r="K7" s="4"/>
      <c r="L7" s="37"/>
      <c r="N7" s="38"/>
      <c r="Q7" s="38"/>
    </row>
    <row r="8" spans="2:28" ht="18" customHeight="1" thickBot="1" x14ac:dyDescent="0.3">
      <c r="B8" s="38" t="s">
        <v>230</v>
      </c>
      <c r="C8" s="3"/>
      <c r="D8" s="37"/>
      <c r="E8" s="37"/>
      <c r="F8" s="37"/>
      <c r="G8" s="37"/>
      <c r="H8" s="37"/>
      <c r="I8" s="37"/>
      <c r="J8" s="37"/>
      <c r="K8" s="37"/>
      <c r="L8" s="37"/>
      <c r="N8" s="38"/>
      <c r="Q8" s="38"/>
    </row>
    <row r="9" spans="2:28" ht="18" customHeight="1" thickTop="1" x14ac:dyDescent="0.15">
      <c r="B9" s="198" t="s">
        <v>1</v>
      </c>
      <c r="C9" s="198"/>
      <c r="D9" s="198"/>
      <c r="E9" s="198"/>
      <c r="F9" s="198"/>
      <c r="G9" s="198"/>
      <c r="H9" s="198"/>
      <c r="I9" s="198"/>
      <c r="J9" s="197"/>
      <c r="K9" s="197"/>
      <c r="L9" s="197"/>
      <c r="M9" s="197"/>
      <c r="N9" s="197"/>
      <c r="O9" s="197"/>
      <c r="P9" s="197"/>
      <c r="Q9" s="197"/>
      <c r="R9" s="197"/>
      <c r="S9" s="197"/>
      <c r="T9" s="197"/>
      <c r="U9" s="197"/>
      <c r="V9" s="197"/>
      <c r="W9" s="197"/>
      <c r="X9" s="197"/>
      <c r="Y9" s="197"/>
    </row>
    <row r="10" spans="2:28" ht="18" customHeight="1" x14ac:dyDescent="0.15">
      <c r="B10" s="199" t="s">
        <v>13</v>
      </c>
      <c r="C10" s="199"/>
      <c r="D10" s="199"/>
      <c r="E10" s="199"/>
      <c r="F10" s="199"/>
      <c r="G10" s="199"/>
      <c r="H10" s="199"/>
      <c r="I10" s="199"/>
      <c r="J10" s="201"/>
      <c r="K10" s="201"/>
      <c r="L10" s="201"/>
      <c r="M10" s="201"/>
      <c r="N10" s="201"/>
      <c r="O10" s="201"/>
      <c r="P10" s="201"/>
      <c r="Q10" s="201"/>
      <c r="R10" s="201"/>
      <c r="S10" s="201"/>
      <c r="T10" s="201"/>
      <c r="U10" s="201"/>
      <c r="V10" s="201"/>
      <c r="W10" s="201"/>
      <c r="X10" s="201"/>
      <c r="Y10" s="201"/>
    </row>
    <row r="11" spans="2:28" ht="18" customHeight="1" x14ac:dyDescent="0.15">
      <c r="B11" s="199" t="s">
        <v>2</v>
      </c>
      <c r="C11" s="199"/>
      <c r="D11" s="199"/>
      <c r="E11" s="199"/>
      <c r="F11" s="199"/>
      <c r="G11" s="199"/>
      <c r="H11" s="199"/>
      <c r="I11" s="199"/>
      <c r="J11" s="201"/>
      <c r="K11" s="201"/>
      <c r="L11" s="201"/>
      <c r="M11" s="201"/>
      <c r="N11" s="201"/>
      <c r="O11" s="201"/>
      <c r="P11" s="201"/>
      <c r="Q11" s="201"/>
      <c r="R11" s="201"/>
      <c r="S11" s="201"/>
      <c r="T11" s="201"/>
      <c r="U11" s="201"/>
      <c r="V11" s="201"/>
      <c r="W11" s="201"/>
      <c r="X11" s="201"/>
      <c r="Y11" s="201"/>
    </row>
    <row r="12" spans="2:28" ht="18.75" customHeight="1" x14ac:dyDescent="0.15">
      <c r="B12" s="199" t="s">
        <v>3</v>
      </c>
      <c r="C12" s="199"/>
      <c r="D12" s="199"/>
      <c r="E12" s="199"/>
      <c r="F12" s="199"/>
      <c r="G12" s="199"/>
      <c r="H12" s="199"/>
      <c r="I12" s="199"/>
      <c r="J12" s="201"/>
      <c r="K12" s="201"/>
      <c r="L12" s="201"/>
      <c r="M12" s="201"/>
      <c r="N12" s="201"/>
      <c r="O12" s="201"/>
      <c r="P12" s="201"/>
      <c r="Q12" s="201"/>
      <c r="R12" s="201"/>
      <c r="S12" s="201"/>
      <c r="T12" s="201"/>
      <c r="U12" s="201"/>
      <c r="V12" s="201"/>
      <c r="W12" s="201"/>
      <c r="X12" s="201"/>
      <c r="Y12" s="201"/>
    </row>
    <row r="13" spans="2:28" ht="38.1" customHeight="1" x14ac:dyDescent="0.15">
      <c r="B13" s="200" t="s">
        <v>133</v>
      </c>
      <c r="C13" s="199"/>
      <c r="D13" s="199"/>
      <c r="E13" s="199"/>
      <c r="F13" s="199"/>
      <c r="G13" s="199"/>
      <c r="H13" s="199"/>
      <c r="I13" s="199"/>
      <c r="J13" s="201"/>
      <c r="K13" s="201"/>
      <c r="L13" s="201"/>
      <c r="M13" s="201"/>
      <c r="N13" s="201"/>
      <c r="O13" s="201"/>
      <c r="P13" s="201"/>
      <c r="Q13" s="201"/>
      <c r="R13" s="201"/>
      <c r="S13" s="201"/>
      <c r="T13" s="201"/>
      <c r="U13" s="201"/>
      <c r="V13" s="201"/>
      <c r="W13" s="201"/>
      <c r="X13" s="201"/>
      <c r="Y13" s="201"/>
    </row>
    <row r="14" spans="2:28" ht="18" customHeight="1" x14ac:dyDescent="0.15">
      <c r="B14" s="194" t="s">
        <v>134</v>
      </c>
      <c r="C14" s="195"/>
      <c r="D14" s="195"/>
      <c r="E14" s="195"/>
      <c r="F14" s="195"/>
      <c r="G14" s="195"/>
      <c r="H14" s="195"/>
      <c r="I14" s="195"/>
      <c r="J14" s="208"/>
      <c r="K14" s="209"/>
      <c r="L14" s="209"/>
      <c r="M14" s="209"/>
      <c r="N14" s="209"/>
      <c r="O14" s="209"/>
      <c r="P14" s="209"/>
      <c r="Q14" s="209"/>
      <c r="R14" s="209"/>
      <c r="S14" s="209"/>
      <c r="T14" s="209"/>
      <c r="U14" s="209"/>
      <c r="V14" s="209"/>
      <c r="W14" s="209"/>
      <c r="X14" s="209"/>
      <c r="Y14" s="210"/>
    </row>
    <row r="15" spans="2:28" ht="18" customHeight="1" x14ac:dyDescent="0.15">
      <c r="B15" s="71"/>
      <c r="C15" s="230" t="s">
        <v>231</v>
      </c>
      <c r="D15" s="230"/>
      <c r="E15" s="230"/>
      <c r="F15" s="230"/>
      <c r="G15" s="230"/>
      <c r="H15" s="230"/>
      <c r="I15" s="231"/>
      <c r="J15" s="208"/>
      <c r="K15" s="209"/>
      <c r="L15" s="209"/>
      <c r="M15" s="209"/>
      <c r="N15" s="209"/>
      <c r="O15" s="209"/>
      <c r="P15" s="209"/>
      <c r="Q15" s="209"/>
      <c r="R15" s="209"/>
      <c r="S15" s="209"/>
      <c r="T15" s="209"/>
      <c r="U15" s="209"/>
      <c r="V15" s="209"/>
      <c r="W15" s="209"/>
      <c r="X15" s="209"/>
      <c r="Y15" s="210"/>
    </row>
    <row r="16" spans="2:28" ht="18" customHeight="1" x14ac:dyDescent="0.15">
      <c r="B16" s="187" t="s">
        <v>5</v>
      </c>
      <c r="C16" s="187"/>
      <c r="D16" s="187"/>
      <c r="E16" s="187"/>
      <c r="F16" s="187"/>
      <c r="G16" s="187"/>
      <c r="H16" s="187"/>
      <c r="I16" s="187"/>
      <c r="J16" s="188" t="s">
        <v>47</v>
      </c>
      <c r="K16" s="189"/>
      <c r="L16" s="190" t="s">
        <v>221</v>
      </c>
      <c r="M16" s="190"/>
      <c r="N16" s="190"/>
      <c r="O16" s="190"/>
      <c r="P16" s="190"/>
      <c r="Q16" s="191" t="s">
        <v>153</v>
      </c>
      <c r="R16" s="191"/>
      <c r="S16" s="192" t="s">
        <v>221</v>
      </c>
      <c r="T16" s="192"/>
      <c r="U16" s="192"/>
      <c r="V16" s="192"/>
      <c r="W16" s="192"/>
      <c r="X16" s="192"/>
      <c r="Y16" s="193"/>
      <c r="AB16" s="31" t="e">
        <f>VLOOKUP(L16,プルダウンリスト!$C$3:$D$8,2,0)</f>
        <v>#N/A</v>
      </c>
    </row>
    <row r="17" spans="2:25" ht="18" customHeight="1" x14ac:dyDescent="0.15">
      <c r="B17" s="184" t="s">
        <v>6</v>
      </c>
      <c r="C17" s="184"/>
      <c r="D17" s="184"/>
      <c r="E17" s="184"/>
      <c r="F17" s="184"/>
      <c r="G17" s="184"/>
      <c r="H17" s="184"/>
      <c r="I17" s="184"/>
      <c r="J17" s="180"/>
      <c r="K17" s="180"/>
      <c r="L17" s="180"/>
      <c r="M17" s="180"/>
      <c r="N17" s="180"/>
      <c r="O17" s="180"/>
      <c r="P17" s="180"/>
      <c r="Q17" s="180"/>
      <c r="R17" s="180"/>
      <c r="S17" s="180"/>
      <c r="T17" s="180"/>
      <c r="U17" s="180"/>
      <c r="V17" s="180"/>
      <c r="W17" s="180"/>
      <c r="X17" s="180"/>
      <c r="Y17" s="180"/>
    </row>
    <row r="18" spans="2:25" ht="18" customHeight="1" x14ac:dyDescent="0.15">
      <c r="B18" s="184" t="s">
        <v>7</v>
      </c>
      <c r="C18" s="184"/>
      <c r="D18" s="184"/>
      <c r="E18" s="184"/>
      <c r="F18" s="184"/>
      <c r="G18" s="184"/>
      <c r="H18" s="184"/>
      <c r="I18" s="184"/>
      <c r="J18" s="180"/>
      <c r="K18" s="180"/>
      <c r="L18" s="180"/>
      <c r="M18" s="180"/>
      <c r="N18" s="180"/>
      <c r="O18" s="180"/>
      <c r="P18" s="180"/>
      <c r="Q18" s="180"/>
      <c r="R18" s="180"/>
      <c r="S18" s="180"/>
      <c r="T18" s="180"/>
      <c r="U18" s="180"/>
      <c r="V18" s="180"/>
      <c r="W18" s="180"/>
      <c r="X18" s="180"/>
      <c r="Y18" s="180"/>
    </row>
    <row r="19" spans="2:25" ht="18" customHeight="1" x14ac:dyDescent="0.15">
      <c r="B19" s="184" t="s">
        <v>8</v>
      </c>
      <c r="C19" s="184"/>
      <c r="D19" s="184"/>
      <c r="E19" s="184"/>
      <c r="F19" s="184"/>
      <c r="G19" s="184"/>
      <c r="H19" s="184"/>
      <c r="I19" s="184"/>
      <c r="J19" s="181"/>
      <c r="K19" s="182"/>
      <c r="L19" s="182"/>
      <c r="M19" s="182"/>
      <c r="N19" s="182"/>
      <c r="O19" s="182"/>
      <c r="P19" s="182"/>
      <c r="Q19" s="182"/>
      <c r="R19" s="182"/>
      <c r="S19" s="182"/>
      <c r="T19" s="182"/>
      <c r="U19" s="182"/>
      <c r="V19" s="182"/>
      <c r="W19" s="182"/>
      <c r="X19" s="182"/>
      <c r="Y19" s="182"/>
    </row>
    <row r="20" spans="2:25" ht="18" customHeight="1" x14ac:dyDescent="0.15">
      <c r="B20" s="185" t="s">
        <v>28</v>
      </c>
      <c r="C20" s="185"/>
      <c r="D20" s="185"/>
      <c r="E20" s="185"/>
      <c r="F20" s="185"/>
      <c r="G20" s="185"/>
      <c r="H20" s="185"/>
      <c r="I20" s="185"/>
      <c r="J20" s="181"/>
      <c r="K20" s="182"/>
      <c r="L20" s="182"/>
      <c r="M20" s="182"/>
      <c r="N20" s="182"/>
      <c r="O20" s="182"/>
      <c r="P20" s="182"/>
      <c r="Q20" s="182"/>
      <c r="R20" s="182"/>
      <c r="S20" s="182"/>
      <c r="T20" s="182"/>
      <c r="U20" s="182"/>
      <c r="V20" s="182"/>
      <c r="W20" s="182"/>
      <c r="X20" s="182"/>
      <c r="Y20" s="182"/>
    </row>
    <row r="21" spans="2:25" ht="18" customHeight="1" thickBot="1" x14ac:dyDescent="0.2">
      <c r="B21" s="186" t="s">
        <v>232</v>
      </c>
      <c r="C21" s="186"/>
      <c r="D21" s="186"/>
      <c r="E21" s="186"/>
      <c r="F21" s="186"/>
      <c r="G21" s="186"/>
      <c r="H21" s="186"/>
      <c r="I21" s="186"/>
      <c r="J21" s="183"/>
      <c r="K21" s="183"/>
      <c r="L21" s="183"/>
      <c r="M21" s="183"/>
      <c r="N21" s="183"/>
      <c r="O21" s="183"/>
      <c r="P21" s="183"/>
      <c r="Q21" s="183"/>
      <c r="R21" s="183"/>
      <c r="S21" s="183"/>
      <c r="T21" s="183"/>
      <c r="U21" s="183"/>
      <c r="V21" s="183"/>
      <c r="W21" s="183"/>
      <c r="X21" s="183"/>
      <c r="Y21" s="183"/>
    </row>
    <row r="22" spans="2:25" ht="18" customHeight="1" thickTop="1" x14ac:dyDescent="0.15">
      <c r="B22" s="37"/>
      <c r="F22" s="5"/>
      <c r="G22" s="5"/>
      <c r="H22" s="6"/>
      <c r="I22" s="6"/>
      <c r="J22" s="6"/>
      <c r="K22" s="6"/>
      <c r="L22" s="38"/>
    </row>
    <row r="23" spans="2:25" ht="18" customHeight="1" thickBot="1" x14ac:dyDescent="0.2">
      <c r="B23" s="55" t="s">
        <v>48</v>
      </c>
      <c r="C23" s="37"/>
      <c r="D23" s="37"/>
      <c r="E23" s="37"/>
      <c r="F23" s="37"/>
      <c r="G23" s="38"/>
      <c r="H23" s="38"/>
      <c r="I23" s="38"/>
      <c r="J23" s="37"/>
      <c r="K23" s="37"/>
      <c r="L23" s="37"/>
      <c r="M23" s="38"/>
      <c r="N23" s="37"/>
      <c r="O23" s="38"/>
      <c r="P23" s="38"/>
      <c r="Q23" s="37"/>
      <c r="R23" s="38"/>
    </row>
    <row r="24" spans="2:25" ht="18" customHeight="1" thickTop="1" thickBot="1" x14ac:dyDescent="0.2">
      <c r="B24" s="34" t="s">
        <v>158</v>
      </c>
      <c r="C24" s="34"/>
      <c r="D24" s="34"/>
      <c r="E24" s="34"/>
      <c r="F24" s="34"/>
      <c r="G24" s="34"/>
      <c r="H24" s="34"/>
      <c r="I24" s="34"/>
      <c r="J24" s="34"/>
      <c r="K24" s="34"/>
      <c r="L24" s="34"/>
      <c r="N24" s="214" t="s">
        <v>49</v>
      </c>
      <c r="O24" s="215"/>
      <c r="P24" s="211" t="s">
        <v>221</v>
      </c>
      <c r="Q24" s="212"/>
      <c r="R24" s="212"/>
      <c r="S24" s="212"/>
      <c r="T24" s="212"/>
      <c r="U24" s="212"/>
      <c r="V24" s="212"/>
      <c r="W24" s="212"/>
      <c r="X24" s="212"/>
      <c r="Y24" s="213"/>
    </row>
    <row r="25" spans="2:25" ht="18" customHeight="1" thickTop="1" thickBot="1" x14ac:dyDescent="0.3">
      <c r="B25" s="37"/>
      <c r="C25" s="3"/>
      <c r="D25" s="37"/>
      <c r="E25" s="37"/>
      <c r="F25" s="37"/>
      <c r="G25" s="37"/>
      <c r="H25" s="37"/>
      <c r="I25" s="37"/>
      <c r="J25" s="37"/>
      <c r="K25" s="37"/>
      <c r="L25" s="37"/>
      <c r="N25" s="38"/>
      <c r="Q25" s="38"/>
    </row>
    <row r="26" spans="2:25" ht="18" customHeight="1" thickTop="1" thickBot="1" x14ac:dyDescent="0.2">
      <c r="B26" s="34" t="s">
        <v>159</v>
      </c>
      <c r="C26" s="34"/>
      <c r="D26" s="34"/>
      <c r="E26" s="34"/>
      <c r="F26" s="34"/>
      <c r="G26" s="34"/>
      <c r="H26" s="34"/>
      <c r="I26" s="34"/>
      <c r="J26" s="34"/>
      <c r="K26" s="34"/>
      <c r="L26" s="34"/>
      <c r="N26" s="214" t="s">
        <v>49</v>
      </c>
      <c r="O26" s="215"/>
      <c r="P26" s="211" t="s">
        <v>221</v>
      </c>
      <c r="Q26" s="212"/>
      <c r="R26" s="212"/>
      <c r="S26" s="212"/>
      <c r="T26" s="212"/>
      <c r="U26" s="212"/>
      <c r="V26" s="212"/>
      <c r="W26" s="212"/>
      <c r="X26" s="212"/>
      <c r="Y26" s="213"/>
    </row>
    <row r="27" spans="2:25" ht="18" customHeight="1" thickTop="1" x14ac:dyDescent="0.15">
      <c r="B27" s="37"/>
      <c r="C27" s="37"/>
      <c r="D27" s="37"/>
      <c r="E27" s="37"/>
      <c r="F27" s="37"/>
      <c r="G27" s="37"/>
      <c r="H27" s="37"/>
      <c r="I27" s="37"/>
      <c r="J27" s="37"/>
      <c r="K27" s="37"/>
      <c r="L27" s="37"/>
      <c r="M27" s="37"/>
      <c r="N27" s="37"/>
      <c r="O27" s="38"/>
      <c r="P27" s="38"/>
      <c r="Q27" s="37"/>
      <c r="R27" s="11"/>
      <c r="S27" s="11"/>
      <c r="T27" s="20"/>
      <c r="U27" s="20"/>
      <c r="V27" s="20"/>
      <c r="W27" s="20"/>
      <c r="X27" s="20"/>
      <c r="Y27" s="20"/>
    </row>
    <row r="28" spans="2:25" ht="18" customHeight="1" x14ac:dyDescent="0.15">
      <c r="B28" s="55" t="s">
        <v>130</v>
      </c>
      <c r="C28" s="37"/>
      <c r="D28" s="37"/>
      <c r="E28" s="37"/>
      <c r="F28" s="37"/>
      <c r="G28" s="37"/>
      <c r="H28" s="37"/>
      <c r="I28" s="37"/>
      <c r="J28" s="37"/>
      <c r="K28" s="37"/>
      <c r="L28" s="37"/>
      <c r="M28" s="37"/>
      <c r="N28" s="37"/>
      <c r="O28" s="38"/>
      <c r="P28" s="38"/>
      <c r="Q28" s="37"/>
      <c r="R28" s="11"/>
      <c r="S28" s="11"/>
      <c r="T28" s="20"/>
      <c r="U28" s="20"/>
      <c r="V28" s="20"/>
      <c r="W28" s="20"/>
      <c r="X28" s="20"/>
      <c r="Y28" s="20"/>
    </row>
    <row r="29" spans="2:25" ht="18" customHeight="1" x14ac:dyDescent="0.15">
      <c r="B29" s="34" t="s">
        <v>160</v>
      </c>
      <c r="C29" s="34"/>
      <c r="D29" s="34"/>
      <c r="E29" s="34"/>
      <c r="F29" s="34"/>
      <c r="G29" s="34"/>
      <c r="H29" s="34"/>
      <c r="I29" s="34"/>
      <c r="J29" s="34"/>
      <c r="K29" s="34"/>
      <c r="L29" s="37"/>
      <c r="M29" s="38"/>
      <c r="N29" s="37"/>
      <c r="O29" s="38"/>
      <c r="P29" s="38"/>
      <c r="Q29" s="37"/>
      <c r="R29" s="38"/>
    </row>
    <row r="30" spans="2:25" ht="18" customHeight="1" thickBot="1" x14ac:dyDescent="0.2">
      <c r="B30" s="42" t="s">
        <v>161</v>
      </c>
      <c r="C30" s="34"/>
      <c r="D30" s="34"/>
      <c r="E30" s="34"/>
      <c r="F30" s="34"/>
      <c r="G30" s="34"/>
      <c r="H30" s="34"/>
      <c r="I30" s="34"/>
      <c r="J30" s="34"/>
      <c r="K30" s="34"/>
      <c r="L30" s="37"/>
      <c r="M30" s="38"/>
      <c r="N30" s="37"/>
      <c r="O30" s="38"/>
      <c r="P30" s="38"/>
      <c r="Q30" s="37"/>
      <c r="R30" s="38"/>
    </row>
    <row r="31" spans="2:25" ht="18" customHeight="1" thickTop="1" x14ac:dyDescent="0.15">
      <c r="B31" s="169" t="s">
        <v>18</v>
      </c>
      <c r="C31" s="170"/>
      <c r="D31" s="170"/>
      <c r="E31" s="170"/>
      <c r="F31" s="171"/>
      <c r="G31" s="135"/>
      <c r="H31" s="136"/>
      <c r="I31" s="15" t="s">
        <v>9</v>
      </c>
      <c r="J31" s="172" t="s">
        <v>16</v>
      </c>
      <c r="K31" s="170"/>
      <c r="L31" s="170"/>
      <c r="M31" s="170"/>
      <c r="N31" s="171"/>
      <c r="O31" s="135"/>
      <c r="P31" s="136"/>
      <c r="Q31" s="15" t="s">
        <v>9</v>
      </c>
      <c r="R31" s="173" t="s">
        <v>15</v>
      </c>
      <c r="S31" s="174"/>
      <c r="T31" s="174"/>
      <c r="U31" s="174"/>
      <c r="V31" s="175"/>
      <c r="W31" s="135"/>
      <c r="X31" s="136"/>
      <c r="Y31" s="9" t="s">
        <v>9</v>
      </c>
    </row>
    <row r="32" spans="2:25" ht="18" customHeight="1" thickBot="1" x14ac:dyDescent="0.2">
      <c r="B32" s="124" t="s">
        <v>19</v>
      </c>
      <c r="C32" s="125"/>
      <c r="D32" s="125"/>
      <c r="E32" s="125"/>
      <c r="F32" s="126"/>
      <c r="G32" s="117"/>
      <c r="H32" s="118"/>
      <c r="I32" s="16" t="s">
        <v>9</v>
      </c>
      <c r="J32" s="161" t="s">
        <v>17</v>
      </c>
      <c r="K32" s="125"/>
      <c r="L32" s="125"/>
      <c r="M32" s="125"/>
      <c r="N32" s="126"/>
      <c r="O32" s="117"/>
      <c r="P32" s="118"/>
      <c r="Q32" s="16" t="s">
        <v>9</v>
      </c>
      <c r="R32" s="162" t="s">
        <v>14</v>
      </c>
      <c r="S32" s="163"/>
      <c r="T32" s="163"/>
      <c r="U32" s="163"/>
      <c r="V32" s="164"/>
      <c r="W32" s="117"/>
      <c r="X32" s="118"/>
      <c r="Y32" s="10" t="s">
        <v>9</v>
      </c>
    </row>
    <row r="33" spans="2:48" ht="18" customHeight="1" thickTop="1" thickBot="1" x14ac:dyDescent="0.2">
      <c r="B33" s="127" t="s">
        <v>123</v>
      </c>
      <c r="C33" s="128"/>
      <c r="D33" s="128"/>
      <c r="E33" s="128"/>
      <c r="F33" s="129"/>
      <c r="G33" s="105">
        <f>SUM($G$31,$O$31,$W$31,$G$32,$O$32,$W$32)</f>
        <v>0</v>
      </c>
      <c r="H33" s="106"/>
      <c r="I33" s="32" t="s">
        <v>9</v>
      </c>
      <c r="J33" s="61"/>
      <c r="K33" s="62"/>
      <c r="L33" s="62"/>
      <c r="M33" s="62"/>
      <c r="N33" s="62"/>
      <c r="O33" s="62"/>
      <c r="P33" s="62"/>
      <c r="Q33" s="62"/>
      <c r="R33" s="62"/>
      <c r="S33" s="62"/>
      <c r="T33" s="62"/>
      <c r="U33" s="62"/>
      <c r="V33" s="62"/>
      <c r="W33" s="62"/>
      <c r="X33" s="62"/>
      <c r="Y33" s="62"/>
      <c r="Z33" s="62"/>
    </row>
    <row r="34" spans="2:48" ht="18" customHeight="1" thickTop="1" x14ac:dyDescent="0.15">
      <c r="B34" s="37"/>
      <c r="C34" s="7"/>
      <c r="D34" s="37"/>
      <c r="E34" s="37"/>
      <c r="F34" s="37"/>
      <c r="G34" s="34" t="s">
        <v>136</v>
      </c>
      <c r="H34" s="37"/>
      <c r="I34" s="37"/>
      <c r="J34" s="37"/>
      <c r="K34" s="37"/>
      <c r="L34" s="37"/>
      <c r="N34" s="38"/>
      <c r="Q34" s="38"/>
    </row>
    <row r="35" spans="2:48" s="12" customFormat="1" ht="6.75" customHeight="1" x14ac:dyDescent="0.15">
      <c r="B35" s="14"/>
      <c r="C35" s="11"/>
      <c r="D35" s="11"/>
      <c r="E35" s="11"/>
      <c r="F35" s="11"/>
      <c r="G35" s="13"/>
      <c r="H35" s="13"/>
      <c r="I35" s="5"/>
      <c r="J35" s="14"/>
      <c r="K35" s="11"/>
      <c r="L35" s="11"/>
      <c r="M35" s="11"/>
      <c r="N35" s="11"/>
      <c r="O35" s="13"/>
      <c r="P35" s="13"/>
      <c r="Q35" s="5"/>
      <c r="R35" s="14"/>
      <c r="S35" s="11"/>
      <c r="T35" s="11"/>
      <c r="U35" s="11"/>
      <c r="V35" s="11"/>
      <c r="W35" s="13"/>
      <c r="X35" s="13"/>
      <c r="Y35" s="5"/>
      <c r="AD35" s="8"/>
      <c r="AE35" s="8"/>
      <c r="AF35" s="8"/>
      <c r="AG35" s="8"/>
      <c r="AH35" s="8"/>
      <c r="AI35" s="8"/>
      <c r="AJ35" s="8"/>
      <c r="AK35" s="8"/>
      <c r="AL35" s="8"/>
      <c r="AM35" s="8"/>
      <c r="AN35" s="8"/>
      <c r="AO35" s="8"/>
      <c r="AP35" s="8"/>
      <c r="AQ35" s="8"/>
      <c r="AR35" s="8"/>
      <c r="AS35" s="8"/>
      <c r="AT35" s="8"/>
      <c r="AU35" s="8"/>
      <c r="AV35" s="8"/>
    </row>
    <row r="36" spans="2:48" ht="18" customHeight="1" thickBot="1" x14ac:dyDescent="0.2">
      <c r="B36" s="34" t="s">
        <v>212</v>
      </c>
      <c r="C36" s="34"/>
      <c r="D36" s="34"/>
      <c r="E36" s="34"/>
      <c r="F36" s="34"/>
      <c r="G36" s="34"/>
      <c r="H36" s="34"/>
      <c r="I36" s="34"/>
      <c r="J36" s="34"/>
      <c r="K36" s="34"/>
      <c r="L36" s="37"/>
      <c r="M36" s="38"/>
      <c r="N36" s="63"/>
      <c r="O36" s="63"/>
      <c r="P36" s="63"/>
      <c r="Q36" s="63"/>
      <c r="R36" s="63"/>
      <c r="S36" s="63"/>
      <c r="T36" s="63"/>
      <c r="U36" s="63"/>
      <c r="V36" s="63"/>
      <c r="W36" s="63"/>
      <c r="X36" s="63"/>
      <c r="Y36" s="63"/>
      <c r="Z36" s="63"/>
    </row>
    <row r="37" spans="2:48" s="12" customFormat="1" ht="18" customHeight="1" thickTop="1" thickBot="1" x14ac:dyDescent="0.2">
      <c r="B37" s="115" t="s">
        <v>233</v>
      </c>
      <c r="C37" s="116"/>
      <c r="D37" s="116"/>
      <c r="E37" s="116"/>
      <c r="F37" s="116"/>
      <c r="G37" s="106">
        <f>G31</f>
        <v>0</v>
      </c>
      <c r="H37" s="106"/>
      <c r="I37" s="216" t="s">
        <v>135</v>
      </c>
      <c r="J37" s="217"/>
      <c r="L37" s="40"/>
      <c r="M37" s="41"/>
      <c r="N37" s="63"/>
      <c r="O37" s="63"/>
      <c r="P37" s="63"/>
      <c r="Q37" s="63"/>
      <c r="R37" s="63"/>
      <c r="S37" s="63"/>
      <c r="T37" s="63"/>
      <c r="U37" s="63"/>
      <c r="V37" s="63"/>
      <c r="W37" s="63"/>
      <c r="X37" s="63"/>
      <c r="Y37" s="63"/>
      <c r="Z37" s="63"/>
      <c r="AC37" s="8"/>
      <c r="AD37" s="8"/>
    </row>
    <row r="38" spans="2:48" ht="18" customHeight="1" thickTop="1" x14ac:dyDescent="0.15">
      <c r="B38" s="132" t="s">
        <v>20</v>
      </c>
      <c r="C38" s="133"/>
      <c r="D38" s="133"/>
      <c r="E38" s="133"/>
      <c r="F38" s="134"/>
      <c r="G38" s="135"/>
      <c r="H38" s="136"/>
      <c r="I38" s="15" t="s">
        <v>9</v>
      </c>
      <c r="J38" s="137" t="s">
        <v>23</v>
      </c>
      <c r="K38" s="133"/>
      <c r="L38" s="133"/>
      <c r="M38" s="133"/>
      <c r="N38" s="134"/>
      <c r="O38" s="135"/>
      <c r="P38" s="136"/>
      <c r="Q38" s="15" t="s">
        <v>9</v>
      </c>
      <c r="R38" s="138" t="s">
        <v>29</v>
      </c>
      <c r="S38" s="139"/>
      <c r="T38" s="139"/>
      <c r="U38" s="139"/>
      <c r="V38" s="140"/>
      <c r="W38" s="135"/>
      <c r="X38" s="136"/>
      <c r="Y38" s="9" t="s">
        <v>9</v>
      </c>
    </row>
    <row r="39" spans="2:48" ht="18" customHeight="1" thickBot="1" x14ac:dyDescent="0.2">
      <c r="B39" s="142" t="s">
        <v>21</v>
      </c>
      <c r="C39" s="143"/>
      <c r="D39" s="143"/>
      <c r="E39" s="143"/>
      <c r="F39" s="144"/>
      <c r="G39" s="117"/>
      <c r="H39" s="118"/>
      <c r="I39" s="16" t="s">
        <v>9</v>
      </c>
      <c r="J39" s="146" t="s">
        <v>24</v>
      </c>
      <c r="K39" s="147"/>
      <c r="L39" s="147"/>
      <c r="M39" s="147"/>
      <c r="N39" s="148"/>
      <c r="O39" s="117"/>
      <c r="P39" s="118"/>
      <c r="Q39" s="16" t="s">
        <v>9</v>
      </c>
      <c r="R39" s="158" t="s">
        <v>22</v>
      </c>
      <c r="S39" s="159"/>
      <c r="T39" s="159"/>
      <c r="U39" s="159"/>
      <c r="V39" s="160"/>
      <c r="W39" s="117"/>
      <c r="X39" s="118"/>
      <c r="Y39" s="10" t="s">
        <v>9</v>
      </c>
    </row>
    <row r="40" spans="2:48" s="8" customFormat="1" ht="18" customHeight="1" thickTop="1" x14ac:dyDescent="0.15">
      <c r="B40" s="218" t="str">
        <f>IF($G$31=SUM($G$38,$O$38,$W$38,$W$39,$O$39,$G$39),"","【!!要確認!!】身体障がいの内訳の合計人数と上記「身体障がい」の人数が一致していません。入力に誤りがないか確認してください。")</f>
        <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row>
    <row r="41" spans="2:48" ht="4.5" customHeight="1" x14ac:dyDescent="0.15">
      <c r="B41" s="21"/>
      <c r="C41" s="22"/>
      <c r="D41" s="22"/>
      <c r="E41" s="22"/>
      <c r="F41" s="22"/>
      <c r="G41" s="13"/>
      <c r="H41" s="13"/>
      <c r="I41" s="5"/>
      <c r="J41" s="14"/>
      <c r="K41" s="64"/>
      <c r="L41" s="11"/>
      <c r="M41" s="11"/>
      <c r="N41" s="44"/>
      <c r="O41" s="44"/>
      <c r="P41" s="44"/>
      <c r="Q41" s="44"/>
      <c r="R41" s="44"/>
      <c r="S41" s="44"/>
      <c r="T41" s="44"/>
      <c r="U41" s="44"/>
      <c r="V41" s="44"/>
      <c r="W41" s="44"/>
      <c r="X41" s="44"/>
      <c r="Y41" s="44"/>
      <c r="Z41" s="44"/>
    </row>
    <row r="42" spans="2:48" ht="18" customHeight="1" thickBot="1" x14ac:dyDescent="0.2">
      <c r="B42" s="178" t="s">
        <v>237</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row>
    <row r="43" spans="2:48" s="12" customFormat="1" ht="18" customHeight="1" thickTop="1" thickBot="1" x14ac:dyDescent="0.2">
      <c r="B43" s="115" t="s">
        <v>208</v>
      </c>
      <c r="C43" s="116"/>
      <c r="D43" s="116"/>
      <c r="E43" s="116"/>
      <c r="F43" s="116"/>
      <c r="G43" s="116"/>
      <c r="H43" s="106">
        <f>G33</f>
        <v>0</v>
      </c>
      <c r="I43" s="106"/>
      <c r="J43" s="39" t="s">
        <v>135</v>
      </c>
      <c r="K43" s="39"/>
      <c r="L43" s="40"/>
      <c r="M43" s="41"/>
      <c r="N43" s="40"/>
      <c r="O43" s="41"/>
      <c r="P43" s="41"/>
      <c r="Q43" s="40"/>
      <c r="R43" s="41"/>
      <c r="AC43" s="8"/>
      <c r="AD43" s="8"/>
    </row>
    <row r="44" spans="2:48" ht="18" customHeight="1" thickTop="1" x14ac:dyDescent="0.15">
      <c r="B44" s="165" t="s">
        <v>76</v>
      </c>
      <c r="C44" s="166"/>
      <c r="D44" s="166"/>
      <c r="E44" s="167"/>
      <c r="F44" s="168"/>
      <c r="G44" s="24" t="s">
        <v>9</v>
      </c>
      <c r="H44" s="165" t="s">
        <v>77</v>
      </c>
      <c r="I44" s="166"/>
      <c r="J44" s="166"/>
      <c r="K44" s="167"/>
      <c r="L44" s="168"/>
      <c r="M44" s="24" t="s">
        <v>9</v>
      </c>
      <c r="N44" s="165" t="s">
        <v>78</v>
      </c>
      <c r="O44" s="166"/>
      <c r="P44" s="166"/>
      <c r="Q44" s="167"/>
      <c r="R44" s="168"/>
      <c r="S44" s="24" t="s">
        <v>9</v>
      </c>
      <c r="X44" s="8"/>
      <c r="Y44" s="8"/>
    </row>
    <row r="45" spans="2:48" ht="18" customHeight="1" x14ac:dyDescent="0.15">
      <c r="B45" s="113" t="s">
        <v>79</v>
      </c>
      <c r="C45" s="114"/>
      <c r="D45" s="114"/>
      <c r="E45" s="96"/>
      <c r="F45" s="97"/>
      <c r="G45" s="25" t="s">
        <v>9</v>
      </c>
      <c r="H45" s="113" t="s">
        <v>80</v>
      </c>
      <c r="I45" s="114"/>
      <c r="J45" s="114"/>
      <c r="K45" s="96"/>
      <c r="L45" s="97"/>
      <c r="M45" s="25" t="s">
        <v>9</v>
      </c>
      <c r="N45" s="113" t="s">
        <v>81</v>
      </c>
      <c r="O45" s="114"/>
      <c r="P45" s="114"/>
      <c r="Q45" s="97"/>
      <c r="R45" s="119"/>
      <c r="S45" s="25" t="s">
        <v>9</v>
      </c>
      <c r="X45" s="8"/>
      <c r="Y45" s="8"/>
    </row>
    <row r="46" spans="2:48" ht="18" customHeight="1" x14ac:dyDescent="0.15">
      <c r="B46" s="111" t="s">
        <v>82</v>
      </c>
      <c r="C46" s="112"/>
      <c r="D46" s="112"/>
      <c r="E46" s="96"/>
      <c r="F46" s="97"/>
      <c r="G46" s="25" t="s">
        <v>9</v>
      </c>
      <c r="H46" s="94" t="s">
        <v>83</v>
      </c>
      <c r="I46" s="95"/>
      <c r="J46" s="95"/>
      <c r="K46" s="96"/>
      <c r="L46" s="97"/>
      <c r="M46" s="25" t="s">
        <v>9</v>
      </c>
      <c r="N46" s="94" t="s">
        <v>84</v>
      </c>
      <c r="O46" s="95"/>
      <c r="P46" s="95"/>
      <c r="Q46" s="97"/>
      <c r="R46" s="119"/>
      <c r="S46" s="25" t="s">
        <v>9</v>
      </c>
      <c r="X46" s="8"/>
      <c r="Y46" s="8"/>
    </row>
    <row r="47" spans="2:48" ht="18" customHeight="1" x14ac:dyDescent="0.15">
      <c r="B47" s="94" t="s">
        <v>85</v>
      </c>
      <c r="C47" s="95"/>
      <c r="D47" s="95"/>
      <c r="E47" s="97"/>
      <c r="F47" s="119"/>
      <c r="G47" s="25" t="s">
        <v>9</v>
      </c>
      <c r="H47" s="94" t="s">
        <v>86</v>
      </c>
      <c r="I47" s="95"/>
      <c r="J47" s="95"/>
      <c r="K47" s="96"/>
      <c r="L47" s="97"/>
      <c r="M47" s="25" t="s">
        <v>9</v>
      </c>
      <c r="N47" s="94" t="s">
        <v>87</v>
      </c>
      <c r="O47" s="95"/>
      <c r="P47" s="95"/>
      <c r="Q47" s="97"/>
      <c r="R47" s="119"/>
      <c r="S47" s="25" t="s">
        <v>9</v>
      </c>
      <c r="X47" s="8"/>
      <c r="Y47" s="8"/>
    </row>
    <row r="48" spans="2:48" ht="18" customHeight="1" x14ac:dyDescent="0.15">
      <c r="B48" s="94" t="s">
        <v>88</v>
      </c>
      <c r="C48" s="95"/>
      <c r="D48" s="95"/>
      <c r="E48" s="97"/>
      <c r="F48" s="119"/>
      <c r="G48" s="25" t="s">
        <v>9</v>
      </c>
      <c r="H48" s="94" t="s">
        <v>89</v>
      </c>
      <c r="I48" s="95"/>
      <c r="J48" s="95"/>
      <c r="K48" s="96"/>
      <c r="L48" s="97"/>
      <c r="M48" s="25" t="s">
        <v>9</v>
      </c>
      <c r="N48" s="94" t="s">
        <v>90</v>
      </c>
      <c r="O48" s="95"/>
      <c r="P48" s="95"/>
      <c r="Q48" s="97"/>
      <c r="R48" s="119"/>
      <c r="S48" s="25" t="s">
        <v>9</v>
      </c>
      <c r="X48" s="8"/>
      <c r="Y48" s="8"/>
    </row>
    <row r="49" spans="2:30" ht="18" customHeight="1" x14ac:dyDescent="0.15">
      <c r="B49" s="94" t="s">
        <v>91</v>
      </c>
      <c r="C49" s="95"/>
      <c r="D49" s="95"/>
      <c r="E49" s="97"/>
      <c r="F49" s="119"/>
      <c r="G49" s="25" t="s">
        <v>9</v>
      </c>
      <c r="H49" s="94" t="s">
        <v>92</v>
      </c>
      <c r="I49" s="95"/>
      <c r="J49" s="95"/>
      <c r="K49" s="96"/>
      <c r="L49" s="97"/>
      <c r="M49" s="25" t="s">
        <v>9</v>
      </c>
      <c r="N49" s="94" t="s">
        <v>93</v>
      </c>
      <c r="O49" s="95"/>
      <c r="P49" s="95"/>
      <c r="Q49" s="97"/>
      <c r="R49" s="119"/>
      <c r="S49" s="25" t="s">
        <v>9</v>
      </c>
      <c r="X49" s="8"/>
      <c r="Y49" s="8"/>
    </row>
    <row r="50" spans="2:30" ht="18" customHeight="1" x14ac:dyDescent="0.15">
      <c r="B50" s="94" t="s">
        <v>162</v>
      </c>
      <c r="C50" s="95"/>
      <c r="D50" s="95"/>
      <c r="E50" s="97"/>
      <c r="F50" s="119"/>
      <c r="G50" s="25" t="s">
        <v>9</v>
      </c>
      <c r="H50" s="94" t="s">
        <v>95</v>
      </c>
      <c r="I50" s="95"/>
      <c r="J50" s="95"/>
      <c r="K50" s="96"/>
      <c r="L50" s="97"/>
      <c r="M50" s="25" t="s">
        <v>9</v>
      </c>
      <c r="N50" s="94" t="s">
        <v>96</v>
      </c>
      <c r="O50" s="95"/>
      <c r="P50" s="95"/>
      <c r="Q50" s="97"/>
      <c r="R50" s="119"/>
      <c r="S50" s="25" t="s">
        <v>9</v>
      </c>
      <c r="X50" s="8"/>
      <c r="Y50" s="8"/>
    </row>
    <row r="51" spans="2:30" ht="18" customHeight="1" x14ac:dyDescent="0.15">
      <c r="B51" s="94" t="s">
        <v>163</v>
      </c>
      <c r="C51" s="95"/>
      <c r="D51" s="95"/>
      <c r="E51" s="97"/>
      <c r="F51" s="119"/>
      <c r="G51" s="25" t="s">
        <v>9</v>
      </c>
      <c r="H51" s="94" t="s">
        <v>98</v>
      </c>
      <c r="I51" s="95"/>
      <c r="J51" s="95"/>
      <c r="K51" s="97"/>
      <c r="L51" s="119"/>
      <c r="M51" s="25" t="s">
        <v>9</v>
      </c>
      <c r="N51" s="94" t="s">
        <v>99</v>
      </c>
      <c r="O51" s="95"/>
      <c r="P51" s="95"/>
      <c r="Q51" s="97"/>
      <c r="R51" s="119"/>
      <c r="S51" s="25" t="s">
        <v>9</v>
      </c>
      <c r="T51" s="87" t="str">
        <f>IF($Q$58=H43,"","【確認!!】合計人数が（１）「令和５年４月１日時点の利用者数」と一致していません。入力に誤りがないか確認してください。")</f>
        <v/>
      </c>
      <c r="U51" s="88"/>
      <c r="V51" s="88"/>
      <c r="W51" s="88"/>
      <c r="X51" s="88"/>
      <c r="Y51" s="88"/>
    </row>
    <row r="52" spans="2:30" ht="18" customHeight="1" x14ac:dyDescent="0.15">
      <c r="B52" s="94" t="s">
        <v>164</v>
      </c>
      <c r="C52" s="95"/>
      <c r="D52" s="95"/>
      <c r="E52" s="97"/>
      <c r="F52" s="119"/>
      <c r="G52" s="25" t="s">
        <v>9</v>
      </c>
      <c r="H52" s="94" t="s">
        <v>101</v>
      </c>
      <c r="I52" s="95"/>
      <c r="J52" s="95"/>
      <c r="K52" s="97"/>
      <c r="L52" s="119"/>
      <c r="M52" s="25" t="s">
        <v>9</v>
      </c>
      <c r="N52" s="94" t="s">
        <v>102</v>
      </c>
      <c r="O52" s="95"/>
      <c r="P52" s="95"/>
      <c r="Q52" s="97"/>
      <c r="R52" s="119"/>
      <c r="S52" s="25" t="s">
        <v>9</v>
      </c>
      <c r="T52" s="87"/>
      <c r="U52" s="88"/>
      <c r="V52" s="88"/>
      <c r="W52" s="88"/>
      <c r="X52" s="88"/>
      <c r="Y52" s="88"/>
    </row>
    <row r="53" spans="2:30" ht="18" customHeight="1" x14ac:dyDescent="0.15">
      <c r="B53" s="94" t="s">
        <v>103</v>
      </c>
      <c r="C53" s="95"/>
      <c r="D53" s="95"/>
      <c r="E53" s="97"/>
      <c r="F53" s="119"/>
      <c r="G53" s="25" t="s">
        <v>9</v>
      </c>
      <c r="H53" s="94" t="s">
        <v>104</v>
      </c>
      <c r="I53" s="95"/>
      <c r="J53" s="95"/>
      <c r="K53" s="97"/>
      <c r="L53" s="119"/>
      <c r="M53" s="25" t="s">
        <v>9</v>
      </c>
      <c r="N53" s="94" t="s">
        <v>105</v>
      </c>
      <c r="O53" s="95"/>
      <c r="P53" s="95"/>
      <c r="Q53" s="97"/>
      <c r="R53" s="119"/>
      <c r="S53" s="25" t="s">
        <v>9</v>
      </c>
      <c r="T53" s="87"/>
      <c r="U53" s="88"/>
      <c r="V53" s="88"/>
      <c r="W53" s="88"/>
      <c r="X53" s="88"/>
      <c r="Y53" s="88"/>
    </row>
    <row r="54" spans="2:30" ht="18" customHeight="1" x14ac:dyDescent="0.15">
      <c r="B54" s="94" t="s">
        <v>106</v>
      </c>
      <c r="C54" s="95"/>
      <c r="D54" s="95"/>
      <c r="E54" s="97"/>
      <c r="F54" s="119"/>
      <c r="G54" s="25" t="s">
        <v>9</v>
      </c>
      <c r="H54" s="94" t="s">
        <v>107</v>
      </c>
      <c r="I54" s="95"/>
      <c r="J54" s="95"/>
      <c r="K54" s="97"/>
      <c r="L54" s="119"/>
      <c r="M54" s="25" t="s">
        <v>9</v>
      </c>
      <c r="N54" s="94" t="s">
        <v>108</v>
      </c>
      <c r="O54" s="95"/>
      <c r="P54" s="95"/>
      <c r="Q54" s="97"/>
      <c r="R54" s="119"/>
      <c r="S54" s="25" t="s">
        <v>9</v>
      </c>
      <c r="T54" s="87"/>
      <c r="U54" s="88"/>
      <c r="V54" s="88"/>
      <c r="W54" s="88"/>
      <c r="X54" s="88"/>
      <c r="Y54" s="88"/>
    </row>
    <row r="55" spans="2:30" ht="18" customHeight="1" x14ac:dyDescent="0.15">
      <c r="B55" s="94" t="s">
        <v>109</v>
      </c>
      <c r="C55" s="95"/>
      <c r="D55" s="95"/>
      <c r="E55" s="97"/>
      <c r="F55" s="119"/>
      <c r="G55" s="25" t="s">
        <v>9</v>
      </c>
      <c r="H55" s="94" t="s">
        <v>110</v>
      </c>
      <c r="I55" s="95"/>
      <c r="J55" s="95"/>
      <c r="K55" s="97"/>
      <c r="L55" s="119"/>
      <c r="M55" s="25" t="s">
        <v>9</v>
      </c>
      <c r="N55" s="94" t="s">
        <v>111</v>
      </c>
      <c r="O55" s="95"/>
      <c r="P55" s="95"/>
      <c r="Q55" s="97"/>
      <c r="R55" s="119"/>
      <c r="S55" s="25" t="s">
        <v>9</v>
      </c>
      <c r="T55" s="87"/>
      <c r="U55" s="88"/>
      <c r="V55" s="88"/>
      <c r="W55" s="88"/>
      <c r="X55" s="88"/>
      <c r="Y55" s="88"/>
    </row>
    <row r="56" spans="2:30" ht="18" customHeight="1" x14ac:dyDescent="0.15">
      <c r="B56" s="94" t="s">
        <v>112</v>
      </c>
      <c r="C56" s="95"/>
      <c r="D56" s="95"/>
      <c r="E56" s="97"/>
      <c r="F56" s="119"/>
      <c r="G56" s="25" t="s">
        <v>9</v>
      </c>
      <c r="H56" s="94" t="s">
        <v>113</v>
      </c>
      <c r="I56" s="95"/>
      <c r="J56" s="95"/>
      <c r="K56" s="97"/>
      <c r="L56" s="119"/>
      <c r="M56" s="25" t="s">
        <v>9</v>
      </c>
      <c r="N56" s="94" t="s">
        <v>114</v>
      </c>
      <c r="O56" s="95"/>
      <c r="P56" s="95"/>
      <c r="Q56" s="97"/>
      <c r="R56" s="119"/>
      <c r="S56" s="25" t="s">
        <v>9</v>
      </c>
      <c r="T56" s="87"/>
      <c r="U56" s="88"/>
      <c r="V56" s="88"/>
      <c r="W56" s="88"/>
      <c r="X56" s="88"/>
      <c r="Y56" s="88"/>
    </row>
    <row r="57" spans="2:30" ht="18" customHeight="1" x14ac:dyDescent="0.15">
      <c r="B57" s="94" t="s">
        <v>115</v>
      </c>
      <c r="C57" s="95"/>
      <c r="D57" s="95"/>
      <c r="E57" s="97"/>
      <c r="F57" s="119"/>
      <c r="G57" s="25" t="s">
        <v>9</v>
      </c>
      <c r="H57" s="94" t="s">
        <v>116</v>
      </c>
      <c r="I57" s="95"/>
      <c r="J57" s="95"/>
      <c r="K57" s="97"/>
      <c r="L57" s="119"/>
      <c r="M57" s="25" t="s">
        <v>9</v>
      </c>
      <c r="N57" s="94" t="s">
        <v>117</v>
      </c>
      <c r="O57" s="95"/>
      <c r="P57" s="95"/>
      <c r="Q57" s="97"/>
      <c r="R57" s="119"/>
      <c r="S57" s="25" t="s">
        <v>9</v>
      </c>
      <c r="T57" s="87"/>
      <c r="U57" s="88"/>
      <c r="V57" s="88"/>
      <c r="W57" s="88"/>
      <c r="X57" s="88"/>
      <c r="Y57" s="88"/>
    </row>
    <row r="58" spans="2:30" ht="18" customHeight="1" thickBot="1" x14ac:dyDescent="0.2">
      <c r="B58" s="100" t="s">
        <v>118</v>
      </c>
      <c r="C58" s="101"/>
      <c r="D58" s="101"/>
      <c r="E58" s="108"/>
      <c r="F58" s="141"/>
      <c r="G58" s="26" t="s">
        <v>9</v>
      </c>
      <c r="H58" s="100" t="s">
        <v>119</v>
      </c>
      <c r="I58" s="101"/>
      <c r="J58" s="101"/>
      <c r="K58" s="108"/>
      <c r="L58" s="141"/>
      <c r="M58" s="26" t="s">
        <v>9</v>
      </c>
      <c r="N58" s="109" t="s">
        <v>120</v>
      </c>
      <c r="O58" s="110"/>
      <c r="P58" s="110"/>
      <c r="Q58" s="98">
        <f>SUM(E44:F58,K44:L58,Q44:R57)</f>
        <v>0</v>
      </c>
      <c r="R58" s="99"/>
      <c r="S58" s="26" t="s">
        <v>9</v>
      </c>
      <c r="T58" s="87"/>
      <c r="U58" s="88"/>
      <c r="V58" s="88"/>
      <c r="W58" s="88"/>
      <c r="X58" s="88"/>
      <c r="Y58" s="88"/>
    </row>
    <row r="59" spans="2:30" ht="18" customHeight="1" thickTop="1" x14ac:dyDescent="0.15">
      <c r="B59" s="27"/>
      <c r="C59" s="27"/>
      <c r="D59" s="27"/>
      <c r="E59" s="11"/>
      <c r="F59" s="11"/>
      <c r="G59" s="28"/>
      <c r="H59" s="27"/>
      <c r="I59" s="27"/>
      <c r="J59" s="27"/>
      <c r="K59" s="11"/>
      <c r="L59" s="11"/>
      <c r="M59" s="28"/>
      <c r="N59" s="29"/>
      <c r="O59" s="29"/>
      <c r="P59" s="29"/>
      <c r="Q59" s="37" t="s">
        <v>137</v>
      </c>
      <c r="R59" s="11"/>
      <c r="S59" s="28"/>
      <c r="T59" s="11"/>
      <c r="U59" s="30"/>
      <c r="V59" s="30"/>
      <c r="W59" s="30"/>
      <c r="X59" s="30"/>
      <c r="Y59" s="30"/>
    </row>
    <row r="60" spans="2:30" ht="47.25" customHeight="1" x14ac:dyDescent="0.15">
      <c r="B60" s="89" t="s">
        <v>234</v>
      </c>
      <c r="C60" s="89"/>
      <c r="D60" s="89"/>
      <c r="E60" s="89"/>
      <c r="F60" s="89"/>
      <c r="G60" s="89"/>
      <c r="H60" s="89"/>
      <c r="I60" s="89"/>
      <c r="J60" s="89"/>
      <c r="K60" s="89"/>
      <c r="L60" s="89"/>
      <c r="M60" s="89"/>
      <c r="N60" s="89"/>
      <c r="O60" s="89"/>
      <c r="P60" s="89"/>
      <c r="Q60" s="89"/>
      <c r="R60" s="89"/>
      <c r="S60" s="89"/>
      <c r="T60" s="89"/>
      <c r="U60" s="89"/>
      <c r="V60" s="89"/>
      <c r="W60" s="89"/>
      <c r="X60" s="89"/>
      <c r="Y60" s="89"/>
      <c r="Z60" s="75"/>
    </row>
    <row r="61" spans="2:30" ht="6" customHeight="1" thickBot="1" x14ac:dyDescent="0.2">
      <c r="B61" s="42"/>
      <c r="C61" s="34"/>
      <c r="D61" s="34"/>
      <c r="E61" s="34"/>
      <c r="F61" s="34"/>
      <c r="G61" s="34"/>
      <c r="H61" s="34"/>
      <c r="I61" s="34"/>
      <c r="J61" s="34"/>
      <c r="K61" s="34"/>
      <c r="L61" s="37"/>
      <c r="M61" s="38"/>
      <c r="N61" s="37"/>
      <c r="O61" s="38"/>
      <c r="P61" s="38"/>
      <c r="Q61" s="37"/>
      <c r="R61" s="38"/>
    </row>
    <row r="62" spans="2:30" s="12" customFormat="1" ht="18" customHeight="1" thickTop="1" thickBot="1" x14ac:dyDescent="0.2">
      <c r="B62" s="115" t="s">
        <v>208</v>
      </c>
      <c r="C62" s="116"/>
      <c r="D62" s="116"/>
      <c r="E62" s="116"/>
      <c r="F62" s="116"/>
      <c r="G62" s="106">
        <f>G33</f>
        <v>0</v>
      </c>
      <c r="H62" s="106"/>
      <c r="I62" s="216" t="s">
        <v>209</v>
      </c>
      <c r="J62" s="216"/>
      <c r="K62" s="216"/>
      <c r="L62" s="216"/>
      <c r="M62" s="216"/>
      <c r="N62" s="216"/>
      <c r="O62" s="216"/>
      <c r="P62" s="216"/>
      <c r="Q62" s="216"/>
      <c r="R62" s="216"/>
      <c r="S62" s="216"/>
      <c r="T62" s="216"/>
      <c r="U62" s="216"/>
      <c r="V62" s="216"/>
      <c r="W62" s="216"/>
      <c r="X62" s="216"/>
      <c r="Y62" s="217"/>
      <c r="AC62" s="8"/>
      <c r="AD62" s="8"/>
    </row>
    <row r="63" spans="2:30" ht="18" customHeight="1" thickTop="1" x14ac:dyDescent="0.15">
      <c r="B63" s="169" t="s">
        <v>18</v>
      </c>
      <c r="C63" s="170"/>
      <c r="D63" s="170"/>
      <c r="E63" s="170"/>
      <c r="F63" s="171"/>
      <c r="G63" s="135"/>
      <c r="H63" s="136"/>
      <c r="I63" s="15" t="s">
        <v>9</v>
      </c>
      <c r="J63" s="172" t="s">
        <v>16</v>
      </c>
      <c r="K63" s="170"/>
      <c r="L63" s="170"/>
      <c r="M63" s="170"/>
      <c r="N63" s="171"/>
      <c r="O63" s="135"/>
      <c r="P63" s="136"/>
      <c r="Q63" s="15" t="s">
        <v>9</v>
      </c>
      <c r="R63" s="173" t="s">
        <v>15</v>
      </c>
      <c r="S63" s="174"/>
      <c r="T63" s="174"/>
      <c r="U63" s="174"/>
      <c r="V63" s="175"/>
      <c r="W63" s="135"/>
      <c r="X63" s="136"/>
      <c r="Y63" s="9" t="s">
        <v>9</v>
      </c>
    </row>
    <row r="64" spans="2:30" ht="18" customHeight="1" thickBot="1" x14ac:dyDescent="0.2">
      <c r="B64" s="124" t="s">
        <v>19</v>
      </c>
      <c r="C64" s="125"/>
      <c r="D64" s="125"/>
      <c r="E64" s="125"/>
      <c r="F64" s="126"/>
      <c r="G64" s="117"/>
      <c r="H64" s="118"/>
      <c r="I64" s="16" t="s">
        <v>9</v>
      </c>
      <c r="J64" s="161" t="s">
        <v>17</v>
      </c>
      <c r="K64" s="125"/>
      <c r="L64" s="125"/>
      <c r="M64" s="125"/>
      <c r="N64" s="126"/>
      <c r="O64" s="117"/>
      <c r="P64" s="118"/>
      <c r="Q64" s="16" t="s">
        <v>9</v>
      </c>
      <c r="R64" s="162" t="s">
        <v>14</v>
      </c>
      <c r="S64" s="163"/>
      <c r="T64" s="163"/>
      <c r="U64" s="163"/>
      <c r="V64" s="164"/>
      <c r="W64" s="117"/>
      <c r="X64" s="118"/>
      <c r="Y64" s="10" t="s">
        <v>9</v>
      </c>
    </row>
    <row r="65" spans="2:48" ht="18" customHeight="1" thickTop="1" thickBot="1" x14ac:dyDescent="0.2">
      <c r="B65" s="127" t="s">
        <v>123</v>
      </c>
      <c r="C65" s="128"/>
      <c r="D65" s="128"/>
      <c r="E65" s="128"/>
      <c r="F65" s="129"/>
      <c r="G65" s="105">
        <f>SUM($G$63,$G$64,$O$63,$O$64,$W$63,$W$64)</f>
        <v>0</v>
      </c>
      <c r="H65" s="106"/>
      <c r="I65" s="32" t="s">
        <v>9</v>
      </c>
      <c r="J65" s="130" t="str">
        <f>IF(G65&gt;G62,"【!!要確認!!】R5.4.1時点の利用者数を超えています。","")</f>
        <v/>
      </c>
      <c r="K65" s="131"/>
      <c r="L65" s="131"/>
      <c r="M65" s="131"/>
      <c r="N65" s="131"/>
      <c r="O65" s="131"/>
      <c r="P65" s="131"/>
      <c r="Q65" s="131"/>
      <c r="R65" s="131"/>
      <c r="S65" s="131"/>
      <c r="T65" s="131"/>
      <c r="U65" s="131"/>
      <c r="V65" s="131"/>
      <c r="W65" s="131"/>
      <c r="X65" s="131"/>
      <c r="Y65" s="131"/>
      <c r="Z65" s="131"/>
    </row>
    <row r="66" spans="2:48" ht="18" customHeight="1" thickTop="1" x14ac:dyDescent="0.15">
      <c r="B66" s="37"/>
      <c r="C66" s="7"/>
      <c r="D66" s="37"/>
      <c r="E66" s="37"/>
      <c r="F66" s="37"/>
      <c r="G66" s="34" t="s">
        <v>136</v>
      </c>
      <c r="H66" s="37"/>
      <c r="I66" s="37"/>
      <c r="J66" s="37"/>
      <c r="K66" s="37"/>
      <c r="L66" s="37"/>
      <c r="N66" s="38"/>
      <c r="Q66" s="38"/>
    </row>
    <row r="67" spans="2:48" ht="6" customHeight="1" x14ac:dyDescent="0.15">
      <c r="B67" s="14"/>
      <c r="C67" s="11"/>
      <c r="D67" s="11"/>
      <c r="E67" s="11"/>
      <c r="F67" s="11"/>
      <c r="G67" s="13"/>
      <c r="H67" s="13"/>
      <c r="I67" s="5"/>
      <c r="J67" s="14"/>
      <c r="K67" s="11"/>
      <c r="L67" s="11"/>
      <c r="M67" s="11"/>
      <c r="N67" s="11"/>
      <c r="O67" s="13"/>
      <c r="P67" s="13"/>
      <c r="Q67" s="5"/>
      <c r="R67" s="14"/>
      <c r="S67" s="11"/>
      <c r="T67" s="11"/>
      <c r="U67" s="11"/>
      <c r="V67" s="11"/>
      <c r="W67" s="13"/>
      <c r="X67" s="13"/>
      <c r="Y67" s="5"/>
    </row>
    <row r="68" spans="2:48" ht="18" customHeight="1" x14ac:dyDescent="0.15">
      <c r="B68" s="34" t="s">
        <v>235</v>
      </c>
      <c r="C68" s="34"/>
      <c r="D68" s="34"/>
      <c r="E68" s="34"/>
      <c r="F68" s="34"/>
      <c r="G68" s="34"/>
      <c r="H68" s="34"/>
      <c r="I68" s="34"/>
      <c r="J68" s="34"/>
      <c r="K68" s="34"/>
      <c r="L68" s="37"/>
      <c r="M68" s="38"/>
      <c r="N68" s="37"/>
      <c r="O68" s="38"/>
      <c r="P68" s="38"/>
      <c r="Q68" s="37"/>
      <c r="R68" s="38"/>
    </row>
    <row r="69" spans="2:48" ht="3" customHeight="1" thickBot="1" x14ac:dyDescent="0.2">
      <c r="B69" s="42"/>
      <c r="C69" s="34"/>
      <c r="D69" s="34"/>
      <c r="E69" s="34"/>
      <c r="F69" s="34"/>
      <c r="G69" s="34"/>
      <c r="H69" s="34"/>
      <c r="I69" s="34"/>
      <c r="J69" s="34"/>
      <c r="K69" s="34"/>
      <c r="L69" s="37"/>
      <c r="M69" s="38"/>
      <c r="N69" s="37"/>
      <c r="O69" s="38"/>
      <c r="P69" s="38"/>
      <c r="Q69" s="37"/>
      <c r="R69" s="38"/>
    </row>
    <row r="70" spans="2:48" s="12" customFormat="1" ht="18" customHeight="1" thickTop="1" thickBot="1" x14ac:dyDescent="0.2">
      <c r="B70" s="115" t="s">
        <v>18</v>
      </c>
      <c r="C70" s="116"/>
      <c r="D70" s="116"/>
      <c r="E70" s="116"/>
      <c r="F70" s="116"/>
      <c r="G70" s="116"/>
      <c r="H70" s="106">
        <f>G63</f>
        <v>0</v>
      </c>
      <c r="I70" s="106"/>
      <c r="J70" s="39" t="s">
        <v>135</v>
      </c>
      <c r="K70" s="39"/>
      <c r="L70" s="40"/>
      <c r="M70" s="41"/>
      <c r="N70" s="37"/>
      <c r="O70" s="38"/>
      <c r="P70" s="38"/>
      <c r="Q70" s="37"/>
      <c r="R70" s="38"/>
      <c r="S70" s="1"/>
      <c r="T70" s="1"/>
      <c r="U70" s="1"/>
      <c r="V70" s="1"/>
      <c r="W70" s="1"/>
      <c r="X70" s="1"/>
      <c r="Y70" s="1"/>
      <c r="Z70" s="1"/>
      <c r="AC70" s="8"/>
      <c r="AD70" s="8"/>
    </row>
    <row r="71" spans="2:48" ht="18" customHeight="1" thickTop="1" x14ac:dyDescent="0.15">
      <c r="B71" s="132" t="s">
        <v>20</v>
      </c>
      <c r="C71" s="133"/>
      <c r="D71" s="133"/>
      <c r="E71" s="133"/>
      <c r="F71" s="134"/>
      <c r="G71" s="135"/>
      <c r="H71" s="136"/>
      <c r="I71" s="15" t="s">
        <v>9</v>
      </c>
      <c r="J71" s="137" t="s">
        <v>23</v>
      </c>
      <c r="K71" s="133"/>
      <c r="L71" s="133"/>
      <c r="M71" s="133"/>
      <c r="N71" s="134"/>
      <c r="O71" s="135"/>
      <c r="P71" s="136"/>
      <c r="Q71" s="15" t="s">
        <v>9</v>
      </c>
      <c r="R71" s="138" t="s">
        <v>29</v>
      </c>
      <c r="S71" s="139"/>
      <c r="T71" s="139"/>
      <c r="U71" s="139"/>
      <c r="V71" s="140"/>
      <c r="W71" s="135"/>
      <c r="X71" s="136"/>
      <c r="Y71" s="9" t="s">
        <v>9</v>
      </c>
    </row>
    <row r="72" spans="2:48" ht="18" customHeight="1" thickBot="1" x14ac:dyDescent="0.2">
      <c r="B72" s="142" t="s">
        <v>21</v>
      </c>
      <c r="C72" s="143"/>
      <c r="D72" s="143"/>
      <c r="E72" s="143"/>
      <c r="F72" s="144"/>
      <c r="G72" s="117"/>
      <c r="H72" s="118"/>
      <c r="I72" s="16" t="s">
        <v>9</v>
      </c>
      <c r="J72" s="146" t="s">
        <v>24</v>
      </c>
      <c r="K72" s="147"/>
      <c r="L72" s="147"/>
      <c r="M72" s="147"/>
      <c r="N72" s="148"/>
      <c r="O72" s="117"/>
      <c r="P72" s="118"/>
      <c r="Q72" s="16" t="s">
        <v>9</v>
      </c>
      <c r="R72" s="158" t="s">
        <v>22</v>
      </c>
      <c r="S72" s="159"/>
      <c r="T72" s="159"/>
      <c r="U72" s="159"/>
      <c r="V72" s="160"/>
      <c r="W72" s="117"/>
      <c r="X72" s="118"/>
      <c r="Y72" s="10" t="s">
        <v>9</v>
      </c>
    </row>
    <row r="73" spans="2:48" s="12" customFormat="1" ht="18" customHeight="1" thickTop="1" x14ac:dyDescent="0.15">
      <c r="B73" s="179" t="str">
        <f>IF($G$63=SUM($G$71,$O$71,$W$71,$W$72,$O$72,$G$72),"","【!!要確認!!】障がい種別の内訳の合計人数と上の「身体障がい」の人数が一致していません。確認してください。")</f>
        <v/>
      </c>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44"/>
      <c r="AD73" s="8"/>
      <c r="AE73" s="8"/>
      <c r="AF73" s="8"/>
      <c r="AG73" s="8"/>
      <c r="AH73" s="8"/>
      <c r="AI73" s="8"/>
      <c r="AJ73" s="8"/>
      <c r="AK73" s="8"/>
      <c r="AL73" s="8"/>
      <c r="AM73" s="8"/>
      <c r="AN73" s="8"/>
      <c r="AO73" s="8"/>
      <c r="AP73" s="8"/>
      <c r="AQ73" s="8"/>
      <c r="AR73" s="8"/>
      <c r="AS73" s="8"/>
      <c r="AT73" s="8"/>
      <c r="AU73" s="8"/>
      <c r="AV73" s="8"/>
    </row>
    <row r="74" spans="2:48" s="12" customFormat="1" ht="18" customHeight="1" x14ac:dyDescent="0.15">
      <c r="B74" s="21"/>
      <c r="C74" s="22"/>
      <c r="D74" s="22"/>
      <c r="E74" s="22"/>
      <c r="F74" s="22"/>
      <c r="G74" s="13"/>
      <c r="H74" s="13"/>
      <c r="I74" s="5"/>
      <c r="J74" s="14"/>
      <c r="K74" s="11"/>
      <c r="L74" s="11"/>
      <c r="M74" s="11"/>
      <c r="N74" s="11"/>
      <c r="O74" s="13"/>
      <c r="P74" s="35"/>
      <c r="Q74" s="35"/>
      <c r="R74" s="35"/>
      <c r="S74" s="35"/>
      <c r="T74" s="35"/>
      <c r="U74" s="35"/>
      <c r="V74" s="35"/>
      <c r="W74" s="35"/>
      <c r="X74" s="35"/>
      <c r="Y74" s="35"/>
      <c r="Z74" s="35"/>
      <c r="AD74" s="8"/>
      <c r="AE74" s="8"/>
      <c r="AF74" s="8"/>
      <c r="AG74" s="8"/>
      <c r="AH74" s="8"/>
      <c r="AI74" s="8"/>
      <c r="AJ74" s="8"/>
      <c r="AK74" s="8"/>
      <c r="AL74" s="8"/>
      <c r="AM74" s="8"/>
      <c r="AN74" s="8"/>
      <c r="AO74" s="8"/>
      <c r="AP74" s="8"/>
      <c r="AQ74" s="8"/>
      <c r="AR74" s="8"/>
      <c r="AS74" s="8"/>
      <c r="AT74" s="8"/>
      <c r="AU74" s="8"/>
      <c r="AV74" s="8"/>
    </row>
    <row r="75" spans="2:48" s="12" customFormat="1" ht="18" customHeight="1" thickBot="1" x14ac:dyDescent="0.2">
      <c r="B75" s="178" t="s">
        <v>236</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AD75" s="8"/>
      <c r="AE75" s="8"/>
      <c r="AF75" s="8"/>
      <c r="AG75" s="8"/>
      <c r="AH75" s="8"/>
      <c r="AI75" s="8"/>
      <c r="AJ75" s="8"/>
      <c r="AK75" s="8"/>
      <c r="AL75" s="8"/>
      <c r="AM75" s="8"/>
      <c r="AN75" s="8"/>
      <c r="AO75" s="8"/>
      <c r="AP75" s="8"/>
      <c r="AQ75" s="8"/>
      <c r="AR75" s="8"/>
      <c r="AS75" s="8"/>
      <c r="AT75" s="8"/>
      <c r="AU75" s="8"/>
      <c r="AV75" s="8"/>
    </row>
    <row r="76" spans="2:48" s="12" customFormat="1" ht="18" customHeight="1" thickTop="1" thickBot="1" x14ac:dyDescent="0.2">
      <c r="B76" s="176" t="s">
        <v>210</v>
      </c>
      <c r="C76" s="177"/>
      <c r="D76" s="177"/>
      <c r="E76" s="177"/>
      <c r="F76" s="177"/>
      <c r="G76" s="177"/>
      <c r="H76" s="106">
        <f>G65</f>
        <v>0</v>
      </c>
      <c r="I76" s="106"/>
      <c r="J76" s="39" t="s">
        <v>135</v>
      </c>
      <c r="K76" s="39"/>
      <c r="L76" s="40"/>
      <c r="M76" s="41"/>
      <c r="N76" s="40"/>
      <c r="O76" s="41"/>
      <c r="P76" s="41"/>
      <c r="Q76" s="40"/>
      <c r="R76" s="41"/>
      <c r="AC76" s="8"/>
      <c r="AD76" s="8"/>
    </row>
    <row r="77" spans="2:48" s="12" customFormat="1" ht="18" customHeight="1" thickTop="1" x14ac:dyDescent="0.15">
      <c r="B77" s="165" t="s">
        <v>76</v>
      </c>
      <c r="C77" s="166"/>
      <c r="D77" s="166"/>
      <c r="E77" s="167"/>
      <c r="F77" s="168"/>
      <c r="G77" s="24" t="s">
        <v>9</v>
      </c>
      <c r="H77" s="165" t="s">
        <v>77</v>
      </c>
      <c r="I77" s="166"/>
      <c r="J77" s="166"/>
      <c r="K77" s="167"/>
      <c r="L77" s="168"/>
      <c r="M77" s="24" t="s">
        <v>9</v>
      </c>
      <c r="N77" s="165" t="s">
        <v>78</v>
      </c>
      <c r="O77" s="166"/>
      <c r="P77" s="166"/>
      <c r="Q77" s="167"/>
      <c r="R77" s="168"/>
      <c r="S77" s="24" t="s">
        <v>9</v>
      </c>
      <c r="T77" s="1"/>
      <c r="U77" s="1"/>
      <c r="V77" s="1"/>
      <c r="W77" s="1"/>
      <c r="X77" s="8"/>
      <c r="Y77" s="8"/>
      <c r="AD77" s="8"/>
      <c r="AE77" s="8"/>
      <c r="AF77" s="8"/>
      <c r="AG77" s="8"/>
      <c r="AH77" s="8"/>
      <c r="AI77" s="8"/>
      <c r="AJ77" s="8"/>
      <c r="AK77" s="8"/>
      <c r="AL77" s="8"/>
      <c r="AM77" s="8"/>
      <c r="AN77" s="8"/>
      <c r="AO77" s="8"/>
      <c r="AP77" s="8"/>
      <c r="AQ77" s="8"/>
      <c r="AR77" s="8"/>
      <c r="AS77" s="8"/>
      <c r="AT77" s="8"/>
      <c r="AU77" s="8"/>
      <c r="AV77" s="8"/>
    </row>
    <row r="78" spans="2:48" s="12" customFormat="1" ht="18" customHeight="1" x14ac:dyDescent="0.15">
      <c r="B78" s="113" t="s">
        <v>79</v>
      </c>
      <c r="C78" s="114"/>
      <c r="D78" s="114"/>
      <c r="E78" s="97"/>
      <c r="F78" s="119"/>
      <c r="G78" s="25" t="s">
        <v>9</v>
      </c>
      <c r="H78" s="113" t="s">
        <v>80</v>
      </c>
      <c r="I78" s="114"/>
      <c r="J78" s="114"/>
      <c r="K78" s="97"/>
      <c r="L78" s="119"/>
      <c r="M78" s="25" t="s">
        <v>9</v>
      </c>
      <c r="N78" s="113" t="s">
        <v>81</v>
      </c>
      <c r="O78" s="114"/>
      <c r="P78" s="114"/>
      <c r="Q78" s="97"/>
      <c r="R78" s="119"/>
      <c r="S78" s="25" t="s">
        <v>9</v>
      </c>
      <c r="T78" s="1"/>
      <c r="U78" s="1"/>
      <c r="V78" s="1"/>
      <c r="W78" s="1"/>
      <c r="X78" s="8"/>
      <c r="Y78" s="8"/>
      <c r="AD78" s="8"/>
      <c r="AE78" s="8"/>
      <c r="AF78" s="8"/>
      <c r="AG78" s="8"/>
      <c r="AH78" s="8"/>
      <c r="AI78" s="8"/>
      <c r="AJ78" s="8"/>
      <c r="AK78" s="8"/>
      <c r="AL78" s="8"/>
      <c r="AM78" s="8"/>
      <c r="AN78" s="8"/>
      <c r="AO78" s="8"/>
      <c r="AP78" s="8"/>
      <c r="AQ78" s="8"/>
      <c r="AR78" s="8"/>
      <c r="AS78" s="8"/>
      <c r="AT78" s="8"/>
      <c r="AU78" s="8"/>
      <c r="AV78" s="8"/>
    </row>
    <row r="79" spans="2:48" s="12" customFormat="1" ht="18" customHeight="1" x14ac:dyDescent="0.15">
      <c r="B79" s="111" t="s">
        <v>82</v>
      </c>
      <c r="C79" s="112"/>
      <c r="D79" s="112"/>
      <c r="E79" s="97"/>
      <c r="F79" s="119"/>
      <c r="G79" s="25" t="s">
        <v>9</v>
      </c>
      <c r="H79" s="94" t="s">
        <v>83</v>
      </c>
      <c r="I79" s="95"/>
      <c r="J79" s="95"/>
      <c r="K79" s="97"/>
      <c r="L79" s="119"/>
      <c r="M79" s="25" t="s">
        <v>9</v>
      </c>
      <c r="N79" s="94" t="s">
        <v>84</v>
      </c>
      <c r="O79" s="95"/>
      <c r="P79" s="95"/>
      <c r="Q79" s="97"/>
      <c r="R79" s="119"/>
      <c r="S79" s="25" t="s">
        <v>9</v>
      </c>
      <c r="T79" s="1"/>
      <c r="U79" s="1"/>
      <c r="V79" s="1"/>
      <c r="W79" s="1"/>
      <c r="X79" s="8"/>
      <c r="Y79" s="8"/>
      <c r="AD79" s="8"/>
      <c r="AE79" s="8"/>
      <c r="AF79" s="8"/>
      <c r="AG79" s="8"/>
      <c r="AH79" s="8"/>
      <c r="AI79" s="8"/>
      <c r="AJ79" s="8"/>
      <c r="AK79" s="8"/>
      <c r="AL79" s="8"/>
      <c r="AM79" s="8"/>
      <c r="AN79" s="8"/>
      <c r="AO79" s="8"/>
      <c r="AP79" s="8"/>
      <c r="AQ79" s="8"/>
      <c r="AR79" s="8"/>
      <c r="AS79" s="8"/>
      <c r="AT79" s="8"/>
      <c r="AU79" s="8"/>
      <c r="AV79" s="8"/>
    </row>
    <row r="80" spans="2:48" s="12" customFormat="1" ht="18" customHeight="1" x14ac:dyDescent="0.15">
      <c r="B80" s="94" t="s">
        <v>85</v>
      </c>
      <c r="C80" s="95"/>
      <c r="D80" s="95"/>
      <c r="E80" s="97"/>
      <c r="F80" s="119"/>
      <c r="G80" s="25" t="s">
        <v>9</v>
      </c>
      <c r="H80" s="94" t="s">
        <v>86</v>
      </c>
      <c r="I80" s="95"/>
      <c r="J80" s="95"/>
      <c r="K80" s="97"/>
      <c r="L80" s="119"/>
      <c r="M80" s="25" t="s">
        <v>9</v>
      </c>
      <c r="N80" s="94" t="s">
        <v>87</v>
      </c>
      <c r="O80" s="95"/>
      <c r="P80" s="95"/>
      <c r="Q80" s="97"/>
      <c r="R80" s="119"/>
      <c r="S80" s="25" t="s">
        <v>9</v>
      </c>
      <c r="T80" s="1"/>
      <c r="U80" s="1"/>
      <c r="V80" s="1"/>
      <c r="W80" s="1"/>
      <c r="X80" s="8"/>
      <c r="Y80" s="8"/>
      <c r="AD80" s="8"/>
      <c r="AE80" s="8"/>
      <c r="AF80" s="8"/>
      <c r="AG80" s="8"/>
      <c r="AH80" s="8"/>
      <c r="AI80" s="8"/>
      <c r="AJ80" s="8"/>
      <c r="AK80" s="8"/>
      <c r="AL80" s="8"/>
      <c r="AM80" s="8"/>
      <c r="AN80" s="8"/>
      <c r="AO80" s="8"/>
      <c r="AP80" s="8"/>
      <c r="AQ80" s="8"/>
      <c r="AR80" s="8"/>
      <c r="AS80" s="8"/>
      <c r="AT80" s="8"/>
      <c r="AU80" s="8"/>
      <c r="AV80" s="8"/>
    </row>
    <row r="81" spans="2:48" s="12" customFormat="1" ht="18" customHeight="1" x14ac:dyDescent="0.15">
      <c r="B81" s="94" t="s">
        <v>88</v>
      </c>
      <c r="C81" s="95"/>
      <c r="D81" s="95"/>
      <c r="E81" s="97"/>
      <c r="F81" s="119"/>
      <c r="G81" s="25" t="s">
        <v>9</v>
      </c>
      <c r="H81" s="94" t="s">
        <v>89</v>
      </c>
      <c r="I81" s="95"/>
      <c r="J81" s="95"/>
      <c r="K81" s="97"/>
      <c r="L81" s="119"/>
      <c r="M81" s="25" t="s">
        <v>9</v>
      </c>
      <c r="N81" s="94" t="s">
        <v>90</v>
      </c>
      <c r="O81" s="95"/>
      <c r="P81" s="95"/>
      <c r="Q81" s="97"/>
      <c r="R81" s="119"/>
      <c r="S81" s="25" t="s">
        <v>9</v>
      </c>
      <c r="T81" s="1"/>
      <c r="U81" s="1"/>
      <c r="V81" s="1"/>
      <c r="W81" s="1"/>
      <c r="X81" s="8"/>
      <c r="Y81" s="8"/>
      <c r="AD81" s="8"/>
      <c r="AE81" s="8"/>
      <c r="AF81" s="8"/>
      <c r="AG81" s="8"/>
      <c r="AH81" s="8"/>
      <c r="AI81" s="8"/>
      <c r="AJ81" s="8"/>
      <c r="AK81" s="8"/>
      <c r="AL81" s="8"/>
      <c r="AM81" s="8"/>
      <c r="AN81" s="8"/>
      <c r="AO81" s="8"/>
      <c r="AP81" s="8"/>
      <c r="AQ81" s="8"/>
      <c r="AR81" s="8"/>
      <c r="AS81" s="8"/>
      <c r="AT81" s="8"/>
      <c r="AU81" s="8"/>
      <c r="AV81" s="8"/>
    </row>
    <row r="82" spans="2:48" s="12" customFormat="1" ht="18" customHeight="1" x14ac:dyDescent="0.15">
      <c r="B82" s="94" t="s">
        <v>91</v>
      </c>
      <c r="C82" s="95"/>
      <c r="D82" s="95"/>
      <c r="E82" s="97"/>
      <c r="F82" s="119"/>
      <c r="G82" s="25" t="s">
        <v>9</v>
      </c>
      <c r="H82" s="94" t="s">
        <v>92</v>
      </c>
      <c r="I82" s="95"/>
      <c r="J82" s="95"/>
      <c r="K82" s="97"/>
      <c r="L82" s="119"/>
      <c r="M82" s="25" t="s">
        <v>9</v>
      </c>
      <c r="N82" s="94" t="s">
        <v>93</v>
      </c>
      <c r="O82" s="95"/>
      <c r="P82" s="95"/>
      <c r="Q82" s="97"/>
      <c r="R82" s="119"/>
      <c r="S82" s="25" t="s">
        <v>9</v>
      </c>
      <c r="T82" s="1"/>
      <c r="U82" s="1"/>
      <c r="V82" s="1"/>
      <c r="W82" s="1"/>
      <c r="X82" s="8"/>
      <c r="Y82" s="8"/>
      <c r="AD82" s="8"/>
      <c r="AE82" s="8"/>
      <c r="AF82" s="8"/>
      <c r="AG82" s="8"/>
      <c r="AH82" s="8"/>
      <c r="AI82" s="8"/>
      <c r="AJ82" s="8"/>
      <c r="AK82" s="8"/>
      <c r="AL82" s="8"/>
      <c r="AM82" s="8"/>
      <c r="AN82" s="8"/>
      <c r="AO82" s="8"/>
      <c r="AP82" s="8"/>
      <c r="AQ82" s="8"/>
      <c r="AR82" s="8"/>
      <c r="AS82" s="8"/>
      <c r="AT82" s="8"/>
      <c r="AU82" s="8"/>
      <c r="AV82" s="8"/>
    </row>
    <row r="83" spans="2:48" s="12" customFormat="1" ht="18" customHeight="1" x14ac:dyDescent="0.15">
      <c r="B83" s="94" t="s">
        <v>162</v>
      </c>
      <c r="C83" s="95"/>
      <c r="D83" s="95"/>
      <c r="E83" s="97"/>
      <c r="F83" s="119"/>
      <c r="G83" s="25" t="s">
        <v>9</v>
      </c>
      <c r="H83" s="94" t="s">
        <v>95</v>
      </c>
      <c r="I83" s="95"/>
      <c r="J83" s="95"/>
      <c r="K83" s="97"/>
      <c r="L83" s="119"/>
      <c r="M83" s="25" t="s">
        <v>9</v>
      </c>
      <c r="N83" s="94" t="s">
        <v>96</v>
      </c>
      <c r="O83" s="95"/>
      <c r="P83" s="95"/>
      <c r="Q83" s="97"/>
      <c r="R83" s="119"/>
      <c r="S83" s="25" t="s">
        <v>9</v>
      </c>
      <c r="T83" s="1"/>
      <c r="U83" s="1"/>
      <c r="V83" s="1"/>
      <c r="W83" s="1"/>
      <c r="X83" s="8"/>
      <c r="Y83" s="8"/>
      <c r="AD83" s="8"/>
      <c r="AE83" s="8"/>
      <c r="AF83" s="8"/>
      <c r="AG83" s="8"/>
      <c r="AH83" s="8"/>
      <c r="AI83" s="8"/>
      <c r="AJ83" s="8"/>
      <c r="AK83" s="8"/>
      <c r="AL83" s="8"/>
      <c r="AM83" s="8"/>
      <c r="AN83" s="8"/>
      <c r="AO83" s="8"/>
      <c r="AP83" s="8"/>
      <c r="AQ83" s="8"/>
      <c r="AR83" s="8"/>
      <c r="AS83" s="8"/>
      <c r="AT83" s="8"/>
      <c r="AU83" s="8"/>
      <c r="AV83" s="8"/>
    </row>
    <row r="84" spans="2:48" s="12" customFormat="1" ht="18" customHeight="1" x14ac:dyDescent="0.15">
      <c r="B84" s="94" t="s">
        <v>163</v>
      </c>
      <c r="C84" s="95"/>
      <c r="D84" s="95"/>
      <c r="E84" s="97"/>
      <c r="F84" s="119"/>
      <c r="G84" s="25" t="s">
        <v>9</v>
      </c>
      <c r="H84" s="94" t="s">
        <v>98</v>
      </c>
      <c r="I84" s="95"/>
      <c r="J84" s="95"/>
      <c r="K84" s="97"/>
      <c r="L84" s="119"/>
      <c r="M84" s="25" t="s">
        <v>9</v>
      </c>
      <c r="N84" s="94" t="s">
        <v>99</v>
      </c>
      <c r="O84" s="95"/>
      <c r="P84" s="95"/>
      <c r="Q84" s="97"/>
      <c r="R84" s="119"/>
      <c r="S84" s="25" t="s">
        <v>9</v>
      </c>
      <c r="T84" s="87" t="str">
        <f>IF($Q$91=G65,"","【!!要確認!!】合計人数が（４）の回答人数と一致していません。入力に誤りがないか確認してください。")</f>
        <v/>
      </c>
      <c r="U84" s="88"/>
      <c r="V84" s="88"/>
      <c r="W84" s="88"/>
      <c r="X84" s="88"/>
      <c r="Y84" s="88"/>
      <c r="AD84" s="8"/>
      <c r="AE84" s="8"/>
      <c r="AF84" s="8"/>
      <c r="AG84" s="8"/>
      <c r="AH84" s="8"/>
      <c r="AI84" s="8"/>
      <c r="AJ84" s="8"/>
      <c r="AK84" s="8"/>
      <c r="AL84" s="8"/>
      <c r="AM84" s="8"/>
      <c r="AN84" s="8"/>
      <c r="AO84" s="8"/>
      <c r="AP84" s="8"/>
      <c r="AQ84" s="8"/>
      <c r="AR84" s="8"/>
      <c r="AS84" s="8"/>
      <c r="AT84" s="8"/>
      <c r="AU84" s="8"/>
      <c r="AV84" s="8"/>
    </row>
    <row r="85" spans="2:48" s="12" customFormat="1" ht="18" customHeight="1" x14ac:dyDescent="0.15">
      <c r="B85" s="94" t="s">
        <v>164</v>
      </c>
      <c r="C85" s="95"/>
      <c r="D85" s="95"/>
      <c r="E85" s="97"/>
      <c r="F85" s="119"/>
      <c r="G85" s="25" t="s">
        <v>9</v>
      </c>
      <c r="H85" s="94" t="s">
        <v>101</v>
      </c>
      <c r="I85" s="95"/>
      <c r="J85" s="95"/>
      <c r="K85" s="97"/>
      <c r="L85" s="119"/>
      <c r="M85" s="25" t="s">
        <v>9</v>
      </c>
      <c r="N85" s="94" t="s">
        <v>102</v>
      </c>
      <c r="O85" s="95"/>
      <c r="P85" s="95"/>
      <c r="Q85" s="97"/>
      <c r="R85" s="119"/>
      <c r="S85" s="25" t="s">
        <v>9</v>
      </c>
      <c r="T85" s="87"/>
      <c r="U85" s="88"/>
      <c r="V85" s="88"/>
      <c r="W85" s="88"/>
      <c r="X85" s="88"/>
      <c r="Y85" s="88"/>
      <c r="AD85" s="8"/>
      <c r="AE85" s="8"/>
      <c r="AF85" s="8"/>
      <c r="AG85" s="8"/>
      <c r="AH85" s="8"/>
      <c r="AI85" s="8"/>
      <c r="AJ85" s="8"/>
      <c r="AK85" s="8"/>
      <c r="AL85" s="8"/>
      <c r="AM85" s="8"/>
      <c r="AN85" s="8"/>
      <c r="AO85" s="8"/>
      <c r="AP85" s="8"/>
      <c r="AQ85" s="8"/>
      <c r="AR85" s="8"/>
      <c r="AS85" s="8"/>
      <c r="AT85" s="8"/>
      <c r="AU85" s="8"/>
      <c r="AV85" s="8"/>
    </row>
    <row r="86" spans="2:48" s="12" customFormat="1" ht="18" customHeight="1" x14ac:dyDescent="0.15">
      <c r="B86" s="94" t="s">
        <v>103</v>
      </c>
      <c r="C86" s="95"/>
      <c r="D86" s="95"/>
      <c r="E86" s="97"/>
      <c r="F86" s="119"/>
      <c r="G86" s="25" t="s">
        <v>9</v>
      </c>
      <c r="H86" s="94" t="s">
        <v>104</v>
      </c>
      <c r="I86" s="95"/>
      <c r="J86" s="95"/>
      <c r="K86" s="97"/>
      <c r="L86" s="119"/>
      <c r="M86" s="25" t="s">
        <v>9</v>
      </c>
      <c r="N86" s="94" t="s">
        <v>105</v>
      </c>
      <c r="O86" s="95"/>
      <c r="P86" s="95"/>
      <c r="Q86" s="97"/>
      <c r="R86" s="119"/>
      <c r="S86" s="25" t="s">
        <v>9</v>
      </c>
      <c r="T86" s="87"/>
      <c r="U86" s="88"/>
      <c r="V86" s="88"/>
      <c r="W86" s="88"/>
      <c r="X86" s="88"/>
      <c r="Y86" s="88"/>
      <c r="AD86" s="8"/>
      <c r="AE86" s="8"/>
      <c r="AF86" s="8"/>
      <c r="AG86" s="8"/>
      <c r="AH86" s="8"/>
      <c r="AI86" s="8"/>
      <c r="AJ86" s="8"/>
      <c r="AK86" s="8"/>
      <c r="AL86" s="8"/>
      <c r="AM86" s="8"/>
      <c r="AN86" s="8"/>
      <c r="AO86" s="8"/>
      <c r="AP86" s="8"/>
      <c r="AQ86" s="8"/>
      <c r="AR86" s="8"/>
      <c r="AS86" s="8"/>
      <c r="AT86" s="8"/>
      <c r="AU86" s="8"/>
      <c r="AV86" s="8"/>
    </row>
    <row r="87" spans="2:48" s="12" customFormat="1" ht="18" customHeight="1" x14ac:dyDescent="0.15">
      <c r="B87" s="94" t="s">
        <v>106</v>
      </c>
      <c r="C87" s="95"/>
      <c r="D87" s="95"/>
      <c r="E87" s="97"/>
      <c r="F87" s="119"/>
      <c r="G87" s="25" t="s">
        <v>9</v>
      </c>
      <c r="H87" s="94" t="s">
        <v>107</v>
      </c>
      <c r="I87" s="95"/>
      <c r="J87" s="95"/>
      <c r="K87" s="97"/>
      <c r="L87" s="119"/>
      <c r="M87" s="25" t="s">
        <v>9</v>
      </c>
      <c r="N87" s="94" t="s">
        <v>108</v>
      </c>
      <c r="O87" s="95"/>
      <c r="P87" s="95"/>
      <c r="Q87" s="97"/>
      <c r="R87" s="119"/>
      <c r="S87" s="25" t="s">
        <v>9</v>
      </c>
      <c r="T87" s="87"/>
      <c r="U87" s="88"/>
      <c r="V87" s="88"/>
      <c r="W87" s="88"/>
      <c r="X87" s="88"/>
      <c r="Y87" s="88"/>
      <c r="AD87" s="8"/>
      <c r="AE87" s="8"/>
      <c r="AF87" s="8"/>
      <c r="AG87" s="8"/>
      <c r="AH87" s="8"/>
      <c r="AI87" s="8"/>
      <c r="AJ87" s="8"/>
      <c r="AK87" s="8"/>
      <c r="AL87" s="8"/>
      <c r="AM87" s="8"/>
      <c r="AN87" s="8"/>
      <c r="AO87" s="8"/>
      <c r="AP87" s="8"/>
      <c r="AQ87" s="8"/>
      <c r="AR87" s="8"/>
      <c r="AS87" s="8"/>
      <c r="AT87" s="8"/>
      <c r="AU87" s="8"/>
      <c r="AV87" s="8"/>
    </row>
    <row r="88" spans="2:48" s="12" customFormat="1" ht="18" customHeight="1" x14ac:dyDescent="0.15">
      <c r="B88" s="94" t="s">
        <v>109</v>
      </c>
      <c r="C88" s="95"/>
      <c r="D88" s="95"/>
      <c r="E88" s="97"/>
      <c r="F88" s="119"/>
      <c r="G88" s="25" t="s">
        <v>9</v>
      </c>
      <c r="H88" s="94" t="s">
        <v>110</v>
      </c>
      <c r="I88" s="95"/>
      <c r="J88" s="95"/>
      <c r="K88" s="97"/>
      <c r="L88" s="119"/>
      <c r="M88" s="25" t="s">
        <v>9</v>
      </c>
      <c r="N88" s="94" t="s">
        <v>111</v>
      </c>
      <c r="O88" s="95"/>
      <c r="P88" s="95"/>
      <c r="Q88" s="97"/>
      <c r="R88" s="119"/>
      <c r="S88" s="25" t="s">
        <v>9</v>
      </c>
      <c r="T88" s="87"/>
      <c r="U88" s="88"/>
      <c r="V88" s="88"/>
      <c r="W88" s="88"/>
      <c r="X88" s="88"/>
      <c r="Y88" s="88"/>
      <c r="AD88" s="8"/>
      <c r="AE88" s="8"/>
      <c r="AF88" s="8"/>
      <c r="AG88" s="8"/>
      <c r="AH88" s="8"/>
      <c r="AI88" s="8"/>
      <c r="AJ88" s="8"/>
      <c r="AK88" s="8"/>
      <c r="AL88" s="8"/>
      <c r="AM88" s="8"/>
      <c r="AN88" s="8"/>
      <c r="AO88" s="8"/>
      <c r="AP88" s="8"/>
      <c r="AQ88" s="8"/>
      <c r="AR88" s="8"/>
      <c r="AS88" s="8"/>
      <c r="AT88" s="8"/>
      <c r="AU88" s="8"/>
      <c r="AV88" s="8"/>
    </row>
    <row r="89" spans="2:48" s="12" customFormat="1" ht="18" customHeight="1" x14ac:dyDescent="0.15">
      <c r="B89" s="94" t="s">
        <v>112</v>
      </c>
      <c r="C89" s="95"/>
      <c r="D89" s="95"/>
      <c r="E89" s="97"/>
      <c r="F89" s="119"/>
      <c r="G89" s="25" t="s">
        <v>9</v>
      </c>
      <c r="H89" s="94" t="s">
        <v>113</v>
      </c>
      <c r="I89" s="95"/>
      <c r="J89" s="95"/>
      <c r="K89" s="97"/>
      <c r="L89" s="119"/>
      <c r="M89" s="25" t="s">
        <v>9</v>
      </c>
      <c r="N89" s="94" t="s">
        <v>114</v>
      </c>
      <c r="O89" s="95"/>
      <c r="P89" s="95"/>
      <c r="Q89" s="97"/>
      <c r="R89" s="119"/>
      <c r="S89" s="25" t="s">
        <v>9</v>
      </c>
      <c r="T89" s="87"/>
      <c r="U89" s="88"/>
      <c r="V89" s="88"/>
      <c r="W89" s="88"/>
      <c r="X89" s="88"/>
      <c r="Y89" s="88"/>
      <c r="AD89" s="8"/>
      <c r="AE89" s="8"/>
      <c r="AF89" s="8"/>
      <c r="AG89" s="8"/>
      <c r="AH89" s="8"/>
      <c r="AI89" s="8"/>
      <c r="AJ89" s="8"/>
      <c r="AK89" s="8"/>
      <c r="AL89" s="8"/>
      <c r="AM89" s="8"/>
      <c r="AN89" s="8"/>
      <c r="AO89" s="8"/>
      <c r="AP89" s="8"/>
      <c r="AQ89" s="8"/>
      <c r="AR89" s="8"/>
      <c r="AS89" s="8"/>
      <c r="AT89" s="8"/>
      <c r="AU89" s="8"/>
      <c r="AV89" s="8"/>
    </row>
    <row r="90" spans="2:48" s="12" customFormat="1" ht="18" customHeight="1" x14ac:dyDescent="0.15">
      <c r="B90" s="94" t="s">
        <v>115</v>
      </c>
      <c r="C90" s="95"/>
      <c r="D90" s="95"/>
      <c r="E90" s="97"/>
      <c r="F90" s="119"/>
      <c r="G90" s="25" t="s">
        <v>9</v>
      </c>
      <c r="H90" s="94" t="s">
        <v>116</v>
      </c>
      <c r="I90" s="95"/>
      <c r="J90" s="95"/>
      <c r="K90" s="97"/>
      <c r="L90" s="119"/>
      <c r="M90" s="25" t="s">
        <v>9</v>
      </c>
      <c r="N90" s="94" t="s">
        <v>117</v>
      </c>
      <c r="O90" s="95"/>
      <c r="P90" s="95"/>
      <c r="Q90" s="97"/>
      <c r="R90" s="119"/>
      <c r="S90" s="25" t="s">
        <v>9</v>
      </c>
      <c r="T90" s="87"/>
      <c r="U90" s="88"/>
      <c r="V90" s="88"/>
      <c r="W90" s="88"/>
      <c r="X90" s="88"/>
      <c r="Y90" s="88"/>
      <c r="AD90" s="8"/>
      <c r="AE90" s="8"/>
      <c r="AF90" s="8"/>
      <c r="AG90" s="8"/>
      <c r="AH90" s="8"/>
      <c r="AI90" s="8"/>
      <c r="AJ90" s="8"/>
      <c r="AK90" s="8"/>
      <c r="AL90" s="8"/>
      <c r="AM90" s="8"/>
      <c r="AN90" s="8"/>
      <c r="AO90" s="8"/>
      <c r="AP90" s="8"/>
      <c r="AQ90" s="8"/>
      <c r="AR90" s="8"/>
      <c r="AS90" s="8"/>
      <c r="AT90" s="8"/>
      <c r="AU90" s="8"/>
      <c r="AV90" s="8"/>
    </row>
    <row r="91" spans="2:48" s="12" customFormat="1" ht="18" customHeight="1" thickBot="1" x14ac:dyDescent="0.2">
      <c r="B91" s="100" t="s">
        <v>118</v>
      </c>
      <c r="C91" s="101"/>
      <c r="D91" s="101"/>
      <c r="E91" s="108"/>
      <c r="F91" s="141"/>
      <c r="G91" s="26" t="s">
        <v>9</v>
      </c>
      <c r="H91" s="100" t="s">
        <v>119</v>
      </c>
      <c r="I91" s="101"/>
      <c r="J91" s="101"/>
      <c r="K91" s="108"/>
      <c r="L91" s="141"/>
      <c r="M91" s="26" t="s">
        <v>9</v>
      </c>
      <c r="N91" s="109" t="s">
        <v>120</v>
      </c>
      <c r="O91" s="110"/>
      <c r="P91" s="110"/>
      <c r="Q91" s="98">
        <f>SUM(E77:F91,K77:L91,Q77:R90)</f>
        <v>0</v>
      </c>
      <c r="R91" s="99"/>
      <c r="S91" s="26" t="s">
        <v>9</v>
      </c>
      <c r="T91" s="87"/>
      <c r="U91" s="88"/>
      <c r="V91" s="88"/>
      <c r="W91" s="88"/>
      <c r="X91" s="88"/>
      <c r="Y91" s="88"/>
      <c r="AD91" s="8"/>
      <c r="AE91" s="8"/>
      <c r="AF91" s="8"/>
      <c r="AG91" s="8"/>
      <c r="AH91" s="8"/>
      <c r="AI91" s="8"/>
      <c r="AJ91" s="8"/>
      <c r="AK91" s="8"/>
      <c r="AL91" s="8"/>
      <c r="AM91" s="8"/>
      <c r="AN91" s="8"/>
      <c r="AO91" s="8"/>
      <c r="AP91" s="8"/>
      <c r="AQ91" s="8"/>
      <c r="AR91" s="8"/>
      <c r="AS91" s="8"/>
      <c r="AT91" s="8"/>
      <c r="AU91" s="8"/>
      <c r="AV91" s="8"/>
    </row>
    <row r="92" spans="2:48" s="12" customFormat="1" ht="18" customHeight="1" thickTop="1" x14ac:dyDescent="0.15">
      <c r="B92" s="27"/>
      <c r="C92" s="27"/>
      <c r="D92" s="27"/>
      <c r="E92" s="11"/>
      <c r="F92" s="11"/>
      <c r="G92" s="28"/>
      <c r="H92" s="27"/>
      <c r="I92" s="27"/>
      <c r="J92" s="27"/>
      <c r="K92" s="11"/>
      <c r="L92" s="11"/>
      <c r="M92" s="28"/>
      <c r="N92" s="29"/>
      <c r="O92" s="29"/>
      <c r="P92" s="29"/>
      <c r="Q92" s="37" t="s">
        <v>121</v>
      </c>
      <c r="R92" s="11"/>
      <c r="S92" s="28"/>
      <c r="T92" s="11"/>
      <c r="U92" s="30"/>
      <c r="V92" s="30"/>
      <c r="W92" s="30"/>
      <c r="X92" s="30"/>
      <c r="Y92" s="30"/>
      <c r="AD92" s="8"/>
      <c r="AE92" s="8"/>
      <c r="AF92" s="8"/>
      <c r="AG92" s="8"/>
      <c r="AH92" s="8"/>
      <c r="AI92" s="8"/>
      <c r="AJ92" s="8"/>
      <c r="AK92" s="8"/>
      <c r="AL92" s="8"/>
      <c r="AM92" s="8"/>
      <c r="AN92" s="8"/>
      <c r="AO92" s="8"/>
      <c r="AP92" s="8"/>
      <c r="AQ92" s="8"/>
      <c r="AR92" s="8"/>
      <c r="AS92" s="8"/>
      <c r="AT92" s="8"/>
      <c r="AU92" s="8"/>
      <c r="AV92" s="8"/>
    </row>
    <row r="93" spans="2:48" s="12" customFormat="1" ht="18" customHeight="1" x14ac:dyDescent="0.15">
      <c r="B93" s="21"/>
      <c r="C93" s="22"/>
      <c r="D93" s="22"/>
      <c r="E93" s="22"/>
      <c r="F93" s="22"/>
      <c r="G93" s="13"/>
      <c r="H93" s="13"/>
      <c r="I93" s="5"/>
      <c r="J93" s="14"/>
      <c r="K93" s="11"/>
      <c r="L93" s="11"/>
      <c r="M93" s="11"/>
      <c r="N93" s="11"/>
      <c r="O93" s="13"/>
      <c r="P93" s="23"/>
      <c r="Q93" s="5"/>
      <c r="R93" s="14"/>
      <c r="S93" s="14"/>
      <c r="T93" s="14"/>
      <c r="U93" s="14"/>
      <c r="V93" s="14"/>
      <c r="W93" s="13"/>
      <c r="X93" s="13"/>
      <c r="Y93" s="5"/>
      <c r="AD93" s="8"/>
      <c r="AE93" s="8"/>
      <c r="AF93" s="8"/>
      <c r="AG93" s="8"/>
      <c r="AH93" s="8"/>
      <c r="AI93" s="8"/>
      <c r="AJ93" s="8"/>
      <c r="AK93" s="8"/>
      <c r="AL93" s="8"/>
      <c r="AM93" s="8"/>
      <c r="AN93" s="8"/>
      <c r="AO93" s="8"/>
      <c r="AP93" s="8"/>
      <c r="AQ93" s="8"/>
      <c r="AR93" s="8"/>
      <c r="AS93" s="8"/>
      <c r="AT93" s="8"/>
      <c r="AU93" s="8"/>
      <c r="AV93" s="8"/>
    </row>
    <row r="94" spans="2:48" s="12" customFormat="1" ht="18" customHeight="1" x14ac:dyDescent="0.15">
      <c r="B94" s="56" t="s">
        <v>138</v>
      </c>
      <c r="C94" s="22"/>
      <c r="D94" s="22"/>
      <c r="E94" s="22"/>
      <c r="F94" s="22"/>
      <c r="G94" s="13"/>
      <c r="H94" s="13"/>
      <c r="I94" s="5"/>
      <c r="J94" s="14"/>
      <c r="K94" s="11"/>
      <c r="L94" s="11"/>
      <c r="M94" s="11"/>
      <c r="N94" s="11"/>
      <c r="O94" s="13"/>
      <c r="P94" s="23"/>
      <c r="Q94" s="5"/>
      <c r="R94" s="14"/>
      <c r="S94" s="14"/>
      <c r="T94" s="14"/>
      <c r="U94" s="14"/>
      <c r="V94" s="14"/>
      <c r="W94" s="13"/>
      <c r="X94" s="13"/>
      <c r="Y94" s="5"/>
      <c r="AD94" s="8"/>
      <c r="AE94" s="8"/>
      <c r="AF94" s="8"/>
      <c r="AG94" s="8"/>
      <c r="AH94" s="8"/>
      <c r="AI94" s="8"/>
      <c r="AJ94" s="8"/>
      <c r="AK94" s="8"/>
      <c r="AL94" s="8"/>
      <c r="AM94" s="8"/>
      <c r="AN94" s="8"/>
      <c r="AO94" s="8"/>
      <c r="AP94" s="8"/>
      <c r="AQ94" s="8"/>
      <c r="AR94" s="8"/>
      <c r="AS94" s="8"/>
      <c r="AT94" s="8"/>
      <c r="AU94" s="8"/>
      <c r="AV94" s="8"/>
    </row>
    <row r="95" spans="2:48" ht="42" customHeight="1" x14ac:dyDescent="0.15">
      <c r="B95" s="232" t="s">
        <v>240</v>
      </c>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8"/>
      <c r="AA95" s="8"/>
      <c r="AB95" s="8"/>
      <c r="AC95" s="8"/>
      <c r="AP95" s="1"/>
      <c r="AQ95" s="1"/>
      <c r="AR95" s="1"/>
      <c r="AS95" s="1"/>
      <c r="AT95" s="1"/>
      <c r="AU95" s="1"/>
      <c r="AV95" s="1"/>
    </row>
    <row r="96" spans="2:48" ht="18" customHeight="1" x14ac:dyDescent="0.15">
      <c r="B96" s="8"/>
      <c r="C96" s="31" t="s">
        <v>126</v>
      </c>
      <c r="D96" s="27"/>
      <c r="E96" s="11"/>
      <c r="F96" s="11"/>
      <c r="G96" s="28"/>
      <c r="H96" s="27"/>
      <c r="I96" s="27"/>
      <c r="J96" s="27"/>
      <c r="K96" s="11"/>
      <c r="L96" s="11"/>
      <c r="M96" s="28"/>
      <c r="N96" s="29"/>
      <c r="O96" s="29"/>
      <c r="P96" s="29"/>
      <c r="Q96" s="37"/>
      <c r="R96" s="11"/>
      <c r="S96" s="28"/>
      <c r="T96" s="11"/>
      <c r="U96" s="30"/>
      <c r="V96" s="30"/>
      <c r="W96" s="13"/>
      <c r="X96" s="13"/>
      <c r="Y96" s="13"/>
    </row>
    <row r="97" spans="2:48" ht="18" customHeight="1" x14ac:dyDescent="0.15">
      <c r="B97" s="8"/>
      <c r="C97" s="31" t="s">
        <v>238</v>
      </c>
      <c r="D97" s="27"/>
      <c r="E97" s="11"/>
      <c r="F97" s="11"/>
      <c r="G97" s="28"/>
      <c r="H97" s="27"/>
      <c r="I97" s="27"/>
      <c r="J97" s="27"/>
      <c r="K97" s="11"/>
      <c r="L97" s="11"/>
      <c r="M97" s="28"/>
      <c r="N97" s="29"/>
      <c r="O97" s="29"/>
      <c r="P97" s="29"/>
      <c r="Q97" s="37"/>
      <c r="R97" s="11"/>
      <c r="S97" s="28"/>
      <c r="T97" s="11"/>
      <c r="U97" s="30"/>
      <c r="V97" s="30"/>
      <c r="W97" s="13"/>
      <c r="X97" s="13"/>
      <c r="Y97" s="13"/>
    </row>
    <row r="98" spans="2:48" ht="18" customHeight="1" x14ac:dyDescent="0.15">
      <c r="B98" s="8"/>
      <c r="C98" s="31"/>
      <c r="D98" s="33" t="s">
        <v>128</v>
      </c>
      <c r="E98" s="11"/>
      <c r="F98" s="11"/>
      <c r="G98" s="28"/>
      <c r="H98" s="27"/>
      <c r="I98" s="27"/>
      <c r="J98" s="27"/>
      <c r="K98" s="11"/>
      <c r="L98" s="11"/>
      <c r="M98" s="28"/>
      <c r="N98" s="29"/>
      <c r="O98" s="29"/>
      <c r="P98" s="29"/>
      <c r="Q98" s="37"/>
      <c r="R98" s="11"/>
      <c r="S98" s="28"/>
      <c r="T98" s="11"/>
      <c r="U98" s="30"/>
      <c r="V98" s="30"/>
      <c r="W98" s="13"/>
      <c r="X98" s="13"/>
      <c r="Y98" s="13"/>
    </row>
    <row r="99" spans="2:48" ht="18" customHeight="1" x14ac:dyDescent="0.15">
      <c r="B99" s="27"/>
      <c r="C99" s="11"/>
      <c r="D99" s="31" t="s">
        <v>239</v>
      </c>
      <c r="E99" s="11"/>
      <c r="F99" s="11"/>
      <c r="G99" s="28"/>
      <c r="H99" s="27"/>
      <c r="I99" s="27"/>
      <c r="J99" s="27"/>
      <c r="K99" s="11"/>
      <c r="L99" s="11"/>
      <c r="M99" s="28"/>
      <c r="N99" s="29"/>
      <c r="O99" s="29"/>
      <c r="P99" s="29"/>
      <c r="Q99" s="37"/>
      <c r="R99" s="11"/>
      <c r="S99" s="28"/>
      <c r="T99" s="11"/>
      <c r="U99" s="30"/>
      <c r="V99" s="30"/>
      <c r="W99" s="30"/>
      <c r="X99" s="30"/>
      <c r="Y99" s="30"/>
    </row>
    <row r="100" spans="2:48" ht="18" customHeight="1" thickBot="1" x14ac:dyDescent="0.2">
      <c r="B100" s="27"/>
      <c r="C100" s="11"/>
      <c r="D100" s="31"/>
      <c r="E100" s="11"/>
      <c r="F100" s="11"/>
      <c r="G100" s="28"/>
      <c r="H100" s="27"/>
      <c r="I100" s="27"/>
      <c r="J100" s="27"/>
      <c r="K100" s="11"/>
      <c r="L100" s="11"/>
      <c r="M100" s="28"/>
      <c r="N100" s="29"/>
      <c r="O100" s="29"/>
      <c r="P100" s="29"/>
      <c r="Q100" s="69"/>
      <c r="R100" s="11"/>
      <c r="S100" s="28"/>
      <c r="T100" s="11"/>
      <c r="U100" s="30"/>
      <c r="V100" s="30"/>
      <c r="W100" s="30"/>
      <c r="X100" s="30"/>
      <c r="Y100" s="30"/>
    </row>
    <row r="101" spans="2:48" ht="18" customHeight="1" thickTop="1" x14ac:dyDescent="0.15">
      <c r="B101" s="169" t="s">
        <v>18</v>
      </c>
      <c r="C101" s="170"/>
      <c r="D101" s="170"/>
      <c r="E101" s="170"/>
      <c r="F101" s="171"/>
      <c r="G101" s="135"/>
      <c r="H101" s="136"/>
      <c r="I101" s="15" t="s">
        <v>9</v>
      </c>
      <c r="J101" s="172" t="s">
        <v>16</v>
      </c>
      <c r="K101" s="170"/>
      <c r="L101" s="170"/>
      <c r="M101" s="170"/>
      <c r="N101" s="171"/>
      <c r="O101" s="135"/>
      <c r="P101" s="136"/>
      <c r="Q101" s="15" t="s">
        <v>9</v>
      </c>
      <c r="R101" s="173" t="s">
        <v>15</v>
      </c>
      <c r="S101" s="174"/>
      <c r="T101" s="174"/>
      <c r="U101" s="174"/>
      <c r="V101" s="175"/>
      <c r="W101" s="135"/>
      <c r="X101" s="136"/>
      <c r="Y101" s="9" t="s">
        <v>9</v>
      </c>
    </row>
    <row r="102" spans="2:48" ht="18" customHeight="1" thickBot="1" x14ac:dyDescent="0.2">
      <c r="B102" s="124" t="s">
        <v>19</v>
      </c>
      <c r="C102" s="125"/>
      <c r="D102" s="125"/>
      <c r="E102" s="125"/>
      <c r="F102" s="126"/>
      <c r="G102" s="117"/>
      <c r="H102" s="118"/>
      <c r="I102" s="16" t="s">
        <v>9</v>
      </c>
      <c r="J102" s="161" t="s">
        <v>17</v>
      </c>
      <c r="K102" s="125"/>
      <c r="L102" s="125"/>
      <c r="M102" s="125"/>
      <c r="N102" s="126"/>
      <c r="O102" s="117"/>
      <c r="P102" s="118"/>
      <c r="Q102" s="16" t="s">
        <v>9</v>
      </c>
      <c r="R102" s="162" t="s">
        <v>14</v>
      </c>
      <c r="S102" s="163"/>
      <c r="T102" s="163"/>
      <c r="U102" s="163"/>
      <c r="V102" s="164"/>
      <c r="W102" s="117"/>
      <c r="X102" s="118"/>
      <c r="Y102" s="10" t="s">
        <v>9</v>
      </c>
    </row>
    <row r="103" spans="2:48" ht="18" customHeight="1" thickTop="1" x14ac:dyDescent="0.15">
      <c r="B103" s="27"/>
      <c r="C103" s="27"/>
      <c r="D103" s="27"/>
      <c r="E103" s="11"/>
      <c r="F103" s="11"/>
      <c r="G103" s="28"/>
      <c r="H103" s="27"/>
      <c r="I103" s="27"/>
      <c r="J103" s="27"/>
      <c r="K103" s="11"/>
      <c r="L103" s="11"/>
      <c r="M103" s="28"/>
      <c r="N103" s="29"/>
      <c r="O103" s="29"/>
      <c r="P103" s="29"/>
      <c r="Q103" s="37"/>
      <c r="R103" s="11"/>
      <c r="S103" s="28"/>
      <c r="T103" s="11"/>
      <c r="U103" s="30"/>
      <c r="V103" s="30"/>
      <c r="W103" s="30"/>
      <c r="X103" s="30"/>
      <c r="Y103" s="30"/>
    </row>
    <row r="104" spans="2:48" ht="18" customHeight="1" thickBot="1" x14ac:dyDescent="0.2">
      <c r="B104" s="34" t="s">
        <v>211</v>
      </c>
      <c r="C104" s="34"/>
      <c r="D104" s="34"/>
      <c r="E104" s="34"/>
      <c r="F104" s="34"/>
      <c r="G104" s="34"/>
      <c r="H104" s="34"/>
      <c r="I104" s="34"/>
      <c r="J104" s="34"/>
      <c r="K104" s="34"/>
      <c r="L104" s="37"/>
      <c r="M104" s="38"/>
      <c r="N104" s="37"/>
      <c r="O104" s="38"/>
      <c r="P104" s="38"/>
      <c r="Q104" s="37"/>
      <c r="R104" s="38"/>
    </row>
    <row r="105" spans="2:48" s="12" customFormat="1" ht="18" customHeight="1" thickTop="1" thickBot="1" x14ac:dyDescent="0.2">
      <c r="B105" s="115" t="s">
        <v>18</v>
      </c>
      <c r="C105" s="116"/>
      <c r="D105" s="116"/>
      <c r="E105" s="116"/>
      <c r="F105" s="116"/>
      <c r="G105" s="116"/>
      <c r="H105" s="106">
        <f>G101</f>
        <v>0</v>
      </c>
      <c r="I105" s="106"/>
      <c r="J105" s="39" t="s">
        <v>135</v>
      </c>
      <c r="K105" s="39"/>
      <c r="L105" s="40"/>
      <c r="M105" s="41"/>
      <c r="N105" s="37"/>
      <c r="O105" s="38"/>
      <c r="P105" s="38"/>
      <c r="Q105" s="37"/>
      <c r="R105" s="38"/>
      <c r="S105" s="1"/>
      <c r="T105" s="1"/>
      <c r="U105" s="1"/>
      <c r="V105" s="1"/>
      <c r="W105" s="1"/>
      <c r="X105" s="1"/>
      <c r="Y105" s="1"/>
      <c r="Z105" s="1"/>
      <c r="AC105" s="8"/>
      <c r="AD105" s="8"/>
    </row>
    <row r="106" spans="2:48" ht="18" customHeight="1" thickTop="1" x14ac:dyDescent="0.15">
      <c r="B106" s="132" t="s">
        <v>20</v>
      </c>
      <c r="C106" s="133"/>
      <c r="D106" s="133"/>
      <c r="E106" s="133"/>
      <c r="F106" s="134"/>
      <c r="G106" s="135"/>
      <c r="H106" s="136"/>
      <c r="I106" s="15" t="s">
        <v>9</v>
      </c>
      <c r="J106" s="137" t="s">
        <v>23</v>
      </c>
      <c r="K106" s="133"/>
      <c r="L106" s="133"/>
      <c r="M106" s="133"/>
      <c r="N106" s="134"/>
      <c r="O106" s="135"/>
      <c r="P106" s="136"/>
      <c r="Q106" s="15" t="s">
        <v>9</v>
      </c>
      <c r="R106" s="138" t="s">
        <v>29</v>
      </c>
      <c r="S106" s="139"/>
      <c r="T106" s="139"/>
      <c r="U106" s="139"/>
      <c r="V106" s="140"/>
      <c r="W106" s="135"/>
      <c r="X106" s="136"/>
      <c r="Y106" s="9" t="s">
        <v>9</v>
      </c>
    </row>
    <row r="107" spans="2:48" ht="18" customHeight="1" thickBot="1" x14ac:dyDescent="0.2">
      <c r="B107" s="142" t="s">
        <v>21</v>
      </c>
      <c r="C107" s="143"/>
      <c r="D107" s="143"/>
      <c r="E107" s="143"/>
      <c r="F107" s="144"/>
      <c r="G107" s="117"/>
      <c r="H107" s="118"/>
      <c r="I107" s="16" t="s">
        <v>9</v>
      </c>
      <c r="J107" s="146" t="s">
        <v>24</v>
      </c>
      <c r="K107" s="147"/>
      <c r="L107" s="147"/>
      <c r="M107" s="147"/>
      <c r="N107" s="148"/>
      <c r="O107" s="117"/>
      <c r="P107" s="118"/>
      <c r="Q107" s="16" t="s">
        <v>9</v>
      </c>
      <c r="R107" s="158" t="s">
        <v>22</v>
      </c>
      <c r="S107" s="159"/>
      <c r="T107" s="159"/>
      <c r="U107" s="159"/>
      <c r="V107" s="160"/>
      <c r="W107" s="117"/>
      <c r="X107" s="118"/>
      <c r="Y107" s="10" t="s">
        <v>9</v>
      </c>
    </row>
    <row r="108" spans="2:48" s="12" customFormat="1" ht="18" customHeight="1" thickTop="1" x14ac:dyDescent="0.15">
      <c r="B108" s="145" t="str">
        <f>IF($G$101=G106+G107+O106+O107+W106+W107,"","【!!要確認!!】障がい種別の内訳の合計人数と上の「身体障がい」の人数が一致していません。確認してください。")</f>
        <v/>
      </c>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D108" s="8"/>
      <c r="AE108" s="8"/>
      <c r="AF108" s="8"/>
      <c r="AG108" s="8"/>
      <c r="AH108" s="8"/>
      <c r="AI108" s="8"/>
      <c r="AJ108" s="8"/>
      <c r="AK108" s="8"/>
      <c r="AL108" s="8"/>
      <c r="AM108" s="8"/>
      <c r="AN108" s="8"/>
      <c r="AO108" s="8"/>
      <c r="AP108" s="8"/>
      <c r="AQ108" s="8"/>
      <c r="AR108" s="8"/>
      <c r="AS108" s="8"/>
      <c r="AT108" s="8"/>
      <c r="AU108" s="8"/>
      <c r="AV108" s="8"/>
    </row>
    <row r="109" spans="2:48" s="12" customFormat="1" ht="18" customHeight="1" x14ac:dyDescent="0.15">
      <c r="B109" s="21"/>
      <c r="C109" s="22"/>
      <c r="D109" s="22"/>
      <c r="E109" s="22"/>
      <c r="F109" s="22"/>
      <c r="G109" s="13"/>
      <c r="H109" s="13"/>
      <c r="I109" s="5"/>
      <c r="J109" s="14"/>
      <c r="K109" s="11"/>
      <c r="L109" s="11"/>
      <c r="M109" s="11"/>
      <c r="N109" s="35"/>
      <c r="O109" s="35"/>
      <c r="P109" s="35"/>
      <c r="Q109" s="35"/>
      <c r="R109" s="35"/>
      <c r="S109" s="35"/>
      <c r="T109" s="35"/>
      <c r="U109" s="35"/>
      <c r="V109" s="35"/>
      <c r="W109" s="35"/>
      <c r="X109" s="35"/>
      <c r="Y109" s="35"/>
      <c r="Z109" s="35"/>
      <c r="AD109" s="8"/>
      <c r="AE109" s="8"/>
      <c r="AF109" s="8"/>
      <c r="AG109" s="8"/>
      <c r="AH109" s="8"/>
      <c r="AI109" s="8"/>
      <c r="AJ109" s="8"/>
      <c r="AK109" s="8"/>
      <c r="AL109" s="8"/>
      <c r="AM109" s="8"/>
      <c r="AN109" s="8"/>
      <c r="AO109" s="8"/>
      <c r="AP109" s="8"/>
      <c r="AQ109" s="8"/>
      <c r="AR109" s="8"/>
      <c r="AS109" s="8"/>
      <c r="AT109" s="8"/>
      <c r="AU109" s="8"/>
      <c r="AV109" s="8"/>
    </row>
    <row r="110" spans="2:48" ht="18" customHeight="1" thickBot="1" x14ac:dyDescent="0.2">
      <c r="B110" s="8" t="s">
        <v>241</v>
      </c>
      <c r="C110" s="27"/>
      <c r="D110" s="27"/>
      <c r="E110" s="11"/>
      <c r="F110" s="11"/>
      <c r="G110" s="28"/>
      <c r="H110" s="27"/>
      <c r="I110" s="27"/>
      <c r="J110" s="27"/>
      <c r="K110" s="11"/>
      <c r="L110" s="11"/>
      <c r="M110" s="28"/>
      <c r="N110" s="29"/>
      <c r="O110" s="29"/>
      <c r="P110" s="29"/>
      <c r="Q110" s="37"/>
      <c r="R110" s="11"/>
      <c r="S110" s="28"/>
      <c r="T110" s="11"/>
      <c r="U110" s="30"/>
      <c r="V110" s="30"/>
      <c r="W110" s="30"/>
      <c r="X110" s="30"/>
      <c r="Y110" s="30"/>
    </row>
    <row r="111" spans="2:48" s="12" customFormat="1" ht="18" customHeight="1" thickTop="1" thickBot="1" x14ac:dyDescent="0.2">
      <c r="B111" s="115" t="s">
        <v>139</v>
      </c>
      <c r="C111" s="116"/>
      <c r="D111" s="116"/>
      <c r="E111" s="116"/>
      <c r="F111" s="116"/>
      <c r="G111" s="116"/>
      <c r="H111" s="106">
        <f>G101+O101+W101+G102+O102+W102</f>
        <v>0</v>
      </c>
      <c r="I111" s="106"/>
      <c r="J111" s="39" t="s">
        <v>135</v>
      </c>
      <c r="K111" s="39"/>
      <c r="L111" s="40"/>
      <c r="M111" s="41"/>
      <c r="N111" s="40"/>
      <c r="O111" s="41"/>
      <c r="P111" s="41"/>
      <c r="Q111" s="40"/>
      <c r="R111" s="41"/>
      <c r="AC111" s="8"/>
      <c r="AD111" s="8"/>
    </row>
    <row r="112" spans="2:48" ht="18" customHeight="1" thickTop="1" x14ac:dyDescent="0.15">
      <c r="B112" s="165" t="s">
        <v>76</v>
      </c>
      <c r="C112" s="166"/>
      <c r="D112" s="166"/>
      <c r="E112" s="167"/>
      <c r="F112" s="168"/>
      <c r="G112" s="24" t="s">
        <v>9</v>
      </c>
      <c r="H112" s="165" t="s">
        <v>77</v>
      </c>
      <c r="I112" s="166"/>
      <c r="J112" s="166"/>
      <c r="K112" s="167"/>
      <c r="L112" s="168"/>
      <c r="M112" s="24" t="s">
        <v>9</v>
      </c>
      <c r="N112" s="165" t="s">
        <v>78</v>
      </c>
      <c r="O112" s="166"/>
      <c r="P112" s="166"/>
      <c r="Q112" s="167"/>
      <c r="R112" s="168"/>
      <c r="S112" s="24" t="s">
        <v>9</v>
      </c>
      <c r="X112" s="8"/>
      <c r="Y112" s="8"/>
    </row>
    <row r="113" spans="2:25" ht="18" customHeight="1" x14ac:dyDescent="0.15">
      <c r="B113" s="113" t="s">
        <v>79</v>
      </c>
      <c r="C113" s="114"/>
      <c r="D113" s="114"/>
      <c r="E113" s="96"/>
      <c r="F113" s="97"/>
      <c r="G113" s="25" t="s">
        <v>9</v>
      </c>
      <c r="H113" s="113" t="s">
        <v>80</v>
      </c>
      <c r="I113" s="114"/>
      <c r="J113" s="114"/>
      <c r="K113" s="97"/>
      <c r="L113" s="119"/>
      <c r="M113" s="25" t="s">
        <v>9</v>
      </c>
      <c r="N113" s="113" t="s">
        <v>81</v>
      </c>
      <c r="O113" s="114"/>
      <c r="P113" s="114"/>
      <c r="Q113" s="97"/>
      <c r="R113" s="119"/>
      <c r="S113" s="25" t="s">
        <v>9</v>
      </c>
      <c r="X113" s="8"/>
      <c r="Y113" s="8"/>
    </row>
    <row r="114" spans="2:25" ht="18" customHeight="1" x14ac:dyDescent="0.15">
      <c r="B114" s="111" t="s">
        <v>82</v>
      </c>
      <c r="C114" s="112"/>
      <c r="D114" s="112"/>
      <c r="E114" s="96"/>
      <c r="F114" s="97"/>
      <c r="G114" s="25" t="s">
        <v>9</v>
      </c>
      <c r="H114" s="94" t="s">
        <v>83</v>
      </c>
      <c r="I114" s="95"/>
      <c r="J114" s="95"/>
      <c r="K114" s="97"/>
      <c r="L114" s="119"/>
      <c r="M114" s="25" t="s">
        <v>9</v>
      </c>
      <c r="N114" s="94" t="s">
        <v>84</v>
      </c>
      <c r="O114" s="95"/>
      <c r="P114" s="95"/>
      <c r="Q114" s="97"/>
      <c r="R114" s="119"/>
      <c r="S114" s="25" t="s">
        <v>9</v>
      </c>
      <c r="X114" s="8"/>
      <c r="Y114" s="8"/>
    </row>
    <row r="115" spans="2:25" ht="18" customHeight="1" x14ac:dyDescent="0.15">
      <c r="B115" s="94" t="s">
        <v>85</v>
      </c>
      <c r="C115" s="95"/>
      <c r="D115" s="95"/>
      <c r="E115" s="96"/>
      <c r="F115" s="97"/>
      <c r="G115" s="25" t="s">
        <v>9</v>
      </c>
      <c r="H115" s="94" t="s">
        <v>86</v>
      </c>
      <c r="I115" s="95"/>
      <c r="J115" s="95"/>
      <c r="K115" s="97"/>
      <c r="L115" s="119"/>
      <c r="M115" s="25" t="s">
        <v>9</v>
      </c>
      <c r="N115" s="94" t="s">
        <v>87</v>
      </c>
      <c r="O115" s="95"/>
      <c r="P115" s="95"/>
      <c r="Q115" s="97"/>
      <c r="R115" s="119"/>
      <c r="S115" s="25" t="s">
        <v>9</v>
      </c>
      <c r="X115" s="8"/>
      <c r="Y115" s="8"/>
    </row>
    <row r="116" spans="2:25" ht="18" customHeight="1" x14ac:dyDescent="0.15">
      <c r="B116" s="94" t="s">
        <v>88</v>
      </c>
      <c r="C116" s="95"/>
      <c r="D116" s="95"/>
      <c r="E116" s="96"/>
      <c r="F116" s="97"/>
      <c r="G116" s="25" t="s">
        <v>9</v>
      </c>
      <c r="H116" s="94" t="s">
        <v>89</v>
      </c>
      <c r="I116" s="95"/>
      <c r="J116" s="95"/>
      <c r="K116" s="97"/>
      <c r="L116" s="119"/>
      <c r="M116" s="25" t="s">
        <v>9</v>
      </c>
      <c r="N116" s="94" t="s">
        <v>90</v>
      </c>
      <c r="O116" s="95"/>
      <c r="P116" s="95"/>
      <c r="Q116" s="97"/>
      <c r="R116" s="119"/>
      <c r="S116" s="25" t="s">
        <v>9</v>
      </c>
      <c r="X116" s="8"/>
      <c r="Y116" s="8"/>
    </row>
    <row r="117" spans="2:25" ht="18" customHeight="1" x14ac:dyDescent="0.15">
      <c r="B117" s="94" t="s">
        <v>91</v>
      </c>
      <c r="C117" s="95"/>
      <c r="D117" s="95"/>
      <c r="E117" s="96"/>
      <c r="F117" s="97"/>
      <c r="G117" s="25" t="s">
        <v>9</v>
      </c>
      <c r="H117" s="94" t="s">
        <v>92</v>
      </c>
      <c r="I117" s="95"/>
      <c r="J117" s="95"/>
      <c r="K117" s="97"/>
      <c r="L117" s="119"/>
      <c r="M117" s="25" t="s">
        <v>9</v>
      </c>
      <c r="N117" s="94" t="s">
        <v>93</v>
      </c>
      <c r="O117" s="95"/>
      <c r="P117" s="95"/>
      <c r="Q117" s="97"/>
      <c r="R117" s="119"/>
      <c r="S117" s="25" t="s">
        <v>9</v>
      </c>
      <c r="X117" s="8"/>
      <c r="Y117" s="8"/>
    </row>
    <row r="118" spans="2:25" ht="18" customHeight="1" x14ac:dyDescent="0.15">
      <c r="B118" s="94" t="s">
        <v>162</v>
      </c>
      <c r="C118" s="95"/>
      <c r="D118" s="95"/>
      <c r="E118" s="96"/>
      <c r="F118" s="97"/>
      <c r="G118" s="25" t="s">
        <v>9</v>
      </c>
      <c r="H118" s="94" t="s">
        <v>95</v>
      </c>
      <c r="I118" s="95"/>
      <c r="J118" s="95"/>
      <c r="K118" s="97"/>
      <c r="L118" s="119"/>
      <c r="M118" s="25" t="s">
        <v>9</v>
      </c>
      <c r="N118" s="94" t="s">
        <v>96</v>
      </c>
      <c r="O118" s="95"/>
      <c r="P118" s="95"/>
      <c r="Q118" s="97"/>
      <c r="R118" s="119"/>
      <c r="S118" s="25" t="s">
        <v>9</v>
      </c>
      <c r="X118" s="8"/>
      <c r="Y118" s="8"/>
    </row>
    <row r="119" spans="2:25" ht="18" customHeight="1" x14ac:dyDescent="0.15">
      <c r="B119" s="94" t="s">
        <v>163</v>
      </c>
      <c r="C119" s="95"/>
      <c r="D119" s="95"/>
      <c r="E119" s="96"/>
      <c r="F119" s="97"/>
      <c r="G119" s="25" t="s">
        <v>9</v>
      </c>
      <c r="H119" s="94" t="s">
        <v>98</v>
      </c>
      <c r="I119" s="95"/>
      <c r="J119" s="95"/>
      <c r="K119" s="97"/>
      <c r="L119" s="119"/>
      <c r="M119" s="25" t="s">
        <v>9</v>
      </c>
      <c r="N119" s="94" t="s">
        <v>99</v>
      </c>
      <c r="O119" s="95"/>
      <c r="P119" s="95"/>
      <c r="Q119" s="97"/>
      <c r="R119" s="119"/>
      <c r="S119" s="25" t="s">
        <v>9</v>
      </c>
      <c r="X119" s="8"/>
      <c r="Y119" s="8"/>
    </row>
    <row r="120" spans="2:25" ht="18" customHeight="1" x14ac:dyDescent="0.15">
      <c r="B120" s="94" t="s">
        <v>164</v>
      </c>
      <c r="C120" s="95"/>
      <c r="D120" s="95"/>
      <c r="E120" s="96"/>
      <c r="F120" s="97"/>
      <c r="G120" s="25" t="s">
        <v>9</v>
      </c>
      <c r="H120" s="94" t="s">
        <v>101</v>
      </c>
      <c r="I120" s="95"/>
      <c r="J120" s="95"/>
      <c r="K120" s="97"/>
      <c r="L120" s="119"/>
      <c r="M120" s="25" t="s">
        <v>9</v>
      </c>
      <c r="N120" s="94" t="s">
        <v>102</v>
      </c>
      <c r="O120" s="95"/>
      <c r="P120" s="95"/>
      <c r="Q120" s="97"/>
      <c r="R120" s="119"/>
      <c r="S120" s="25" t="s">
        <v>9</v>
      </c>
      <c r="T120" s="87" t="str">
        <f>IF(H111=Q126,"","【!!要確認!!】合計人数が（１）過去３年の利用者数と一致していません。入力に誤りがないか確認してください。")</f>
        <v/>
      </c>
      <c r="U120" s="88"/>
      <c r="V120" s="88"/>
      <c r="W120" s="88"/>
      <c r="X120" s="88"/>
      <c r="Y120" s="88"/>
    </row>
    <row r="121" spans="2:25" ht="18" customHeight="1" x14ac:dyDescent="0.15">
      <c r="B121" s="94" t="s">
        <v>103</v>
      </c>
      <c r="C121" s="95"/>
      <c r="D121" s="95"/>
      <c r="E121" s="96"/>
      <c r="F121" s="97"/>
      <c r="G121" s="25" t="s">
        <v>9</v>
      </c>
      <c r="H121" s="94" t="s">
        <v>104</v>
      </c>
      <c r="I121" s="95"/>
      <c r="J121" s="95"/>
      <c r="K121" s="97"/>
      <c r="L121" s="119"/>
      <c r="M121" s="25" t="s">
        <v>9</v>
      </c>
      <c r="N121" s="94" t="s">
        <v>105</v>
      </c>
      <c r="O121" s="95"/>
      <c r="P121" s="95"/>
      <c r="Q121" s="97"/>
      <c r="R121" s="119"/>
      <c r="S121" s="25" t="s">
        <v>9</v>
      </c>
      <c r="T121" s="87"/>
      <c r="U121" s="88"/>
      <c r="V121" s="88"/>
      <c r="W121" s="88"/>
      <c r="X121" s="88"/>
      <c r="Y121" s="88"/>
    </row>
    <row r="122" spans="2:25" ht="18" customHeight="1" x14ac:dyDescent="0.15">
      <c r="B122" s="94" t="s">
        <v>106</v>
      </c>
      <c r="C122" s="95"/>
      <c r="D122" s="95"/>
      <c r="E122" s="96"/>
      <c r="F122" s="97"/>
      <c r="G122" s="25" t="s">
        <v>9</v>
      </c>
      <c r="H122" s="94" t="s">
        <v>107</v>
      </c>
      <c r="I122" s="95"/>
      <c r="J122" s="95"/>
      <c r="K122" s="97"/>
      <c r="L122" s="119"/>
      <c r="M122" s="25" t="s">
        <v>9</v>
      </c>
      <c r="N122" s="94" t="s">
        <v>108</v>
      </c>
      <c r="O122" s="95"/>
      <c r="P122" s="95"/>
      <c r="Q122" s="97"/>
      <c r="R122" s="119"/>
      <c r="S122" s="25" t="s">
        <v>9</v>
      </c>
      <c r="T122" s="87"/>
      <c r="U122" s="88"/>
      <c r="V122" s="88"/>
      <c r="W122" s="88"/>
      <c r="X122" s="88"/>
      <c r="Y122" s="88"/>
    </row>
    <row r="123" spans="2:25" ht="18" customHeight="1" x14ac:dyDescent="0.15">
      <c r="B123" s="94" t="s">
        <v>109</v>
      </c>
      <c r="C123" s="95"/>
      <c r="D123" s="95"/>
      <c r="E123" s="96"/>
      <c r="F123" s="97"/>
      <c r="G123" s="25" t="s">
        <v>9</v>
      </c>
      <c r="H123" s="94" t="s">
        <v>110</v>
      </c>
      <c r="I123" s="95"/>
      <c r="J123" s="95"/>
      <c r="K123" s="97"/>
      <c r="L123" s="119"/>
      <c r="M123" s="25" t="s">
        <v>9</v>
      </c>
      <c r="N123" s="94" t="s">
        <v>111</v>
      </c>
      <c r="O123" s="95"/>
      <c r="P123" s="95"/>
      <c r="Q123" s="97"/>
      <c r="R123" s="119"/>
      <c r="S123" s="25" t="s">
        <v>9</v>
      </c>
      <c r="T123" s="87"/>
      <c r="U123" s="88"/>
      <c r="V123" s="88"/>
      <c r="W123" s="88"/>
      <c r="X123" s="88"/>
      <c r="Y123" s="88"/>
    </row>
    <row r="124" spans="2:25" ht="18" customHeight="1" x14ac:dyDescent="0.15">
      <c r="B124" s="94" t="s">
        <v>112</v>
      </c>
      <c r="C124" s="95"/>
      <c r="D124" s="95"/>
      <c r="E124" s="96"/>
      <c r="F124" s="97"/>
      <c r="G124" s="25" t="s">
        <v>9</v>
      </c>
      <c r="H124" s="94" t="s">
        <v>113</v>
      </c>
      <c r="I124" s="95"/>
      <c r="J124" s="95"/>
      <c r="K124" s="97"/>
      <c r="L124" s="119"/>
      <c r="M124" s="25" t="s">
        <v>9</v>
      </c>
      <c r="N124" s="94" t="s">
        <v>114</v>
      </c>
      <c r="O124" s="95"/>
      <c r="P124" s="95"/>
      <c r="Q124" s="97"/>
      <c r="R124" s="119"/>
      <c r="S124" s="25" t="s">
        <v>9</v>
      </c>
      <c r="T124" s="87"/>
      <c r="U124" s="88"/>
      <c r="V124" s="88"/>
      <c r="W124" s="88"/>
      <c r="X124" s="88"/>
      <c r="Y124" s="88"/>
    </row>
    <row r="125" spans="2:25" ht="18" customHeight="1" x14ac:dyDescent="0.15">
      <c r="B125" s="94" t="s">
        <v>115</v>
      </c>
      <c r="C125" s="95"/>
      <c r="D125" s="95"/>
      <c r="E125" s="96"/>
      <c r="F125" s="97"/>
      <c r="G125" s="25" t="s">
        <v>9</v>
      </c>
      <c r="H125" s="94" t="s">
        <v>116</v>
      </c>
      <c r="I125" s="95"/>
      <c r="J125" s="95"/>
      <c r="K125" s="97"/>
      <c r="L125" s="119"/>
      <c r="M125" s="25" t="s">
        <v>9</v>
      </c>
      <c r="N125" s="94" t="s">
        <v>117</v>
      </c>
      <c r="O125" s="95"/>
      <c r="P125" s="95"/>
      <c r="Q125" s="97"/>
      <c r="R125" s="119"/>
      <c r="S125" s="25" t="s">
        <v>9</v>
      </c>
      <c r="T125" s="87"/>
      <c r="U125" s="88"/>
      <c r="V125" s="88"/>
      <c r="W125" s="88"/>
      <c r="X125" s="88"/>
      <c r="Y125" s="88"/>
    </row>
    <row r="126" spans="2:25" ht="18" customHeight="1" thickBot="1" x14ac:dyDescent="0.2">
      <c r="B126" s="100" t="s">
        <v>118</v>
      </c>
      <c r="C126" s="101"/>
      <c r="D126" s="101"/>
      <c r="E126" s="107"/>
      <c r="F126" s="108"/>
      <c r="G126" s="26" t="s">
        <v>9</v>
      </c>
      <c r="H126" s="100" t="s">
        <v>119</v>
      </c>
      <c r="I126" s="101"/>
      <c r="J126" s="101"/>
      <c r="K126" s="108"/>
      <c r="L126" s="141"/>
      <c r="M126" s="26" t="s">
        <v>9</v>
      </c>
      <c r="N126" s="109" t="s">
        <v>120</v>
      </c>
      <c r="O126" s="110"/>
      <c r="P126" s="110"/>
      <c r="Q126" s="98">
        <f>SUM(E112:F126,K112:L126,Q112:R125)</f>
        <v>0</v>
      </c>
      <c r="R126" s="99"/>
      <c r="S126" s="26" t="s">
        <v>9</v>
      </c>
      <c r="T126" s="87"/>
      <c r="U126" s="88"/>
      <c r="V126" s="88"/>
      <c r="W126" s="88"/>
      <c r="X126" s="88"/>
      <c r="Y126" s="88"/>
    </row>
    <row r="127" spans="2:25" ht="18" customHeight="1" thickTop="1" x14ac:dyDescent="0.15">
      <c r="B127" s="27"/>
      <c r="C127" s="27"/>
      <c r="D127" s="27"/>
      <c r="E127" s="11"/>
      <c r="F127" s="11"/>
      <c r="G127" s="28"/>
      <c r="H127" s="27"/>
      <c r="I127" s="27"/>
      <c r="J127" s="27"/>
      <c r="K127" s="11"/>
      <c r="L127" s="11"/>
      <c r="M127" s="28"/>
      <c r="N127" s="29"/>
      <c r="O127" s="29"/>
      <c r="P127" s="29"/>
      <c r="Q127" s="37" t="s">
        <v>129</v>
      </c>
      <c r="R127" s="11"/>
      <c r="S127" s="28"/>
      <c r="T127" s="11"/>
      <c r="U127" s="30"/>
      <c r="V127" s="30"/>
      <c r="W127" s="30"/>
      <c r="X127" s="30"/>
      <c r="Y127" s="30"/>
    </row>
    <row r="128" spans="2:25" ht="18" customHeight="1" x14ac:dyDescent="0.15">
      <c r="B128" s="8"/>
      <c r="C128" s="27"/>
      <c r="D128" s="27"/>
      <c r="E128" s="11"/>
      <c r="F128" s="11"/>
      <c r="G128" s="28"/>
      <c r="H128" s="27"/>
      <c r="I128" s="27"/>
      <c r="J128" s="27"/>
      <c r="K128" s="11"/>
      <c r="L128" s="11"/>
      <c r="M128" s="28"/>
      <c r="N128" s="29"/>
      <c r="O128" s="29"/>
      <c r="P128" s="29"/>
      <c r="Q128" s="37"/>
      <c r="R128" s="11"/>
      <c r="S128" s="28"/>
      <c r="T128" s="11"/>
      <c r="U128" s="30"/>
      <c r="V128" s="30"/>
      <c r="W128" s="30"/>
      <c r="X128" s="30"/>
      <c r="Y128" s="30"/>
    </row>
    <row r="129" spans="2:30" ht="18" customHeight="1" thickBot="1" x14ac:dyDescent="0.2">
      <c r="B129" s="8" t="s">
        <v>213</v>
      </c>
      <c r="C129" s="27"/>
      <c r="D129" s="27"/>
      <c r="E129" s="11"/>
      <c r="F129" s="11"/>
      <c r="G129" s="28"/>
      <c r="H129" s="27"/>
      <c r="I129" s="27"/>
      <c r="J129" s="27"/>
      <c r="K129" s="11"/>
      <c r="L129" s="11"/>
      <c r="M129" s="28"/>
      <c r="N129" s="29"/>
      <c r="O129" s="43"/>
      <c r="P129" s="43"/>
      <c r="Q129" s="43"/>
      <c r="R129" s="43"/>
      <c r="S129" s="43"/>
      <c r="T129" s="43"/>
      <c r="U129" s="43"/>
      <c r="V129" s="43"/>
      <c r="W129" s="43"/>
      <c r="X129" s="43"/>
      <c r="Y129" s="43"/>
    </row>
    <row r="130" spans="2:30" s="12" customFormat="1" ht="18" customHeight="1" thickTop="1" thickBot="1" x14ac:dyDescent="0.2">
      <c r="B130" s="115" t="s">
        <v>214</v>
      </c>
      <c r="C130" s="116"/>
      <c r="D130" s="116"/>
      <c r="E130" s="116"/>
      <c r="F130" s="116"/>
      <c r="G130" s="106">
        <f>G101+O101+W101+G102+O102+W102</f>
        <v>0</v>
      </c>
      <c r="H130" s="106"/>
      <c r="I130" s="233" t="s">
        <v>215</v>
      </c>
      <c r="J130" s="233"/>
      <c r="K130" s="233"/>
      <c r="L130" s="233"/>
      <c r="M130" s="233"/>
      <c r="N130" s="233"/>
      <c r="O130" s="233"/>
      <c r="P130" s="233"/>
      <c r="Q130" s="234"/>
      <c r="R130" s="73"/>
      <c r="S130" s="74"/>
      <c r="T130" s="74"/>
      <c r="U130" s="74"/>
      <c r="V130" s="74"/>
      <c r="W130" s="74"/>
      <c r="X130" s="74"/>
      <c r="Y130" s="74"/>
      <c r="AC130" s="8"/>
      <c r="AD130" s="8"/>
    </row>
    <row r="131" spans="2:30" ht="18" customHeight="1" thickTop="1" x14ac:dyDescent="0.15">
      <c r="B131" s="169" t="s">
        <v>18</v>
      </c>
      <c r="C131" s="170"/>
      <c r="D131" s="170"/>
      <c r="E131" s="170"/>
      <c r="F131" s="171"/>
      <c r="G131" s="135"/>
      <c r="H131" s="136"/>
      <c r="I131" s="72" t="s">
        <v>9</v>
      </c>
      <c r="J131" s="236" t="s">
        <v>16</v>
      </c>
      <c r="K131" s="237"/>
      <c r="L131" s="237"/>
      <c r="M131" s="237"/>
      <c r="N131" s="238"/>
      <c r="O131" s="239"/>
      <c r="P131" s="240"/>
      <c r="Q131" s="72" t="s">
        <v>9</v>
      </c>
      <c r="R131" s="173" t="s">
        <v>15</v>
      </c>
      <c r="S131" s="174"/>
      <c r="T131" s="174"/>
      <c r="U131" s="174"/>
      <c r="V131" s="175"/>
      <c r="W131" s="135"/>
      <c r="X131" s="136"/>
      <c r="Y131" s="9" t="s">
        <v>9</v>
      </c>
    </row>
    <row r="132" spans="2:30" ht="18" customHeight="1" thickBot="1" x14ac:dyDescent="0.2">
      <c r="B132" s="124" t="s">
        <v>19</v>
      </c>
      <c r="C132" s="125"/>
      <c r="D132" s="125"/>
      <c r="E132" s="125"/>
      <c r="F132" s="126"/>
      <c r="G132" s="117"/>
      <c r="H132" s="118"/>
      <c r="I132" s="16" t="s">
        <v>9</v>
      </c>
      <c r="J132" s="161" t="s">
        <v>17</v>
      </c>
      <c r="K132" s="125"/>
      <c r="L132" s="125"/>
      <c r="M132" s="125"/>
      <c r="N132" s="126"/>
      <c r="O132" s="117"/>
      <c r="P132" s="118"/>
      <c r="Q132" s="16" t="s">
        <v>9</v>
      </c>
      <c r="R132" s="162" t="s">
        <v>14</v>
      </c>
      <c r="S132" s="163"/>
      <c r="T132" s="163"/>
      <c r="U132" s="163"/>
      <c r="V132" s="164"/>
      <c r="W132" s="117"/>
      <c r="X132" s="118"/>
      <c r="Y132" s="10" t="s">
        <v>9</v>
      </c>
    </row>
    <row r="133" spans="2:30" ht="18" customHeight="1" thickTop="1" thickBot="1" x14ac:dyDescent="0.2">
      <c r="B133" s="127" t="s">
        <v>123</v>
      </c>
      <c r="C133" s="128"/>
      <c r="D133" s="128"/>
      <c r="E133" s="128"/>
      <c r="F133" s="129"/>
      <c r="G133" s="105">
        <f>G131+G132+O131+O132+W131+W132</f>
        <v>0</v>
      </c>
      <c r="H133" s="106"/>
      <c r="I133" s="32" t="s">
        <v>9</v>
      </c>
      <c r="J133" s="130"/>
      <c r="K133" s="131"/>
      <c r="L133" s="131"/>
      <c r="M133" s="131"/>
      <c r="N133" s="131"/>
      <c r="O133" s="131"/>
      <c r="P133" s="131"/>
      <c r="Q133" s="131"/>
      <c r="R133" s="131"/>
      <c r="S133" s="131"/>
      <c r="T133" s="131"/>
      <c r="U133" s="131"/>
      <c r="V133" s="131"/>
      <c r="W133" s="131"/>
      <c r="X133" s="131"/>
      <c r="Y133" s="131"/>
      <c r="Z133" s="131"/>
    </row>
    <row r="134" spans="2:30" ht="18" customHeight="1" thickTop="1" thickBot="1" x14ac:dyDescent="0.2">
      <c r="B134" s="37"/>
      <c r="C134" s="7"/>
      <c r="D134" s="37"/>
      <c r="E134" s="37"/>
      <c r="F134" s="37"/>
      <c r="G134" s="34" t="s">
        <v>136</v>
      </c>
      <c r="H134" s="37"/>
      <c r="I134" s="37"/>
      <c r="J134" s="37"/>
      <c r="K134" s="37"/>
      <c r="L134" s="37"/>
      <c r="N134" s="38"/>
      <c r="O134" s="219" t="s">
        <v>131</v>
      </c>
      <c r="P134" s="220"/>
      <c r="Q134" s="220"/>
      <c r="R134" s="220"/>
      <c r="S134" s="220"/>
      <c r="T134" s="220"/>
      <c r="U134" s="220"/>
      <c r="V134" s="220"/>
      <c r="W134" s="220"/>
      <c r="X134" s="220"/>
      <c r="Y134" s="221"/>
    </row>
    <row r="135" spans="2:30" ht="18" customHeight="1" thickTop="1" thickBot="1" x14ac:dyDescent="0.2">
      <c r="B135" s="8"/>
      <c r="C135" s="120" t="s">
        <v>261</v>
      </c>
      <c r="D135" s="120"/>
      <c r="E135" s="120"/>
      <c r="F135" s="120"/>
      <c r="G135" s="120"/>
      <c r="H135" s="120"/>
      <c r="I135" s="121"/>
      <c r="J135" s="122" t="e">
        <f>G133/SUM(G101+O101+W101+G102+O102+W102)</f>
        <v>#DIV/0!</v>
      </c>
      <c r="K135" s="123"/>
      <c r="L135" s="31" t="s">
        <v>122</v>
      </c>
      <c r="M135" s="27"/>
      <c r="N135" s="11"/>
      <c r="O135" s="222"/>
      <c r="P135" s="223"/>
      <c r="Q135" s="223"/>
      <c r="R135" s="223"/>
      <c r="S135" s="223"/>
      <c r="T135" s="223"/>
      <c r="U135" s="223"/>
      <c r="V135" s="223"/>
      <c r="W135" s="223"/>
      <c r="X135" s="223"/>
      <c r="Y135" s="224"/>
      <c r="Z135" s="13"/>
    </row>
    <row r="136" spans="2:30" ht="18" customHeight="1" thickTop="1" x14ac:dyDescent="0.15">
      <c r="B136" s="65" t="str">
        <f>IF(G131&gt;G101,"【!!要確認!!】「身体障がい」について、R5.3.31時点で就労継続中の者が過去３年間の利用者数を超えています。","")</f>
        <v/>
      </c>
      <c r="C136" s="7"/>
      <c r="D136" s="58"/>
      <c r="E136" s="58"/>
      <c r="F136" s="58"/>
      <c r="G136" s="34"/>
      <c r="H136" s="58"/>
      <c r="I136" s="58"/>
      <c r="J136" s="58"/>
      <c r="K136" s="58"/>
      <c r="L136" s="58"/>
      <c r="N136" s="59"/>
      <c r="Q136" s="59"/>
    </row>
    <row r="137" spans="2:30" ht="18" customHeight="1" x14ac:dyDescent="0.15">
      <c r="B137" s="65" t="str">
        <f>IF(O131&gt;O101,"【!!要確認!!】「知的障がい」について、R5.3.31時点で就労継続中の者が過去３年間の利用者数を超えています。","")</f>
        <v/>
      </c>
      <c r="C137" s="7"/>
      <c r="D137" s="58"/>
      <c r="E137" s="58"/>
      <c r="F137" s="58"/>
      <c r="G137" s="34"/>
      <c r="H137" s="58"/>
      <c r="I137" s="58"/>
      <c r="J137" s="58"/>
      <c r="K137" s="58"/>
      <c r="L137" s="58"/>
      <c r="N137" s="59"/>
      <c r="Q137" s="59"/>
    </row>
    <row r="138" spans="2:30" ht="18" customHeight="1" x14ac:dyDescent="0.15">
      <c r="B138" s="65" t="str">
        <f>IF(W131&gt;W101,"【!!要確認!!】「精神障がい」について、R5.3.31時点で就労継続中の者が過去３年間の利用者数を超えています。","")</f>
        <v/>
      </c>
      <c r="C138" s="7"/>
      <c r="D138" s="58"/>
      <c r="E138" s="58"/>
      <c r="F138" s="58"/>
      <c r="G138" s="34"/>
      <c r="H138" s="58"/>
      <c r="I138" s="58"/>
      <c r="J138" s="58"/>
      <c r="K138" s="58"/>
      <c r="L138" s="58"/>
      <c r="N138" s="59"/>
      <c r="Q138" s="59"/>
    </row>
    <row r="139" spans="2:30" ht="18" customHeight="1" x14ac:dyDescent="0.15">
      <c r="B139" s="65" t="str">
        <f>IF(G132&gt;G102,"【!!要確認!!】「発達障がい」について、R5.3.31時点で就労継続中の者が過去３年間の利用者数を超えています。","")</f>
        <v/>
      </c>
      <c r="C139" s="7"/>
      <c r="D139" s="58"/>
      <c r="E139" s="58"/>
      <c r="F139" s="58"/>
      <c r="G139" s="34"/>
      <c r="H139" s="58"/>
      <c r="I139" s="58"/>
      <c r="J139" s="58"/>
      <c r="K139" s="58"/>
      <c r="L139" s="58"/>
      <c r="N139" s="59"/>
      <c r="Q139" s="59"/>
    </row>
    <row r="140" spans="2:30" ht="18" customHeight="1" x14ac:dyDescent="0.15">
      <c r="B140" s="65" t="str">
        <f>IF(O132&gt;O102,"【!!要確認!!】「高次脳機能」について、R5.3.31時点で就労継続中の者が過去３年間の利用者数を超えています。","")</f>
        <v/>
      </c>
      <c r="C140" s="7"/>
      <c r="D140" s="58"/>
      <c r="E140" s="58"/>
      <c r="F140" s="58"/>
      <c r="G140" s="34"/>
      <c r="H140" s="58"/>
      <c r="I140" s="58"/>
      <c r="J140" s="58"/>
      <c r="K140" s="58"/>
      <c r="L140" s="58"/>
      <c r="N140" s="59"/>
      <c r="Q140" s="59"/>
    </row>
    <row r="141" spans="2:30" ht="18" customHeight="1" x14ac:dyDescent="0.15">
      <c r="B141" s="65" t="str">
        <f>IF(W132&gt;W102,"【!!要確認!!】「難病」について、R5.3.31時点で就労継続中の者が過去３年間の利用者数を超えています。","")</f>
        <v/>
      </c>
      <c r="C141" s="7"/>
      <c r="D141" s="58"/>
      <c r="E141" s="58"/>
      <c r="F141" s="58"/>
      <c r="G141" s="34"/>
      <c r="H141" s="58"/>
      <c r="I141" s="58"/>
      <c r="J141" s="58"/>
      <c r="K141" s="58"/>
      <c r="L141" s="58"/>
      <c r="N141" s="59"/>
      <c r="Q141" s="59"/>
    </row>
    <row r="142" spans="2:30" ht="18" customHeight="1" x14ac:dyDescent="0.15">
      <c r="B142" s="65"/>
      <c r="C142" s="7"/>
      <c r="D142" s="58"/>
      <c r="E142" s="58"/>
      <c r="F142" s="58"/>
      <c r="G142" s="34"/>
      <c r="H142" s="58"/>
      <c r="I142" s="58"/>
      <c r="J142" s="58"/>
      <c r="K142" s="58"/>
      <c r="L142" s="58"/>
      <c r="N142" s="59"/>
      <c r="Q142" s="59"/>
    </row>
    <row r="143" spans="2:30" ht="18" customHeight="1" x14ac:dyDescent="0.15">
      <c r="B143" s="34" t="s">
        <v>156</v>
      </c>
      <c r="C143" s="34"/>
      <c r="D143" s="34"/>
      <c r="E143" s="34"/>
      <c r="F143" s="34"/>
      <c r="G143" s="34"/>
      <c r="H143" s="34"/>
      <c r="I143" s="34"/>
      <c r="J143" s="34"/>
      <c r="K143" s="34"/>
      <c r="L143" s="37"/>
      <c r="M143" s="38"/>
      <c r="N143" s="37"/>
      <c r="O143" s="38"/>
      <c r="P143" s="38"/>
      <c r="Q143" s="37"/>
      <c r="R143" s="38"/>
    </row>
    <row r="144" spans="2:30" ht="18" customHeight="1" thickBot="1" x14ac:dyDescent="0.2">
      <c r="B144" s="42" t="s">
        <v>10</v>
      </c>
      <c r="C144" s="34"/>
      <c r="D144" s="34"/>
      <c r="E144" s="34"/>
      <c r="F144" s="34"/>
      <c r="G144" s="34"/>
      <c r="H144" s="34"/>
      <c r="I144" s="34"/>
      <c r="J144" s="34"/>
      <c r="K144" s="34"/>
      <c r="L144" s="37"/>
      <c r="M144" s="38"/>
      <c r="N144" s="37"/>
      <c r="O144" s="38"/>
      <c r="P144" s="38"/>
      <c r="Q144" s="37"/>
      <c r="R144" s="38"/>
    </row>
    <row r="145" spans="2:48" s="12" customFormat="1" ht="18" customHeight="1" thickTop="1" thickBot="1" x14ac:dyDescent="0.2">
      <c r="B145" s="115" t="s">
        <v>18</v>
      </c>
      <c r="C145" s="116"/>
      <c r="D145" s="116"/>
      <c r="E145" s="116"/>
      <c r="F145" s="116"/>
      <c r="G145" s="116"/>
      <c r="H145" s="106">
        <f>G131</f>
        <v>0</v>
      </c>
      <c r="I145" s="106"/>
      <c r="J145" s="39" t="s">
        <v>135</v>
      </c>
      <c r="K145" s="39"/>
      <c r="L145" s="40"/>
      <c r="M145" s="41"/>
      <c r="N145" s="37"/>
      <c r="O145" s="38"/>
      <c r="P145" s="38"/>
      <c r="Q145" s="37"/>
      <c r="R145" s="38"/>
      <c r="S145" s="1"/>
      <c r="T145" s="1"/>
      <c r="U145" s="1"/>
      <c r="V145" s="1"/>
      <c r="W145" s="1"/>
      <c r="X145" s="1"/>
      <c r="Y145" s="1"/>
      <c r="Z145" s="1"/>
      <c r="AC145" s="8"/>
      <c r="AD145" s="8"/>
    </row>
    <row r="146" spans="2:48" ht="18" customHeight="1" thickTop="1" x14ac:dyDescent="0.15">
      <c r="B146" s="132" t="s">
        <v>20</v>
      </c>
      <c r="C146" s="133"/>
      <c r="D146" s="133"/>
      <c r="E146" s="133"/>
      <c r="F146" s="134"/>
      <c r="G146" s="135"/>
      <c r="H146" s="136"/>
      <c r="I146" s="15" t="s">
        <v>9</v>
      </c>
      <c r="J146" s="137"/>
      <c r="K146" s="133"/>
      <c r="L146" s="133"/>
      <c r="M146" s="133"/>
      <c r="N146" s="134"/>
      <c r="O146" s="135"/>
      <c r="P146" s="136"/>
      <c r="Q146" s="15" t="s">
        <v>9</v>
      </c>
      <c r="R146" s="138"/>
      <c r="S146" s="139"/>
      <c r="T146" s="139"/>
      <c r="U146" s="139"/>
      <c r="V146" s="140"/>
      <c r="W146" s="135"/>
      <c r="X146" s="136"/>
      <c r="Y146" s="9" t="s">
        <v>9</v>
      </c>
    </row>
    <row r="147" spans="2:48" ht="18" customHeight="1" thickBot="1" x14ac:dyDescent="0.2">
      <c r="B147" s="142" t="s">
        <v>21</v>
      </c>
      <c r="C147" s="143"/>
      <c r="D147" s="143"/>
      <c r="E147" s="143"/>
      <c r="F147" s="144"/>
      <c r="G147" s="117"/>
      <c r="H147" s="118"/>
      <c r="I147" s="16" t="s">
        <v>9</v>
      </c>
      <c r="J147" s="146"/>
      <c r="K147" s="147"/>
      <c r="L147" s="147"/>
      <c r="M147" s="147"/>
      <c r="N147" s="148"/>
      <c r="O147" s="117"/>
      <c r="P147" s="118"/>
      <c r="Q147" s="16" t="s">
        <v>9</v>
      </c>
      <c r="R147" s="158"/>
      <c r="S147" s="159"/>
      <c r="T147" s="159"/>
      <c r="U147" s="159"/>
      <c r="V147" s="160"/>
      <c r="W147" s="117"/>
      <c r="X147" s="118"/>
      <c r="Y147" s="10" t="s">
        <v>9</v>
      </c>
    </row>
    <row r="148" spans="2:48" s="12" customFormat="1" ht="18" customHeight="1" thickTop="1" x14ac:dyDescent="0.15">
      <c r="B148" s="145" t="str">
        <f>IF($G$131=G146+G147+O146+O147+W146+W147,"","【!!要確認!!】障がい種別の内訳の合計人数と上の「身体障がい」の人数が一致していません。確認してください。")</f>
        <v/>
      </c>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D148" s="8"/>
      <c r="AE148" s="8"/>
      <c r="AF148" s="8"/>
      <c r="AG148" s="8"/>
      <c r="AH148" s="8"/>
      <c r="AI148" s="8"/>
      <c r="AJ148" s="8"/>
      <c r="AK148" s="8"/>
      <c r="AL148" s="8"/>
      <c r="AM148" s="8"/>
      <c r="AN148" s="8"/>
      <c r="AO148" s="8"/>
      <c r="AP148" s="8"/>
      <c r="AQ148" s="8"/>
      <c r="AR148" s="8"/>
      <c r="AS148" s="8"/>
      <c r="AT148" s="8"/>
      <c r="AU148" s="8"/>
      <c r="AV148" s="8"/>
    </row>
    <row r="149" spans="2:48" s="12" customFormat="1" ht="18" customHeight="1" x14ac:dyDescent="0.15">
      <c r="B149" s="21"/>
      <c r="C149" s="22"/>
      <c r="D149" s="22"/>
      <c r="E149" s="22"/>
      <c r="F149" s="22"/>
      <c r="G149" s="13"/>
      <c r="H149" s="13"/>
      <c r="I149" s="5"/>
      <c r="J149" s="14"/>
      <c r="K149" s="11"/>
      <c r="L149" s="11"/>
      <c r="M149" s="11"/>
      <c r="N149" s="35"/>
      <c r="O149" s="35"/>
      <c r="P149" s="35"/>
      <c r="Q149" s="35"/>
      <c r="R149" s="35"/>
      <c r="S149" s="35"/>
      <c r="T149" s="35"/>
      <c r="U149" s="35"/>
      <c r="V149" s="35"/>
      <c r="W149" s="35"/>
      <c r="X149" s="35"/>
      <c r="Y149" s="35"/>
      <c r="Z149" s="35"/>
      <c r="AD149" s="8"/>
      <c r="AE149" s="8"/>
      <c r="AF149" s="8"/>
      <c r="AG149" s="8"/>
      <c r="AH149" s="8"/>
      <c r="AI149" s="8"/>
      <c r="AJ149" s="8"/>
      <c r="AK149" s="8"/>
      <c r="AL149" s="8"/>
      <c r="AM149" s="8"/>
      <c r="AN149" s="8"/>
      <c r="AO149" s="8"/>
      <c r="AP149" s="8"/>
      <c r="AQ149" s="8"/>
      <c r="AR149" s="8"/>
      <c r="AS149" s="8"/>
      <c r="AT149" s="8"/>
      <c r="AU149" s="8"/>
      <c r="AV149" s="8"/>
    </row>
    <row r="150" spans="2:48" ht="18" customHeight="1" thickBot="1" x14ac:dyDescent="0.2">
      <c r="B150" s="8" t="s">
        <v>243</v>
      </c>
      <c r="C150" s="27"/>
      <c r="D150" s="27"/>
      <c r="E150" s="11"/>
      <c r="F150" s="11"/>
      <c r="G150" s="28"/>
      <c r="H150" s="27"/>
      <c r="I150" s="27"/>
      <c r="J150" s="27"/>
      <c r="K150" s="11"/>
      <c r="L150" s="11"/>
      <c r="M150" s="28"/>
      <c r="N150" s="29"/>
      <c r="O150" s="29"/>
      <c r="P150" s="29"/>
      <c r="Q150" s="37"/>
      <c r="R150" s="11"/>
      <c r="S150" s="28"/>
      <c r="T150" s="11"/>
      <c r="U150" s="30"/>
      <c r="V150" s="30"/>
      <c r="W150" s="30"/>
      <c r="X150" s="30"/>
      <c r="Y150" s="30"/>
    </row>
    <row r="151" spans="2:48" s="12" customFormat="1" ht="18" customHeight="1" thickTop="1" thickBot="1" x14ac:dyDescent="0.2">
      <c r="B151" s="115" t="s">
        <v>244</v>
      </c>
      <c r="C151" s="116"/>
      <c r="D151" s="116"/>
      <c r="E151" s="116"/>
      <c r="F151" s="116"/>
      <c r="G151" s="116"/>
      <c r="H151" s="106">
        <f>G133</f>
        <v>0</v>
      </c>
      <c r="I151" s="106"/>
      <c r="J151" s="39" t="s">
        <v>135</v>
      </c>
      <c r="K151" s="39"/>
      <c r="L151" s="40"/>
      <c r="M151" s="41"/>
      <c r="N151" s="40"/>
      <c r="O151" s="41"/>
      <c r="P151" s="41"/>
      <c r="Q151" s="40"/>
      <c r="R151" s="41"/>
      <c r="AC151" s="8"/>
      <c r="AD151" s="8"/>
    </row>
    <row r="152" spans="2:48" ht="18" customHeight="1" thickTop="1" x14ac:dyDescent="0.15">
      <c r="B152" s="165" t="s">
        <v>76</v>
      </c>
      <c r="C152" s="166"/>
      <c r="D152" s="166"/>
      <c r="E152" s="167"/>
      <c r="F152" s="168"/>
      <c r="G152" s="24" t="s">
        <v>9</v>
      </c>
      <c r="H152" s="165" t="s">
        <v>77</v>
      </c>
      <c r="I152" s="166"/>
      <c r="J152" s="166"/>
      <c r="K152" s="167"/>
      <c r="L152" s="168"/>
      <c r="M152" s="24" t="s">
        <v>9</v>
      </c>
      <c r="N152" s="165" t="s">
        <v>78</v>
      </c>
      <c r="O152" s="166"/>
      <c r="P152" s="166"/>
      <c r="Q152" s="167"/>
      <c r="R152" s="168"/>
      <c r="S152" s="24" t="s">
        <v>9</v>
      </c>
      <c r="X152" s="8"/>
      <c r="Y152" s="8"/>
    </row>
    <row r="153" spans="2:48" ht="18" customHeight="1" x14ac:dyDescent="0.15">
      <c r="B153" s="113" t="s">
        <v>79</v>
      </c>
      <c r="C153" s="114"/>
      <c r="D153" s="114"/>
      <c r="E153" s="96"/>
      <c r="F153" s="97"/>
      <c r="G153" s="25" t="s">
        <v>9</v>
      </c>
      <c r="H153" s="113" t="s">
        <v>80</v>
      </c>
      <c r="I153" s="114"/>
      <c r="J153" s="114"/>
      <c r="K153" s="96"/>
      <c r="L153" s="97"/>
      <c r="M153" s="25" t="s">
        <v>9</v>
      </c>
      <c r="N153" s="113" t="s">
        <v>81</v>
      </c>
      <c r="O153" s="114"/>
      <c r="P153" s="114"/>
      <c r="Q153" s="96"/>
      <c r="R153" s="97"/>
      <c r="S153" s="25" t="s">
        <v>9</v>
      </c>
      <c r="X153" s="8"/>
      <c r="Y153" s="8"/>
    </row>
    <row r="154" spans="2:48" ht="18" customHeight="1" x14ac:dyDescent="0.15">
      <c r="B154" s="111" t="s">
        <v>82</v>
      </c>
      <c r="C154" s="112"/>
      <c r="D154" s="112"/>
      <c r="E154" s="96"/>
      <c r="F154" s="97"/>
      <c r="G154" s="25" t="s">
        <v>9</v>
      </c>
      <c r="H154" s="94" t="s">
        <v>83</v>
      </c>
      <c r="I154" s="95"/>
      <c r="J154" s="95"/>
      <c r="K154" s="96"/>
      <c r="L154" s="97"/>
      <c r="M154" s="25" t="s">
        <v>9</v>
      </c>
      <c r="N154" s="94" t="s">
        <v>84</v>
      </c>
      <c r="O154" s="95"/>
      <c r="P154" s="95"/>
      <c r="Q154" s="96"/>
      <c r="R154" s="97"/>
      <c r="S154" s="25" t="s">
        <v>9</v>
      </c>
      <c r="X154" s="8"/>
      <c r="Y154" s="8"/>
    </row>
    <row r="155" spans="2:48" ht="18" customHeight="1" x14ac:dyDescent="0.15">
      <c r="B155" s="94" t="s">
        <v>85</v>
      </c>
      <c r="C155" s="95"/>
      <c r="D155" s="95"/>
      <c r="E155" s="96"/>
      <c r="F155" s="97"/>
      <c r="G155" s="25" t="s">
        <v>9</v>
      </c>
      <c r="H155" s="94" t="s">
        <v>86</v>
      </c>
      <c r="I155" s="95"/>
      <c r="J155" s="95"/>
      <c r="K155" s="96"/>
      <c r="L155" s="97"/>
      <c r="M155" s="25" t="s">
        <v>9</v>
      </c>
      <c r="N155" s="94" t="s">
        <v>87</v>
      </c>
      <c r="O155" s="95"/>
      <c r="P155" s="95"/>
      <c r="Q155" s="96"/>
      <c r="R155" s="97"/>
      <c r="S155" s="25" t="s">
        <v>9</v>
      </c>
      <c r="X155" s="8"/>
      <c r="Y155" s="8"/>
    </row>
    <row r="156" spans="2:48" ht="18" customHeight="1" x14ac:dyDescent="0.15">
      <c r="B156" s="94" t="s">
        <v>88</v>
      </c>
      <c r="C156" s="95"/>
      <c r="D156" s="95"/>
      <c r="E156" s="96"/>
      <c r="F156" s="97"/>
      <c r="G156" s="25" t="s">
        <v>9</v>
      </c>
      <c r="H156" s="94" t="s">
        <v>89</v>
      </c>
      <c r="I156" s="95"/>
      <c r="J156" s="95"/>
      <c r="K156" s="96"/>
      <c r="L156" s="97"/>
      <c r="M156" s="25" t="s">
        <v>9</v>
      </c>
      <c r="N156" s="94" t="s">
        <v>90</v>
      </c>
      <c r="O156" s="95"/>
      <c r="P156" s="95"/>
      <c r="Q156" s="96"/>
      <c r="R156" s="97"/>
      <c r="S156" s="25" t="s">
        <v>9</v>
      </c>
      <c r="X156" s="8"/>
      <c r="Y156" s="8"/>
    </row>
    <row r="157" spans="2:48" ht="18" customHeight="1" x14ac:dyDescent="0.15">
      <c r="B157" s="94" t="s">
        <v>91</v>
      </c>
      <c r="C157" s="95"/>
      <c r="D157" s="95"/>
      <c r="E157" s="96"/>
      <c r="F157" s="97"/>
      <c r="G157" s="25" t="s">
        <v>9</v>
      </c>
      <c r="H157" s="94" t="s">
        <v>92</v>
      </c>
      <c r="I157" s="95"/>
      <c r="J157" s="95"/>
      <c r="K157" s="96"/>
      <c r="L157" s="97"/>
      <c r="M157" s="25" t="s">
        <v>9</v>
      </c>
      <c r="N157" s="94" t="s">
        <v>93</v>
      </c>
      <c r="O157" s="95"/>
      <c r="P157" s="95"/>
      <c r="Q157" s="96"/>
      <c r="R157" s="97"/>
      <c r="S157" s="25" t="s">
        <v>9</v>
      </c>
      <c r="X157" s="8"/>
      <c r="Y157" s="8"/>
    </row>
    <row r="158" spans="2:48" ht="18" customHeight="1" x14ac:dyDescent="0.15">
      <c r="B158" s="94" t="s">
        <v>162</v>
      </c>
      <c r="C158" s="95"/>
      <c r="D158" s="95"/>
      <c r="E158" s="96"/>
      <c r="F158" s="97"/>
      <c r="G158" s="25" t="s">
        <v>9</v>
      </c>
      <c r="H158" s="94" t="s">
        <v>95</v>
      </c>
      <c r="I158" s="95"/>
      <c r="J158" s="95"/>
      <c r="K158" s="96"/>
      <c r="L158" s="97"/>
      <c r="M158" s="25" t="s">
        <v>9</v>
      </c>
      <c r="N158" s="94" t="s">
        <v>96</v>
      </c>
      <c r="O158" s="95"/>
      <c r="P158" s="95"/>
      <c r="Q158" s="96"/>
      <c r="R158" s="97"/>
      <c r="S158" s="25" t="s">
        <v>9</v>
      </c>
      <c r="X158" s="8"/>
      <c r="Y158" s="8"/>
    </row>
    <row r="159" spans="2:48" ht="18" customHeight="1" x14ac:dyDescent="0.15">
      <c r="B159" s="94" t="s">
        <v>163</v>
      </c>
      <c r="C159" s="95"/>
      <c r="D159" s="95"/>
      <c r="E159" s="96"/>
      <c r="F159" s="97"/>
      <c r="G159" s="25" t="s">
        <v>9</v>
      </c>
      <c r="H159" s="94" t="s">
        <v>98</v>
      </c>
      <c r="I159" s="95"/>
      <c r="J159" s="95"/>
      <c r="K159" s="96"/>
      <c r="L159" s="97"/>
      <c r="M159" s="25" t="s">
        <v>9</v>
      </c>
      <c r="N159" s="94" t="s">
        <v>99</v>
      </c>
      <c r="O159" s="95"/>
      <c r="P159" s="95"/>
      <c r="Q159" s="96"/>
      <c r="R159" s="97"/>
      <c r="S159" s="25" t="s">
        <v>9</v>
      </c>
      <c r="X159" s="8"/>
      <c r="Y159" s="8"/>
    </row>
    <row r="160" spans="2:48" ht="18" customHeight="1" x14ac:dyDescent="0.15">
      <c r="B160" s="94" t="s">
        <v>164</v>
      </c>
      <c r="C160" s="95"/>
      <c r="D160" s="95"/>
      <c r="E160" s="96"/>
      <c r="F160" s="97"/>
      <c r="G160" s="25" t="s">
        <v>9</v>
      </c>
      <c r="H160" s="94" t="s">
        <v>101</v>
      </c>
      <c r="I160" s="95"/>
      <c r="J160" s="95"/>
      <c r="K160" s="96"/>
      <c r="L160" s="97"/>
      <c r="M160" s="25" t="s">
        <v>9</v>
      </c>
      <c r="N160" s="94" t="s">
        <v>102</v>
      </c>
      <c r="O160" s="95"/>
      <c r="P160" s="95"/>
      <c r="Q160" s="96"/>
      <c r="R160" s="97"/>
      <c r="S160" s="25" t="s">
        <v>9</v>
      </c>
      <c r="T160" s="87" t="str">
        <f>IF(H151=$Q$166,"","【!!要確認!!】合計人数が（５）の回答と一致していません。入力に誤りがないか確認してください。")</f>
        <v/>
      </c>
      <c r="U160" s="88"/>
      <c r="V160" s="88"/>
      <c r="W160" s="88"/>
      <c r="X160" s="88"/>
      <c r="Y160" s="88"/>
    </row>
    <row r="161" spans="2:30" ht="18" customHeight="1" x14ac:dyDescent="0.15">
      <c r="B161" s="94" t="s">
        <v>103</v>
      </c>
      <c r="C161" s="95"/>
      <c r="D161" s="95"/>
      <c r="E161" s="96"/>
      <c r="F161" s="97"/>
      <c r="G161" s="25" t="s">
        <v>9</v>
      </c>
      <c r="H161" s="94" t="s">
        <v>104</v>
      </c>
      <c r="I161" s="95"/>
      <c r="J161" s="95"/>
      <c r="K161" s="96"/>
      <c r="L161" s="97"/>
      <c r="M161" s="25" t="s">
        <v>9</v>
      </c>
      <c r="N161" s="94" t="s">
        <v>105</v>
      </c>
      <c r="O161" s="95"/>
      <c r="P161" s="95"/>
      <c r="Q161" s="96"/>
      <c r="R161" s="97"/>
      <c r="S161" s="25" t="s">
        <v>9</v>
      </c>
      <c r="T161" s="87"/>
      <c r="U161" s="88"/>
      <c r="V161" s="88"/>
      <c r="W161" s="88"/>
      <c r="X161" s="88"/>
      <c r="Y161" s="88"/>
    </row>
    <row r="162" spans="2:30" ht="18" customHeight="1" x14ac:dyDescent="0.15">
      <c r="B162" s="94" t="s">
        <v>106</v>
      </c>
      <c r="C162" s="95"/>
      <c r="D162" s="95"/>
      <c r="E162" s="96"/>
      <c r="F162" s="97"/>
      <c r="G162" s="25" t="s">
        <v>9</v>
      </c>
      <c r="H162" s="94" t="s">
        <v>107</v>
      </c>
      <c r="I162" s="95"/>
      <c r="J162" s="95"/>
      <c r="K162" s="96"/>
      <c r="L162" s="97"/>
      <c r="M162" s="25" t="s">
        <v>9</v>
      </c>
      <c r="N162" s="94" t="s">
        <v>108</v>
      </c>
      <c r="O162" s="95"/>
      <c r="P162" s="95"/>
      <c r="Q162" s="96"/>
      <c r="R162" s="97"/>
      <c r="S162" s="25" t="s">
        <v>9</v>
      </c>
      <c r="T162" s="87"/>
      <c r="U162" s="88"/>
      <c r="V162" s="88"/>
      <c r="W162" s="88"/>
      <c r="X162" s="88"/>
      <c r="Y162" s="88"/>
    </row>
    <row r="163" spans="2:30" ht="18" customHeight="1" x14ac:dyDescent="0.15">
      <c r="B163" s="94" t="s">
        <v>109</v>
      </c>
      <c r="C163" s="95"/>
      <c r="D163" s="95"/>
      <c r="E163" s="96"/>
      <c r="F163" s="97"/>
      <c r="G163" s="25" t="s">
        <v>9</v>
      </c>
      <c r="H163" s="94" t="s">
        <v>110</v>
      </c>
      <c r="I163" s="95"/>
      <c r="J163" s="95"/>
      <c r="K163" s="96"/>
      <c r="L163" s="97"/>
      <c r="M163" s="25" t="s">
        <v>9</v>
      </c>
      <c r="N163" s="94" t="s">
        <v>111</v>
      </c>
      <c r="O163" s="95"/>
      <c r="P163" s="95"/>
      <c r="Q163" s="96"/>
      <c r="R163" s="97"/>
      <c r="S163" s="25" t="s">
        <v>9</v>
      </c>
      <c r="T163" s="87"/>
      <c r="U163" s="88"/>
      <c r="V163" s="88"/>
      <c r="W163" s="88"/>
      <c r="X163" s="88"/>
      <c r="Y163" s="88"/>
    </row>
    <row r="164" spans="2:30" ht="18" customHeight="1" x14ac:dyDescent="0.15">
      <c r="B164" s="94" t="s">
        <v>112</v>
      </c>
      <c r="C164" s="95"/>
      <c r="D164" s="95"/>
      <c r="E164" s="96"/>
      <c r="F164" s="97"/>
      <c r="G164" s="25" t="s">
        <v>9</v>
      </c>
      <c r="H164" s="94" t="s">
        <v>113</v>
      </c>
      <c r="I164" s="95"/>
      <c r="J164" s="95"/>
      <c r="K164" s="96"/>
      <c r="L164" s="97"/>
      <c r="M164" s="25" t="s">
        <v>9</v>
      </c>
      <c r="N164" s="94" t="s">
        <v>114</v>
      </c>
      <c r="O164" s="95"/>
      <c r="P164" s="95"/>
      <c r="Q164" s="96"/>
      <c r="R164" s="97"/>
      <c r="S164" s="25" t="s">
        <v>9</v>
      </c>
      <c r="T164" s="87"/>
      <c r="U164" s="88"/>
      <c r="V164" s="88"/>
      <c r="W164" s="88"/>
      <c r="X164" s="88"/>
      <c r="Y164" s="88"/>
    </row>
    <row r="165" spans="2:30" ht="18" customHeight="1" x14ac:dyDescent="0.15">
      <c r="B165" s="94" t="s">
        <v>115</v>
      </c>
      <c r="C165" s="95"/>
      <c r="D165" s="95"/>
      <c r="E165" s="96"/>
      <c r="F165" s="97"/>
      <c r="G165" s="25" t="s">
        <v>9</v>
      </c>
      <c r="H165" s="94" t="s">
        <v>116</v>
      </c>
      <c r="I165" s="95"/>
      <c r="J165" s="95"/>
      <c r="K165" s="96"/>
      <c r="L165" s="97"/>
      <c r="M165" s="25" t="s">
        <v>9</v>
      </c>
      <c r="N165" s="94" t="s">
        <v>117</v>
      </c>
      <c r="O165" s="95"/>
      <c r="P165" s="95"/>
      <c r="Q165" s="96"/>
      <c r="R165" s="97"/>
      <c r="S165" s="25" t="s">
        <v>9</v>
      </c>
      <c r="T165" s="87"/>
      <c r="U165" s="88"/>
      <c r="V165" s="88"/>
      <c r="W165" s="88"/>
      <c r="X165" s="88"/>
      <c r="Y165" s="88"/>
    </row>
    <row r="166" spans="2:30" ht="18" customHeight="1" thickBot="1" x14ac:dyDescent="0.2">
      <c r="B166" s="100" t="s">
        <v>118</v>
      </c>
      <c r="C166" s="101"/>
      <c r="D166" s="101"/>
      <c r="E166" s="107"/>
      <c r="F166" s="108"/>
      <c r="G166" s="26" t="s">
        <v>9</v>
      </c>
      <c r="H166" s="100" t="s">
        <v>119</v>
      </c>
      <c r="I166" s="101"/>
      <c r="J166" s="101"/>
      <c r="K166" s="107"/>
      <c r="L166" s="108"/>
      <c r="M166" s="26" t="s">
        <v>9</v>
      </c>
      <c r="N166" s="109" t="s">
        <v>120</v>
      </c>
      <c r="O166" s="110"/>
      <c r="P166" s="110"/>
      <c r="Q166" s="98">
        <f>SUM(E152:F166,K152:L166,Q152:R165)</f>
        <v>0</v>
      </c>
      <c r="R166" s="99"/>
      <c r="S166" s="26" t="s">
        <v>9</v>
      </c>
      <c r="T166" s="87"/>
      <c r="U166" s="88"/>
      <c r="V166" s="88"/>
      <c r="W166" s="88"/>
      <c r="X166" s="88"/>
      <c r="Y166" s="88"/>
    </row>
    <row r="167" spans="2:30" ht="18" customHeight="1" thickTop="1" x14ac:dyDescent="0.15">
      <c r="B167" s="27"/>
      <c r="C167" s="27"/>
      <c r="D167" s="27"/>
      <c r="E167" s="11"/>
      <c r="F167" s="11"/>
      <c r="G167" s="28"/>
      <c r="H167" s="27"/>
      <c r="I167" s="27"/>
      <c r="J167" s="27"/>
      <c r="K167" s="11"/>
      <c r="L167" s="11"/>
      <c r="M167" s="28"/>
      <c r="N167" s="29"/>
      <c r="O167" s="29"/>
      <c r="P167" s="29"/>
      <c r="Q167" s="37" t="s">
        <v>129</v>
      </c>
      <c r="R167" s="11"/>
      <c r="S167" s="28"/>
      <c r="T167" s="11"/>
      <c r="U167" s="30"/>
      <c r="V167" s="30"/>
      <c r="W167" s="30"/>
      <c r="X167" s="30"/>
      <c r="Y167" s="30"/>
    </row>
    <row r="168" spans="2:30" ht="18" customHeight="1" x14ac:dyDescent="0.15">
      <c r="I168" s="19"/>
      <c r="J168" s="19"/>
      <c r="K168" s="19"/>
      <c r="N168" s="18"/>
      <c r="O168" s="18"/>
      <c r="P168" s="23"/>
      <c r="Q168" s="18"/>
      <c r="R168" s="18"/>
      <c r="S168" s="18"/>
      <c r="T168" s="18"/>
      <c r="U168" s="18"/>
      <c r="V168" s="18"/>
      <c r="W168" s="18"/>
      <c r="X168" s="18"/>
      <c r="Y168" s="18"/>
    </row>
    <row r="169" spans="2:30" ht="18" customHeight="1" x14ac:dyDescent="0.15">
      <c r="B169" s="57" t="s">
        <v>140</v>
      </c>
      <c r="I169" s="2"/>
      <c r="J169" s="2"/>
      <c r="K169" s="2"/>
      <c r="N169" s="18"/>
      <c r="O169" s="18"/>
      <c r="P169" s="18"/>
      <c r="Q169" s="18"/>
      <c r="R169" s="18"/>
      <c r="S169" s="18"/>
      <c r="T169" s="18"/>
      <c r="U169" s="18"/>
      <c r="V169" s="18"/>
      <c r="W169" s="18"/>
      <c r="X169" s="18"/>
      <c r="Y169" s="18"/>
    </row>
    <row r="170" spans="2:30" ht="42.75" customHeight="1" thickBot="1" x14ac:dyDescent="0.2">
      <c r="B170" s="89" t="s">
        <v>242</v>
      </c>
      <c r="C170" s="89"/>
      <c r="D170" s="89"/>
      <c r="E170" s="89"/>
      <c r="F170" s="89"/>
      <c r="G170" s="89"/>
      <c r="H170" s="89"/>
      <c r="I170" s="89"/>
      <c r="J170" s="89"/>
      <c r="K170" s="89"/>
      <c r="L170" s="89"/>
      <c r="M170" s="89"/>
      <c r="N170" s="89"/>
      <c r="O170" s="89"/>
      <c r="P170" s="89"/>
      <c r="Q170" s="89"/>
      <c r="R170" s="89"/>
      <c r="S170" s="89"/>
      <c r="T170" s="89"/>
      <c r="U170" s="89"/>
      <c r="V170" s="89"/>
      <c r="W170" s="89"/>
      <c r="X170" s="89"/>
      <c r="Y170" s="89"/>
    </row>
    <row r="171" spans="2:30" s="12" customFormat="1" ht="18" customHeight="1" thickTop="1" thickBot="1" x14ac:dyDescent="0.2">
      <c r="B171" s="176" t="s">
        <v>216</v>
      </c>
      <c r="C171" s="177"/>
      <c r="D171" s="177"/>
      <c r="E171" s="177"/>
      <c r="F171" s="177"/>
      <c r="G171" s="106">
        <f>G33</f>
        <v>0</v>
      </c>
      <c r="H171" s="106"/>
      <c r="I171" s="235" t="s">
        <v>217</v>
      </c>
      <c r="J171" s="233"/>
      <c r="K171" s="233"/>
      <c r="L171" s="233"/>
      <c r="M171" s="233"/>
      <c r="N171" s="233"/>
      <c r="O171" s="233"/>
      <c r="P171" s="233"/>
      <c r="Q171" s="233"/>
      <c r="R171" s="233"/>
      <c r="S171" s="233"/>
      <c r="T171" s="234"/>
      <c r="AC171" s="8"/>
      <c r="AD171" s="8"/>
    </row>
    <row r="172" spans="2:30" ht="18" customHeight="1" thickTop="1" x14ac:dyDescent="0.15">
      <c r="B172" s="225" t="s">
        <v>245</v>
      </c>
      <c r="C172" s="226"/>
      <c r="D172" s="226"/>
      <c r="E172" s="226"/>
      <c r="F172" s="226"/>
      <c r="G172" s="227"/>
      <c r="H172" s="228"/>
      <c r="I172" s="66" t="s">
        <v>9</v>
      </c>
      <c r="J172" s="225" t="s">
        <v>247</v>
      </c>
      <c r="K172" s="226"/>
      <c r="L172" s="226"/>
      <c r="M172" s="226"/>
      <c r="N172" s="226"/>
      <c r="O172" s="227"/>
      <c r="P172" s="228"/>
      <c r="Q172" s="66" t="s">
        <v>9</v>
      </c>
      <c r="R172" s="225" t="s">
        <v>249</v>
      </c>
      <c r="S172" s="226"/>
      <c r="T172" s="226"/>
      <c r="U172" s="226"/>
      <c r="V172" s="226"/>
      <c r="W172" s="227"/>
      <c r="X172" s="228"/>
      <c r="Y172" s="9" t="s">
        <v>9</v>
      </c>
    </row>
    <row r="173" spans="2:30" ht="18" customHeight="1" thickBot="1" x14ac:dyDescent="0.2">
      <c r="B173" s="90" t="s">
        <v>246</v>
      </c>
      <c r="C173" s="91"/>
      <c r="D173" s="91"/>
      <c r="E173" s="91"/>
      <c r="F173" s="91"/>
      <c r="G173" s="92"/>
      <c r="H173" s="93"/>
      <c r="I173" s="67" t="s">
        <v>9</v>
      </c>
      <c r="J173" s="90" t="s">
        <v>248</v>
      </c>
      <c r="K173" s="91"/>
      <c r="L173" s="91"/>
      <c r="M173" s="91"/>
      <c r="N173" s="91"/>
      <c r="O173" s="92"/>
      <c r="P173" s="93"/>
      <c r="Q173" s="67" t="s">
        <v>9</v>
      </c>
      <c r="R173" s="90" t="s">
        <v>250</v>
      </c>
      <c r="S173" s="91"/>
      <c r="T173" s="91"/>
      <c r="U173" s="91"/>
      <c r="V173" s="91"/>
      <c r="W173" s="92"/>
      <c r="X173" s="93"/>
      <c r="Y173" s="10" t="s">
        <v>9</v>
      </c>
    </row>
    <row r="174" spans="2:30" ht="18" customHeight="1" thickTop="1" thickBot="1" x14ac:dyDescent="0.2">
      <c r="B174" s="102" t="s">
        <v>123</v>
      </c>
      <c r="C174" s="103"/>
      <c r="D174" s="103"/>
      <c r="E174" s="103"/>
      <c r="F174" s="104"/>
      <c r="G174" s="105">
        <f>G172+O172+W172+G173+O173+W173</f>
        <v>0</v>
      </c>
      <c r="H174" s="106"/>
      <c r="I174" s="32" t="s">
        <v>9</v>
      </c>
      <c r="J174" s="61"/>
      <c r="K174" s="62"/>
      <c r="L174" s="62"/>
      <c r="M174" s="62"/>
      <c r="N174" s="62"/>
      <c r="O174" s="62"/>
      <c r="P174" s="62"/>
      <c r="Q174" s="62"/>
      <c r="R174" s="62"/>
      <c r="S174" s="62"/>
      <c r="T174" s="62"/>
      <c r="U174" s="62"/>
      <c r="V174" s="62"/>
      <c r="W174" s="62"/>
      <c r="X174" s="62"/>
      <c r="Y174" s="62"/>
      <c r="Z174" s="62"/>
    </row>
    <row r="175" spans="2:30" ht="18" customHeight="1" thickTop="1" x14ac:dyDescent="0.15">
      <c r="B175" s="37"/>
      <c r="C175" s="7"/>
      <c r="D175" s="37"/>
      <c r="E175" s="37"/>
      <c r="F175" s="37"/>
      <c r="G175" s="34" t="s">
        <v>136</v>
      </c>
      <c r="H175" s="37"/>
      <c r="I175" s="37"/>
      <c r="J175" s="37"/>
      <c r="K175" s="37"/>
      <c r="L175" s="37"/>
      <c r="N175" s="38"/>
      <c r="Q175" s="38"/>
    </row>
    <row r="176" spans="2:30" ht="18" customHeight="1" x14ac:dyDescent="0.15">
      <c r="B176" s="229" t="str">
        <f>IF(G174&gt;G171,"【!!要確認!!】R5.4.1時点の利用者の人数を超えています。","")</f>
        <v/>
      </c>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68"/>
    </row>
    <row r="177" spans="2:30" ht="18" customHeight="1" x14ac:dyDescent="0.15">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2:30" ht="18" customHeight="1" thickBot="1" x14ac:dyDescent="0.2">
      <c r="B178" s="89" t="s">
        <v>218</v>
      </c>
      <c r="C178" s="89"/>
      <c r="D178" s="89"/>
      <c r="E178" s="89"/>
      <c r="F178" s="89"/>
      <c r="G178" s="89"/>
      <c r="H178" s="89"/>
      <c r="I178" s="89"/>
      <c r="J178" s="89"/>
      <c r="K178" s="89"/>
      <c r="L178" s="89"/>
      <c r="M178" s="89"/>
      <c r="N178" s="89"/>
      <c r="O178" s="89"/>
      <c r="P178" s="89"/>
      <c r="Q178" s="89"/>
      <c r="R178" s="89"/>
      <c r="S178" s="89"/>
      <c r="T178" s="89"/>
      <c r="U178" s="89"/>
      <c r="V178" s="89"/>
      <c r="W178" s="89"/>
      <c r="X178" s="89"/>
      <c r="Y178" s="89"/>
    </row>
    <row r="179" spans="2:30" s="12" customFormat="1" ht="18" customHeight="1" thickTop="1" x14ac:dyDescent="0.15">
      <c r="B179" s="225" t="s">
        <v>245</v>
      </c>
      <c r="C179" s="226"/>
      <c r="D179" s="226"/>
      <c r="E179" s="226"/>
      <c r="F179" s="226"/>
      <c r="G179" s="227"/>
      <c r="H179" s="228"/>
      <c r="I179" s="66" t="s">
        <v>9</v>
      </c>
      <c r="J179" s="225" t="s">
        <v>247</v>
      </c>
      <c r="K179" s="226"/>
      <c r="L179" s="226"/>
      <c r="M179" s="226"/>
      <c r="N179" s="226"/>
      <c r="O179" s="227"/>
      <c r="P179" s="228"/>
      <c r="Q179" s="66" t="s">
        <v>9</v>
      </c>
      <c r="R179" s="225" t="s">
        <v>249</v>
      </c>
      <c r="S179" s="226"/>
      <c r="T179" s="226"/>
      <c r="U179" s="226"/>
      <c r="V179" s="226"/>
      <c r="W179" s="227"/>
      <c r="X179" s="228"/>
      <c r="Y179" s="9" t="s">
        <v>9</v>
      </c>
      <c r="AC179" s="8"/>
      <c r="AD179" s="8"/>
    </row>
    <row r="180" spans="2:30" ht="18" customHeight="1" thickBot="1" x14ac:dyDescent="0.2">
      <c r="B180" s="90" t="s">
        <v>246</v>
      </c>
      <c r="C180" s="91"/>
      <c r="D180" s="91"/>
      <c r="E180" s="91"/>
      <c r="F180" s="91"/>
      <c r="G180" s="92"/>
      <c r="H180" s="93"/>
      <c r="I180" s="67" t="s">
        <v>9</v>
      </c>
      <c r="J180" s="90" t="s">
        <v>248</v>
      </c>
      <c r="K180" s="91"/>
      <c r="L180" s="91"/>
      <c r="M180" s="91"/>
      <c r="N180" s="91"/>
      <c r="O180" s="92"/>
      <c r="P180" s="93"/>
      <c r="Q180" s="67" t="s">
        <v>9</v>
      </c>
      <c r="R180" s="90" t="s">
        <v>250</v>
      </c>
      <c r="S180" s="91"/>
      <c r="T180" s="91"/>
      <c r="U180" s="91"/>
      <c r="V180" s="91"/>
      <c r="W180" s="92"/>
      <c r="X180" s="93"/>
      <c r="Y180" s="10" t="s">
        <v>9</v>
      </c>
    </row>
    <row r="181" spans="2:30" ht="18" customHeight="1" thickTop="1" thickBot="1" x14ac:dyDescent="0.2">
      <c r="B181" s="102" t="s">
        <v>123</v>
      </c>
      <c r="C181" s="103"/>
      <c r="D181" s="103"/>
      <c r="E181" s="103"/>
      <c r="F181" s="104"/>
      <c r="G181" s="105">
        <f>G179+O179+W179+G180+O180+W180</f>
        <v>0</v>
      </c>
      <c r="H181" s="106"/>
      <c r="I181" s="32" t="s">
        <v>9</v>
      </c>
      <c r="J181" s="61"/>
      <c r="K181" s="62"/>
      <c r="L181" s="62"/>
      <c r="M181" s="62"/>
      <c r="N181" s="62"/>
      <c r="O181" s="62"/>
      <c r="P181" s="62"/>
      <c r="Q181" s="62"/>
      <c r="R181" s="62"/>
      <c r="S181" s="62"/>
      <c r="T181" s="62"/>
      <c r="U181" s="62"/>
      <c r="V181" s="62"/>
      <c r="W181" s="62"/>
      <c r="X181" s="62"/>
      <c r="Y181" s="62"/>
    </row>
    <row r="182" spans="2:30" ht="18" customHeight="1" thickTop="1" x14ac:dyDescent="0.15">
      <c r="B182" s="58"/>
      <c r="C182" s="7"/>
      <c r="D182" s="58"/>
      <c r="E182" s="58"/>
      <c r="F182" s="58"/>
      <c r="G182" s="34" t="s">
        <v>136</v>
      </c>
      <c r="H182" s="58"/>
      <c r="I182" s="58"/>
      <c r="J182" s="58"/>
      <c r="K182" s="58"/>
      <c r="L182" s="58"/>
      <c r="N182" s="59"/>
      <c r="Q182" s="59"/>
      <c r="Z182" s="68"/>
    </row>
    <row r="183" spans="2:30" ht="18" customHeight="1" x14ac:dyDescent="0.15">
      <c r="B183" s="65" t="str">
        <f>IF(O177&gt;O148,"【!!要確認!!】「知的障がい」について、R5.3.31時点で就労継続中の者が過去３年間の利用者数を超えています。","")</f>
        <v/>
      </c>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2:30" ht="18" customHeight="1" x14ac:dyDescent="0.15">
      <c r="B184" s="65" t="str">
        <f>IF(G179&gt;G172,"【!!要確認!!】「就労移行支援」について、（１）の回答人数を超えています。","")</f>
        <v/>
      </c>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2:30" ht="18" customHeight="1" x14ac:dyDescent="0.15">
      <c r="B185" s="65" t="str">
        <f>IF(O179&gt;O172,"【!!要確認!!】「就労継続支援Ａ型」について、（１）の回答人数を超えています。","")</f>
        <v/>
      </c>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2:30" ht="18" customHeight="1" x14ac:dyDescent="0.15">
      <c r="B186" s="65" t="str">
        <f>IF(W179&gt;W172,"【!!要確認!!】「就労継続支援Ｂ型」について、（１）の回答人数を超えています。","")</f>
        <v/>
      </c>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2:30" ht="18" customHeight="1" x14ac:dyDescent="0.15">
      <c r="B187" s="65" t="str">
        <f>IF(G180&gt;G173,"【!!要確認!!】「生活介護」について、（１）の回答人数を超えています。","")</f>
        <v/>
      </c>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2:30" ht="18" customHeight="1" x14ac:dyDescent="0.15">
      <c r="B188" s="65" t="str">
        <f>IF(O180&gt;O173,"【!!要確認!!】「自立訓練（機能訓練）」について、（１）の回答人数を超えています。","")</f>
        <v/>
      </c>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2:30" ht="18" customHeight="1" x14ac:dyDescent="0.15">
      <c r="B189" s="65" t="str">
        <f>IF(W180&gt;W173,"【!!要確認!!】「自立訓練（生活訓練）」について、（１）の回答人数を超えています。","")</f>
        <v/>
      </c>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1" spans="2:30" ht="18" customHeight="1" thickBot="1" x14ac:dyDescent="0.2">
      <c r="B191" s="57" t="s">
        <v>219</v>
      </c>
    </row>
    <row r="192" spans="2:30" ht="18" customHeight="1" thickTop="1" x14ac:dyDescent="0.15">
      <c r="B192" s="149"/>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1"/>
    </row>
    <row r="193" spans="2:25" ht="18" customHeight="1" x14ac:dyDescent="0.15">
      <c r="B193" s="152"/>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4"/>
    </row>
    <row r="194" spans="2:25" ht="18" customHeight="1" x14ac:dyDescent="0.15">
      <c r="B194" s="152"/>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4"/>
    </row>
    <row r="195" spans="2:25" ht="18" customHeight="1" thickBot="1" x14ac:dyDescent="0.2">
      <c r="B195" s="155"/>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7"/>
    </row>
    <row r="196" spans="2:25" ht="18" customHeight="1" thickTop="1" x14ac:dyDescent="0.15"/>
    <row r="197" spans="2:25" ht="18" customHeight="1" thickBot="1" x14ac:dyDescent="0.2"/>
    <row r="198" spans="2:25" s="46" customFormat="1" ht="8.25" customHeight="1" thickTop="1" x14ac:dyDescent="0.15">
      <c r="B198" s="47"/>
      <c r="C198" s="48"/>
      <c r="D198" s="48"/>
      <c r="E198" s="48"/>
      <c r="F198" s="48"/>
      <c r="G198" s="48"/>
      <c r="H198" s="48"/>
      <c r="I198" s="48"/>
      <c r="J198" s="48"/>
      <c r="K198" s="48"/>
      <c r="L198" s="48"/>
      <c r="M198" s="48"/>
      <c r="N198" s="48"/>
      <c r="O198" s="48"/>
      <c r="P198" s="48"/>
      <c r="Q198" s="48"/>
      <c r="R198" s="48"/>
      <c r="S198" s="48"/>
      <c r="T198" s="48"/>
      <c r="U198" s="48"/>
      <c r="V198" s="48"/>
      <c r="W198" s="48"/>
      <c r="X198" s="49"/>
    </row>
    <row r="199" spans="2:25" s="46" customFormat="1" ht="18" customHeight="1" x14ac:dyDescent="0.15">
      <c r="B199" s="50" t="s">
        <v>154</v>
      </c>
      <c r="X199" s="51"/>
    </row>
    <row r="200" spans="2:25" s="46" customFormat="1" ht="18" customHeight="1" x14ac:dyDescent="0.15">
      <c r="B200" s="50" t="s">
        <v>220</v>
      </c>
      <c r="X200" s="51"/>
    </row>
    <row r="201" spans="2:25" s="46" customFormat="1" ht="18" customHeight="1" x14ac:dyDescent="0.15">
      <c r="B201" s="50" t="s">
        <v>155</v>
      </c>
      <c r="X201" s="51"/>
    </row>
    <row r="202" spans="2:25" s="46" customFormat="1" ht="8.25" customHeight="1" thickBot="1" x14ac:dyDescent="0.2">
      <c r="B202" s="52"/>
      <c r="C202" s="53"/>
      <c r="D202" s="53"/>
      <c r="E202" s="53"/>
      <c r="F202" s="53"/>
      <c r="G202" s="53"/>
      <c r="H202" s="53"/>
      <c r="I202" s="53"/>
      <c r="J202" s="53"/>
      <c r="K202" s="53"/>
      <c r="L202" s="53"/>
      <c r="M202" s="53"/>
      <c r="N202" s="53"/>
      <c r="O202" s="53"/>
      <c r="P202" s="53"/>
      <c r="Q202" s="53"/>
      <c r="R202" s="53"/>
      <c r="S202" s="53"/>
      <c r="T202" s="53"/>
      <c r="U202" s="53"/>
      <c r="V202" s="53"/>
      <c r="W202" s="53"/>
      <c r="X202" s="54"/>
    </row>
    <row r="203" spans="2:25" ht="18" customHeight="1" thickTop="1" x14ac:dyDescent="0.15"/>
  </sheetData>
  <mergeCells count="573">
    <mergeCell ref="C15:I15"/>
    <mergeCell ref="I37:J37"/>
    <mergeCell ref="B95:Y95"/>
    <mergeCell ref="I130:Q130"/>
    <mergeCell ref="I171:T171"/>
    <mergeCell ref="B60:Y60"/>
    <mergeCell ref="W131:X131"/>
    <mergeCell ref="G172:H172"/>
    <mergeCell ref="O172:P172"/>
    <mergeCell ref="J172:N172"/>
    <mergeCell ref="B145:G145"/>
    <mergeCell ref="H145:I145"/>
    <mergeCell ref="B70:G70"/>
    <mergeCell ref="H70:I70"/>
    <mergeCell ref="B105:G105"/>
    <mergeCell ref="H105:I105"/>
    <mergeCell ref="B131:F131"/>
    <mergeCell ref="G131:H131"/>
    <mergeCell ref="J131:N131"/>
    <mergeCell ref="O131:P131"/>
    <mergeCell ref="R131:V131"/>
    <mergeCell ref="B113:D113"/>
    <mergeCell ref="E113:F113"/>
    <mergeCell ref="J15:Y15"/>
    <mergeCell ref="B179:F179"/>
    <mergeCell ref="B170:Y170"/>
    <mergeCell ref="G179:H179"/>
    <mergeCell ref="B176:Y176"/>
    <mergeCell ref="J179:N179"/>
    <mergeCell ref="O179:P179"/>
    <mergeCell ref="R179:V179"/>
    <mergeCell ref="W179:X179"/>
    <mergeCell ref="G173:H173"/>
    <mergeCell ref="O173:P173"/>
    <mergeCell ref="W172:X172"/>
    <mergeCell ref="W173:X173"/>
    <mergeCell ref="R172:V172"/>
    <mergeCell ref="B172:F172"/>
    <mergeCell ref="B116:D116"/>
    <mergeCell ref="E116:F116"/>
    <mergeCell ref="H116:J116"/>
    <mergeCell ref="K116:L116"/>
    <mergeCell ref="N116:P116"/>
    <mergeCell ref="B173:F173"/>
    <mergeCell ref="J173:N173"/>
    <mergeCell ref="R173:V173"/>
    <mergeCell ref="W147:X147"/>
    <mergeCell ref="O134:Y135"/>
    <mergeCell ref="B171:F171"/>
    <mergeCell ref="G171:H171"/>
    <mergeCell ref="B148:Z148"/>
    <mergeCell ref="B151:G151"/>
    <mergeCell ref="H151:I151"/>
    <mergeCell ref="K152:L152"/>
    <mergeCell ref="N152:P152"/>
    <mergeCell ref="Q152:R152"/>
    <mergeCell ref="B152:D152"/>
    <mergeCell ref="E152:F152"/>
    <mergeCell ref="H152:J152"/>
    <mergeCell ref="B147:F147"/>
    <mergeCell ref="G147:H147"/>
    <mergeCell ref="J147:N147"/>
    <mergeCell ref="W72:X72"/>
    <mergeCell ref="B72:F72"/>
    <mergeCell ref="G72:H72"/>
    <mergeCell ref="J72:N72"/>
    <mergeCell ref="O72:P72"/>
    <mergeCell ref="R72:V72"/>
    <mergeCell ref="B71:F71"/>
    <mergeCell ref="G71:H71"/>
    <mergeCell ref="J71:N71"/>
    <mergeCell ref="O71:P71"/>
    <mergeCell ref="B31:F31"/>
    <mergeCell ref="B37:F37"/>
    <mergeCell ref="G37:H37"/>
    <mergeCell ref="B62:F62"/>
    <mergeCell ref="G62:H62"/>
    <mergeCell ref="I62:Y62"/>
    <mergeCell ref="B40:Y40"/>
    <mergeCell ref="G32:H32"/>
    <mergeCell ref="G38:H38"/>
    <mergeCell ref="W38:X38"/>
    <mergeCell ref="B39:F39"/>
    <mergeCell ref="G39:H39"/>
    <mergeCell ref="J39:N39"/>
    <mergeCell ref="W39:X39"/>
    <mergeCell ref="B47:D47"/>
    <mergeCell ref="E47:F47"/>
    <mergeCell ref="H47:J47"/>
    <mergeCell ref="K47:L47"/>
    <mergeCell ref="N47:P47"/>
    <mergeCell ref="Q47:R47"/>
    <mergeCell ref="B48:D48"/>
    <mergeCell ref="E48:F48"/>
    <mergeCell ref="H48:J48"/>
    <mergeCell ref="K48:L48"/>
    <mergeCell ref="P24:Y24"/>
    <mergeCell ref="P26:Y26"/>
    <mergeCell ref="N24:O24"/>
    <mergeCell ref="N26:O26"/>
    <mergeCell ref="R31:V31"/>
    <mergeCell ref="W31:X31"/>
    <mergeCell ref="G31:H31"/>
    <mergeCell ref="J31:N31"/>
    <mergeCell ref="O31:P31"/>
    <mergeCell ref="B14:I14"/>
    <mergeCell ref="B2:Y2"/>
    <mergeCell ref="J9:Y9"/>
    <mergeCell ref="B9:I9"/>
    <mergeCell ref="B11:I11"/>
    <mergeCell ref="B12:I12"/>
    <mergeCell ref="B13:I13"/>
    <mergeCell ref="B10:I10"/>
    <mergeCell ref="J11:Y11"/>
    <mergeCell ref="J10:Y10"/>
    <mergeCell ref="J12:Y12"/>
    <mergeCell ref="J13:Y13"/>
    <mergeCell ref="B5:Y5"/>
    <mergeCell ref="B4:Y4"/>
    <mergeCell ref="J14:Y14"/>
    <mergeCell ref="J18:Y18"/>
    <mergeCell ref="J19:Y19"/>
    <mergeCell ref="J20:Y20"/>
    <mergeCell ref="J21:Y21"/>
    <mergeCell ref="B18:I18"/>
    <mergeCell ref="B19:I19"/>
    <mergeCell ref="B20:I20"/>
    <mergeCell ref="B21:I21"/>
    <mergeCell ref="B16:I16"/>
    <mergeCell ref="B17:I17"/>
    <mergeCell ref="J16:K16"/>
    <mergeCell ref="L16:P16"/>
    <mergeCell ref="J17:Y17"/>
    <mergeCell ref="Q16:R16"/>
    <mergeCell ref="S16:Y16"/>
    <mergeCell ref="N48:P48"/>
    <mergeCell ref="Q48:R48"/>
    <mergeCell ref="B49:D49"/>
    <mergeCell ref="E49:F49"/>
    <mergeCell ref="H49:J49"/>
    <mergeCell ref="Q116:R116"/>
    <mergeCell ref="B117:D117"/>
    <mergeCell ref="W32:X32"/>
    <mergeCell ref="B174:F174"/>
    <mergeCell ref="G174:H174"/>
    <mergeCell ref="B33:F33"/>
    <mergeCell ref="B32:F32"/>
    <mergeCell ref="B42:Y42"/>
    <mergeCell ref="B44:D44"/>
    <mergeCell ref="E44:F44"/>
    <mergeCell ref="W64:X64"/>
    <mergeCell ref="B63:F63"/>
    <mergeCell ref="G63:H63"/>
    <mergeCell ref="J63:N63"/>
    <mergeCell ref="O63:P63"/>
    <mergeCell ref="R63:V63"/>
    <mergeCell ref="W63:X63"/>
    <mergeCell ref="B64:F64"/>
    <mergeCell ref="G64:H64"/>
    <mergeCell ref="J64:N64"/>
    <mergeCell ref="O64:P64"/>
    <mergeCell ref="R64:V64"/>
    <mergeCell ref="J32:N32"/>
    <mergeCell ref="O32:P32"/>
    <mergeCell ref="G33:H33"/>
    <mergeCell ref="O39:P39"/>
    <mergeCell ref="R32:V32"/>
    <mergeCell ref="J38:N38"/>
    <mergeCell ref="O38:P38"/>
    <mergeCell ref="R38:V38"/>
    <mergeCell ref="H43:I43"/>
    <mergeCell ref="B43:G43"/>
    <mergeCell ref="B38:F38"/>
    <mergeCell ref="R39:V39"/>
    <mergeCell ref="K49:L49"/>
    <mergeCell ref="N49:P49"/>
    <mergeCell ref="Q49:R49"/>
    <mergeCell ref="B50:D50"/>
    <mergeCell ref="E50:F50"/>
    <mergeCell ref="H50:J50"/>
    <mergeCell ref="K50:L50"/>
    <mergeCell ref="N50:P50"/>
    <mergeCell ref="Q50:R50"/>
    <mergeCell ref="B46:D46"/>
    <mergeCell ref="E46:F46"/>
    <mergeCell ref="H46:J46"/>
    <mergeCell ref="K46:L46"/>
    <mergeCell ref="N46:P46"/>
    <mergeCell ref="Q46:R46"/>
    <mergeCell ref="H44:J44"/>
    <mergeCell ref="K44:L44"/>
    <mergeCell ref="N44:P44"/>
    <mergeCell ref="Q44:R44"/>
    <mergeCell ref="B45:D45"/>
    <mergeCell ref="E45:F45"/>
    <mergeCell ref="H45:J45"/>
    <mergeCell ref="K45:L45"/>
    <mergeCell ref="N45:P45"/>
    <mergeCell ref="Q45:R45"/>
    <mergeCell ref="B51:D51"/>
    <mergeCell ref="E51:F51"/>
    <mergeCell ref="H51:J51"/>
    <mergeCell ref="K51:L51"/>
    <mergeCell ref="N51:P51"/>
    <mergeCell ref="Q51:R51"/>
    <mergeCell ref="N52:P52"/>
    <mergeCell ref="Q52:R52"/>
    <mergeCell ref="B53:D53"/>
    <mergeCell ref="E53:F53"/>
    <mergeCell ref="H53:J53"/>
    <mergeCell ref="K53:L53"/>
    <mergeCell ref="N53:P53"/>
    <mergeCell ref="Q53:R53"/>
    <mergeCell ref="B52:D52"/>
    <mergeCell ref="E52:F52"/>
    <mergeCell ref="H52:J52"/>
    <mergeCell ref="K52:L52"/>
    <mergeCell ref="H55:J55"/>
    <mergeCell ref="K55:L55"/>
    <mergeCell ref="N55:P55"/>
    <mergeCell ref="Q55:R55"/>
    <mergeCell ref="B54:D54"/>
    <mergeCell ref="E54:F54"/>
    <mergeCell ref="H54:J54"/>
    <mergeCell ref="K54:L54"/>
    <mergeCell ref="N54:P54"/>
    <mergeCell ref="Q54:R54"/>
    <mergeCell ref="B55:D55"/>
    <mergeCell ref="E55:F55"/>
    <mergeCell ref="B75:Y75"/>
    <mergeCell ref="B77:D77"/>
    <mergeCell ref="E77:F77"/>
    <mergeCell ref="H77:J77"/>
    <mergeCell ref="K77:L77"/>
    <mergeCell ref="N77:P77"/>
    <mergeCell ref="Q77:R77"/>
    <mergeCell ref="B73:Y73"/>
    <mergeCell ref="Q56:R56"/>
    <mergeCell ref="B57:D57"/>
    <mergeCell ref="E57:F57"/>
    <mergeCell ref="H57:J57"/>
    <mergeCell ref="R71:V71"/>
    <mergeCell ref="W71:X71"/>
    <mergeCell ref="T51:Y58"/>
    <mergeCell ref="B65:F65"/>
    <mergeCell ref="G65:H65"/>
    <mergeCell ref="J65:Z65"/>
    <mergeCell ref="B56:D56"/>
    <mergeCell ref="E56:F56"/>
    <mergeCell ref="H56:J56"/>
    <mergeCell ref="K56:L56"/>
    <mergeCell ref="N56:P56"/>
    <mergeCell ref="N57:P57"/>
    <mergeCell ref="B78:D78"/>
    <mergeCell ref="E78:F78"/>
    <mergeCell ref="H78:J78"/>
    <mergeCell ref="K78:L78"/>
    <mergeCell ref="N78:P78"/>
    <mergeCell ref="Q78:R78"/>
    <mergeCell ref="B76:G76"/>
    <mergeCell ref="H76:I76"/>
    <mergeCell ref="B79:D79"/>
    <mergeCell ref="E79:F79"/>
    <mergeCell ref="H79:J79"/>
    <mergeCell ref="K79:L79"/>
    <mergeCell ref="N79:P79"/>
    <mergeCell ref="Q79:R79"/>
    <mergeCell ref="B80:D80"/>
    <mergeCell ref="E80:F80"/>
    <mergeCell ref="H80:J80"/>
    <mergeCell ref="K80:L80"/>
    <mergeCell ref="N80:P80"/>
    <mergeCell ref="Q80:R80"/>
    <mergeCell ref="B85:D85"/>
    <mergeCell ref="E85:F85"/>
    <mergeCell ref="H85:J85"/>
    <mergeCell ref="K85:L85"/>
    <mergeCell ref="N85:P85"/>
    <mergeCell ref="Q85:R85"/>
    <mergeCell ref="B81:D81"/>
    <mergeCell ref="E81:F81"/>
    <mergeCell ref="H81:J81"/>
    <mergeCell ref="K81:L81"/>
    <mergeCell ref="N81:P81"/>
    <mergeCell ref="Q81:R81"/>
    <mergeCell ref="B82:D82"/>
    <mergeCell ref="E82:F82"/>
    <mergeCell ref="H82:J82"/>
    <mergeCell ref="K82:L82"/>
    <mergeCell ref="N82:P82"/>
    <mergeCell ref="Q82:R82"/>
    <mergeCell ref="T84:Y91"/>
    <mergeCell ref="B83:D83"/>
    <mergeCell ref="E83:F83"/>
    <mergeCell ref="H83:J83"/>
    <mergeCell ref="K83:L83"/>
    <mergeCell ref="N83:P83"/>
    <mergeCell ref="Q83:R83"/>
    <mergeCell ref="B84:D84"/>
    <mergeCell ref="E84:F84"/>
    <mergeCell ref="H84:J84"/>
    <mergeCell ref="K84:L84"/>
    <mergeCell ref="N84:P84"/>
    <mergeCell ref="Q84:R84"/>
    <mergeCell ref="K89:L89"/>
    <mergeCell ref="N89:P89"/>
    <mergeCell ref="Q89:R89"/>
    <mergeCell ref="B86:D86"/>
    <mergeCell ref="E86:F86"/>
    <mergeCell ref="H86:J86"/>
    <mergeCell ref="K86:L86"/>
    <mergeCell ref="N86:P86"/>
    <mergeCell ref="Q86:R86"/>
    <mergeCell ref="B88:D88"/>
    <mergeCell ref="E88:F88"/>
    <mergeCell ref="H88:J88"/>
    <mergeCell ref="K88:L88"/>
    <mergeCell ref="N88:P88"/>
    <mergeCell ref="Q88:R88"/>
    <mergeCell ref="B87:D87"/>
    <mergeCell ref="E87:F87"/>
    <mergeCell ref="H87:J87"/>
    <mergeCell ref="K87:L87"/>
    <mergeCell ref="N87:P87"/>
    <mergeCell ref="Q87:R87"/>
    <mergeCell ref="J101:N101"/>
    <mergeCell ref="O101:P101"/>
    <mergeCell ref="R101:V101"/>
    <mergeCell ref="K114:L114"/>
    <mergeCell ref="N114:P114"/>
    <mergeCell ref="Q114:R114"/>
    <mergeCell ref="B115:D115"/>
    <mergeCell ref="E115:F115"/>
    <mergeCell ref="H115:J115"/>
    <mergeCell ref="K115:L115"/>
    <mergeCell ref="N115:P115"/>
    <mergeCell ref="O107:P107"/>
    <mergeCell ref="H113:J113"/>
    <mergeCell ref="K113:L113"/>
    <mergeCell ref="N113:P113"/>
    <mergeCell ref="Q113:R113"/>
    <mergeCell ref="B114:D114"/>
    <mergeCell ref="E114:F114"/>
    <mergeCell ref="Q115:R115"/>
    <mergeCell ref="H114:J114"/>
    <mergeCell ref="R107:V107"/>
    <mergeCell ref="G106:H106"/>
    <mergeCell ref="O106:P106"/>
    <mergeCell ref="W107:X107"/>
    <mergeCell ref="N117:P117"/>
    <mergeCell ref="B118:D118"/>
    <mergeCell ref="K118:L118"/>
    <mergeCell ref="N118:P118"/>
    <mergeCell ref="Q118:R118"/>
    <mergeCell ref="W101:X101"/>
    <mergeCell ref="B102:F102"/>
    <mergeCell ref="G102:H102"/>
    <mergeCell ref="J102:N102"/>
    <mergeCell ref="O102:P102"/>
    <mergeCell ref="R102:V102"/>
    <mergeCell ref="W102:X102"/>
    <mergeCell ref="B112:D112"/>
    <mergeCell ref="E112:F112"/>
    <mergeCell ref="H112:J112"/>
    <mergeCell ref="K112:L112"/>
    <mergeCell ref="N112:P112"/>
    <mergeCell ref="Q112:R112"/>
    <mergeCell ref="B106:F106"/>
    <mergeCell ref="J106:N106"/>
    <mergeCell ref="R106:V106"/>
    <mergeCell ref="B101:F101"/>
    <mergeCell ref="G101:H101"/>
    <mergeCell ref="B192:Y195"/>
    <mergeCell ref="B124:D124"/>
    <mergeCell ref="E124:F124"/>
    <mergeCell ref="H124:J124"/>
    <mergeCell ref="K124:L124"/>
    <mergeCell ref="N124:P124"/>
    <mergeCell ref="Q124:R124"/>
    <mergeCell ref="B125:D125"/>
    <mergeCell ref="E125:F125"/>
    <mergeCell ref="H125:J125"/>
    <mergeCell ref="K125:L125"/>
    <mergeCell ref="N125:P125"/>
    <mergeCell ref="Q125:R125"/>
    <mergeCell ref="B126:D126"/>
    <mergeCell ref="E126:F126"/>
    <mergeCell ref="O147:P147"/>
    <mergeCell ref="R147:V147"/>
    <mergeCell ref="G132:H132"/>
    <mergeCell ref="J132:N132"/>
    <mergeCell ref="O132:P132"/>
    <mergeCell ref="R132:V132"/>
    <mergeCell ref="T120:Y126"/>
    <mergeCell ref="H126:J126"/>
    <mergeCell ref="K126:L126"/>
    <mergeCell ref="B91:D91"/>
    <mergeCell ref="E91:F91"/>
    <mergeCell ref="H91:J91"/>
    <mergeCell ref="K91:L91"/>
    <mergeCell ref="N91:P91"/>
    <mergeCell ref="Q91:R91"/>
    <mergeCell ref="B90:D90"/>
    <mergeCell ref="E90:F90"/>
    <mergeCell ref="H90:J90"/>
    <mergeCell ref="K90:L90"/>
    <mergeCell ref="N90:P90"/>
    <mergeCell ref="Q90:R90"/>
    <mergeCell ref="B89:D89"/>
    <mergeCell ref="E89:F89"/>
    <mergeCell ref="H89:J89"/>
    <mergeCell ref="N120:P120"/>
    <mergeCell ref="Q120:R120"/>
    <mergeCell ref="Q121:R121"/>
    <mergeCell ref="Q57:R57"/>
    <mergeCell ref="B58:D58"/>
    <mergeCell ref="E58:F58"/>
    <mergeCell ref="H58:J58"/>
    <mergeCell ref="K58:L58"/>
    <mergeCell ref="K57:L57"/>
    <mergeCell ref="N58:P58"/>
    <mergeCell ref="Q58:R58"/>
    <mergeCell ref="B107:F107"/>
    <mergeCell ref="B108:Z108"/>
    <mergeCell ref="G107:H107"/>
    <mergeCell ref="J107:N107"/>
    <mergeCell ref="B111:G111"/>
    <mergeCell ref="H111:I111"/>
    <mergeCell ref="B119:D119"/>
    <mergeCell ref="E119:F119"/>
    <mergeCell ref="W106:X106"/>
    <mergeCell ref="H119:J119"/>
    <mergeCell ref="B146:F146"/>
    <mergeCell ref="G146:H146"/>
    <mergeCell ref="J146:N146"/>
    <mergeCell ref="O146:P146"/>
    <mergeCell ref="R146:V146"/>
    <mergeCell ref="W146:X146"/>
    <mergeCell ref="K119:L119"/>
    <mergeCell ref="N119:P119"/>
    <mergeCell ref="Q119:R119"/>
    <mergeCell ref="B123:D123"/>
    <mergeCell ref="E123:F123"/>
    <mergeCell ref="B122:D122"/>
    <mergeCell ref="E122:F122"/>
    <mergeCell ref="H122:J122"/>
    <mergeCell ref="K122:L122"/>
    <mergeCell ref="H123:J123"/>
    <mergeCell ref="K123:L123"/>
    <mergeCell ref="B121:D121"/>
    <mergeCell ref="E121:F121"/>
    <mergeCell ref="H121:J121"/>
    <mergeCell ref="K121:L121"/>
    <mergeCell ref="H120:J120"/>
    <mergeCell ref="K120:L120"/>
    <mergeCell ref="N121:P121"/>
    <mergeCell ref="B130:F130"/>
    <mergeCell ref="G130:H130"/>
    <mergeCell ref="W132:X132"/>
    <mergeCell ref="Q126:R126"/>
    <mergeCell ref="N122:P122"/>
    <mergeCell ref="Q122:R122"/>
    <mergeCell ref="C135:I135"/>
    <mergeCell ref="J135:K135"/>
    <mergeCell ref="E117:F117"/>
    <mergeCell ref="H117:J117"/>
    <mergeCell ref="B132:F132"/>
    <mergeCell ref="B133:F133"/>
    <mergeCell ref="G133:H133"/>
    <mergeCell ref="J133:Z133"/>
    <mergeCell ref="K117:L117"/>
    <mergeCell ref="E118:F118"/>
    <mergeCell ref="H118:J118"/>
    <mergeCell ref="Q117:R117"/>
    <mergeCell ref="B120:D120"/>
    <mergeCell ref="E120:F120"/>
    <mergeCell ref="N123:P123"/>
    <mergeCell ref="N126:P126"/>
    <mergeCell ref="Q123:R123"/>
    <mergeCell ref="B154:D154"/>
    <mergeCell ref="E154:F154"/>
    <mergeCell ref="H154:J154"/>
    <mergeCell ref="K154:L154"/>
    <mergeCell ref="N154:P154"/>
    <mergeCell ref="Q154:R154"/>
    <mergeCell ref="B153:D153"/>
    <mergeCell ref="E153:F153"/>
    <mergeCell ref="H153:J153"/>
    <mergeCell ref="K153:L153"/>
    <mergeCell ref="N153:P153"/>
    <mergeCell ref="Q153:R153"/>
    <mergeCell ref="N164:P164"/>
    <mergeCell ref="Q164:R164"/>
    <mergeCell ref="N166:P166"/>
    <mergeCell ref="B161:D161"/>
    <mergeCell ref="B155:D155"/>
    <mergeCell ref="E155:F155"/>
    <mergeCell ref="H155:J155"/>
    <mergeCell ref="K155:L155"/>
    <mergeCell ref="B156:D156"/>
    <mergeCell ref="E156:F156"/>
    <mergeCell ref="H156:J156"/>
    <mergeCell ref="K156:L156"/>
    <mergeCell ref="B157:D157"/>
    <mergeCell ref="E157:F157"/>
    <mergeCell ref="H157:J157"/>
    <mergeCell ref="K157:L157"/>
    <mergeCell ref="N155:P155"/>
    <mergeCell ref="Q155:R155"/>
    <mergeCell ref="N156:P156"/>
    <mergeCell ref="Q156:R156"/>
    <mergeCell ref="N157:P157"/>
    <mergeCell ref="Q157:R157"/>
    <mergeCell ref="B158:D158"/>
    <mergeCell ref="E158:F158"/>
    <mergeCell ref="H158:J158"/>
    <mergeCell ref="K158:L158"/>
    <mergeCell ref="B159:D159"/>
    <mergeCell ref="E159:F159"/>
    <mergeCell ref="H159:J159"/>
    <mergeCell ref="K159:L159"/>
    <mergeCell ref="N159:P159"/>
    <mergeCell ref="Q159:R159"/>
    <mergeCell ref="N158:P158"/>
    <mergeCell ref="Q158:R158"/>
    <mergeCell ref="B181:F181"/>
    <mergeCell ref="G181:H181"/>
    <mergeCell ref="E165:F165"/>
    <mergeCell ref="H165:J165"/>
    <mergeCell ref="K165:L165"/>
    <mergeCell ref="N165:P165"/>
    <mergeCell ref="Q165:R165"/>
    <mergeCell ref="E161:F161"/>
    <mergeCell ref="H161:J161"/>
    <mergeCell ref="K161:L161"/>
    <mergeCell ref="N161:P161"/>
    <mergeCell ref="Q161:R161"/>
    <mergeCell ref="B162:D162"/>
    <mergeCell ref="E162:F162"/>
    <mergeCell ref="H162:J162"/>
    <mergeCell ref="K162:L162"/>
    <mergeCell ref="N162:P162"/>
    <mergeCell ref="Q162:R162"/>
    <mergeCell ref="E166:F166"/>
    <mergeCell ref="H166:J166"/>
    <mergeCell ref="K166:L166"/>
    <mergeCell ref="B165:D165"/>
    <mergeCell ref="H164:J164"/>
    <mergeCell ref="K164:L164"/>
    <mergeCell ref="T160:Y166"/>
    <mergeCell ref="B178:Y178"/>
    <mergeCell ref="B180:F180"/>
    <mergeCell ref="G180:H180"/>
    <mergeCell ref="J180:N180"/>
    <mergeCell ref="O180:P180"/>
    <mergeCell ref="R180:V180"/>
    <mergeCell ref="W180:X180"/>
    <mergeCell ref="B160:D160"/>
    <mergeCell ref="E160:F160"/>
    <mergeCell ref="H160:J160"/>
    <mergeCell ref="K160:L160"/>
    <mergeCell ref="N160:P160"/>
    <mergeCell ref="Q160:R160"/>
    <mergeCell ref="Q163:R163"/>
    <mergeCell ref="B164:D164"/>
    <mergeCell ref="E164:F164"/>
    <mergeCell ref="Q166:R166"/>
    <mergeCell ref="B163:D163"/>
    <mergeCell ref="E163:F163"/>
    <mergeCell ref="H163:J163"/>
    <mergeCell ref="K163:L163"/>
    <mergeCell ref="N163:P163"/>
    <mergeCell ref="B166:D166"/>
  </mergeCells>
  <phoneticPr fontId="2"/>
  <dataValidations count="2">
    <dataValidation type="list" allowBlank="1" showInputMessage="1" showErrorMessage="1" sqref="T27:Y27">
      <formula1>就労定着支援事業所</formula1>
    </dataValidation>
    <dataValidation type="whole" allowBlank="1" showInputMessage="1" showErrorMessage="1" sqref="J13:Y13">
      <formula1>2700000000</formula1>
      <formula2>2799999999</formula2>
    </dataValidation>
  </dataValidations>
  <printOptions horizontalCentered="1"/>
  <pageMargins left="0.78740157480314965" right="0.78740157480314965" top="0.74803149606299213" bottom="0.74803149606299213" header="0.31496062992125984" footer="0.31496062992125984"/>
  <pageSetup paperSize="9" scale="72" fitToHeight="0" orientation="portrait" r:id="rId1"/>
  <rowBreaks count="5" manualBreakCount="5">
    <brk id="27" max="16383" man="1"/>
    <brk id="59" max="16383" man="1"/>
    <brk id="93" max="16383" man="1"/>
    <brk id="128" max="16383" man="1"/>
    <brk id="168"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プルダウンリスト!$B$2:$B$12</xm:f>
          </x14:formula1>
          <xm:sqref>J10:Y10</xm:sqref>
        </x14:dataValidation>
        <x14:dataValidation type="list" allowBlank="1" showInputMessage="1" showErrorMessage="1">
          <x14:formula1>
            <xm:f>プルダウンリスト!$A$2:$A$45</xm:f>
          </x14:formula1>
          <xm:sqref>J9:Y9</xm:sqref>
        </x14:dataValidation>
        <x14:dataValidation type="list" allowBlank="1" showInputMessage="1" showErrorMessage="1">
          <x14:formula1>
            <xm:f>プルダウンリスト!$G$2:$G$8</xm:f>
          </x14:formula1>
          <xm:sqref>J14</xm:sqref>
        </x14:dataValidation>
        <x14:dataValidation type="list" allowBlank="1" showInputMessage="1" showErrorMessage="1">
          <x14:formula1>
            <xm:f>プルダウンリスト!$C$2:$C$8</xm:f>
          </x14:formula1>
          <xm:sqref>L16:P16</xm:sqref>
        </x14:dataValidation>
        <x14:dataValidation type="list" allowBlank="1" showInputMessage="1" showErrorMessage="1">
          <x14:formula1>
            <xm:f>プルダウンリスト!$F$2:$F$9</xm:f>
          </x14:formula1>
          <xm:sqref>P24 P26</xm:sqref>
        </x14:dataValidation>
        <x14:dataValidation type="list" allowBlank="1" showInputMessage="1" showErrorMessage="1">
          <x14:formula1>
            <xm:f>プルダウンリスト!$E$2:$E$14</xm:f>
          </x14:formula1>
          <xm:sqref>S16:Y16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
  <sheetViews>
    <sheetView zoomScale="110" zoomScaleNormal="110" workbookViewId="0">
      <pane xSplit="3" ySplit="1" topLeftCell="HN2" activePane="bottomRight" state="frozen"/>
      <selection pane="topRight" activeCell="D1" sqref="D1"/>
      <selection pane="bottomLeft" activeCell="A3" sqref="A3"/>
      <selection pane="bottomRight" activeCell="D2" sqref="D2"/>
    </sheetView>
  </sheetViews>
  <sheetFormatPr defaultColWidth="9" defaultRowHeight="16.5" x14ac:dyDescent="0.15"/>
  <cols>
    <col min="1" max="1" width="9.875" style="80" customWidth="1"/>
    <col min="2" max="7" width="17.875" style="80" customWidth="1"/>
    <col min="8" max="9" width="17.875" style="84" customWidth="1"/>
    <col min="10" max="14" width="17.875" style="80" customWidth="1"/>
    <col min="15" max="16" width="12.125" style="80" customWidth="1"/>
    <col min="17" max="252" width="3.625" style="76" customWidth="1"/>
    <col min="253" max="253" width="54.375" style="76" customWidth="1"/>
    <col min="254" max="16384" width="9" style="80"/>
  </cols>
  <sheetData>
    <row r="1" spans="1:253" s="77" customFormat="1" ht="109.5" customHeight="1" x14ac:dyDescent="0.15">
      <c r="A1" s="85" t="s">
        <v>11</v>
      </c>
      <c r="B1" s="85" t="s">
        <v>4</v>
      </c>
      <c r="C1" s="85" t="s">
        <v>3</v>
      </c>
      <c r="D1" s="85" t="s">
        <v>57</v>
      </c>
      <c r="E1" s="85" t="s">
        <v>2</v>
      </c>
      <c r="F1" s="85" t="s">
        <v>55</v>
      </c>
      <c r="G1" s="85" t="s">
        <v>56</v>
      </c>
      <c r="H1" s="86" t="s">
        <v>25</v>
      </c>
      <c r="I1" s="86" t="s">
        <v>26</v>
      </c>
      <c r="J1" s="85" t="s">
        <v>6</v>
      </c>
      <c r="K1" s="85" t="s">
        <v>7</v>
      </c>
      <c r="L1" s="85" t="s">
        <v>8</v>
      </c>
      <c r="M1" s="85" t="s">
        <v>27</v>
      </c>
      <c r="N1" s="85" t="s">
        <v>12</v>
      </c>
      <c r="O1" s="78" t="s">
        <v>124</v>
      </c>
      <c r="P1" s="78" t="s">
        <v>125</v>
      </c>
      <c r="Q1" s="77" t="s">
        <v>58</v>
      </c>
      <c r="R1" s="77" t="s">
        <v>59</v>
      </c>
      <c r="S1" s="77" t="s">
        <v>60</v>
      </c>
      <c r="T1" s="77" t="s">
        <v>61</v>
      </c>
      <c r="U1" s="77" t="s">
        <v>62</v>
      </c>
      <c r="V1" s="77" t="s">
        <v>63</v>
      </c>
      <c r="W1" s="77" t="s">
        <v>64</v>
      </c>
      <c r="X1" s="77" t="s">
        <v>65</v>
      </c>
      <c r="Y1" s="77" t="s">
        <v>66</v>
      </c>
      <c r="Z1" s="77" t="s">
        <v>67</v>
      </c>
      <c r="AA1" s="77" t="s">
        <v>68</v>
      </c>
      <c r="AB1" s="77" t="s">
        <v>69</v>
      </c>
      <c r="AC1" s="77" t="s">
        <v>76</v>
      </c>
      <c r="AD1" s="77" t="s">
        <v>79</v>
      </c>
      <c r="AE1" s="77" t="s">
        <v>82</v>
      </c>
      <c r="AF1" s="77" t="s">
        <v>85</v>
      </c>
      <c r="AG1" s="77" t="s">
        <v>88</v>
      </c>
      <c r="AH1" s="77" t="s">
        <v>91</v>
      </c>
      <c r="AI1" s="77" t="s">
        <v>258</v>
      </c>
      <c r="AJ1" s="77" t="s">
        <v>259</v>
      </c>
      <c r="AK1" s="77" t="s">
        <v>260</v>
      </c>
      <c r="AL1" s="77" t="s">
        <v>103</v>
      </c>
      <c r="AM1" s="77" t="s">
        <v>106</v>
      </c>
      <c r="AN1" s="77" t="s">
        <v>109</v>
      </c>
      <c r="AO1" s="77" t="s">
        <v>112</v>
      </c>
      <c r="AP1" s="77" t="s">
        <v>115</v>
      </c>
      <c r="AQ1" s="77" t="s">
        <v>118</v>
      </c>
      <c r="AR1" s="77" t="s">
        <v>77</v>
      </c>
      <c r="AS1" s="77" t="s">
        <v>80</v>
      </c>
      <c r="AT1" s="77" t="s">
        <v>83</v>
      </c>
      <c r="AU1" s="77" t="s">
        <v>86</v>
      </c>
      <c r="AV1" s="77" t="s">
        <v>89</v>
      </c>
      <c r="AW1" s="77" t="s">
        <v>92</v>
      </c>
      <c r="AX1" s="77" t="s">
        <v>95</v>
      </c>
      <c r="AY1" s="77" t="s">
        <v>98</v>
      </c>
      <c r="AZ1" s="77" t="s">
        <v>101</v>
      </c>
      <c r="BA1" s="77" t="s">
        <v>104</v>
      </c>
      <c r="BB1" s="77" t="s">
        <v>107</v>
      </c>
      <c r="BC1" s="77" t="s">
        <v>110</v>
      </c>
      <c r="BD1" s="77" t="s">
        <v>113</v>
      </c>
      <c r="BE1" s="77" t="s">
        <v>116</v>
      </c>
      <c r="BF1" s="77" t="s">
        <v>119</v>
      </c>
      <c r="BG1" s="77" t="s">
        <v>78</v>
      </c>
      <c r="BH1" s="77" t="s">
        <v>81</v>
      </c>
      <c r="BI1" s="77" t="s">
        <v>84</v>
      </c>
      <c r="BJ1" s="77" t="s">
        <v>87</v>
      </c>
      <c r="BK1" s="77" t="s">
        <v>90</v>
      </c>
      <c r="BL1" s="77" t="s">
        <v>93</v>
      </c>
      <c r="BM1" s="77" t="s">
        <v>96</v>
      </c>
      <c r="BN1" s="77" t="s">
        <v>99</v>
      </c>
      <c r="BO1" s="77" t="s">
        <v>102</v>
      </c>
      <c r="BP1" s="77" t="s">
        <v>105</v>
      </c>
      <c r="BQ1" s="77" t="s">
        <v>108</v>
      </c>
      <c r="BR1" s="77" t="s">
        <v>111</v>
      </c>
      <c r="BS1" s="77" t="s">
        <v>114</v>
      </c>
      <c r="BT1" s="77" t="s">
        <v>117</v>
      </c>
      <c r="BU1" s="77" t="s">
        <v>58</v>
      </c>
      <c r="BV1" s="77" t="s">
        <v>59</v>
      </c>
      <c r="BW1" s="77" t="s">
        <v>60</v>
      </c>
      <c r="BX1" s="77" t="s">
        <v>61</v>
      </c>
      <c r="BY1" s="77" t="s">
        <v>62</v>
      </c>
      <c r="BZ1" s="77" t="s">
        <v>63</v>
      </c>
      <c r="CA1" s="77" t="s">
        <v>64</v>
      </c>
      <c r="CB1" s="77" t="s">
        <v>65</v>
      </c>
      <c r="CC1" s="77" t="s">
        <v>66</v>
      </c>
      <c r="CD1" s="77" t="s">
        <v>67</v>
      </c>
      <c r="CE1" s="77" t="s">
        <v>68</v>
      </c>
      <c r="CF1" s="77" t="s">
        <v>69</v>
      </c>
      <c r="CG1" s="77" t="s">
        <v>76</v>
      </c>
      <c r="CH1" s="77" t="s">
        <v>79</v>
      </c>
      <c r="CI1" s="77" t="s">
        <v>82</v>
      </c>
      <c r="CJ1" s="77" t="s">
        <v>85</v>
      </c>
      <c r="CK1" s="77" t="s">
        <v>88</v>
      </c>
      <c r="CL1" s="77" t="s">
        <v>91</v>
      </c>
      <c r="CM1" s="77" t="s">
        <v>258</v>
      </c>
      <c r="CN1" s="77" t="s">
        <v>259</v>
      </c>
      <c r="CO1" s="77" t="s">
        <v>260</v>
      </c>
      <c r="CP1" s="77" t="s">
        <v>103</v>
      </c>
      <c r="CQ1" s="77" t="s">
        <v>106</v>
      </c>
      <c r="CR1" s="77" t="s">
        <v>109</v>
      </c>
      <c r="CS1" s="77" t="s">
        <v>112</v>
      </c>
      <c r="CT1" s="77" t="s">
        <v>115</v>
      </c>
      <c r="CU1" s="77" t="s">
        <v>118</v>
      </c>
      <c r="CV1" s="77" t="s">
        <v>77</v>
      </c>
      <c r="CW1" s="77" t="s">
        <v>80</v>
      </c>
      <c r="CX1" s="77" t="s">
        <v>83</v>
      </c>
      <c r="CY1" s="77" t="s">
        <v>86</v>
      </c>
      <c r="CZ1" s="77" t="s">
        <v>89</v>
      </c>
      <c r="DA1" s="77" t="s">
        <v>92</v>
      </c>
      <c r="DB1" s="77" t="s">
        <v>95</v>
      </c>
      <c r="DC1" s="77" t="s">
        <v>98</v>
      </c>
      <c r="DD1" s="77" t="s">
        <v>101</v>
      </c>
      <c r="DE1" s="77" t="s">
        <v>104</v>
      </c>
      <c r="DF1" s="77" t="s">
        <v>107</v>
      </c>
      <c r="DG1" s="77" t="s">
        <v>110</v>
      </c>
      <c r="DH1" s="77" t="s">
        <v>113</v>
      </c>
      <c r="DI1" s="77" t="s">
        <v>116</v>
      </c>
      <c r="DJ1" s="77" t="s">
        <v>119</v>
      </c>
      <c r="DK1" s="77" t="s">
        <v>78</v>
      </c>
      <c r="DL1" s="77" t="s">
        <v>81</v>
      </c>
      <c r="DM1" s="77" t="s">
        <v>84</v>
      </c>
      <c r="DN1" s="77" t="s">
        <v>87</v>
      </c>
      <c r="DO1" s="77" t="s">
        <v>90</v>
      </c>
      <c r="DP1" s="77" t="s">
        <v>93</v>
      </c>
      <c r="DQ1" s="77" t="s">
        <v>96</v>
      </c>
      <c r="DR1" s="77" t="s">
        <v>99</v>
      </c>
      <c r="DS1" s="77" t="s">
        <v>102</v>
      </c>
      <c r="DT1" s="77" t="s">
        <v>105</v>
      </c>
      <c r="DU1" s="77" t="s">
        <v>108</v>
      </c>
      <c r="DV1" s="77" t="s">
        <v>111</v>
      </c>
      <c r="DW1" s="77" t="s">
        <v>114</v>
      </c>
      <c r="DX1" s="77" t="s">
        <v>117</v>
      </c>
      <c r="DY1" s="77" t="s">
        <v>58</v>
      </c>
      <c r="DZ1" s="77" t="s">
        <v>59</v>
      </c>
      <c r="EA1" s="77" t="s">
        <v>60</v>
      </c>
      <c r="EB1" s="76" t="s">
        <v>61</v>
      </c>
      <c r="EC1" s="77" t="s">
        <v>62</v>
      </c>
      <c r="ED1" s="77" t="s">
        <v>63</v>
      </c>
      <c r="EE1" s="77" t="s">
        <v>64</v>
      </c>
      <c r="EF1" s="77" t="s">
        <v>65</v>
      </c>
      <c r="EG1" s="77" t="s">
        <v>66</v>
      </c>
      <c r="EH1" s="76" t="s">
        <v>67</v>
      </c>
      <c r="EI1" s="77" t="s">
        <v>68</v>
      </c>
      <c r="EJ1" s="77" t="s">
        <v>69</v>
      </c>
      <c r="EK1" s="77" t="s">
        <v>76</v>
      </c>
      <c r="EL1" s="77" t="s">
        <v>79</v>
      </c>
      <c r="EM1" s="77" t="s">
        <v>82</v>
      </c>
      <c r="EN1" s="77" t="s">
        <v>85</v>
      </c>
      <c r="EO1" s="77" t="s">
        <v>88</v>
      </c>
      <c r="EP1" s="77" t="s">
        <v>91</v>
      </c>
      <c r="EQ1" s="77" t="s">
        <v>258</v>
      </c>
      <c r="ER1" s="77" t="s">
        <v>259</v>
      </c>
      <c r="ES1" s="77" t="s">
        <v>260</v>
      </c>
      <c r="ET1" s="77" t="s">
        <v>103</v>
      </c>
      <c r="EU1" s="77" t="s">
        <v>106</v>
      </c>
      <c r="EV1" s="77" t="s">
        <v>109</v>
      </c>
      <c r="EW1" s="77" t="s">
        <v>112</v>
      </c>
      <c r="EX1" s="77" t="s">
        <v>115</v>
      </c>
      <c r="EY1" s="77" t="s">
        <v>118</v>
      </c>
      <c r="EZ1" s="77" t="s">
        <v>77</v>
      </c>
      <c r="FA1" s="77" t="s">
        <v>80</v>
      </c>
      <c r="FB1" s="77" t="s">
        <v>83</v>
      </c>
      <c r="FC1" s="77" t="s">
        <v>86</v>
      </c>
      <c r="FD1" s="77" t="s">
        <v>89</v>
      </c>
      <c r="FE1" s="77" t="s">
        <v>92</v>
      </c>
      <c r="FF1" s="77" t="s">
        <v>95</v>
      </c>
      <c r="FG1" s="77" t="s">
        <v>98</v>
      </c>
      <c r="FH1" s="77" t="s">
        <v>101</v>
      </c>
      <c r="FI1" s="77" t="s">
        <v>104</v>
      </c>
      <c r="FJ1" s="77" t="s">
        <v>107</v>
      </c>
      <c r="FK1" s="77" t="s">
        <v>110</v>
      </c>
      <c r="FL1" s="77" t="s">
        <v>113</v>
      </c>
      <c r="FM1" s="77" t="s">
        <v>116</v>
      </c>
      <c r="FN1" s="77" t="s">
        <v>119</v>
      </c>
      <c r="FO1" s="77" t="s">
        <v>78</v>
      </c>
      <c r="FP1" s="77" t="s">
        <v>81</v>
      </c>
      <c r="FQ1" s="77" t="s">
        <v>84</v>
      </c>
      <c r="FR1" s="77" t="s">
        <v>87</v>
      </c>
      <c r="FS1" s="77" t="s">
        <v>90</v>
      </c>
      <c r="FT1" s="77" t="s">
        <v>93</v>
      </c>
      <c r="FU1" s="77" t="s">
        <v>96</v>
      </c>
      <c r="FV1" s="77" t="s">
        <v>99</v>
      </c>
      <c r="FW1" s="77" t="s">
        <v>102</v>
      </c>
      <c r="FX1" s="77" t="s">
        <v>105</v>
      </c>
      <c r="FY1" s="77" t="s">
        <v>108</v>
      </c>
      <c r="FZ1" s="76" t="s">
        <v>111</v>
      </c>
      <c r="GA1" s="77" t="s">
        <v>114</v>
      </c>
      <c r="GB1" s="77" t="s">
        <v>117</v>
      </c>
      <c r="GC1" s="77" t="s">
        <v>58</v>
      </c>
      <c r="GD1" s="77" t="s">
        <v>59</v>
      </c>
      <c r="GE1" s="77" t="s">
        <v>60</v>
      </c>
      <c r="GF1" s="76" t="s">
        <v>61</v>
      </c>
      <c r="GG1" s="77" t="s">
        <v>62</v>
      </c>
      <c r="GH1" s="77" t="s">
        <v>63</v>
      </c>
      <c r="GI1" s="77" t="s">
        <v>64</v>
      </c>
      <c r="GJ1" s="77" t="s">
        <v>65</v>
      </c>
      <c r="GK1" s="77" t="s">
        <v>66</v>
      </c>
      <c r="GL1" s="76" t="s">
        <v>67</v>
      </c>
      <c r="GM1" s="77" t="s">
        <v>68</v>
      </c>
      <c r="GN1" s="77" t="s">
        <v>69</v>
      </c>
      <c r="GO1" s="77" t="s">
        <v>76</v>
      </c>
      <c r="GP1" s="77" t="s">
        <v>79</v>
      </c>
      <c r="GQ1" s="77" t="s">
        <v>82</v>
      </c>
      <c r="GR1" s="77" t="s">
        <v>85</v>
      </c>
      <c r="GS1" s="77" t="s">
        <v>88</v>
      </c>
      <c r="GT1" s="77" t="s">
        <v>91</v>
      </c>
      <c r="GU1" s="77" t="s">
        <v>94</v>
      </c>
      <c r="GV1" s="77" t="s">
        <v>97</v>
      </c>
      <c r="GW1" s="77" t="s">
        <v>100</v>
      </c>
      <c r="GX1" s="77" t="s">
        <v>103</v>
      </c>
      <c r="GY1" s="77" t="s">
        <v>106</v>
      </c>
      <c r="GZ1" s="77" t="s">
        <v>109</v>
      </c>
      <c r="HA1" s="77" t="s">
        <v>112</v>
      </c>
      <c r="HB1" s="77" t="s">
        <v>115</v>
      </c>
      <c r="HC1" s="77" t="s">
        <v>118</v>
      </c>
      <c r="HD1" s="77" t="s">
        <v>77</v>
      </c>
      <c r="HE1" s="77" t="s">
        <v>80</v>
      </c>
      <c r="HF1" s="77" t="s">
        <v>83</v>
      </c>
      <c r="HG1" s="77" t="s">
        <v>86</v>
      </c>
      <c r="HH1" s="77" t="s">
        <v>89</v>
      </c>
      <c r="HI1" s="77" t="s">
        <v>92</v>
      </c>
      <c r="HJ1" s="77" t="s">
        <v>95</v>
      </c>
      <c r="HK1" s="77" t="s">
        <v>98</v>
      </c>
      <c r="HL1" s="77" t="s">
        <v>101</v>
      </c>
      <c r="HM1" s="77" t="s">
        <v>104</v>
      </c>
      <c r="HN1" s="77" t="s">
        <v>107</v>
      </c>
      <c r="HO1" s="77" t="s">
        <v>110</v>
      </c>
      <c r="HP1" s="77" t="s">
        <v>113</v>
      </c>
      <c r="HQ1" s="77" t="s">
        <v>116</v>
      </c>
      <c r="HR1" s="77" t="s">
        <v>119</v>
      </c>
      <c r="HS1" s="77" t="s">
        <v>78</v>
      </c>
      <c r="HT1" s="77" t="s">
        <v>81</v>
      </c>
      <c r="HU1" s="77" t="s">
        <v>84</v>
      </c>
      <c r="HV1" s="77" t="s">
        <v>87</v>
      </c>
      <c r="HW1" s="77" t="s">
        <v>90</v>
      </c>
      <c r="HX1" s="77" t="s">
        <v>93</v>
      </c>
      <c r="HY1" s="77" t="s">
        <v>96</v>
      </c>
      <c r="HZ1" s="77" t="s">
        <v>99</v>
      </c>
      <c r="IA1" s="77" t="s">
        <v>102</v>
      </c>
      <c r="IB1" s="77" t="s">
        <v>105</v>
      </c>
      <c r="IC1" s="77" t="s">
        <v>108</v>
      </c>
      <c r="ID1" s="77" t="s">
        <v>111</v>
      </c>
      <c r="IE1" s="77" t="s">
        <v>114</v>
      </c>
      <c r="IF1" s="77" t="s">
        <v>117</v>
      </c>
      <c r="IG1" s="77" t="s">
        <v>70</v>
      </c>
      <c r="IH1" s="77" t="s">
        <v>71</v>
      </c>
      <c r="II1" s="77" t="s">
        <v>72</v>
      </c>
      <c r="IJ1" s="77" t="s">
        <v>73</v>
      </c>
      <c r="IK1" s="77" t="s">
        <v>74</v>
      </c>
      <c r="IL1" s="77" t="s">
        <v>75</v>
      </c>
      <c r="IM1" s="77" t="s">
        <v>70</v>
      </c>
      <c r="IN1" s="77" t="s">
        <v>71</v>
      </c>
      <c r="IO1" s="77" t="s">
        <v>72</v>
      </c>
      <c r="IP1" s="77" t="s">
        <v>73</v>
      </c>
      <c r="IQ1" s="77" t="s">
        <v>74</v>
      </c>
      <c r="IR1" s="77" t="s">
        <v>75</v>
      </c>
      <c r="IS1" s="80" t="s">
        <v>127</v>
      </c>
    </row>
    <row r="2" spans="1:253" s="79" customFormat="1" ht="22.15" customHeight="1" x14ac:dyDescent="0.15">
      <c r="A2" s="79">
        <f>'事業所回答（シート追加・名称変更禁止）'!$J$9</f>
        <v>0</v>
      </c>
      <c r="B2" s="79">
        <f>'事業所回答（シート追加・名称変更禁止）'!$J$13</f>
        <v>0</v>
      </c>
      <c r="C2" s="79">
        <f>'事業所回答（シート追加・名称変更禁止）'!$J$12</f>
        <v>0</v>
      </c>
      <c r="D2" s="79">
        <f>'事業所回答（シート追加・名称変更禁止）'!J10</f>
        <v>0</v>
      </c>
      <c r="E2" s="79">
        <f>'事業所回答（シート追加・名称変更禁止）'!$J$11</f>
        <v>0</v>
      </c>
      <c r="F2" s="79">
        <f>'事業所回答（シート追加・名称変更禁止）'!J14</f>
        <v>0</v>
      </c>
      <c r="G2" s="79">
        <f>'事業所回答（シート追加・名称変更禁止）'!J15</f>
        <v>0</v>
      </c>
      <c r="H2" s="81" t="str">
        <f>'事業所回答（シート追加・名称変更禁止）'!$L$16</f>
        <v>選択してください。</v>
      </c>
      <c r="I2" s="82" t="str">
        <f>'事業所回答（シート追加・名称変更禁止）'!$S$16</f>
        <v>選択してください。</v>
      </c>
      <c r="J2" s="79">
        <f>'事業所回答（シート追加・名称変更禁止）'!$J$17</f>
        <v>0</v>
      </c>
      <c r="K2" s="79">
        <f>'事業所回答（シート追加・名称変更禁止）'!$J$18</f>
        <v>0</v>
      </c>
      <c r="L2" s="79">
        <f>'事業所回答（シート追加・名称変更禁止）'!$J$19</f>
        <v>0</v>
      </c>
      <c r="M2" s="79">
        <f>'事業所回答（シート追加・名称変更禁止）'!$J$20</f>
        <v>0</v>
      </c>
      <c r="N2" s="79">
        <f>'事業所回答（シート追加・名称変更禁止）'!$J$21</f>
        <v>0</v>
      </c>
      <c r="O2" s="79" t="str">
        <f>'事業所回答（シート追加・名称変更禁止）'!P24</f>
        <v>選択してください。</v>
      </c>
      <c r="P2" s="79" t="str">
        <f>'事業所回答（シート追加・名称変更禁止）'!P26</f>
        <v>選択してください。</v>
      </c>
      <c r="Q2" s="79">
        <f>'事業所回答（シート追加・名称変更禁止）'!$G31</f>
        <v>0</v>
      </c>
      <c r="R2" s="79">
        <f>'事業所回答（シート追加・名称変更禁止）'!$O31</f>
        <v>0</v>
      </c>
      <c r="S2" s="79">
        <f>'事業所回答（シート追加・名称変更禁止）'!$W31</f>
        <v>0</v>
      </c>
      <c r="T2" s="79">
        <f>'事業所回答（シート追加・名称変更禁止）'!$G32</f>
        <v>0</v>
      </c>
      <c r="U2" s="79">
        <f>'事業所回答（シート追加・名称変更禁止）'!$O32</f>
        <v>0</v>
      </c>
      <c r="V2" s="79">
        <f>'事業所回答（シート追加・名称変更禁止）'!$W32</f>
        <v>0</v>
      </c>
      <c r="W2" s="79">
        <f>'事業所回答（シート追加・名称変更禁止）'!$G38</f>
        <v>0</v>
      </c>
      <c r="X2" s="79">
        <f>'事業所回答（シート追加・名称変更禁止）'!$O38</f>
        <v>0</v>
      </c>
      <c r="Y2" s="79">
        <f>'事業所回答（シート追加・名称変更禁止）'!$W38</f>
        <v>0</v>
      </c>
      <c r="Z2" s="79">
        <f>'事業所回答（シート追加・名称変更禁止）'!$G39</f>
        <v>0</v>
      </c>
      <c r="AA2" s="79">
        <f>'事業所回答（シート追加・名称変更禁止）'!$O39</f>
        <v>0</v>
      </c>
      <c r="AB2" s="79">
        <f>'事業所回答（シート追加・名称変更禁止）'!$W39</f>
        <v>0</v>
      </c>
      <c r="AC2" s="79">
        <f>'事業所回答（シート追加・名称変更禁止）'!$E44</f>
        <v>0</v>
      </c>
      <c r="AD2" s="79">
        <f>'事業所回答（シート追加・名称変更禁止）'!$E45</f>
        <v>0</v>
      </c>
      <c r="AE2" s="79">
        <f>'事業所回答（シート追加・名称変更禁止）'!$E46</f>
        <v>0</v>
      </c>
      <c r="AF2" s="79">
        <f>'事業所回答（シート追加・名称変更禁止）'!$E47</f>
        <v>0</v>
      </c>
      <c r="AG2" s="79">
        <f>'事業所回答（シート追加・名称変更禁止）'!$E48</f>
        <v>0</v>
      </c>
      <c r="AH2" s="79">
        <f>'事業所回答（シート追加・名称変更禁止）'!$E49</f>
        <v>0</v>
      </c>
      <c r="AI2" s="79">
        <f>'事業所回答（シート追加・名称変更禁止）'!$E50</f>
        <v>0</v>
      </c>
      <c r="AJ2" s="79">
        <f>'事業所回答（シート追加・名称変更禁止）'!$E51</f>
        <v>0</v>
      </c>
      <c r="AK2" s="79">
        <f>'事業所回答（シート追加・名称変更禁止）'!$E52</f>
        <v>0</v>
      </c>
      <c r="AL2" s="79">
        <f>'事業所回答（シート追加・名称変更禁止）'!$E53</f>
        <v>0</v>
      </c>
      <c r="AM2" s="79">
        <f>'事業所回答（シート追加・名称変更禁止）'!$E54</f>
        <v>0</v>
      </c>
      <c r="AN2" s="79">
        <f>'事業所回答（シート追加・名称変更禁止）'!$E55</f>
        <v>0</v>
      </c>
      <c r="AO2" s="79">
        <f>'事業所回答（シート追加・名称変更禁止）'!$E56</f>
        <v>0</v>
      </c>
      <c r="AP2" s="79">
        <f>'事業所回答（シート追加・名称変更禁止）'!$E57</f>
        <v>0</v>
      </c>
      <c r="AQ2" s="79">
        <f>'事業所回答（シート追加・名称変更禁止）'!$E58</f>
        <v>0</v>
      </c>
      <c r="AR2" s="79">
        <f>'事業所回答（シート追加・名称変更禁止）'!$K44</f>
        <v>0</v>
      </c>
      <c r="AS2" s="79">
        <f>'事業所回答（シート追加・名称変更禁止）'!$K45</f>
        <v>0</v>
      </c>
      <c r="AT2" s="79">
        <f>'事業所回答（シート追加・名称変更禁止）'!$K46</f>
        <v>0</v>
      </c>
      <c r="AU2" s="79">
        <f>'事業所回答（シート追加・名称変更禁止）'!$K47</f>
        <v>0</v>
      </c>
      <c r="AV2" s="79">
        <f>'事業所回答（シート追加・名称変更禁止）'!$K48</f>
        <v>0</v>
      </c>
      <c r="AW2" s="79">
        <f>'事業所回答（シート追加・名称変更禁止）'!$K49</f>
        <v>0</v>
      </c>
      <c r="AX2" s="79">
        <f>'事業所回答（シート追加・名称変更禁止）'!$K50</f>
        <v>0</v>
      </c>
      <c r="AY2" s="79">
        <f>'事業所回答（シート追加・名称変更禁止）'!$K51</f>
        <v>0</v>
      </c>
      <c r="AZ2" s="79">
        <f>'事業所回答（シート追加・名称変更禁止）'!$K52</f>
        <v>0</v>
      </c>
      <c r="BA2" s="79">
        <f>'事業所回答（シート追加・名称変更禁止）'!$K53</f>
        <v>0</v>
      </c>
      <c r="BB2" s="79">
        <f>'事業所回答（シート追加・名称変更禁止）'!$K54</f>
        <v>0</v>
      </c>
      <c r="BC2" s="79">
        <f>'事業所回答（シート追加・名称変更禁止）'!$K55</f>
        <v>0</v>
      </c>
      <c r="BD2" s="79">
        <f>'事業所回答（シート追加・名称変更禁止）'!$K56</f>
        <v>0</v>
      </c>
      <c r="BE2" s="79">
        <f>'事業所回答（シート追加・名称変更禁止）'!$K57</f>
        <v>0</v>
      </c>
      <c r="BF2" s="79">
        <f>'事業所回答（シート追加・名称変更禁止）'!$K58</f>
        <v>0</v>
      </c>
      <c r="BG2" s="79">
        <f>'事業所回答（シート追加・名称変更禁止）'!$Q44</f>
        <v>0</v>
      </c>
      <c r="BH2" s="79">
        <f>'事業所回答（シート追加・名称変更禁止）'!$Q45</f>
        <v>0</v>
      </c>
      <c r="BI2" s="79">
        <f>'事業所回答（シート追加・名称変更禁止）'!$Q46</f>
        <v>0</v>
      </c>
      <c r="BJ2" s="79">
        <f>'事業所回答（シート追加・名称変更禁止）'!$Q47</f>
        <v>0</v>
      </c>
      <c r="BK2" s="79">
        <f>'事業所回答（シート追加・名称変更禁止）'!$Q48</f>
        <v>0</v>
      </c>
      <c r="BL2" s="79">
        <f>'事業所回答（シート追加・名称変更禁止）'!$Q49</f>
        <v>0</v>
      </c>
      <c r="BM2" s="79">
        <f>'事業所回答（シート追加・名称変更禁止）'!$Q50</f>
        <v>0</v>
      </c>
      <c r="BN2" s="79">
        <f>'事業所回答（シート追加・名称変更禁止）'!$Q51</f>
        <v>0</v>
      </c>
      <c r="BO2" s="79">
        <f>'事業所回答（シート追加・名称変更禁止）'!$Q52</f>
        <v>0</v>
      </c>
      <c r="BP2" s="79">
        <f>'事業所回答（シート追加・名称変更禁止）'!$Q53</f>
        <v>0</v>
      </c>
      <c r="BQ2" s="79">
        <f>'事業所回答（シート追加・名称変更禁止）'!$Q54</f>
        <v>0</v>
      </c>
      <c r="BR2" s="79">
        <f>'事業所回答（シート追加・名称変更禁止）'!$Q55</f>
        <v>0</v>
      </c>
      <c r="BS2" s="79">
        <f>'事業所回答（シート追加・名称変更禁止）'!$Q56</f>
        <v>0</v>
      </c>
      <c r="BT2" s="79">
        <f>'事業所回答（シート追加・名称変更禁止）'!$Q57</f>
        <v>0</v>
      </c>
      <c r="BU2" s="79">
        <f>'事業所回答（シート追加・名称変更禁止）'!$G63</f>
        <v>0</v>
      </c>
      <c r="BV2" s="79">
        <f>'事業所回答（シート追加・名称変更禁止）'!$O63</f>
        <v>0</v>
      </c>
      <c r="BW2" s="79">
        <f>'事業所回答（シート追加・名称変更禁止）'!$W63</f>
        <v>0</v>
      </c>
      <c r="BX2" s="79">
        <f>'事業所回答（シート追加・名称変更禁止）'!$G64</f>
        <v>0</v>
      </c>
      <c r="BY2" s="79">
        <f>'事業所回答（シート追加・名称変更禁止）'!$O64</f>
        <v>0</v>
      </c>
      <c r="BZ2" s="79">
        <f>'事業所回答（シート追加・名称変更禁止）'!$W64</f>
        <v>0</v>
      </c>
      <c r="CA2" s="79">
        <f>'事業所回答（シート追加・名称変更禁止）'!$G71</f>
        <v>0</v>
      </c>
      <c r="CB2" s="79">
        <f>'事業所回答（シート追加・名称変更禁止）'!$O71</f>
        <v>0</v>
      </c>
      <c r="CC2" s="79">
        <f>'事業所回答（シート追加・名称変更禁止）'!$W71</f>
        <v>0</v>
      </c>
      <c r="CD2" s="79">
        <f>'事業所回答（シート追加・名称変更禁止）'!$G72</f>
        <v>0</v>
      </c>
      <c r="CE2" s="79">
        <f>'事業所回答（シート追加・名称変更禁止）'!$O72</f>
        <v>0</v>
      </c>
      <c r="CF2" s="79">
        <f>'事業所回答（シート追加・名称変更禁止）'!$W72</f>
        <v>0</v>
      </c>
      <c r="CG2" s="79">
        <f>'事業所回答（シート追加・名称変更禁止）'!$E77</f>
        <v>0</v>
      </c>
      <c r="CH2" s="79">
        <f>'事業所回答（シート追加・名称変更禁止）'!$E78</f>
        <v>0</v>
      </c>
      <c r="CI2" s="79">
        <f>'事業所回答（シート追加・名称変更禁止）'!$E79</f>
        <v>0</v>
      </c>
      <c r="CJ2" s="79">
        <f>'事業所回答（シート追加・名称変更禁止）'!$E80</f>
        <v>0</v>
      </c>
      <c r="CK2" s="79">
        <f>'事業所回答（シート追加・名称変更禁止）'!$E81</f>
        <v>0</v>
      </c>
      <c r="CL2" s="79">
        <f>'事業所回答（シート追加・名称変更禁止）'!$E82</f>
        <v>0</v>
      </c>
      <c r="CM2" s="79">
        <f>'事業所回答（シート追加・名称変更禁止）'!$E83</f>
        <v>0</v>
      </c>
      <c r="CN2" s="79">
        <f>'事業所回答（シート追加・名称変更禁止）'!$E84</f>
        <v>0</v>
      </c>
      <c r="CO2" s="79">
        <f>'事業所回答（シート追加・名称変更禁止）'!$E85</f>
        <v>0</v>
      </c>
      <c r="CP2" s="79">
        <f>'事業所回答（シート追加・名称変更禁止）'!$E86</f>
        <v>0</v>
      </c>
      <c r="CQ2" s="79">
        <f>'事業所回答（シート追加・名称変更禁止）'!$E87</f>
        <v>0</v>
      </c>
      <c r="CR2" s="79">
        <f>'事業所回答（シート追加・名称変更禁止）'!$E88</f>
        <v>0</v>
      </c>
      <c r="CS2" s="79">
        <f>'事業所回答（シート追加・名称変更禁止）'!$E89</f>
        <v>0</v>
      </c>
      <c r="CT2" s="79">
        <f>'事業所回答（シート追加・名称変更禁止）'!$E90</f>
        <v>0</v>
      </c>
      <c r="CU2" s="79">
        <f>'事業所回答（シート追加・名称変更禁止）'!$E91</f>
        <v>0</v>
      </c>
      <c r="CV2" s="79">
        <f>'事業所回答（シート追加・名称変更禁止）'!$K77</f>
        <v>0</v>
      </c>
      <c r="CW2" s="79">
        <f>'事業所回答（シート追加・名称変更禁止）'!$K78</f>
        <v>0</v>
      </c>
      <c r="CX2" s="79">
        <f>'事業所回答（シート追加・名称変更禁止）'!$K79</f>
        <v>0</v>
      </c>
      <c r="CY2" s="79">
        <f>'事業所回答（シート追加・名称変更禁止）'!$K80</f>
        <v>0</v>
      </c>
      <c r="CZ2" s="79">
        <f>'事業所回答（シート追加・名称変更禁止）'!$K81</f>
        <v>0</v>
      </c>
      <c r="DA2" s="79">
        <f>'事業所回答（シート追加・名称変更禁止）'!$K82</f>
        <v>0</v>
      </c>
      <c r="DB2" s="79">
        <f>'事業所回答（シート追加・名称変更禁止）'!$K83</f>
        <v>0</v>
      </c>
      <c r="DC2" s="79">
        <f>'事業所回答（シート追加・名称変更禁止）'!$K84</f>
        <v>0</v>
      </c>
      <c r="DD2" s="79">
        <f>'事業所回答（シート追加・名称変更禁止）'!$K85</f>
        <v>0</v>
      </c>
      <c r="DE2" s="79">
        <f>'事業所回答（シート追加・名称変更禁止）'!$K86</f>
        <v>0</v>
      </c>
      <c r="DF2" s="79">
        <f>'事業所回答（シート追加・名称変更禁止）'!$K87</f>
        <v>0</v>
      </c>
      <c r="DG2" s="79">
        <f>'事業所回答（シート追加・名称変更禁止）'!$K88</f>
        <v>0</v>
      </c>
      <c r="DH2" s="79">
        <f>'事業所回答（シート追加・名称変更禁止）'!$K89</f>
        <v>0</v>
      </c>
      <c r="DI2" s="79">
        <f>'事業所回答（シート追加・名称変更禁止）'!$K90</f>
        <v>0</v>
      </c>
      <c r="DJ2" s="79">
        <f>'事業所回答（シート追加・名称変更禁止）'!$K91</f>
        <v>0</v>
      </c>
      <c r="DK2" s="79">
        <f>'事業所回答（シート追加・名称変更禁止）'!$Q77</f>
        <v>0</v>
      </c>
      <c r="DL2" s="79">
        <f>'事業所回答（シート追加・名称変更禁止）'!$Q78</f>
        <v>0</v>
      </c>
      <c r="DM2" s="79">
        <f>'事業所回答（シート追加・名称変更禁止）'!$Q79</f>
        <v>0</v>
      </c>
      <c r="DN2" s="79">
        <f>'事業所回答（シート追加・名称変更禁止）'!$Q80</f>
        <v>0</v>
      </c>
      <c r="DO2" s="79">
        <f>'事業所回答（シート追加・名称変更禁止）'!$Q81</f>
        <v>0</v>
      </c>
      <c r="DP2" s="79">
        <f>'事業所回答（シート追加・名称変更禁止）'!$Q82</f>
        <v>0</v>
      </c>
      <c r="DQ2" s="79">
        <f>'事業所回答（シート追加・名称変更禁止）'!$Q83</f>
        <v>0</v>
      </c>
      <c r="DR2" s="79">
        <f>'事業所回答（シート追加・名称変更禁止）'!$Q84</f>
        <v>0</v>
      </c>
      <c r="DS2" s="79">
        <f>'事業所回答（シート追加・名称変更禁止）'!$Q85</f>
        <v>0</v>
      </c>
      <c r="DT2" s="79">
        <f>'事業所回答（シート追加・名称変更禁止）'!$Q86</f>
        <v>0</v>
      </c>
      <c r="DU2" s="79">
        <f>'事業所回答（シート追加・名称変更禁止）'!$Q87</f>
        <v>0</v>
      </c>
      <c r="DV2" s="79">
        <f>'事業所回答（シート追加・名称変更禁止）'!$Q88</f>
        <v>0</v>
      </c>
      <c r="DW2" s="79">
        <f>'事業所回答（シート追加・名称変更禁止）'!$Q89</f>
        <v>0</v>
      </c>
      <c r="DX2" s="79">
        <f>'事業所回答（シート追加・名称変更禁止）'!$Q90</f>
        <v>0</v>
      </c>
      <c r="DY2" s="79">
        <f>'事業所回答（シート追加・名称変更禁止）'!$G101</f>
        <v>0</v>
      </c>
      <c r="DZ2" s="79">
        <f>'事業所回答（シート追加・名称変更禁止）'!$O101</f>
        <v>0</v>
      </c>
      <c r="EA2" s="79">
        <f>'事業所回答（シート追加・名称変更禁止）'!$W101</f>
        <v>0</v>
      </c>
      <c r="EB2" s="79">
        <f>'事業所回答（シート追加・名称変更禁止）'!$G102</f>
        <v>0</v>
      </c>
      <c r="EC2" s="79">
        <f>'事業所回答（シート追加・名称変更禁止）'!$O102</f>
        <v>0</v>
      </c>
      <c r="ED2" s="79">
        <f>'事業所回答（シート追加・名称変更禁止）'!$W102</f>
        <v>0</v>
      </c>
      <c r="EE2" s="79">
        <f>'事業所回答（シート追加・名称変更禁止）'!$G106</f>
        <v>0</v>
      </c>
      <c r="EF2" s="79">
        <f>'事業所回答（シート追加・名称変更禁止）'!$O106</f>
        <v>0</v>
      </c>
      <c r="EG2" s="79">
        <f>'事業所回答（シート追加・名称変更禁止）'!$W106</f>
        <v>0</v>
      </c>
      <c r="EH2" s="79">
        <f>'事業所回答（シート追加・名称変更禁止）'!$G107</f>
        <v>0</v>
      </c>
      <c r="EI2" s="79">
        <f>'事業所回答（シート追加・名称変更禁止）'!$O107</f>
        <v>0</v>
      </c>
      <c r="EJ2" s="79">
        <f>'事業所回答（シート追加・名称変更禁止）'!$W107</f>
        <v>0</v>
      </c>
      <c r="EK2" s="79">
        <f>'事業所回答（シート追加・名称変更禁止）'!$E112</f>
        <v>0</v>
      </c>
      <c r="EL2" s="79">
        <f>'事業所回答（シート追加・名称変更禁止）'!$E113</f>
        <v>0</v>
      </c>
      <c r="EM2" s="79">
        <f>'事業所回答（シート追加・名称変更禁止）'!$E114</f>
        <v>0</v>
      </c>
      <c r="EN2" s="79">
        <f>'事業所回答（シート追加・名称変更禁止）'!$E115</f>
        <v>0</v>
      </c>
      <c r="EO2" s="79">
        <f>'事業所回答（シート追加・名称変更禁止）'!$E116</f>
        <v>0</v>
      </c>
      <c r="EP2" s="79">
        <f>'事業所回答（シート追加・名称変更禁止）'!$E117</f>
        <v>0</v>
      </c>
      <c r="EQ2" s="79">
        <f>'事業所回答（シート追加・名称変更禁止）'!$E118</f>
        <v>0</v>
      </c>
      <c r="ER2" s="79">
        <f>'事業所回答（シート追加・名称変更禁止）'!$E119</f>
        <v>0</v>
      </c>
      <c r="ES2" s="79">
        <f>'事業所回答（シート追加・名称変更禁止）'!$E120</f>
        <v>0</v>
      </c>
      <c r="ET2" s="79">
        <f>'事業所回答（シート追加・名称変更禁止）'!$E121</f>
        <v>0</v>
      </c>
      <c r="EU2" s="79">
        <f>'事業所回答（シート追加・名称変更禁止）'!E122</f>
        <v>0</v>
      </c>
      <c r="EV2" s="79">
        <f>'事業所回答（シート追加・名称変更禁止）'!E123</f>
        <v>0</v>
      </c>
      <c r="EW2" s="79">
        <f>'事業所回答（シート追加・名称変更禁止）'!$E124</f>
        <v>0</v>
      </c>
      <c r="EX2" s="79">
        <f>'事業所回答（シート追加・名称変更禁止）'!$E125</f>
        <v>0</v>
      </c>
      <c r="EY2" s="79">
        <f>'事業所回答（シート追加・名称変更禁止）'!$E126</f>
        <v>0</v>
      </c>
      <c r="EZ2" s="79">
        <f>'事業所回答（シート追加・名称変更禁止）'!$K112</f>
        <v>0</v>
      </c>
      <c r="FA2" s="79">
        <f>'事業所回答（シート追加・名称変更禁止）'!$K113</f>
        <v>0</v>
      </c>
      <c r="FB2" s="79">
        <f>'事業所回答（シート追加・名称変更禁止）'!$K114</f>
        <v>0</v>
      </c>
      <c r="FC2" s="79">
        <f>'事業所回答（シート追加・名称変更禁止）'!$K115</f>
        <v>0</v>
      </c>
      <c r="FD2" s="79">
        <f>'事業所回答（シート追加・名称変更禁止）'!$K116</f>
        <v>0</v>
      </c>
      <c r="FE2" s="79">
        <f>'事業所回答（シート追加・名称変更禁止）'!$K117</f>
        <v>0</v>
      </c>
      <c r="FF2" s="79">
        <f>'事業所回答（シート追加・名称変更禁止）'!$K118</f>
        <v>0</v>
      </c>
      <c r="FG2" s="79">
        <f>'事業所回答（シート追加・名称変更禁止）'!$K119</f>
        <v>0</v>
      </c>
      <c r="FH2" s="79">
        <f>'事業所回答（シート追加・名称変更禁止）'!$K120</f>
        <v>0</v>
      </c>
      <c r="FI2" s="79">
        <f>'事業所回答（シート追加・名称変更禁止）'!$K121</f>
        <v>0</v>
      </c>
      <c r="FJ2" s="79">
        <f>'事業所回答（シート追加・名称変更禁止）'!$K122</f>
        <v>0</v>
      </c>
      <c r="FK2" s="79">
        <f>'事業所回答（シート追加・名称変更禁止）'!$K123</f>
        <v>0</v>
      </c>
      <c r="FL2" s="79">
        <f>'事業所回答（シート追加・名称変更禁止）'!$K124</f>
        <v>0</v>
      </c>
      <c r="FM2" s="79">
        <f>'事業所回答（シート追加・名称変更禁止）'!$K125</f>
        <v>0</v>
      </c>
      <c r="FN2" s="79">
        <f>'事業所回答（シート追加・名称変更禁止）'!$K126</f>
        <v>0</v>
      </c>
      <c r="FO2" s="79">
        <f>'事業所回答（シート追加・名称変更禁止）'!$Q112</f>
        <v>0</v>
      </c>
      <c r="FP2" s="79">
        <f>'事業所回答（シート追加・名称変更禁止）'!$Q113</f>
        <v>0</v>
      </c>
      <c r="FQ2" s="79">
        <f>'事業所回答（シート追加・名称変更禁止）'!$Q114</f>
        <v>0</v>
      </c>
      <c r="FR2" s="79">
        <f>'事業所回答（シート追加・名称変更禁止）'!$Q115</f>
        <v>0</v>
      </c>
      <c r="FS2" s="79">
        <f>'事業所回答（シート追加・名称変更禁止）'!$Q116</f>
        <v>0</v>
      </c>
      <c r="FT2" s="79">
        <f>'事業所回答（シート追加・名称変更禁止）'!$Q117</f>
        <v>0</v>
      </c>
      <c r="FU2" s="79">
        <f>'事業所回答（シート追加・名称変更禁止）'!$Q118</f>
        <v>0</v>
      </c>
      <c r="FV2" s="79">
        <f>'事業所回答（シート追加・名称変更禁止）'!$Q119</f>
        <v>0</v>
      </c>
      <c r="FW2" s="79">
        <f>'事業所回答（シート追加・名称変更禁止）'!$Q120</f>
        <v>0</v>
      </c>
      <c r="FX2" s="79">
        <f>'事業所回答（シート追加・名称変更禁止）'!$Q121</f>
        <v>0</v>
      </c>
      <c r="FY2" s="79">
        <f>'事業所回答（シート追加・名称変更禁止）'!$Q122</f>
        <v>0</v>
      </c>
      <c r="FZ2" s="79">
        <f>'事業所回答（シート追加・名称変更禁止）'!$Q123</f>
        <v>0</v>
      </c>
      <c r="GA2" s="79">
        <f>'事業所回答（シート追加・名称変更禁止）'!$Q124</f>
        <v>0</v>
      </c>
      <c r="GB2" s="79">
        <f>'事業所回答（シート追加・名称変更禁止）'!$Q125</f>
        <v>0</v>
      </c>
      <c r="GC2" s="79">
        <f>'事業所回答（シート追加・名称変更禁止）'!$G131</f>
        <v>0</v>
      </c>
      <c r="GD2" s="79">
        <f>'事業所回答（シート追加・名称変更禁止）'!$O131</f>
        <v>0</v>
      </c>
      <c r="GE2" s="79">
        <f>'事業所回答（シート追加・名称変更禁止）'!$W131</f>
        <v>0</v>
      </c>
      <c r="GF2" s="79">
        <f>'事業所回答（シート追加・名称変更禁止）'!$G132</f>
        <v>0</v>
      </c>
      <c r="GG2" s="79">
        <f>'事業所回答（シート追加・名称変更禁止）'!$O132</f>
        <v>0</v>
      </c>
      <c r="GH2" s="79">
        <f>'事業所回答（シート追加・名称変更禁止）'!$W132</f>
        <v>0</v>
      </c>
      <c r="GI2" s="79">
        <f>'事業所回答（シート追加・名称変更禁止）'!$G146</f>
        <v>0</v>
      </c>
      <c r="GJ2" s="79">
        <f>'事業所回答（シート追加・名称変更禁止）'!$O146</f>
        <v>0</v>
      </c>
      <c r="GK2" s="79">
        <f>'事業所回答（シート追加・名称変更禁止）'!$W146</f>
        <v>0</v>
      </c>
      <c r="GL2" s="79">
        <f>'事業所回答（シート追加・名称変更禁止）'!$G147</f>
        <v>0</v>
      </c>
      <c r="GM2" s="79">
        <f>'事業所回答（シート追加・名称変更禁止）'!$O147</f>
        <v>0</v>
      </c>
      <c r="GN2" s="79">
        <f>'事業所回答（シート追加・名称変更禁止）'!$W147</f>
        <v>0</v>
      </c>
      <c r="GO2" s="79">
        <f>'事業所回答（シート追加・名称変更禁止）'!$E152</f>
        <v>0</v>
      </c>
      <c r="GP2" s="79">
        <f>'事業所回答（シート追加・名称変更禁止）'!$E153</f>
        <v>0</v>
      </c>
      <c r="GQ2" s="79">
        <f>'事業所回答（シート追加・名称変更禁止）'!$E154</f>
        <v>0</v>
      </c>
      <c r="GR2" s="79">
        <f>'事業所回答（シート追加・名称変更禁止）'!$E155</f>
        <v>0</v>
      </c>
      <c r="GS2" s="79">
        <f>'事業所回答（シート追加・名称変更禁止）'!$E156</f>
        <v>0</v>
      </c>
      <c r="GT2" s="79">
        <f>'事業所回答（シート追加・名称変更禁止）'!$E157</f>
        <v>0</v>
      </c>
      <c r="GU2" s="79">
        <f>'事業所回答（シート追加・名称変更禁止）'!$E158</f>
        <v>0</v>
      </c>
      <c r="GV2" s="79">
        <f>'事業所回答（シート追加・名称変更禁止）'!$E159</f>
        <v>0</v>
      </c>
      <c r="GW2" s="79">
        <f>'事業所回答（シート追加・名称変更禁止）'!$E160</f>
        <v>0</v>
      </c>
      <c r="GX2" s="79">
        <f>'事業所回答（シート追加・名称変更禁止）'!$E161</f>
        <v>0</v>
      </c>
      <c r="GY2" s="79">
        <f>'事業所回答（シート追加・名称変更禁止）'!$E162</f>
        <v>0</v>
      </c>
      <c r="GZ2" s="79">
        <f>'事業所回答（シート追加・名称変更禁止）'!$E163</f>
        <v>0</v>
      </c>
      <c r="HA2" s="79">
        <f>'事業所回答（シート追加・名称変更禁止）'!$E164</f>
        <v>0</v>
      </c>
      <c r="HB2" s="79">
        <f>'事業所回答（シート追加・名称変更禁止）'!$E165</f>
        <v>0</v>
      </c>
      <c r="HC2" s="79">
        <f>'事業所回答（シート追加・名称変更禁止）'!$E166</f>
        <v>0</v>
      </c>
      <c r="HD2" s="79">
        <f>'事業所回答（シート追加・名称変更禁止）'!$K152</f>
        <v>0</v>
      </c>
      <c r="HE2" s="79">
        <f>'事業所回答（シート追加・名称変更禁止）'!$K153</f>
        <v>0</v>
      </c>
      <c r="HF2" s="79">
        <f>'事業所回答（シート追加・名称変更禁止）'!$K154</f>
        <v>0</v>
      </c>
      <c r="HG2" s="79">
        <f>'事業所回答（シート追加・名称変更禁止）'!$K155</f>
        <v>0</v>
      </c>
      <c r="HH2" s="79">
        <f>'事業所回答（シート追加・名称変更禁止）'!$K156</f>
        <v>0</v>
      </c>
      <c r="HI2" s="79">
        <f>'事業所回答（シート追加・名称変更禁止）'!$K157</f>
        <v>0</v>
      </c>
      <c r="HJ2" s="79">
        <f>'事業所回答（シート追加・名称変更禁止）'!$K158</f>
        <v>0</v>
      </c>
      <c r="HK2" s="79">
        <f>'事業所回答（シート追加・名称変更禁止）'!$K159</f>
        <v>0</v>
      </c>
      <c r="HL2" s="79">
        <f>'事業所回答（シート追加・名称変更禁止）'!$K160</f>
        <v>0</v>
      </c>
      <c r="HM2" s="79">
        <f>'事業所回答（シート追加・名称変更禁止）'!$K161</f>
        <v>0</v>
      </c>
      <c r="HN2" s="79">
        <f>'事業所回答（シート追加・名称変更禁止）'!$K162</f>
        <v>0</v>
      </c>
      <c r="HO2" s="79">
        <f>'事業所回答（シート追加・名称変更禁止）'!$K163</f>
        <v>0</v>
      </c>
      <c r="HP2" s="79">
        <f>'事業所回答（シート追加・名称変更禁止）'!$K164</f>
        <v>0</v>
      </c>
      <c r="HQ2" s="79">
        <f>'事業所回答（シート追加・名称変更禁止）'!$K165</f>
        <v>0</v>
      </c>
      <c r="HR2" s="79">
        <f>'事業所回答（シート追加・名称変更禁止）'!$K166</f>
        <v>0</v>
      </c>
      <c r="HS2" s="79">
        <f>'事業所回答（シート追加・名称変更禁止）'!$Q152</f>
        <v>0</v>
      </c>
      <c r="HT2" s="79">
        <f>'事業所回答（シート追加・名称変更禁止）'!$Q153</f>
        <v>0</v>
      </c>
      <c r="HU2" s="79">
        <f>'事業所回答（シート追加・名称変更禁止）'!$Q154</f>
        <v>0</v>
      </c>
      <c r="HV2" s="79">
        <f>'事業所回答（シート追加・名称変更禁止）'!$Q155</f>
        <v>0</v>
      </c>
      <c r="HW2" s="79">
        <f>'事業所回答（シート追加・名称変更禁止）'!$Q156</f>
        <v>0</v>
      </c>
      <c r="HX2" s="79">
        <f>'事業所回答（シート追加・名称変更禁止）'!$Q157</f>
        <v>0</v>
      </c>
      <c r="HY2" s="79">
        <f>'事業所回答（シート追加・名称変更禁止）'!$Q158</f>
        <v>0</v>
      </c>
      <c r="HZ2" s="79">
        <f>'事業所回答（シート追加・名称変更禁止）'!$Q159</f>
        <v>0</v>
      </c>
      <c r="IA2" s="79">
        <f>'事業所回答（シート追加・名称変更禁止）'!$Q160</f>
        <v>0</v>
      </c>
      <c r="IB2" s="79">
        <f>'事業所回答（シート追加・名称変更禁止）'!$Q161</f>
        <v>0</v>
      </c>
      <c r="IC2" s="79">
        <f>'事業所回答（シート追加・名称変更禁止）'!$Q162</f>
        <v>0</v>
      </c>
      <c r="ID2" s="79">
        <f>'事業所回答（シート追加・名称変更禁止）'!$Q163</f>
        <v>0</v>
      </c>
      <c r="IE2" s="79">
        <f>'事業所回答（シート追加・名称変更禁止）'!$Q164</f>
        <v>0</v>
      </c>
      <c r="IF2" s="79">
        <f>'事業所回答（シート追加・名称変更禁止）'!$Q165</f>
        <v>0</v>
      </c>
      <c r="IG2" s="79">
        <f>'事業所回答（シート追加・名称変更禁止）'!$G172</f>
        <v>0</v>
      </c>
      <c r="IH2" s="79">
        <f>'事業所回答（シート追加・名称変更禁止）'!$O172</f>
        <v>0</v>
      </c>
      <c r="II2" s="79">
        <f>'事業所回答（シート追加・名称変更禁止）'!$W172</f>
        <v>0</v>
      </c>
      <c r="IJ2" s="79">
        <f>'事業所回答（シート追加・名称変更禁止）'!$G173</f>
        <v>0</v>
      </c>
      <c r="IK2" s="79">
        <f>'事業所回答（シート追加・名称変更禁止）'!$O173</f>
        <v>0</v>
      </c>
      <c r="IL2" s="79">
        <f>'事業所回答（シート追加・名称変更禁止）'!$W173</f>
        <v>0</v>
      </c>
      <c r="IM2" s="83">
        <f>'事業所回答（シート追加・名称変更禁止）'!$G179</f>
        <v>0</v>
      </c>
      <c r="IN2" s="79">
        <f>'事業所回答（シート追加・名称変更禁止）'!$O179</f>
        <v>0</v>
      </c>
      <c r="IO2" s="79">
        <f>'事業所回答（シート追加・名称変更禁止）'!W179</f>
        <v>0</v>
      </c>
      <c r="IP2" s="79">
        <f>'事業所回答（シート追加・名称変更禁止）'!G180</f>
        <v>0</v>
      </c>
      <c r="IQ2" s="79">
        <f>'事業所回答（シート追加・名称変更禁止）'!O180</f>
        <v>0</v>
      </c>
      <c r="IR2" s="79">
        <f>'事業所回答（シート追加・名称変更禁止）'!W180</f>
        <v>0</v>
      </c>
      <c r="IS2" s="79">
        <f>'事業所回答（シート追加・名称変更禁止）'!B192</f>
        <v>0</v>
      </c>
    </row>
  </sheetData>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F13" sqref="F13"/>
    </sheetView>
  </sheetViews>
  <sheetFormatPr defaultRowHeight="13.5" x14ac:dyDescent="0.15"/>
  <cols>
    <col min="1" max="1" width="14" customWidth="1"/>
    <col min="2" max="2" width="36.125" customWidth="1"/>
    <col min="3" max="3" width="15.625" customWidth="1"/>
    <col min="4" max="4" width="5.5" bestFit="1" customWidth="1"/>
    <col min="6" max="6" width="44.5" customWidth="1"/>
  </cols>
  <sheetData>
    <row r="1" spans="1:7" x14ac:dyDescent="0.15">
      <c r="A1" s="17" t="s">
        <v>30</v>
      </c>
      <c r="B1" s="17" t="s">
        <v>31</v>
      </c>
      <c r="C1" t="s">
        <v>32</v>
      </c>
      <c r="E1" t="s">
        <v>33</v>
      </c>
      <c r="F1" t="s">
        <v>50</v>
      </c>
      <c r="G1" t="s">
        <v>54</v>
      </c>
    </row>
    <row r="2" spans="1:7" x14ac:dyDescent="0.15">
      <c r="A2" t="s">
        <v>221</v>
      </c>
      <c r="B2" t="s">
        <v>221</v>
      </c>
      <c r="C2" t="s">
        <v>221</v>
      </c>
      <c r="E2" t="s">
        <v>221</v>
      </c>
      <c r="F2" t="s">
        <v>221</v>
      </c>
      <c r="G2" t="s">
        <v>221</v>
      </c>
    </row>
    <row r="3" spans="1:7" x14ac:dyDescent="0.15">
      <c r="A3" t="s">
        <v>207</v>
      </c>
      <c r="B3" t="s">
        <v>34</v>
      </c>
      <c r="C3" t="s">
        <v>222</v>
      </c>
      <c r="D3">
        <v>2018</v>
      </c>
      <c r="E3" s="45" t="s">
        <v>141</v>
      </c>
      <c r="F3" t="s">
        <v>251</v>
      </c>
      <c r="G3" t="s">
        <v>44</v>
      </c>
    </row>
    <row r="4" spans="1:7" x14ac:dyDescent="0.15">
      <c r="A4" t="s">
        <v>206</v>
      </c>
      <c r="B4" t="s">
        <v>35</v>
      </c>
      <c r="C4" t="s">
        <v>223</v>
      </c>
      <c r="D4">
        <v>2019</v>
      </c>
      <c r="E4" s="45" t="s">
        <v>142</v>
      </c>
      <c r="F4" t="s">
        <v>252</v>
      </c>
      <c r="G4" t="s">
        <v>45</v>
      </c>
    </row>
    <row r="5" spans="1:7" x14ac:dyDescent="0.15">
      <c r="A5" t="s">
        <v>205</v>
      </c>
      <c r="B5" t="s">
        <v>36</v>
      </c>
      <c r="C5" t="s">
        <v>224</v>
      </c>
      <c r="D5">
        <v>2020</v>
      </c>
      <c r="E5" s="45" t="s">
        <v>143</v>
      </c>
      <c r="F5" t="s">
        <v>253</v>
      </c>
      <c r="G5" t="s">
        <v>46</v>
      </c>
    </row>
    <row r="6" spans="1:7" x14ac:dyDescent="0.15">
      <c r="A6" t="s">
        <v>204</v>
      </c>
      <c r="B6" t="s">
        <v>37</v>
      </c>
      <c r="C6" t="s">
        <v>225</v>
      </c>
      <c r="D6">
        <v>2021</v>
      </c>
      <c r="E6" s="45" t="s">
        <v>144</v>
      </c>
      <c r="F6" t="s">
        <v>254</v>
      </c>
      <c r="G6" t="s">
        <v>53</v>
      </c>
    </row>
    <row r="7" spans="1:7" x14ac:dyDescent="0.15">
      <c r="A7" t="s">
        <v>203</v>
      </c>
      <c r="B7" t="s">
        <v>38</v>
      </c>
      <c r="C7" t="s">
        <v>226</v>
      </c>
      <c r="D7">
        <v>2022</v>
      </c>
      <c r="E7" s="45" t="s">
        <v>145</v>
      </c>
      <c r="F7" t="s">
        <v>255</v>
      </c>
      <c r="G7" t="s">
        <v>51</v>
      </c>
    </row>
    <row r="8" spans="1:7" x14ac:dyDescent="0.15">
      <c r="A8" t="s">
        <v>202</v>
      </c>
      <c r="B8" t="s">
        <v>39</v>
      </c>
      <c r="C8" t="s">
        <v>227</v>
      </c>
      <c r="D8">
        <v>2023</v>
      </c>
      <c r="E8" s="45" t="s">
        <v>146</v>
      </c>
      <c r="F8" t="s">
        <v>256</v>
      </c>
      <c r="G8" t="s">
        <v>52</v>
      </c>
    </row>
    <row r="9" spans="1:7" x14ac:dyDescent="0.15">
      <c r="A9" t="s">
        <v>201</v>
      </c>
      <c r="B9" t="s">
        <v>40</v>
      </c>
      <c r="E9" s="45" t="s">
        <v>147</v>
      </c>
      <c r="F9" t="s">
        <v>257</v>
      </c>
    </row>
    <row r="10" spans="1:7" x14ac:dyDescent="0.15">
      <c r="A10" t="s">
        <v>200</v>
      </c>
      <c r="B10" t="s">
        <v>41</v>
      </c>
      <c r="E10" s="45" t="s">
        <v>148</v>
      </c>
    </row>
    <row r="11" spans="1:7" x14ac:dyDescent="0.15">
      <c r="A11" t="s">
        <v>199</v>
      </c>
      <c r="B11" t="s">
        <v>42</v>
      </c>
      <c r="E11" s="45" t="s">
        <v>149</v>
      </c>
    </row>
    <row r="12" spans="1:7" x14ac:dyDescent="0.15">
      <c r="A12" t="s">
        <v>198</v>
      </c>
      <c r="B12" t="s">
        <v>43</v>
      </c>
      <c r="E12" s="45" t="s">
        <v>150</v>
      </c>
    </row>
    <row r="13" spans="1:7" x14ac:dyDescent="0.15">
      <c r="A13" t="s">
        <v>197</v>
      </c>
      <c r="E13" s="45" t="s">
        <v>151</v>
      </c>
    </row>
    <row r="14" spans="1:7" x14ac:dyDescent="0.15">
      <c r="A14" t="s">
        <v>196</v>
      </c>
      <c r="E14" s="45" t="s">
        <v>152</v>
      </c>
    </row>
    <row r="15" spans="1:7" x14ac:dyDescent="0.15">
      <c r="A15" t="s">
        <v>195</v>
      </c>
    </row>
    <row r="16" spans="1:7" x14ac:dyDescent="0.15">
      <c r="A16" t="s">
        <v>194</v>
      </c>
    </row>
    <row r="17" spans="1:1" x14ac:dyDescent="0.15">
      <c r="A17" t="s">
        <v>193</v>
      </c>
    </row>
    <row r="18" spans="1:1" x14ac:dyDescent="0.15">
      <c r="A18" t="s">
        <v>192</v>
      </c>
    </row>
    <row r="19" spans="1:1" x14ac:dyDescent="0.15">
      <c r="A19" t="s">
        <v>191</v>
      </c>
    </row>
    <row r="20" spans="1:1" x14ac:dyDescent="0.15">
      <c r="A20" t="s">
        <v>190</v>
      </c>
    </row>
    <row r="21" spans="1:1" x14ac:dyDescent="0.15">
      <c r="A21" t="s">
        <v>189</v>
      </c>
    </row>
    <row r="22" spans="1:1" x14ac:dyDescent="0.15">
      <c r="A22" t="s">
        <v>188</v>
      </c>
    </row>
    <row r="23" spans="1:1" x14ac:dyDescent="0.15">
      <c r="A23" t="s">
        <v>187</v>
      </c>
    </row>
    <row r="24" spans="1:1" x14ac:dyDescent="0.15">
      <c r="A24" t="s">
        <v>186</v>
      </c>
    </row>
    <row r="25" spans="1:1" x14ac:dyDescent="0.15">
      <c r="A25" t="s">
        <v>185</v>
      </c>
    </row>
    <row r="26" spans="1:1" x14ac:dyDescent="0.15">
      <c r="A26" t="s">
        <v>184</v>
      </c>
    </row>
    <row r="27" spans="1:1" x14ac:dyDescent="0.15">
      <c r="A27" t="s">
        <v>183</v>
      </c>
    </row>
    <row r="28" spans="1:1" x14ac:dyDescent="0.15">
      <c r="A28" t="s">
        <v>182</v>
      </c>
    </row>
    <row r="29" spans="1:1" x14ac:dyDescent="0.15">
      <c r="A29" t="s">
        <v>181</v>
      </c>
    </row>
    <row r="30" spans="1:1" x14ac:dyDescent="0.15">
      <c r="A30" t="s">
        <v>180</v>
      </c>
    </row>
    <row r="31" spans="1:1" x14ac:dyDescent="0.15">
      <c r="A31" t="s">
        <v>179</v>
      </c>
    </row>
    <row r="32" spans="1:1" x14ac:dyDescent="0.15">
      <c r="A32" t="s">
        <v>178</v>
      </c>
    </row>
    <row r="33" spans="1:19" x14ac:dyDescent="0.15">
      <c r="A33" t="s">
        <v>177</v>
      </c>
    </row>
    <row r="34" spans="1:19" x14ac:dyDescent="0.15">
      <c r="A34" t="s">
        <v>176</v>
      </c>
    </row>
    <row r="35" spans="1:19" x14ac:dyDescent="0.15">
      <c r="A35" t="s">
        <v>175</v>
      </c>
      <c r="S35" t="e">
        <f ca="1">OFFSET($I$19,,MATCH($I$19,プルダウンリスト!$F$1:$F$1,0)-7,3)</f>
        <v>#N/A</v>
      </c>
    </row>
    <row r="36" spans="1:19" x14ac:dyDescent="0.15">
      <c r="A36" t="s">
        <v>174</v>
      </c>
    </row>
    <row r="37" spans="1:19" x14ac:dyDescent="0.15">
      <c r="A37" t="s">
        <v>173</v>
      </c>
    </row>
    <row r="38" spans="1:19" x14ac:dyDescent="0.15">
      <c r="A38" t="s">
        <v>172</v>
      </c>
    </row>
    <row r="39" spans="1:19" x14ac:dyDescent="0.15">
      <c r="A39" t="s">
        <v>171</v>
      </c>
    </row>
    <row r="40" spans="1:19" x14ac:dyDescent="0.15">
      <c r="A40" t="s">
        <v>170</v>
      </c>
    </row>
    <row r="41" spans="1:19" x14ac:dyDescent="0.15">
      <c r="A41" t="s">
        <v>169</v>
      </c>
    </row>
    <row r="42" spans="1:19" x14ac:dyDescent="0.15">
      <c r="A42" t="s">
        <v>168</v>
      </c>
    </row>
    <row r="43" spans="1:19" x14ac:dyDescent="0.15">
      <c r="A43" t="s">
        <v>167</v>
      </c>
    </row>
    <row r="44" spans="1:19" x14ac:dyDescent="0.15">
      <c r="A44" t="s">
        <v>166</v>
      </c>
    </row>
    <row r="45" spans="1:19" x14ac:dyDescent="0.15">
      <c r="A45" t="s">
        <v>165</v>
      </c>
    </row>
  </sheetData>
  <phoneticPr fontId="18"/>
  <pageMargins left="1" right="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事業所回答（シート追加・名称変更禁止）</vt:lpstr>
      <vt:lpstr>集計（名称変更禁止）</vt:lpstr>
      <vt:lpstr>プルダウンリスト</vt:lpstr>
      <vt:lpstr>'事業所回答（シート追加・名称変更禁止）'!Print_Area</vt:lpstr>
      <vt:lpstr>サービス種別</vt:lpstr>
      <vt:lpstr>就労定着支援事業所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revision/>
  <cp:lastPrinted>2023-04-25T04:22:58Z</cp:lastPrinted>
  <dcterms:created xsi:type="dcterms:W3CDTF">2017-05-15T10:28:06Z</dcterms:created>
  <dcterms:modified xsi:type="dcterms:W3CDTF">2023-05-25T07:46:13Z</dcterms:modified>
</cp:coreProperties>
</file>