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評価委員会\02_R3_第2回評価委員会\15_HP\"/>
    </mc:Choice>
  </mc:AlternateContent>
  <xr:revisionPtr revIDLastSave="0" documentId="13_ncr:1_{07AE5EC7-CF82-447E-B519-4188231AF7B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まとめ" sheetId="4" r:id="rId1"/>
  </sheets>
  <externalReferences>
    <externalReference r:id="rId2"/>
  </externalReferences>
  <definedNames>
    <definedName name="A1_受付日数_年間合計">'[1]利用状況推移（四輪）'!$N$5</definedName>
    <definedName name="A2_収容台数">まとめ!$F$40</definedName>
    <definedName name="_xlnm.Print_Area" localSheetId="0">まとめ!$A$1:$L$31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 l="1"/>
  <c r="J21" i="4" l="1"/>
  <c r="J14" i="4"/>
  <c r="J7" i="4"/>
  <c r="J22" i="4"/>
  <c r="J20" i="4"/>
  <c r="H13" i="4" l="1"/>
  <c r="H14" i="4"/>
  <c r="H15" i="4"/>
  <c r="J6" i="4" l="1"/>
  <c r="H6" i="4"/>
  <c r="H29" i="4"/>
  <c r="H28" i="4"/>
  <c r="H27" i="4"/>
  <c r="J13" i="4"/>
  <c r="I23" i="4"/>
  <c r="J15" i="4" l="1"/>
  <c r="J29" i="4"/>
  <c r="H22" i="4"/>
  <c r="H21" i="4"/>
  <c r="H20" i="4"/>
  <c r="K20" i="4" s="1"/>
  <c r="H7" i="4"/>
  <c r="H8" i="4"/>
  <c r="G30" i="4"/>
  <c r="G23" i="4"/>
  <c r="J23" i="4" s="1"/>
  <c r="G16" i="4"/>
  <c r="G9" i="4"/>
  <c r="K7" i="4" l="1"/>
  <c r="I16" i="4" l="1"/>
  <c r="J16" i="4" s="1"/>
  <c r="E23" i="4" l="1"/>
  <c r="F23" i="4"/>
  <c r="D23" i="4"/>
  <c r="E16" i="4"/>
  <c r="E9" i="4"/>
  <c r="H23" i="4" l="1"/>
  <c r="E30" i="4"/>
  <c r="F30" i="4"/>
  <c r="D30" i="4"/>
  <c r="H30" i="4" l="1"/>
  <c r="F9" i="4"/>
  <c r="D9" i="4"/>
  <c r="F16" i="4"/>
  <c r="H9" i="4" l="1"/>
  <c r="D16" i="4"/>
  <c r="K14" i="4"/>
  <c r="K13" i="4"/>
  <c r="K15" i="4"/>
  <c r="K22" i="4"/>
  <c r="K21" i="4"/>
  <c r="K23" i="4"/>
  <c r="K29" i="4"/>
  <c r="H16" i="4" l="1"/>
  <c r="K16" i="4" l="1"/>
  <c r="K8" i="4" l="1"/>
  <c r="J8" i="4"/>
  <c r="I9" i="4"/>
  <c r="J9" i="4" s="1"/>
  <c r="K9" i="4" l="1"/>
  <c r="K27" i="4" l="1"/>
  <c r="J27" i="4"/>
  <c r="K28" i="4" l="1"/>
  <c r="J28" i="4"/>
  <c r="I30" i="4"/>
  <c r="J30" i="4" l="1"/>
  <c r="K30" i="4"/>
</calcChain>
</file>

<file path=xl/sharedStrings.xml><?xml version="1.0" encoding="utf-8"?>
<sst xmlns="http://schemas.openxmlformats.org/spreadsheetml/2006/main" count="66" uniqueCount="16">
  <si>
    <t>江坂</t>
    <rPh sb="0" eb="2">
      <t>エサカ</t>
    </rPh>
    <phoneticPr fontId="2"/>
  </si>
  <si>
    <t>茨木</t>
    <rPh sb="0" eb="2">
      <t>イバラキ</t>
    </rPh>
    <phoneticPr fontId="2"/>
  </si>
  <si>
    <t>利用台数</t>
    <rPh sb="0" eb="2">
      <t>リヨウ</t>
    </rPh>
    <rPh sb="2" eb="4">
      <t>ダイスウ</t>
    </rPh>
    <phoneticPr fontId="2"/>
  </si>
  <si>
    <t>回転率</t>
    <rPh sb="0" eb="2">
      <t>カイテン</t>
    </rPh>
    <rPh sb="2" eb="3">
      <t>リツ</t>
    </rPh>
    <phoneticPr fontId="2"/>
  </si>
  <si>
    <t>合計</t>
    <rPh sb="0" eb="2">
      <t>ゴウケイ</t>
    </rPh>
    <phoneticPr fontId="2"/>
  </si>
  <si>
    <t>収入</t>
    <rPh sb="0" eb="2">
      <t>シュウニュウ</t>
    </rPh>
    <phoneticPr fontId="2"/>
  </si>
  <si>
    <t>1月～12月</t>
    <rPh sb="1" eb="2">
      <t>ガツ</t>
    </rPh>
    <rPh sb="5" eb="6">
      <t>ガツ</t>
    </rPh>
    <phoneticPr fontId="2"/>
  </si>
  <si>
    <t>支出</t>
    <rPh sb="0" eb="2">
      <t>シシュツ</t>
    </rPh>
    <phoneticPr fontId="2"/>
  </si>
  <si>
    <t>平均</t>
    <rPh sb="0" eb="2">
      <t>ヘイキン</t>
    </rPh>
    <phoneticPr fontId="2"/>
  </si>
  <si>
    <t>平均比</t>
    <rPh sb="0" eb="2">
      <t>ヘイキン</t>
    </rPh>
    <rPh sb="2" eb="3">
      <t>ヒ</t>
    </rPh>
    <phoneticPr fontId="2"/>
  </si>
  <si>
    <t>駐車場名</t>
    <rPh sb="0" eb="3">
      <t>チュウシャジョウ</t>
    </rPh>
    <rPh sb="3" eb="4">
      <t>メイ</t>
    </rPh>
    <phoneticPr fontId="2"/>
  </si>
  <si>
    <t>新石切</t>
    <rPh sb="0" eb="1">
      <t>シン</t>
    </rPh>
    <rPh sb="1" eb="3">
      <t>イシキ</t>
    </rPh>
    <phoneticPr fontId="2"/>
  </si>
  <si>
    <t>前年度比</t>
    <rPh sb="0" eb="4">
      <t>ゼンネンドヒ</t>
    </rPh>
    <phoneticPr fontId="2"/>
  </si>
  <si>
    <t>2021実績</t>
    <rPh sb="4" eb="6">
      <t>ジッセキ</t>
    </rPh>
    <phoneticPr fontId="2"/>
  </si>
  <si>
    <t>2021年度定量的目標値設定資料</t>
    <rPh sb="4" eb="5">
      <t>ネン</t>
    </rPh>
    <rPh sb="5" eb="6">
      <t>ド</t>
    </rPh>
    <rPh sb="6" eb="9">
      <t>テイリョウテキ</t>
    </rPh>
    <rPh sb="9" eb="11">
      <t>モクヒョウ</t>
    </rPh>
    <rPh sb="12" eb="14">
      <t>セッテイ</t>
    </rPh>
    <rPh sb="14" eb="16">
      <t>シリョウ</t>
    </rPh>
    <phoneticPr fontId="2"/>
  </si>
  <si>
    <t>利用状況（年別）</t>
    <rPh sb="0" eb="4">
      <t>リヨウジョウキョウ</t>
    </rPh>
    <rPh sb="5" eb="7">
      <t>ネンベツ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</si>
</sst>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9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2" xfId="1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2" xfId="0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0" fontId="0" fillId="0" borderId="0" xfId="1" applyNumberFormat="1" applyFo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4" xfId="1" applyNumberFormat="1" applyFont="1" applyBorder="1" applyAlignment="1">
      <alignment horizontal="center" vertical="center"/>
    </xf>
    <xf numFmtId="0" fontId="0" fillId="0" borderId="4" xfId="1" applyNumberFormat="1" applyFont="1" applyBorder="1">
      <alignment vertical="center"/>
    </xf>
    <xf numFmtId="38" fontId="0" fillId="0" borderId="4" xfId="1" applyFont="1" applyFill="1" applyBorder="1">
      <alignment vertical="center"/>
    </xf>
    <xf numFmtId="38" fontId="0" fillId="0" borderId="5" xfId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0" fontId="3" fillId="0" borderId="6" xfId="0" applyNumberFormat="1" applyFont="1" applyFill="1" applyBorder="1">
      <alignment vertical="center"/>
    </xf>
    <xf numFmtId="0" fontId="0" fillId="0" borderId="14" xfId="1" applyNumberFormat="1" applyFont="1" applyBorder="1" applyAlignment="1">
      <alignment horizontal="center" vertical="center"/>
    </xf>
    <xf numFmtId="38" fontId="0" fillId="0" borderId="15" xfId="1" applyFont="1" applyFill="1" applyBorder="1">
      <alignment vertical="center"/>
    </xf>
    <xf numFmtId="38" fontId="0" fillId="0" borderId="10" xfId="1" applyFont="1" applyFill="1" applyBorder="1">
      <alignment vertical="center"/>
    </xf>
    <xf numFmtId="38" fontId="0" fillId="0" borderId="15" xfId="1" applyFont="1" applyBorder="1">
      <alignment vertical="center"/>
    </xf>
    <xf numFmtId="38" fontId="0" fillId="0" borderId="10" xfId="1" applyFont="1" applyBorder="1">
      <alignment vertical="center"/>
    </xf>
    <xf numFmtId="177" fontId="0" fillId="0" borderId="17" xfId="3" applyNumberFormat="1" applyFont="1" applyBorder="1">
      <alignment vertical="center"/>
    </xf>
    <xf numFmtId="177" fontId="0" fillId="0" borderId="18" xfId="3" applyNumberFormat="1" applyFont="1" applyBorder="1">
      <alignment vertical="center"/>
    </xf>
    <xf numFmtId="177" fontId="0" fillId="0" borderId="19" xfId="3" applyNumberFormat="1" applyFont="1" applyBorder="1">
      <alignment vertical="center"/>
    </xf>
    <xf numFmtId="177" fontId="0" fillId="0" borderId="20" xfId="3" applyNumberFormat="1" applyFont="1" applyBorder="1">
      <alignment vertical="center"/>
    </xf>
    <xf numFmtId="177" fontId="0" fillId="0" borderId="21" xfId="3" applyNumberFormat="1" applyFont="1" applyBorder="1">
      <alignment vertical="center"/>
    </xf>
    <xf numFmtId="0" fontId="7" fillId="0" borderId="4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38" fontId="0" fillId="0" borderId="22" xfId="1" applyFont="1" applyFill="1" applyBorder="1">
      <alignment vertical="center"/>
    </xf>
    <xf numFmtId="0" fontId="0" fillId="0" borderId="22" xfId="1" applyNumberFormat="1" applyFont="1" applyBorder="1">
      <alignment vertical="center"/>
    </xf>
    <xf numFmtId="0" fontId="0" fillId="0" borderId="0" xfId="1" applyNumberFormat="1" applyFont="1" applyAlignment="1">
      <alignment horizontal="center" vertical="center"/>
    </xf>
    <xf numFmtId="38" fontId="0" fillId="3" borderId="17" xfId="1" applyFont="1" applyFill="1" applyBorder="1" applyAlignment="1">
      <alignment horizontal="center" vertical="center"/>
    </xf>
    <xf numFmtId="38" fontId="0" fillId="3" borderId="16" xfId="1" applyFont="1" applyFill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0" fontId="0" fillId="0" borderId="4" xfId="1" applyNumberFormat="1" applyFont="1" applyFill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0" borderId="14" xfId="1" applyNumberFormat="1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0" fillId="0" borderId="7" xfId="0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0" fillId="0" borderId="9" xfId="0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6" xfId="1" applyFont="1" applyFill="1" applyBorder="1">
      <alignment vertical="center"/>
    </xf>
    <xf numFmtId="176" fontId="3" fillId="0" borderId="6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38" fontId="3" fillId="0" borderId="4" xfId="1" applyFont="1" applyBorder="1">
      <alignment vertical="center"/>
    </xf>
    <xf numFmtId="0" fontId="3" fillId="0" borderId="4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9" fontId="0" fillId="0" borderId="0" xfId="3" applyFont="1" applyBorder="1">
      <alignment vertical="center"/>
    </xf>
    <xf numFmtId="0" fontId="10" fillId="0" borderId="0" xfId="1" applyNumberFormat="1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FF66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1047750</xdr:colOff>
      <xdr:row>0</xdr:row>
      <xdr:rowOff>83343</xdr:rowOff>
    </xdr:from>
    <xdr:ext cx="1200978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03719" y="83343"/>
          <a:ext cx="1200978" cy="35907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参考資料８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k24.local\file\7142&#34892;&#25919;\&#12362;&#12288;&#22823;&#38442;&#24220;\&#9632;&#9632;&#9632;&#12304;&#22865;&#32004;&#26399;&#38291;&#12305;&#24179;&#25104;28&#24180;4&#26376;1&#26085;&#65374;&#24179;&#25104;33&#24180;3&#26376;31&#26085;&#9632;&#9632;&#9632;\&#65281;&#65281;&#65281;&#12514;&#12491;&#12479;&#12522;&#12531;&#12464;&#65281;&#65281;&#65281;\2019&#24180;&#24230;\&#9632;3&#21442;&#32771;&#36039;&#26009;%20&#65374;2019&#24180;&#24230;&#65374;\&#12304;&#28168;&#12305;2&#21033;&#29992;&#29366;&#27841;\&#27743;&#22338;_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状況推移（四輪+二輪+自販機）"/>
      <sheetName val="利用状況推移（四輪）"/>
      <sheetName val="利用状況推移 (二輪)"/>
      <sheetName val="利用状況表（四輪+二輪+自販機）"/>
      <sheetName val="利用状況表（四輪）"/>
      <sheetName val="利用状況表 (二輪)"/>
    </sheetNames>
    <sheetDataSet>
      <sheetData sheetId="0" refreshError="1"/>
      <sheetData sheetId="1">
        <row r="5">
          <cell r="N5">
            <v>365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M30"/>
  <sheetViews>
    <sheetView tabSelected="1" view="pageBreakPreview" zoomScale="80" zoomScaleNormal="80" zoomScaleSheetLayoutView="80" workbookViewId="0">
      <selection activeCell="K7" sqref="K7"/>
    </sheetView>
  </sheetViews>
  <sheetFormatPr defaultRowHeight="13" x14ac:dyDescent="0.2"/>
  <cols>
    <col min="1" max="1" width="12.90625" style="11" customWidth="1"/>
    <col min="2" max="2" width="11" bestFit="1" customWidth="1"/>
    <col min="3" max="3" width="9.26953125" style="6" customWidth="1"/>
    <col min="4" max="10" width="15.6328125" style="16" customWidth="1"/>
    <col min="11" max="11" width="15.6328125" style="1" customWidth="1"/>
    <col min="12" max="12" width="1.7265625" customWidth="1"/>
    <col min="13" max="13" width="9" style="6"/>
  </cols>
  <sheetData>
    <row r="1" spans="1:13" ht="29.25" customHeight="1" x14ac:dyDescent="0.2">
      <c r="C1" s="64" t="s">
        <v>15</v>
      </c>
      <c r="D1" s="64"/>
      <c r="E1" s="64"/>
      <c r="F1" s="64"/>
      <c r="G1" s="64"/>
      <c r="H1" s="64"/>
      <c r="I1" s="64"/>
    </row>
    <row r="2" spans="1:13" x14ac:dyDescent="0.2">
      <c r="A2" s="11" t="s">
        <v>14</v>
      </c>
      <c r="D2" s="40"/>
    </row>
    <row r="3" spans="1:13" ht="13.5" thickBot="1" x14ac:dyDescent="0.25"/>
    <row r="4" spans="1:13" ht="19.5" customHeight="1" x14ac:dyDescent="0.2">
      <c r="A4" s="65" t="s">
        <v>5</v>
      </c>
      <c r="B4" s="68" t="s">
        <v>10</v>
      </c>
      <c r="C4" s="69"/>
      <c r="D4" s="18">
        <v>2017</v>
      </c>
      <c r="E4" s="18">
        <v>2018</v>
      </c>
      <c r="F4" s="18">
        <v>2019</v>
      </c>
      <c r="G4" s="18">
        <v>2020</v>
      </c>
      <c r="H4" s="18" t="s">
        <v>8</v>
      </c>
      <c r="I4" s="18">
        <v>2021</v>
      </c>
      <c r="J4" s="43" t="s">
        <v>13</v>
      </c>
      <c r="K4" s="42" t="s">
        <v>13</v>
      </c>
    </row>
    <row r="5" spans="1:13" ht="19.5" customHeight="1" x14ac:dyDescent="0.2">
      <c r="A5" s="66"/>
      <c r="B5" s="70"/>
      <c r="C5" s="71"/>
      <c r="D5" s="17" t="s">
        <v>6</v>
      </c>
      <c r="E5" s="18" t="s">
        <v>6</v>
      </c>
      <c r="F5" s="18" t="s">
        <v>6</v>
      </c>
      <c r="G5" s="18" t="s">
        <v>6</v>
      </c>
      <c r="H5" s="24"/>
      <c r="I5" s="18" t="s">
        <v>6</v>
      </c>
      <c r="J5" s="44" t="s">
        <v>12</v>
      </c>
      <c r="K5" s="41" t="s">
        <v>9</v>
      </c>
      <c r="L5" s="8"/>
    </row>
    <row r="6" spans="1:13" ht="19.5" customHeight="1" x14ac:dyDescent="0.2">
      <c r="A6" s="66"/>
      <c r="B6" s="34" t="s">
        <v>0</v>
      </c>
      <c r="C6" s="3"/>
      <c r="D6" s="13">
        <v>88071112</v>
      </c>
      <c r="E6" s="20">
        <v>88428157</v>
      </c>
      <c r="F6" s="20">
        <v>83163952</v>
      </c>
      <c r="G6" s="20">
        <v>73957155</v>
      </c>
      <c r="H6" s="20">
        <f>AVERAGE(D6:G6)</f>
        <v>83405094</v>
      </c>
      <c r="I6" s="20">
        <v>69825411</v>
      </c>
      <c r="J6" s="29">
        <f>I6/G6</f>
        <v>0.94413327554311677</v>
      </c>
      <c r="K6" s="29">
        <f>I6/H6</f>
        <v>0.83718400940834625</v>
      </c>
      <c r="M6" s="63"/>
    </row>
    <row r="7" spans="1:13" ht="19.5" customHeight="1" x14ac:dyDescent="0.2">
      <c r="A7" s="66"/>
      <c r="B7" s="35" t="s">
        <v>11</v>
      </c>
      <c r="C7" s="3"/>
      <c r="D7" s="13">
        <v>18139648</v>
      </c>
      <c r="E7" s="20">
        <v>18997777</v>
      </c>
      <c r="F7" s="20">
        <v>19960508</v>
      </c>
      <c r="G7" s="20">
        <v>17863995</v>
      </c>
      <c r="H7" s="20">
        <f t="shared" ref="H7:H8" si="0">AVERAGE(D7:G7)</f>
        <v>18740482</v>
      </c>
      <c r="I7" s="20">
        <v>16541570</v>
      </c>
      <c r="J7" s="29">
        <f>I7/G7</f>
        <v>0.92597260579170559</v>
      </c>
      <c r="K7" s="29">
        <f>I7/H7</f>
        <v>0.88266513102491173</v>
      </c>
      <c r="M7" s="63"/>
    </row>
    <row r="8" spans="1:13" ht="19.5" customHeight="1" thickBot="1" x14ac:dyDescent="0.25">
      <c r="A8" s="67"/>
      <c r="B8" s="36" t="s">
        <v>1</v>
      </c>
      <c r="C8" s="3"/>
      <c r="D8" s="14">
        <v>43988885</v>
      </c>
      <c r="E8" s="21">
        <v>43137377</v>
      </c>
      <c r="F8" s="38">
        <v>43833650</v>
      </c>
      <c r="G8" s="38">
        <v>31546098</v>
      </c>
      <c r="H8" s="38">
        <f t="shared" si="0"/>
        <v>40626502.5</v>
      </c>
      <c r="I8" s="38">
        <v>28823890</v>
      </c>
      <c r="J8" s="30">
        <f>I8/G8</f>
        <v>0.91370698208063639</v>
      </c>
      <c r="K8" s="30">
        <f>I8/H8</f>
        <v>0.7094848984354486</v>
      </c>
    </row>
    <row r="9" spans="1:13" ht="19.5" customHeight="1" thickTop="1" thickBot="1" x14ac:dyDescent="0.25">
      <c r="A9" s="12"/>
      <c r="B9" s="37" t="s">
        <v>4</v>
      </c>
      <c r="C9" s="5"/>
      <c r="D9" s="2">
        <f>SUM(D6:D8)</f>
        <v>150199645</v>
      </c>
      <c r="E9" s="2">
        <f>SUM(E6:E8)</f>
        <v>150563311</v>
      </c>
      <c r="F9" s="15">
        <f>SUM(F6:F8)</f>
        <v>146958110</v>
      </c>
      <c r="G9" s="15">
        <f>SUM(G6:G8)</f>
        <v>123367248</v>
      </c>
      <c r="H9" s="26">
        <f>AVERAGE(D9:G9)</f>
        <v>142772078.5</v>
      </c>
      <c r="I9" s="15">
        <f>SUM(I6:I8)</f>
        <v>115190871</v>
      </c>
      <c r="J9" s="31">
        <f>I9/G9</f>
        <v>0.93372327637559038</v>
      </c>
      <c r="K9" s="31">
        <f>I9/H9</f>
        <v>0.80681651629803797</v>
      </c>
    </row>
    <row r="10" spans="1:13" ht="17.25" customHeight="1" thickBot="1" x14ac:dyDescent="0.25"/>
    <row r="11" spans="1:13" ht="19.5" customHeight="1" x14ac:dyDescent="0.2">
      <c r="A11" s="65" t="s">
        <v>2</v>
      </c>
      <c r="B11" s="68" t="s">
        <v>10</v>
      </c>
      <c r="C11" s="69"/>
      <c r="D11" s="18">
        <v>2017</v>
      </c>
      <c r="E11" s="18">
        <v>2018</v>
      </c>
      <c r="F11" s="18">
        <v>2019</v>
      </c>
      <c r="G11" s="18">
        <v>2020</v>
      </c>
      <c r="H11" s="18" t="s">
        <v>8</v>
      </c>
      <c r="I11" s="18">
        <v>2021</v>
      </c>
      <c r="J11" s="43" t="s">
        <v>13</v>
      </c>
      <c r="K11" s="42" t="s">
        <v>13</v>
      </c>
      <c r="L11" s="9"/>
    </row>
    <row r="12" spans="1:13" ht="19.5" customHeight="1" x14ac:dyDescent="0.2">
      <c r="A12" s="66"/>
      <c r="B12" s="70"/>
      <c r="C12" s="71"/>
      <c r="D12" s="17" t="s">
        <v>6</v>
      </c>
      <c r="E12" s="18" t="s">
        <v>6</v>
      </c>
      <c r="F12" s="18" t="s">
        <v>6</v>
      </c>
      <c r="G12" s="18" t="s">
        <v>6</v>
      </c>
      <c r="H12" s="24"/>
      <c r="I12" s="18" t="s">
        <v>6</v>
      </c>
      <c r="J12" s="44" t="s">
        <v>12</v>
      </c>
      <c r="K12" s="41" t="s">
        <v>9</v>
      </c>
      <c r="L12" s="10"/>
    </row>
    <row r="13" spans="1:13" ht="19.5" customHeight="1" x14ac:dyDescent="0.2">
      <c r="A13" s="66"/>
      <c r="B13" s="34" t="s">
        <v>0</v>
      </c>
      <c r="C13" s="3"/>
      <c r="D13" s="13">
        <v>117955</v>
      </c>
      <c r="E13" s="13">
        <v>118743</v>
      </c>
      <c r="F13" s="13">
        <v>112185</v>
      </c>
      <c r="G13" s="58">
        <v>100322</v>
      </c>
      <c r="H13" s="58">
        <f t="shared" ref="H13:H16" si="1">AVERAGE(D13:G13)</f>
        <v>112301.25</v>
      </c>
      <c r="I13" s="58">
        <v>94770</v>
      </c>
      <c r="J13" s="29">
        <f>I13/G13</f>
        <v>0.94465820059408701</v>
      </c>
      <c r="K13" s="29">
        <f>I13/H13</f>
        <v>0.84389087387718298</v>
      </c>
    </row>
    <row r="14" spans="1:13" ht="19.5" customHeight="1" x14ac:dyDescent="0.2">
      <c r="A14" s="66"/>
      <c r="B14" s="35" t="s">
        <v>11</v>
      </c>
      <c r="C14" s="3"/>
      <c r="D14" s="13">
        <v>52847</v>
      </c>
      <c r="E14" s="13">
        <v>51800</v>
      </c>
      <c r="F14" s="13">
        <v>52176</v>
      </c>
      <c r="G14" s="58">
        <v>42359</v>
      </c>
      <c r="H14" s="58">
        <f t="shared" si="1"/>
        <v>49795.5</v>
      </c>
      <c r="I14" s="58">
        <v>38910</v>
      </c>
      <c r="J14" s="29">
        <f>I14/G14</f>
        <v>0.91857692580089234</v>
      </c>
      <c r="K14" s="29">
        <f>I14/H14</f>
        <v>0.78139590926890989</v>
      </c>
    </row>
    <row r="15" spans="1:13" ht="19.5" customHeight="1" thickBot="1" x14ac:dyDescent="0.25">
      <c r="A15" s="67"/>
      <c r="B15" s="36" t="s">
        <v>1</v>
      </c>
      <c r="C15" s="4"/>
      <c r="D15" s="14">
        <v>80457</v>
      </c>
      <c r="E15" s="38">
        <v>81106</v>
      </c>
      <c r="F15" s="38">
        <v>83369</v>
      </c>
      <c r="G15" s="38">
        <v>65140</v>
      </c>
      <c r="H15" s="27">
        <f t="shared" si="1"/>
        <v>77518</v>
      </c>
      <c r="I15" s="38">
        <v>61876</v>
      </c>
      <c r="J15" s="32">
        <f>I15/G15</f>
        <v>0.94989253914645377</v>
      </c>
      <c r="K15" s="32">
        <f>I15/H15</f>
        <v>0.79821460822002632</v>
      </c>
    </row>
    <row r="16" spans="1:13" ht="19.5" customHeight="1" thickTop="1" thickBot="1" x14ac:dyDescent="0.25">
      <c r="A16" s="12"/>
      <c r="B16" s="37" t="s">
        <v>4</v>
      </c>
      <c r="C16" s="5"/>
      <c r="D16" s="2">
        <f>SUM(D13:D15)</f>
        <v>251259</v>
      </c>
      <c r="E16" s="2">
        <f>SUM(E13:E15)</f>
        <v>251649</v>
      </c>
      <c r="F16" s="15">
        <f>SUM(F13:F15)</f>
        <v>247730</v>
      </c>
      <c r="G16" s="15">
        <f>SUM(G13:G15)</f>
        <v>207821</v>
      </c>
      <c r="H16" s="28">
        <f t="shared" si="1"/>
        <v>239614.75</v>
      </c>
      <c r="I16" s="15">
        <f>SUM(I13:I15)</f>
        <v>195556</v>
      </c>
      <c r="J16" s="33">
        <f>I16/G16</f>
        <v>0.94098286506175988</v>
      </c>
      <c r="K16" s="33">
        <f>I16/H16</f>
        <v>0.81612672007879317</v>
      </c>
    </row>
    <row r="17" spans="1:12" ht="17.25" customHeight="1" thickBot="1" x14ac:dyDescent="0.25"/>
    <row r="18" spans="1:12" ht="19.5" customHeight="1" x14ac:dyDescent="0.2">
      <c r="A18" s="65" t="s">
        <v>3</v>
      </c>
      <c r="B18" s="68" t="s">
        <v>10</v>
      </c>
      <c r="C18" s="69"/>
      <c r="D18" s="18">
        <v>2017</v>
      </c>
      <c r="E18" s="18">
        <v>2018</v>
      </c>
      <c r="F18" s="18">
        <v>2019</v>
      </c>
      <c r="G18" s="18">
        <v>2020</v>
      </c>
      <c r="H18" s="18" t="s">
        <v>8</v>
      </c>
      <c r="I18" s="18">
        <v>2021</v>
      </c>
      <c r="J18" s="43" t="s">
        <v>13</v>
      </c>
      <c r="K18" s="42" t="s">
        <v>13</v>
      </c>
    </row>
    <row r="19" spans="1:12" ht="19.5" customHeight="1" x14ac:dyDescent="0.2">
      <c r="A19" s="66"/>
      <c r="B19" s="70"/>
      <c r="C19" s="71"/>
      <c r="D19" s="17" t="s">
        <v>6</v>
      </c>
      <c r="E19" s="18" t="s">
        <v>6</v>
      </c>
      <c r="F19" s="18" t="s">
        <v>6</v>
      </c>
      <c r="G19" s="18" t="s">
        <v>6</v>
      </c>
      <c r="H19" s="24"/>
      <c r="I19" s="18" t="s">
        <v>6</v>
      </c>
      <c r="J19" s="44" t="s">
        <v>12</v>
      </c>
      <c r="K19" s="41" t="s">
        <v>9</v>
      </c>
      <c r="L19" s="10"/>
    </row>
    <row r="20" spans="1:12" ht="19.5" customHeight="1" x14ac:dyDescent="0.2">
      <c r="A20" s="66"/>
      <c r="B20" s="34" t="s">
        <v>0</v>
      </c>
      <c r="C20" s="3"/>
      <c r="D20" s="19">
        <v>1.5</v>
      </c>
      <c r="E20" s="19">
        <v>1.5</v>
      </c>
      <c r="F20" s="59">
        <v>1.4</v>
      </c>
      <c r="G20" s="59">
        <v>1.3</v>
      </c>
      <c r="H20" s="60">
        <f t="shared" ref="H20:H23" si="2">AVERAGE(D20:G20)</f>
        <v>1.425</v>
      </c>
      <c r="I20" s="59">
        <v>1.2</v>
      </c>
      <c r="J20" s="29">
        <f>I20/G20</f>
        <v>0.92307692307692302</v>
      </c>
      <c r="K20" s="29">
        <f>I20/H20</f>
        <v>0.84210526315789469</v>
      </c>
      <c r="L20" s="9"/>
    </row>
    <row r="21" spans="1:12" ht="19.5" customHeight="1" x14ac:dyDescent="0.2">
      <c r="A21" s="66"/>
      <c r="B21" s="35" t="s">
        <v>11</v>
      </c>
      <c r="C21" s="3"/>
      <c r="D21" s="19">
        <v>2.5</v>
      </c>
      <c r="E21" s="19">
        <v>2.4</v>
      </c>
      <c r="F21" s="19">
        <v>2.4</v>
      </c>
      <c r="G21" s="19">
        <v>1.9</v>
      </c>
      <c r="H21" s="61">
        <f t="shared" si="2"/>
        <v>2.3000000000000003</v>
      </c>
      <c r="I21" s="19">
        <v>1.8</v>
      </c>
      <c r="J21" s="29">
        <f>I21/G21</f>
        <v>0.94736842105263164</v>
      </c>
      <c r="K21" s="29">
        <f>I21/H21</f>
        <v>0.78260869565217384</v>
      </c>
    </row>
    <row r="22" spans="1:12" ht="19.5" customHeight="1" thickBot="1" x14ac:dyDescent="0.25">
      <c r="A22" s="67"/>
      <c r="B22" s="36" t="s">
        <v>1</v>
      </c>
      <c r="C22" s="4"/>
      <c r="D22" s="19">
        <v>1.4</v>
      </c>
      <c r="E22" s="39">
        <v>1.4</v>
      </c>
      <c r="F22" s="39">
        <v>1.4</v>
      </c>
      <c r="G22" s="39">
        <v>1.1000000000000001</v>
      </c>
      <c r="H22" s="62">
        <f t="shared" si="2"/>
        <v>1.3249999999999997</v>
      </c>
      <c r="I22" s="39">
        <v>1</v>
      </c>
      <c r="J22" s="29">
        <f t="shared" ref="J22:J23" si="3">I22/G22</f>
        <v>0.90909090909090906</v>
      </c>
      <c r="K22" s="32">
        <f>I22/H22</f>
        <v>0.75471698113207564</v>
      </c>
    </row>
    <row r="23" spans="1:12" ht="19.5" customHeight="1" thickTop="1" thickBot="1" x14ac:dyDescent="0.25">
      <c r="A23" s="12"/>
      <c r="B23" s="37" t="s">
        <v>4</v>
      </c>
      <c r="C23" s="5"/>
      <c r="D23" s="22">
        <f>AVERAGE(D20:D22)</f>
        <v>1.8</v>
      </c>
      <c r="E23" s="22">
        <f t="shared" ref="E23:F23" si="4">AVERAGE(E20:E22)</f>
        <v>1.7666666666666666</v>
      </c>
      <c r="F23" s="56">
        <f t="shared" si="4"/>
        <v>1.7333333333333332</v>
      </c>
      <c r="G23" s="56">
        <f>AVERAGE(G20:G22)</f>
        <v>1.4333333333333336</v>
      </c>
      <c r="H23" s="57">
        <f t="shared" si="2"/>
        <v>1.6833333333333333</v>
      </c>
      <c r="I23" s="23">
        <f>ROUND(AVERAGE(I20:I22),1)</f>
        <v>1.3</v>
      </c>
      <c r="J23" s="33">
        <f t="shared" si="3"/>
        <v>0.90697674418604635</v>
      </c>
      <c r="K23" s="33">
        <f>I23/H23</f>
        <v>0.7722772277227723</v>
      </c>
      <c r="L23" s="7"/>
    </row>
    <row r="24" spans="1:12" ht="17.25" customHeight="1" thickBot="1" x14ac:dyDescent="0.25"/>
    <row r="25" spans="1:12" ht="19.5" customHeight="1" x14ac:dyDescent="0.2">
      <c r="A25" s="65" t="s">
        <v>7</v>
      </c>
      <c r="B25" s="72" t="s">
        <v>10</v>
      </c>
      <c r="C25" s="73"/>
      <c r="D25" s="45">
        <v>2017</v>
      </c>
      <c r="E25" s="45">
        <v>2018</v>
      </c>
      <c r="F25" s="45">
        <v>2019</v>
      </c>
      <c r="G25" s="45">
        <v>2020</v>
      </c>
      <c r="H25" s="45" t="s">
        <v>8</v>
      </c>
      <c r="I25" s="45">
        <v>2021</v>
      </c>
      <c r="J25" s="43" t="s">
        <v>13</v>
      </c>
      <c r="K25" s="42" t="s">
        <v>13</v>
      </c>
    </row>
    <row r="26" spans="1:12" ht="19.5" customHeight="1" x14ac:dyDescent="0.2">
      <c r="A26" s="66"/>
      <c r="B26" s="74"/>
      <c r="C26" s="75"/>
      <c r="D26" s="46" t="s">
        <v>6</v>
      </c>
      <c r="E26" s="45" t="s">
        <v>6</v>
      </c>
      <c r="F26" s="45" t="s">
        <v>6</v>
      </c>
      <c r="G26" s="45" t="s">
        <v>6</v>
      </c>
      <c r="H26" s="47"/>
      <c r="I26" s="45" t="s">
        <v>6</v>
      </c>
      <c r="J26" s="44" t="s">
        <v>12</v>
      </c>
      <c r="K26" s="41" t="s">
        <v>9</v>
      </c>
    </row>
    <row r="27" spans="1:12" ht="19.5" customHeight="1" x14ac:dyDescent="0.2">
      <c r="A27" s="66"/>
      <c r="B27" s="48" t="s">
        <v>0</v>
      </c>
      <c r="C27" s="49"/>
      <c r="D27" s="20">
        <v>16311391</v>
      </c>
      <c r="E27" s="20">
        <v>14684203</v>
      </c>
      <c r="F27" s="20">
        <v>13159721</v>
      </c>
      <c r="G27" s="20">
        <v>12908145</v>
      </c>
      <c r="H27" s="20">
        <f>AVERAGE(D27:G27)</f>
        <v>14265865</v>
      </c>
      <c r="I27" s="20">
        <v>12509790</v>
      </c>
      <c r="J27" s="29">
        <f>I27/G27</f>
        <v>0.9691392527741205</v>
      </c>
      <c r="K27" s="29">
        <f>I27/H27</f>
        <v>0.87690371386523003</v>
      </c>
    </row>
    <row r="28" spans="1:12" ht="19.5" customHeight="1" x14ac:dyDescent="0.2">
      <c r="A28" s="66"/>
      <c r="B28" s="50" t="s">
        <v>11</v>
      </c>
      <c r="C28" s="49"/>
      <c r="D28" s="20">
        <v>9669030</v>
      </c>
      <c r="E28" s="20">
        <v>9561693</v>
      </c>
      <c r="F28" s="20">
        <v>8728898</v>
      </c>
      <c r="G28" s="20">
        <v>8930025</v>
      </c>
      <c r="H28" s="20">
        <f>AVERAGE(D28:G28)</f>
        <v>9222411.5</v>
      </c>
      <c r="I28" s="20">
        <v>8737611</v>
      </c>
      <c r="J28" s="29">
        <f t="shared" ref="J28:J30" si="5">I28/G28</f>
        <v>0.97845313982883586</v>
      </c>
      <c r="K28" s="29">
        <f>I28/H28</f>
        <v>0.94743234998785297</v>
      </c>
    </row>
    <row r="29" spans="1:12" ht="19.5" customHeight="1" thickBot="1" x14ac:dyDescent="0.25">
      <c r="A29" s="67"/>
      <c r="B29" s="51" t="s">
        <v>1</v>
      </c>
      <c r="C29" s="49"/>
      <c r="D29" s="21">
        <v>37692795</v>
      </c>
      <c r="E29" s="38">
        <v>37199619</v>
      </c>
      <c r="F29" s="38">
        <v>38642312</v>
      </c>
      <c r="G29" s="38">
        <v>39290688</v>
      </c>
      <c r="H29" s="25">
        <f>AVERAGE(D29:G29)</f>
        <v>38206353.5</v>
      </c>
      <c r="I29" s="38">
        <v>37142270</v>
      </c>
      <c r="J29" s="32">
        <f t="shared" si="5"/>
        <v>0.94531991906071988</v>
      </c>
      <c r="K29" s="32">
        <f>I29/H29</f>
        <v>0.97214904322130613</v>
      </c>
    </row>
    <row r="30" spans="1:12" ht="19.5" customHeight="1" thickTop="1" thickBot="1" x14ac:dyDescent="0.25">
      <c r="A30" s="12"/>
      <c r="B30" s="52" t="s">
        <v>4</v>
      </c>
      <c r="C30" s="53"/>
      <c r="D30" s="54">
        <f>SUM(D27:D29)</f>
        <v>63673216</v>
      </c>
      <c r="E30" s="54">
        <f>SUM(E27:E29)</f>
        <v>61445515</v>
      </c>
      <c r="F30" s="55">
        <f>SUM(F27:F29)</f>
        <v>60530931</v>
      </c>
      <c r="G30" s="55">
        <f>SUM(G27:G29)</f>
        <v>61128858</v>
      </c>
      <c r="H30" s="26">
        <f t="shared" ref="H30" si="6">AVERAGE(D30:G30)</f>
        <v>61694630</v>
      </c>
      <c r="I30" s="55">
        <f>SUM(I27:I29)</f>
        <v>58389671</v>
      </c>
      <c r="J30" s="33">
        <f t="shared" si="5"/>
        <v>0.95518995300059428</v>
      </c>
      <c r="K30" s="33">
        <f>I30/H30</f>
        <v>0.94643036192939323</v>
      </c>
    </row>
  </sheetData>
  <mergeCells count="9">
    <mergeCell ref="C1:I1"/>
    <mergeCell ref="A4:A8"/>
    <mergeCell ref="B4:C5"/>
    <mergeCell ref="A25:A29"/>
    <mergeCell ref="B25:C26"/>
    <mergeCell ref="A11:A15"/>
    <mergeCell ref="B11:C12"/>
    <mergeCell ref="A18:A22"/>
    <mergeCell ref="B18:C19"/>
  </mergeCells>
  <phoneticPr fontId="2"/>
  <printOptions horizontalCentered="1"/>
  <pageMargins left="0" right="0" top="0.59055118110236227" bottom="0.35433070866141736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まとめ</vt:lpstr>
      <vt:lpstr>A2_収容台数</vt:lpstr>
      <vt:lpstr>まとめ!Print_Area</vt:lpstr>
    </vt:vector>
  </TitlesOfParts>
  <Company>パーク２４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七原　亮太</cp:lastModifiedBy>
  <cp:lastPrinted>2022-03-26T13:00:01Z</cp:lastPrinted>
  <dcterms:created xsi:type="dcterms:W3CDTF">2015-01-15T00:34:39Z</dcterms:created>
  <dcterms:modified xsi:type="dcterms:W3CDTF">2022-03-26T13:01:45Z</dcterms:modified>
</cp:coreProperties>
</file>