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9.22.21\kokuho\11_国保制度\41_運営協議会\国保運営協議会\30 会議\20190300 第６回会議\資料\新しいフォルダー\"/>
    </mc:Choice>
  </mc:AlternateContent>
  <bookViews>
    <workbookView xWindow="0" yWindow="0" windowWidth="20730" windowHeight="8955"/>
  </bookViews>
  <sheets>
    <sheet name="H30・H31比較【市町村用】" sheetId="17" r:id="rId1"/>
  </sheets>
  <definedNames>
    <definedName name="_xlnm.Print_Area" localSheetId="0">H30・H31比較【市町村用】!$A$1:$L$54</definedName>
  </definedNames>
  <calcPr calcId="162913"/>
</workbook>
</file>

<file path=xl/calcChain.xml><?xml version="1.0" encoding="utf-8"?>
<calcChain xmlns="http://schemas.openxmlformats.org/spreadsheetml/2006/main">
  <c r="J56" i="17" l="1"/>
  <c r="Q52" i="17"/>
  <c r="K52" i="17"/>
  <c r="J52" i="17"/>
  <c r="I52" i="17"/>
  <c r="G52" i="17"/>
  <c r="F52" i="17"/>
  <c r="Q51" i="17"/>
  <c r="K51" i="17"/>
  <c r="J51" i="17"/>
  <c r="I51" i="17"/>
  <c r="G51" i="17"/>
  <c r="F51" i="17"/>
  <c r="Q50" i="17"/>
  <c r="K50" i="17"/>
  <c r="J50" i="17"/>
  <c r="I50" i="17"/>
  <c r="G50" i="17"/>
  <c r="F50" i="17"/>
  <c r="Q49" i="17"/>
  <c r="K49" i="17"/>
  <c r="J49" i="17"/>
  <c r="I49" i="17"/>
  <c r="G49" i="17"/>
  <c r="F49" i="17"/>
  <c r="Q48" i="17"/>
  <c r="K48" i="17"/>
  <c r="J48" i="17"/>
  <c r="I48" i="17"/>
  <c r="G48" i="17"/>
  <c r="F48" i="17"/>
  <c r="Q47" i="17"/>
  <c r="K47" i="17"/>
  <c r="J47" i="17"/>
  <c r="I47" i="17"/>
  <c r="G47" i="17"/>
  <c r="F47" i="17"/>
  <c r="Q46" i="17"/>
  <c r="K46" i="17"/>
  <c r="J46" i="17"/>
  <c r="I46" i="17"/>
  <c r="G46" i="17"/>
  <c r="F46" i="17"/>
  <c r="Q45" i="17"/>
  <c r="K45" i="17"/>
  <c r="J45" i="17"/>
  <c r="I45" i="17"/>
  <c r="G45" i="17"/>
  <c r="F45" i="17"/>
  <c r="Q44" i="17"/>
  <c r="K44" i="17"/>
  <c r="J44" i="17"/>
  <c r="I44" i="17"/>
  <c r="G44" i="17"/>
  <c r="F44" i="17"/>
  <c r="Q43" i="17"/>
  <c r="K43" i="17"/>
  <c r="J43" i="17"/>
  <c r="I43" i="17"/>
  <c r="G43" i="17"/>
  <c r="F43" i="17"/>
  <c r="Q42" i="17"/>
  <c r="K42" i="17"/>
  <c r="J42" i="17"/>
  <c r="I42" i="17"/>
  <c r="G42" i="17"/>
  <c r="F42" i="17"/>
  <c r="Q41" i="17"/>
  <c r="K41" i="17"/>
  <c r="J41" i="17"/>
  <c r="I41" i="17"/>
  <c r="G41" i="17"/>
  <c r="F41" i="17"/>
  <c r="Q40" i="17"/>
  <c r="K40" i="17"/>
  <c r="J40" i="17"/>
  <c r="I40" i="17"/>
  <c r="G40" i="17"/>
  <c r="F40" i="17"/>
  <c r="Q39" i="17"/>
  <c r="K39" i="17"/>
  <c r="J39" i="17"/>
  <c r="I39" i="17"/>
  <c r="G39" i="17"/>
  <c r="F39" i="17"/>
  <c r="Q38" i="17"/>
  <c r="K38" i="17"/>
  <c r="J38" i="17"/>
  <c r="I38" i="17"/>
  <c r="G38" i="17"/>
  <c r="F38" i="17"/>
  <c r="Q37" i="17"/>
  <c r="K37" i="17"/>
  <c r="J37" i="17"/>
  <c r="I37" i="17"/>
  <c r="G37" i="17"/>
  <c r="F37" i="17"/>
  <c r="Q36" i="17"/>
  <c r="K36" i="17"/>
  <c r="J36" i="17"/>
  <c r="I36" i="17"/>
  <c r="G36" i="17"/>
  <c r="F36" i="17"/>
  <c r="Q35" i="17"/>
  <c r="K35" i="17"/>
  <c r="J35" i="17"/>
  <c r="I35" i="17"/>
  <c r="G35" i="17"/>
  <c r="F35" i="17"/>
  <c r="Q34" i="17"/>
  <c r="K34" i="17"/>
  <c r="J34" i="17"/>
  <c r="I34" i="17"/>
  <c r="G34" i="17"/>
  <c r="F34" i="17"/>
  <c r="Q33" i="17"/>
  <c r="K33" i="17"/>
  <c r="J33" i="17"/>
  <c r="I33" i="17"/>
  <c r="G33" i="17"/>
  <c r="F33" i="17"/>
  <c r="Q32" i="17"/>
  <c r="K32" i="17"/>
  <c r="J32" i="17"/>
  <c r="I32" i="17"/>
  <c r="G32" i="17"/>
  <c r="F32" i="17"/>
  <c r="Q31" i="17"/>
  <c r="K31" i="17"/>
  <c r="J31" i="17"/>
  <c r="I31" i="17"/>
  <c r="G31" i="17"/>
  <c r="F31" i="17"/>
  <c r="Q30" i="17"/>
  <c r="K30" i="17"/>
  <c r="J30" i="17"/>
  <c r="I30" i="17"/>
  <c r="G30" i="17"/>
  <c r="F30" i="17"/>
  <c r="Q29" i="17"/>
  <c r="K29" i="17"/>
  <c r="J29" i="17"/>
  <c r="I29" i="17"/>
  <c r="G29" i="17"/>
  <c r="F29" i="17"/>
  <c r="Q28" i="17"/>
  <c r="K28" i="17"/>
  <c r="J28" i="17"/>
  <c r="I28" i="17"/>
  <c r="G28" i="17"/>
  <c r="F28" i="17"/>
  <c r="Q27" i="17"/>
  <c r="K27" i="17"/>
  <c r="J27" i="17"/>
  <c r="I27" i="17"/>
  <c r="G27" i="17"/>
  <c r="F27" i="17"/>
  <c r="Q26" i="17"/>
  <c r="K26" i="17"/>
  <c r="J26" i="17"/>
  <c r="I26" i="17"/>
  <c r="G26" i="17"/>
  <c r="F26" i="17"/>
  <c r="Q25" i="17"/>
  <c r="K25" i="17"/>
  <c r="J25" i="17"/>
  <c r="I25" i="17"/>
  <c r="G25" i="17"/>
  <c r="F25" i="17"/>
  <c r="Q24" i="17"/>
  <c r="K24" i="17"/>
  <c r="J24" i="17"/>
  <c r="I24" i="17"/>
  <c r="G24" i="17"/>
  <c r="F24" i="17"/>
  <c r="Q23" i="17"/>
  <c r="K23" i="17"/>
  <c r="J23" i="17"/>
  <c r="I23" i="17"/>
  <c r="G23" i="17"/>
  <c r="F23" i="17"/>
  <c r="Q22" i="17"/>
  <c r="K22" i="17"/>
  <c r="J22" i="17"/>
  <c r="I22" i="17"/>
  <c r="G22" i="17"/>
  <c r="F22" i="17"/>
  <c r="Q21" i="17"/>
  <c r="K21" i="17"/>
  <c r="J21" i="17"/>
  <c r="I21" i="17"/>
  <c r="G21" i="17"/>
  <c r="F21" i="17"/>
  <c r="Q20" i="17"/>
  <c r="K20" i="17"/>
  <c r="J20" i="17"/>
  <c r="I20" i="17"/>
  <c r="G20" i="17"/>
  <c r="F20" i="17"/>
  <c r="Q19" i="17"/>
  <c r="K19" i="17"/>
  <c r="J19" i="17"/>
  <c r="I19" i="17"/>
  <c r="G19" i="17"/>
  <c r="F19" i="17"/>
  <c r="Q18" i="17"/>
  <c r="K18" i="17"/>
  <c r="J18" i="17"/>
  <c r="I18" i="17"/>
  <c r="G18" i="17"/>
  <c r="F18" i="17"/>
  <c r="Q17" i="17"/>
  <c r="K17" i="17"/>
  <c r="J17" i="17"/>
  <c r="I17" i="17"/>
  <c r="G17" i="17"/>
  <c r="F17" i="17"/>
  <c r="Q16" i="17"/>
  <c r="K16" i="17"/>
  <c r="J16" i="17"/>
  <c r="I16" i="17"/>
  <c r="G16" i="17"/>
  <c r="F16" i="17"/>
  <c r="Q15" i="17"/>
  <c r="K15" i="17"/>
  <c r="J15" i="17"/>
  <c r="I15" i="17"/>
  <c r="G15" i="17"/>
  <c r="F15" i="17"/>
  <c r="Q14" i="17"/>
  <c r="K14" i="17"/>
  <c r="J14" i="17"/>
  <c r="I14" i="17"/>
  <c r="G14" i="17"/>
  <c r="F14" i="17"/>
  <c r="Q13" i="17"/>
  <c r="K13" i="17"/>
  <c r="J13" i="17"/>
  <c r="I13" i="17"/>
  <c r="G13" i="17"/>
  <c r="F13" i="17"/>
  <c r="Q12" i="17"/>
  <c r="K12" i="17"/>
  <c r="J12" i="17"/>
  <c r="I12" i="17"/>
  <c r="G12" i="17"/>
  <c r="F12" i="17"/>
  <c r="Q11" i="17"/>
  <c r="K11" i="17"/>
  <c r="J11" i="17"/>
  <c r="I11" i="17"/>
  <c r="G11" i="17"/>
  <c r="F11" i="17"/>
  <c r="Q10" i="17"/>
  <c r="Q9" i="17" s="1"/>
  <c r="K10" i="17"/>
  <c r="J10" i="17"/>
  <c r="J57" i="17" s="1"/>
  <c r="I10" i="17"/>
  <c r="I56" i="17" s="1"/>
  <c r="G10" i="17"/>
  <c r="F10" i="17"/>
  <c r="F56" i="17" s="1"/>
  <c r="P9" i="17"/>
  <c r="O9" i="17"/>
  <c r="N9" i="17"/>
  <c r="K9" i="17"/>
  <c r="J9" i="17"/>
  <c r="I9" i="17"/>
  <c r="G9" i="17"/>
  <c r="F9" i="17"/>
  <c r="F57" i="17" l="1"/>
  <c r="I57" i="17"/>
</calcChain>
</file>

<file path=xl/sharedStrings.xml><?xml version="1.0" encoding="utf-8"?>
<sst xmlns="http://schemas.openxmlformats.org/spreadsheetml/2006/main" count="116" uniqueCount="72">
  <si>
    <t>大阪市</t>
  </si>
  <si>
    <t>堺市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</si>
  <si>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</si>
  <si>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</si>
  <si>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</si>
  <si>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</si>
  <si>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</si>
  <si>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</si>
  <si>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</si>
  <si>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</si>
  <si>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</si>
  <si>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</si>
  <si>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</si>
  <si>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</si>
  <si>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</si>
  <si>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</si>
  <si>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</si>
  <si>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</si>
  <si>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</si>
  <si>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</si>
  <si>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</si>
  <si>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</si>
  <si>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</si>
  <si>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</si>
  <si>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</si>
  <si>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</si>
  <si>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</si>
  <si>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</si>
  <si>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</si>
  <si>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</si>
  <si>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</si>
  <si>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島本町</t>
  </si>
  <si>
    <t>豊能町</t>
  </si>
  <si>
    <t>能勢町</t>
  </si>
  <si>
    <t>忠岡町</t>
  </si>
  <si>
    <t>熊取町</t>
  </si>
  <si>
    <t>田尻町</t>
  </si>
  <si>
    <t>阪南市</t>
  </si>
  <si>
    <t>岬町</t>
  </si>
  <si>
    <t>太子町</t>
  </si>
  <si>
    <t>河南町</t>
  </si>
  <si>
    <t>千早赤阪村</t>
  </si>
  <si>
    <t>大阪狭山市</t>
  </si>
  <si>
    <t>市町村名</t>
    <rPh sb="0" eb="3">
      <t>シチョウソン</t>
    </rPh>
    <rPh sb="3" eb="4">
      <t>メイ</t>
    </rPh>
    <phoneticPr fontId="2"/>
  </si>
  <si>
    <t>府内全体・平均</t>
    <rPh sb="0" eb="2">
      <t>フナイ</t>
    </rPh>
    <rPh sb="2" eb="4">
      <t>ゼンタイ</t>
    </rPh>
    <rPh sb="5" eb="7">
      <t>ヘイキン</t>
    </rPh>
    <phoneticPr fontId="2"/>
  </si>
  <si>
    <t>金額は、医療分、後期分、介護分の合計値</t>
    <rPh sb="0" eb="2">
      <t>キンガク</t>
    </rPh>
    <rPh sb="4" eb="6">
      <t>イリョウ</t>
    </rPh>
    <rPh sb="6" eb="7">
      <t>ブン</t>
    </rPh>
    <rPh sb="8" eb="10">
      <t>コウキ</t>
    </rPh>
    <rPh sb="10" eb="11">
      <t>ブン</t>
    </rPh>
    <rPh sb="12" eb="14">
      <t>カイゴ</t>
    </rPh>
    <rPh sb="14" eb="15">
      <t>ブン</t>
    </rPh>
    <rPh sb="16" eb="18">
      <t>ゴウケイ</t>
    </rPh>
    <rPh sb="18" eb="19">
      <t>チ</t>
    </rPh>
    <phoneticPr fontId="2"/>
  </si>
  <si>
    <t>A</t>
    <phoneticPr fontId="2"/>
  </si>
  <si>
    <t>B</t>
    <phoneticPr fontId="2"/>
  </si>
  <si>
    <t>一人当たり保険料額の比較</t>
    <rPh sb="0" eb="2">
      <t>ヒトリ</t>
    </rPh>
    <rPh sb="2" eb="3">
      <t>ア</t>
    </rPh>
    <rPh sb="5" eb="8">
      <t>ホケンリョウ</t>
    </rPh>
    <rPh sb="8" eb="9">
      <t>ガク</t>
    </rPh>
    <rPh sb="10" eb="12">
      <t>ヒカク</t>
    </rPh>
    <phoneticPr fontId="2"/>
  </si>
  <si>
    <t>B－A</t>
    <phoneticPr fontId="2"/>
  </si>
  <si>
    <t>（B－Ａ）／Ａ</t>
    <phoneticPr fontId="2"/>
  </si>
  <si>
    <t>伸び率（％)</t>
    <rPh sb="0" eb="1">
      <t>ノ</t>
    </rPh>
    <rPh sb="2" eb="3">
      <t>リツ</t>
    </rPh>
    <phoneticPr fontId="2"/>
  </si>
  <si>
    <t>合計</t>
    <rPh sb="0" eb="2">
      <t>ゴウケイ</t>
    </rPh>
    <phoneticPr fontId="2"/>
  </si>
  <si>
    <t>網掛け</t>
    <rPh sb="0" eb="2">
      <t>アミカ</t>
    </rPh>
    <phoneticPr fontId="2"/>
  </si>
  <si>
    <t>保険料増であるが、激変緩和措置対象外の市町村（合算保険料比較（㉚年度－㉘年度）で対象外となる市町村）</t>
    <rPh sb="0" eb="3">
      <t>ホケンリョウ</t>
    </rPh>
    <rPh sb="3" eb="4">
      <t>ゾウ</t>
    </rPh>
    <rPh sb="9" eb="11">
      <t>ゲキヘン</t>
    </rPh>
    <rPh sb="11" eb="13">
      <t>カンワ</t>
    </rPh>
    <rPh sb="13" eb="15">
      <t>ソチ</t>
    </rPh>
    <rPh sb="15" eb="18">
      <t>タイショウガイ</t>
    </rPh>
    <rPh sb="19" eb="22">
      <t>シチョウソン</t>
    </rPh>
    <rPh sb="23" eb="25">
      <t>ガッサン</t>
    </rPh>
    <rPh sb="25" eb="28">
      <t>ホケンリョウ</t>
    </rPh>
    <rPh sb="28" eb="30">
      <t>ヒカク</t>
    </rPh>
    <rPh sb="40" eb="43">
      <t>タイショウガイ</t>
    </rPh>
    <rPh sb="46" eb="49">
      <t>シチョウソン</t>
    </rPh>
    <phoneticPr fontId="2"/>
  </si>
  <si>
    <t>医療</t>
    <rPh sb="0" eb="2">
      <t>イリョウ</t>
    </rPh>
    <phoneticPr fontId="2"/>
  </si>
  <si>
    <t>後期</t>
    <rPh sb="0" eb="2">
      <t>コウキ</t>
    </rPh>
    <phoneticPr fontId="2"/>
  </si>
  <si>
    <t>介護</t>
    <rPh sb="0" eb="2">
      <t>カイゴ</t>
    </rPh>
    <phoneticPr fontId="2"/>
  </si>
  <si>
    <t>激変緩和投入額（30年度）
30年度90%、31年目75％、32年目60％   
33年目45％、34年目30％、35年目15％</t>
    <rPh sb="0" eb="2">
      <t>ゲキヘン</t>
    </rPh>
    <rPh sb="2" eb="4">
      <t>カンワ</t>
    </rPh>
    <rPh sb="4" eb="6">
      <t>トウニュウ</t>
    </rPh>
    <rPh sb="6" eb="7">
      <t>ガク</t>
    </rPh>
    <rPh sb="10" eb="12">
      <t>ネンド</t>
    </rPh>
    <rPh sb="16" eb="18">
      <t>ネンド</t>
    </rPh>
    <rPh sb="24" eb="26">
      <t>ネンメ</t>
    </rPh>
    <rPh sb="32" eb="34">
      <t>ネンメ</t>
    </rPh>
    <rPh sb="43" eb="45">
      <t>ネンメ</t>
    </rPh>
    <rPh sb="51" eb="53">
      <t>ネンメ</t>
    </rPh>
    <rPh sb="59" eb="61">
      <t>ネンメ</t>
    </rPh>
    <phoneticPr fontId="2"/>
  </si>
  <si>
    <t>C</t>
    <phoneticPr fontId="2"/>
  </si>
  <si>
    <t>C－B</t>
    <phoneticPr fontId="2"/>
  </si>
  <si>
    <t>（C－B）／B</t>
    <phoneticPr fontId="2"/>
  </si>
  <si>
    <t>平成３０年度
保険料収納必要額</t>
    <rPh sb="0" eb="2">
      <t>ヘイセイ</t>
    </rPh>
    <rPh sb="4" eb="6">
      <t>ネンド</t>
    </rPh>
    <phoneticPr fontId="2"/>
  </si>
  <si>
    <t>平成３０年度
保険料収納必要額
と
今回算定との差額</t>
    <rPh sb="18" eb="20">
      <t>コンカイ</t>
    </rPh>
    <rPh sb="20" eb="22">
      <t>サンテイ</t>
    </rPh>
    <rPh sb="24" eb="26">
      <t>サガク</t>
    </rPh>
    <phoneticPr fontId="2"/>
  </si>
  <si>
    <t>市町村別一人あたり保険料（統一保険料率）比較</t>
    <rPh sb="0" eb="3">
      <t>シチョウソン</t>
    </rPh>
    <rPh sb="3" eb="4">
      <t>ベツ</t>
    </rPh>
    <rPh sb="4" eb="6">
      <t>ヒトリ</t>
    </rPh>
    <rPh sb="9" eb="11">
      <t>ホケン</t>
    </rPh>
    <rPh sb="11" eb="12">
      <t>リョウ</t>
    </rPh>
    <rPh sb="13" eb="15">
      <t>トウイツ</t>
    </rPh>
    <rPh sb="15" eb="18">
      <t>ホケンリョウ</t>
    </rPh>
    <rPh sb="18" eb="19">
      <t>リツ</t>
    </rPh>
    <rPh sb="20" eb="22">
      <t>ヒカク</t>
    </rPh>
    <phoneticPr fontId="2"/>
  </si>
  <si>
    <t>C－A</t>
    <phoneticPr fontId="2"/>
  </si>
  <si>
    <t>平成３０年度
保険料収納必要額
と
今回算定
(激変緩和反映後)
との差額</t>
    <rPh sb="18" eb="20">
      <t>コンカイ</t>
    </rPh>
    <rPh sb="20" eb="22">
      <t>サンテイ</t>
    </rPh>
    <rPh sb="24" eb="28">
      <t>ゲキヘンカンワ</t>
    </rPh>
    <rPh sb="28" eb="30">
      <t>ハンエイ</t>
    </rPh>
    <rPh sb="30" eb="31">
      <t>ゴ</t>
    </rPh>
    <rPh sb="35" eb="37">
      <t>サガク</t>
    </rPh>
    <phoneticPr fontId="2"/>
  </si>
  <si>
    <t xml:space="preserve">平成３１年度
保険料収納必要額
</t>
    <rPh sb="0" eb="2">
      <t>ヘイセイ</t>
    </rPh>
    <rPh sb="4" eb="6">
      <t>ネンド</t>
    </rPh>
    <phoneticPr fontId="2"/>
  </si>
  <si>
    <t>平成３１年度
保険料収納必要額
(激変緩和額反映後)</t>
    <rPh sb="0" eb="2">
      <t>ヘイセイ</t>
    </rPh>
    <rPh sb="4" eb="6">
      <t>ネンド</t>
    </rPh>
    <rPh sb="18" eb="20">
      <t>ゲキヘン</t>
    </rPh>
    <rPh sb="20" eb="22">
      <t>カンワ</t>
    </rPh>
    <rPh sb="22" eb="23">
      <t>ガク</t>
    </rPh>
    <rPh sb="23" eb="25">
      <t>ハンエイ</t>
    </rPh>
    <rPh sb="25" eb="26">
      <t>ゴ</t>
    </rPh>
    <phoneticPr fontId="2"/>
  </si>
  <si>
    <t>平成３１年度
保険料収納必要額
【仮算定(12月)】</t>
    <rPh sb="0" eb="2">
      <t>ヘイセイ</t>
    </rPh>
    <rPh sb="4" eb="6">
      <t>ネンド</t>
    </rPh>
    <rPh sb="17" eb="18">
      <t>カリ</t>
    </rPh>
    <rPh sb="18" eb="20">
      <t>サンテイ</t>
    </rPh>
    <rPh sb="23" eb="24">
      <t>ガツ</t>
    </rPh>
    <phoneticPr fontId="2"/>
  </si>
  <si>
    <t>平成３１年度
保険料収納必要額
激変緩和額反映前
と
激変緩和額反映後
との差額</t>
    <rPh sb="16" eb="18">
      <t>ゲキヘン</t>
    </rPh>
    <rPh sb="18" eb="20">
      <t>カンワ</t>
    </rPh>
    <rPh sb="20" eb="21">
      <t>ガク</t>
    </rPh>
    <rPh sb="21" eb="23">
      <t>ハンエイ</t>
    </rPh>
    <rPh sb="23" eb="24">
      <t>マエ</t>
    </rPh>
    <rPh sb="27" eb="34">
      <t>ゲキヘンカンワガクハンエイ</t>
    </rPh>
    <rPh sb="34" eb="35">
      <t>アト</t>
    </rPh>
    <rPh sb="38" eb="40">
      <t>サガク</t>
    </rPh>
    <phoneticPr fontId="2"/>
  </si>
  <si>
    <t>激変緩和軽減率（％)</t>
    <rPh sb="0" eb="2">
      <t>ゲキヘン</t>
    </rPh>
    <rPh sb="2" eb="4">
      <t>カンワ</t>
    </rPh>
    <rPh sb="4" eb="6">
      <t>ケイゲン</t>
    </rPh>
    <rPh sb="6" eb="7">
      <t>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</si>
</sst>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%;&quot;▲&quot;\ 0.00%"/>
    <numFmt numFmtId="177" formatCode="#,##0;&quot;▲ &quot;#,##0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 applyFill="1" applyBorder="1" applyAlignment="1">
      <alignment horizontal="right" vertical="top" shrinkToFit="1"/>
    </xf>
    <xf numFmtId="0" fontId="0" fillId="0" borderId="0" xfId="0" applyAlignment="1">
      <alignment horizontal="right" vertical="center"/>
    </xf>
    <xf numFmtId="38" fontId="0" fillId="0" borderId="0" xfId="1" applyFont="1">
      <alignment vertical="center"/>
    </xf>
    <xf numFmtId="38" fontId="0" fillId="0" borderId="0" xfId="1" applyFont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38" fontId="9" fillId="0" borderId="29" xfId="1" applyFont="1" applyBorder="1">
      <alignment vertical="center"/>
    </xf>
    <xf numFmtId="38" fontId="9" fillId="0" borderId="29" xfId="0" applyNumberFormat="1" applyFont="1" applyBorder="1">
      <alignment vertical="center"/>
    </xf>
    <xf numFmtId="0" fontId="9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38" fontId="0" fillId="0" borderId="29" xfId="1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0" xfId="0" applyFill="1">
      <alignment vertical="center"/>
    </xf>
    <xf numFmtId="0" fontId="9" fillId="0" borderId="0" xfId="0" applyFont="1" applyFill="1">
      <alignment vertical="center"/>
    </xf>
    <xf numFmtId="38" fontId="9" fillId="0" borderId="29" xfId="1" applyFont="1" applyFill="1" applyBorder="1">
      <alignment vertical="center"/>
    </xf>
    <xf numFmtId="38" fontId="9" fillId="0" borderId="29" xfId="0" applyNumberFormat="1" applyFont="1" applyFill="1" applyBorder="1">
      <alignment vertical="center"/>
    </xf>
    <xf numFmtId="0" fontId="5" fillId="0" borderId="19" xfId="0" applyFont="1" applyFill="1" applyBorder="1" applyAlignment="1">
      <alignment horizontal="center" vertical="center" wrapText="1"/>
    </xf>
    <xf numFmtId="0" fontId="9" fillId="3" borderId="0" xfId="0" applyFont="1" applyFill="1">
      <alignment vertical="center"/>
    </xf>
    <xf numFmtId="38" fontId="9" fillId="3" borderId="29" xfId="1" applyFont="1" applyFill="1" applyBorder="1">
      <alignment vertical="center"/>
    </xf>
    <xf numFmtId="38" fontId="9" fillId="3" borderId="29" xfId="0" applyNumberFormat="1" applyFont="1" applyFill="1" applyBorder="1">
      <alignment vertical="center"/>
    </xf>
    <xf numFmtId="38" fontId="10" fillId="0" borderId="14" xfId="1" applyFont="1" applyFill="1" applyBorder="1" applyAlignment="1">
      <alignment vertical="center" shrinkToFit="1"/>
    </xf>
    <xf numFmtId="38" fontId="10" fillId="0" borderId="20" xfId="1" applyFont="1" applyFill="1" applyBorder="1" applyAlignment="1">
      <alignment vertical="center" shrinkToFit="1"/>
    </xf>
    <xf numFmtId="38" fontId="10" fillId="0" borderId="21" xfId="1" applyFont="1" applyFill="1" applyBorder="1" applyAlignment="1">
      <alignment vertical="center" shrinkToFit="1"/>
    </xf>
    <xf numFmtId="38" fontId="10" fillId="0" borderId="22" xfId="1" applyFont="1" applyFill="1" applyBorder="1" applyAlignment="1">
      <alignment vertical="center" shrinkToFit="1"/>
    </xf>
    <xf numFmtId="38" fontId="10" fillId="0" borderId="23" xfId="1" applyFont="1" applyFill="1" applyBorder="1" applyAlignment="1">
      <alignment vertical="center" shrinkToFit="1"/>
    </xf>
    <xf numFmtId="38" fontId="10" fillId="0" borderId="24" xfId="1" applyFont="1" applyFill="1" applyBorder="1" applyAlignment="1">
      <alignment vertical="center" shrinkToFit="1"/>
    </xf>
    <xf numFmtId="38" fontId="10" fillId="0" borderId="25" xfId="1" applyFont="1" applyFill="1" applyBorder="1" applyAlignment="1">
      <alignment vertical="center" shrinkToFit="1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38" fontId="10" fillId="0" borderId="38" xfId="1" applyFont="1" applyFill="1" applyBorder="1" applyAlignment="1">
      <alignment vertical="center" shrinkToFit="1"/>
    </xf>
    <xf numFmtId="177" fontId="10" fillId="0" borderId="39" xfId="1" applyNumberFormat="1" applyFont="1" applyFill="1" applyBorder="1" applyAlignment="1">
      <alignment vertical="center" shrinkToFit="1"/>
    </xf>
    <xf numFmtId="176" fontId="10" fillId="0" borderId="40" xfId="2" applyNumberFormat="1" applyFont="1" applyFill="1" applyBorder="1" applyAlignment="1">
      <alignment vertical="center" shrinkToFit="1"/>
    </xf>
    <xf numFmtId="38" fontId="10" fillId="0" borderId="41" xfId="1" applyFont="1" applyFill="1" applyBorder="1" applyAlignment="1">
      <alignment vertical="center" shrinkToFit="1"/>
    </xf>
    <xf numFmtId="177" fontId="10" fillId="0" borderId="42" xfId="1" applyNumberFormat="1" applyFont="1" applyFill="1" applyBorder="1" applyAlignment="1">
      <alignment vertical="center" shrinkToFit="1"/>
    </xf>
    <xf numFmtId="176" fontId="10" fillId="0" borderId="43" xfId="2" applyNumberFormat="1" applyFont="1" applyFill="1" applyBorder="1" applyAlignment="1">
      <alignment vertical="center" shrinkToFit="1"/>
    </xf>
    <xf numFmtId="38" fontId="10" fillId="0" borderId="44" xfId="1" applyFont="1" applyFill="1" applyBorder="1" applyAlignment="1">
      <alignment vertical="center" shrinkToFit="1"/>
    </xf>
    <xf numFmtId="177" fontId="10" fillId="0" borderId="45" xfId="1" applyNumberFormat="1" applyFont="1" applyFill="1" applyBorder="1" applyAlignment="1">
      <alignment vertical="center" shrinkToFit="1"/>
    </xf>
    <xf numFmtId="176" fontId="10" fillId="0" borderId="46" xfId="2" applyNumberFormat="1" applyFont="1" applyFill="1" applyBorder="1" applyAlignment="1">
      <alignment vertical="center" shrinkToFit="1"/>
    </xf>
    <xf numFmtId="38" fontId="10" fillId="0" borderId="47" xfId="1" applyFont="1" applyFill="1" applyBorder="1" applyAlignment="1">
      <alignment vertical="center" shrinkToFit="1"/>
    </xf>
    <xf numFmtId="177" fontId="10" fillId="0" borderId="48" xfId="1" applyNumberFormat="1" applyFont="1" applyFill="1" applyBorder="1" applyAlignment="1">
      <alignment vertical="center" shrinkToFit="1"/>
    </xf>
    <xf numFmtId="176" fontId="10" fillId="0" borderId="49" xfId="2" applyNumberFormat="1" applyFont="1" applyFill="1" applyBorder="1" applyAlignment="1">
      <alignment vertical="center" shrinkToFit="1"/>
    </xf>
    <xf numFmtId="38" fontId="10" fillId="0" borderId="50" xfId="1" applyFont="1" applyFill="1" applyBorder="1" applyAlignment="1">
      <alignment vertical="center" shrinkToFit="1"/>
    </xf>
    <xf numFmtId="177" fontId="10" fillId="0" borderId="51" xfId="1" applyNumberFormat="1" applyFont="1" applyFill="1" applyBorder="1" applyAlignment="1">
      <alignment vertical="center" shrinkToFit="1"/>
    </xf>
    <xf numFmtId="176" fontId="10" fillId="0" borderId="52" xfId="2" applyNumberFormat="1" applyFont="1" applyFill="1" applyBorder="1" applyAlignment="1">
      <alignment vertical="center" shrinkToFit="1"/>
    </xf>
    <xf numFmtId="38" fontId="10" fillId="0" borderId="53" xfId="1" applyFont="1" applyFill="1" applyBorder="1" applyAlignment="1">
      <alignment vertical="center" shrinkToFit="1"/>
    </xf>
    <xf numFmtId="177" fontId="10" fillId="0" borderId="54" xfId="1" applyNumberFormat="1" applyFont="1" applyFill="1" applyBorder="1" applyAlignment="1">
      <alignment vertical="center" shrinkToFit="1"/>
    </xf>
    <xf numFmtId="176" fontId="10" fillId="0" borderId="55" xfId="2" applyNumberFormat="1" applyFont="1" applyFill="1" applyBorder="1" applyAlignment="1">
      <alignment vertical="center" shrinkToFit="1"/>
    </xf>
    <xf numFmtId="38" fontId="10" fillId="0" borderId="56" xfId="1" applyFont="1" applyFill="1" applyBorder="1" applyAlignment="1">
      <alignment vertical="center" shrinkToFit="1"/>
    </xf>
    <xf numFmtId="177" fontId="10" fillId="0" borderId="57" xfId="1" applyNumberFormat="1" applyFont="1" applyFill="1" applyBorder="1" applyAlignment="1">
      <alignment vertical="center" shrinkToFit="1"/>
    </xf>
    <xf numFmtId="176" fontId="10" fillId="0" borderId="58" xfId="2" applyNumberFormat="1" applyFont="1" applyFill="1" applyBorder="1" applyAlignment="1">
      <alignment vertical="center" shrinkToFit="1"/>
    </xf>
    <xf numFmtId="0" fontId="11" fillId="0" borderId="0" xfId="0" applyFont="1" applyBorder="1" applyAlignment="1"/>
    <xf numFmtId="0" fontId="8" fillId="0" borderId="33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38" fontId="9" fillId="0" borderId="30" xfId="1" applyFont="1" applyBorder="1" applyAlignment="1">
      <alignment horizontal="center" vertical="center" wrapText="1"/>
    </xf>
    <xf numFmtId="38" fontId="9" fillId="0" borderId="30" xfId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1977159</xdr:colOff>
      <xdr:row>0</xdr:row>
      <xdr:rowOff>94425</xdr:rowOff>
    </xdr:from>
    <xdr:to>
      <xdr:col>10</xdr:col>
      <xdr:colOff>1760681</xdr:colOff>
      <xdr:row>2</xdr:row>
      <xdr:rowOff>67210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7426709" y="94425"/>
          <a:ext cx="1774247" cy="496660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</a:rPr>
            <a:t>資料２－３</a:t>
          </a:r>
          <a:endParaRPr kumimoji="1" lang="en-US" altLang="ja-JP" sz="2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898070</xdr:colOff>
      <xdr:row>6</xdr:row>
      <xdr:rowOff>421821</xdr:rowOff>
    </xdr:from>
    <xdr:to>
      <xdr:col>16</xdr:col>
      <xdr:colOff>653142</xdr:colOff>
      <xdr:row>6</xdr:row>
      <xdr:rowOff>952500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1700670" y="2298246"/>
          <a:ext cx="4127047" cy="530679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Q61"/>
  <sheetViews>
    <sheetView tabSelected="1" view="pageBreakPreview" topLeftCell="B1" zoomScale="66" zoomScaleNormal="100" zoomScaleSheetLayoutView="66" workbookViewId="0">
      <selection activeCell="C4" sqref="C4:K4"/>
    </sheetView>
  </sheetViews>
  <sheetFormatPr defaultRowHeight="13.5" x14ac:dyDescent="0.15"/>
  <cols>
    <col min="1" max="1" width="4.125" style="6" customWidth="1"/>
    <col min="2" max="2" width="15.75" style="6" customWidth="1"/>
    <col min="3" max="11" width="26.125" style="6" customWidth="1"/>
    <col min="12" max="12" width="1.25" style="6" customWidth="1"/>
    <col min="13" max="13" width="16.75" style="6" customWidth="1"/>
    <col min="14" max="14" width="21.875" style="3" customWidth="1"/>
    <col min="15" max="16" width="17.75" style="3" customWidth="1"/>
    <col min="17" max="17" width="19.125" style="6" customWidth="1"/>
    <col min="18" max="16384" width="9" style="6"/>
  </cols>
  <sheetData>
    <row r="2" spans="1:17" ht="27.75" customHeight="1" x14ac:dyDescent="0.3">
      <c r="A2" s="68" t="s">
        <v>64</v>
      </c>
    </row>
    <row r="3" spans="1:17" ht="13.5" customHeight="1" x14ac:dyDescent="0.15">
      <c r="A3" s="5"/>
    </row>
    <row r="4" spans="1:17" ht="28.5" customHeight="1" thickBot="1" x14ac:dyDescent="0.2">
      <c r="A4" s="75" t="s">
        <v>43</v>
      </c>
      <c r="B4" s="76"/>
      <c r="C4" s="81" t="s">
        <v>48</v>
      </c>
      <c r="D4" s="81"/>
      <c r="E4" s="81"/>
      <c r="F4" s="81"/>
      <c r="G4" s="81"/>
      <c r="H4" s="81"/>
      <c r="I4" s="81"/>
      <c r="J4" s="81"/>
      <c r="K4" s="82"/>
    </row>
    <row r="5" spans="1:17" ht="32.25" customHeight="1" thickTop="1" x14ac:dyDescent="0.15">
      <c r="A5" s="77"/>
      <c r="B5" s="78"/>
      <c r="C5" s="83" t="s">
        <v>62</v>
      </c>
      <c r="D5" s="85" t="s">
        <v>69</v>
      </c>
      <c r="E5" s="85" t="s">
        <v>67</v>
      </c>
      <c r="F5" s="87" t="s">
        <v>63</v>
      </c>
      <c r="G5" s="69" t="s">
        <v>51</v>
      </c>
      <c r="H5" s="85" t="s">
        <v>68</v>
      </c>
      <c r="I5" s="87" t="s">
        <v>66</v>
      </c>
      <c r="J5" s="87" t="s">
        <v>70</v>
      </c>
      <c r="K5" s="69" t="s">
        <v>71</v>
      </c>
    </row>
    <row r="6" spans="1:17" ht="32.25" customHeight="1" x14ac:dyDescent="0.15">
      <c r="A6" s="77"/>
      <c r="B6" s="78"/>
      <c r="C6" s="84"/>
      <c r="D6" s="86"/>
      <c r="E6" s="86"/>
      <c r="F6" s="88"/>
      <c r="G6" s="70"/>
      <c r="H6" s="86"/>
      <c r="I6" s="88"/>
      <c r="J6" s="88"/>
      <c r="K6" s="70"/>
    </row>
    <row r="7" spans="1:17" ht="80.25" customHeight="1" x14ac:dyDescent="0.15">
      <c r="A7" s="77"/>
      <c r="B7" s="78"/>
      <c r="C7" s="84"/>
      <c r="D7" s="86"/>
      <c r="E7" s="86"/>
      <c r="F7" s="88"/>
      <c r="G7" s="70"/>
      <c r="H7" s="86"/>
      <c r="I7" s="88"/>
      <c r="J7" s="88"/>
      <c r="K7" s="70"/>
      <c r="N7" s="71" t="s">
        <v>58</v>
      </c>
      <c r="O7" s="72"/>
      <c r="P7" s="72"/>
      <c r="Q7" s="72"/>
    </row>
    <row r="8" spans="1:17" ht="21" customHeight="1" thickBot="1" x14ac:dyDescent="0.2">
      <c r="A8" s="79"/>
      <c r="B8" s="80"/>
      <c r="C8" s="19" t="s">
        <v>46</v>
      </c>
      <c r="D8" s="19"/>
      <c r="E8" s="44" t="s">
        <v>47</v>
      </c>
      <c r="F8" s="45" t="s">
        <v>49</v>
      </c>
      <c r="G8" s="46" t="s">
        <v>50</v>
      </c>
      <c r="H8" s="44" t="s">
        <v>59</v>
      </c>
      <c r="I8" s="45" t="s">
        <v>65</v>
      </c>
      <c r="J8" s="45" t="s">
        <v>60</v>
      </c>
      <c r="K8" s="46" t="s">
        <v>61</v>
      </c>
      <c r="N8" s="13" t="s">
        <v>55</v>
      </c>
      <c r="O8" s="13" t="s">
        <v>56</v>
      </c>
      <c r="P8" s="13" t="s">
        <v>57</v>
      </c>
      <c r="Q8" s="14" t="s">
        <v>52</v>
      </c>
    </row>
    <row r="9" spans="1:17" ht="39" customHeight="1" thickTop="1" thickBot="1" x14ac:dyDescent="0.2">
      <c r="A9" s="73" t="s">
        <v>44</v>
      </c>
      <c r="B9" s="74"/>
      <c r="C9" s="23">
        <v>127893.76891676793</v>
      </c>
      <c r="D9" s="23">
        <v>140629.72155355179</v>
      </c>
      <c r="E9" s="47">
        <v>139668.95998297664</v>
      </c>
      <c r="F9" s="48">
        <f>E9-C9</f>
        <v>11775.191066208703</v>
      </c>
      <c r="G9" s="49">
        <f>(E9-C9)/C9</f>
        <v>9.2070091967278611E-2</v>
      </c>
      <c r="H9" s="47">
        <v>135644.08328931109</v>
      </c>
      <c r="I9" s="48">
        <f>H9-C9</f>
        <v>7750.3143725431582</v>
      </c>
      <c r="J9" s="48">
        <f>H9-E9</f>
        <v>-4024.8766936655447</v>
      </c>
      <c r="K9" s="49">
        <f>(H9-E9)/E9</f>
        <v>-2.8817259712939164E-2</v>
      </c>
      <c r="M9" s="11" t="s">
        <v>52</v>
      </c>
      <c r="N9" s="9">
        <f>SUM(N10:N52)</f>
        <v>2797584244</v>
      </c>
      <c r="O9" s="9">
        <f t="shared" ref="O9:Q9" si="0">SUM(O10:O52)</f>
        <v>724636886</v>
      </c>
      <c r="P9" s="9">
        <f t="shared" si="0"/>
        <v>773118314</v>
      </c>
      <c r="Q9" s="9">
        <f t="shared" si="0"/>
        <v>4295339444</v>
      </c>
    </row>
    <row r="10" spans="1:17" ht="39" customHeight="1" thickTop="1" x14ac:dyDescent="0.15">
      <c r="A10" s="30">
        <v>1</v>
      </c>
      <c r="B10" s="31" t="s">
        <v>0</v>
      </c>
      <c r="C10" s="24">
        <v>123968</v>
      </c>
      <c r="D10" s="24">
        <v>136050.65311989025</v>
      </c>
      <c r="E10" s="50">
        <v>135118.06734519088</v>
      </c>
      <c r="F10" s="51">
        <f t="shared" ref="F10:F52" si="1">E10-C10</f>
        <v>11150.067345190881</v>
      </c>
      <c r="G10" s="52">
        <f t="shared" ref="G10:G52" si="2">(E10-C10)/C10</f>
        <v>8.9943109070009034E-2</v>
      </c>
      <c r="H10" s="50">
        <v>135118.06734519088</v>
      </c>
      <c r="I10" s="51">
        <f t="shared" ref="I10:I52" si="3">H10-C10</f>
        <v>11150.067345190881</v>
      </c>
      <c r="J10" s="51">
        <f t="shared" ref="J10:J52" si="4">H10-E10</f>
        <v>0</v>
      </c>
      <c r="K10" s="52">
        <f t="shared" ref="K10:K52" si="5">(H10-E10)/E10</f>
        <v>0</v>
      </c>
      <c r="M10" s="11" t="s">
        <v>0</v>
      </c>
      <c r="N10" s="9">
        <v>0</v>
      </c>
      <c r="O10" s="9">
        <v>0</v>
      </c>
      <c r="P10" s="9">
        <v>0</v>
      </c>
      <c r="Q10" s="10">
        <f>SUM(N10:P10)</f>
        <v>0</v>
      </c>
    </row>
    <row r="11" spans="1:17" ht="39" customHeight="1" x14ac:dyDescent="0.15">
      <c r="A11" s="32">
        <v>2</v>
      </c>
      <c r="B11" s="33" t="s">
        <v>1</v>
      </c>
      <c r="C11" s="25">
        <v>120736</v>
      </c>
      <c r="D11" s="25">
        <v>134576.83941515535</v>
      </c>
      <c r="E11" s="53">
        <v>133667.81192779521</v>
      </c>
      <c r="F11" s="54">
        <f t="shared" si="1"/>
        <v>12931.811927795206</v>
      </c>
      <c r="G11" s="55">
        <f t="shared" si="2"/>
        <v>0.10710816929329452</v>
      </c>
      <c r="H11" s="53">
        <v>129981.56192779521</v>
      </c>
      <c r="I11" s="54">
        <f t="shared" si="3"/>
        <v>9245.5619277952064</v>
      </c>
      <c r="J11" s="54">
        <f t="shared" si="4"/>
        <v>-3686.25</v>
      </c>
      <c r="K11" s="55">
        <f t="shared" si="5"/>
        <v>-2.7577693887824255E-2</v>
      </c>
      <c r="M11" s="11" t="s">
        <v>1</v>
      </c>
      <c r="N11" s="9">
        <v>0</v>
      </c>
      <c r="O11" s="9">
        <v>0</v>
      </c>
      <c r="P11" s="9">
        <v>0</v>
      </c>
      <c r="Q11" s="10">
        <f t="shared" ref="Q11:Q52" si="6">SUM(N11:P11)</f>
        <v>0</v>
      </c>
    </row>
    <row r="12" spans="1:17" ht="39" customHeight="1" x14ac:dyDescent="0.15">
      <c r="A12" s="32">
        <v>3</v>
      </c>
      <c r="B12" s="33" t="s">
        <v>2</v>
      </c>
      <c r="C12" s="25">
        <v>126406</v>
      </c>
      <c r="D12" s="25">
        <v>138071.58944030467</v>
      </c>
      <c r="E12" s="53">
        <v>137163.79779016369</v>
      </c>
      <c r="F12" s="54">
        <f t="shared" si="1"/>
        <v>10757.797790163691</v>
      </c>
      <c r="G12" s="55">
        <f t="shared" si="2"/>
        <v>8.5105119932310902E-2</v>
      </c>
      <c r="H12" s="53">
        <v>137163.79779016369</v>
      </c>
      <c r="I12" s="54">
        <f t="shared" si="3"/>
        <v>10757.797790163691</v>
      </c>
      <c r="J12" s="54">
        <f t="shared" si="4"/>
        <v>0</v>
      </c>
      <c r="K12" s="55">
        <f t="shared" si="5"/>
        <v>0</v>
      </c>
      <c r="M12" s="11" t="s">
        <v>2</v>
      </c>
      <c r="N12" s="9">
        <v>0</v>
      </c>
      <c r="O12" s="9">
        <v>0</v>
      </c>
      <c r="P12" s="9">
        <v>0</v>
      </c>
      <c r="Q12" s="10">
        <f t="shared" si="6"/>
        <v>0</v>
      </c>
    </row>
    <row r="13" spans="1:17" s="15" customFormat="1" ht="39" customHeight="1" x14ac:dyDescent="0.15">
      <c r="A13" s="34">
        <v>4</v>
      </c>
      <c r="B13" s="33" t="s">
        <v>3</v>
      </c>
      <c r="C13" s="25">
        <v>139948</v>
      </c>
      <c r="D13" s="25">
        <v>153847.71862195776</v>
      </c>
      <c r="E13" s="53">
        <v>152770.01343576005</v>
      </c>
      <c r="F13" s="54">
        <f t="shared" si="1"/>
        <v>12822.013435760047</v>
      </c>
      <c r="G13" s="55">
        <f t="shared" si="2"/>
        <v>9.1619840481893616E-2</v>
      </c>
      <c r="H13" s="53">
        <v>140469.44796008163</v>
      </c>
      <c r="I13" s="54">
        <f t="shared" si="3"/>
        <v>521.44796008162666</v>
      </c>
      <c r="J13" s="54">
        <f t="shared" si="4"/>
        <v>-12300.565475678421</v>
      </c>
      <c r="K13" s="55">
        <f t="shared" si="5"/>
        <v>-8.0516884164907279E-2</v>
      </c>
      <c r="M13" s="16" t="s">
        <v>3</v>
      </c>
      <c r="N13" s="17">
        <v>512217238</v>
      </c>
      <c r="O13" s="17">
        <v>161962654</v>
      </c>
      <c r="P13" s="17">
        <v>106144591</v>
      </c>
      <c r="Q13" s="18">
        <f t="shared" si="6"/>
        <v>780324483</v>
      </c>
    </row>
    <row r="14" spans="1:17" s="15" customFormat="1" ht="39" customHeight="1" x14ac:dyDescent="0.15">
      <c r="A14" s="35">
        <v>5</v>
      </c>
      <c r="B14" s="36" t="s">
        <v>4</v>
      </c>
      <c r="C14" s="26">
        <v>134835</v>
      </c>
      <c r="D14" s="26">
        <v>148007.38547247846</v>
      </c>
      <c r="E14" s="56">
        <v>146955.91397526098</v>
      </c>
      <c r="F14" s="57">
        <f t="shared" si="1"/>
        <v>12120.913975260977</v>
      </c>
      <c r="G14" s="58">
        <f t="shared" si="2"/>
        <v>8.9894418921355565E-2</v>
      </c>
      <c r="H14" s="56">
        <v>146955.91397526098</v>
      </c>
      <c r="I14" s="57">
        <f t="shared" si="3"/>
        <v>12120.913975260977</v>
      </c>
      <c r="J14" s="57">
        <f t="shared" si="4"/>
        <v>0</v>
      </c>
      <c r="K14" s="58">
        <f t="shared" si="5"/>
        <v>0</v>
      </c>
      <c r="M14" s="16" t="s">
        <v>4</v>
      </c>
      <c r="N14" s="17">
        <v>0</v>
      </c>
      <c r="O14" s="17">
        <v>0</v>
      </c>
      <c r="P14" s="17">
        <v>0</v>
      </c>
      <c r="Q14" s="18">
        <f t="shared" si="6"/>
        <v>0</v>
      </c>
    </row>
    <row r="15" spans="1:17" s="15" customFormat="1" ht="39" customHeight="1" x14ac:dyDescent="0.15">
      <c r="A15" s="37">
        <v>6</v>
      </c>
      <c r="B15" s="31" t="s">
        <v>5</v>
      </c>
      <c r="C15" s="24">
        <v>137003</v>
      </c>
      <c r="D15" s="24">
        <v>152696.46243414158</v>
      </c>
      <c r="E15" s="50">
        <v>151642.8743483962</v>
      </c>
      <c r="F15" s="51">
        <f t="shared" si="1"/>
        <v>14639.874348396203</v>
      </c>
      <c r="G15" s="52">
        <f t="shared" si="2"/>
        <v>0.10685805674617492</v>
      </c>
      <c r="H15" s="50">
        <v>147598.8743483962</v>
      </c>
      <c r="I15" s="51">
        <f t="shared" si="3"/>
        <v>10595.874348396203</v>
      </c>
      <c r="J15" s="51">
        <f t="shared" si="4"/>
        <v>-4044</v>
      </c>
      <c r="K15" s="52">
        <f t="shared" si="5"/>
        <v>-2.6667919725057426E-2</v>
      </c>
      <c r="M15" s="20" t="s">
        <v>5</v>
      </c>
      <c r="N15" s="21">
        <v>0</v>
      </c>
      <c r="O15" s="21">
        <v>0</v>
      </c>
      <c r="P15" s="21">
        <v>0</v>
      </c>
      <c r="Q15" s="22">
        <f t="shared" si="6"/>
        <v>0</v>
      </c>
    </row>
    <row r="16" spans="1:17" s="15" customFormat="1" ht="39" customHeight="1" x14ac:dyDescent="0.15">
      <c r="A16" s="34">
        <v>7</v>
      </c>
      <c r="B16" s="33" t="s">
        <v>6</v>
      </c>
      <c r="C16" s="25">
        <v>124670</v>
      </c>
      <c r="D16" s="25">
        <v>137336.59074616447</v>
      </c>
      <c r="E16" s="53">
        <v>136423.76819205823</v>
      </c>
      <c r="F16" s="54">
        <f t="shared" si="1"/>
        <v>11753.768192058225</v>
      </c>
      <c r="G16" s="55">
        <f t="shared" si="2"/>
        <v>9.4279042207894639E-2</v>
      </c>
      <c r="H16" s="53">
        <v>129617.88432729524</v>
      </c>
      <c r="I16" s="54">
        <f t="shared" si="3"/>
        <v>4947.8843272952363</v>
      </c>
      <c r="J16" s="54">
        <f t="shared" si="4"/>
        <v>-6805.8838647629891</v>
      </c>
      <c r="K16" s="55">
        <f t="shared" si="5"/>
        <v>-4.9887816140524892E-2</v>
      </c>
      <c r="M16" s="16" t="s">
        <v>6</v>
      </c>
      <c r="N16" s="17">
        <v>0</v>
      </c>
      <c r="O16" s="17">
        <v>21464352</v>
      </c>
      <c r="P16" s="17">
        <v>11075009</v>
      </c>
      <c r="Q16" s="18">
        <f t="shared" si="6"/>
        <v>32539361</v>
      </c>
    </row>
    <row r="17" spans="1:17" s="15" customFormat="1" ht="39" customHeight="1" x14ac:dyDescent="0.15">
      <c r="A17" s="34">
        <v>8</v>
      </c>
      <c r="B17" s="33" t="s">
        <v>7</v>
      </c>
      <c r="C17" s="25">
        <v>136754</v>
      </c>
      <c r="D17" s="25">
        <v>150805.87144104799</v>
      </c>
      <c r="E17" s="53">
        <v>149732.23141905782</v>
      </c>
      <c r="F17" s="54">
        <f t="shared" si="1"/>
        <v>12978.231419057818</v>
      </c>
      <c r="G17" s="55">
        <f t="shared" si="2"/>
        <v>9.4902024211780414E-2</v>
      </c>
      <c r="H17" s="53">
        <v>139013.23141905782</v>
      </c>
      <c r="I17" s="54">
        <f t="shared" si="3"/>
        <v>2259.2314190578181</v>
      </c>
      <c r="J17" s="54">
        <f t="shared" si="4"/>
        <v>-10719</v>
      </c>
      <c r="K17" s="55">
        <f t="shared" si="5"/>
        <v>-7.1587793078435963E-2</v>
      </c>
      <c r="M17" s="16" t="s">
        <v>7</v>
      </c>
      <c r="N17" s="17">
        <v>586631232</v>
      </c>
      <c r="O17" s="17">
        <v>0</v>
      </c>
      <c r="P17" s="17">
        <v>24323904</v>
      </c>
      <c r="Q17" s="18">
        <f t="shared" si="6"/>
        <v>610955136</v>
      </c>
    </row>
    <row r="18" spans="1:17" s="15" customFormat="1" ht="39" customHeight="1" x14ac:dyDescent="0.15">
      <c r="A18" s="34">
        <v>9</v>
      </c>
      <c r="B18" s="33" t="s">
        <v>8</v>
      </c>
      <c r="C18" s="25">
        <v>125821</v>
      </c>
      <c r="D18" s="25">
        <v>138704.9639214644</v>
      </c>
      <c r="E18" s="53">
        <v>137778.2726872293</v>
      </c>
      <c r="F18" s="54">
        <f t="shared" si="1"/>
        <v>11957.272687229299</v>
      </c>
      <c r="G18" s="55">
        <f t="shared" si="2"/>
        <v>9.5033998197672082E-2</v>
      </c>
      <c r="H18" s="53">
        <v>125942.07248414925</v>
      </c>
      <c r="I18" s="54">
        <f t="shared" si="3"/>
        <v>121.07248414924834</v>
      </c>
      <c r="J18" s="54">
        <f t="shared" si="4"/>
        <v>-11836.20020308005</v>
      </c>
      <c r="K18" s="55">
        <f t="shared" si="5"/>
        <v>-8.5907596112410473E-2</v>
      </c>
      <c r="M18" s="16" t="s">
        <v>8</v>
      </c>
      <c r="N18" s="17">
        <v>13188434</v>
      </c>
      <c r="O18" s="17">
        <v>77466888</v>
      </c>
      <c r="P18" s="17">
        <v>36584474</v>
      </c>
      <c r="Q18" s="18">
        <f t="shared" si="6"/>
        <v>127239796</v>
      </c>
    </row>
    <row r="19" spans="1:17" s="15" customFormat="1" ht="39" customHeight="1" x14ac:dyDescent="0.15">
      <c r="A19" s="38">
        <v>10</v>
      </c>
      <c r="B19" s="39" t="s">
        <v>9</v>
      </c>
      <c r="C19" s="27">
        <v>124592</v>
      </c>
      <c r="D19" s="27">
        <v>137321.66541407793</v>
      </c>
      <c r="E19" s="59">
        <v>136416.75583088596</v>
      </c>
      <c r="F19" s="60">
        <f t="shared" si="1"/>
        <v>11824.755830885959</v>
      </c>
      <c r="G19" s="61">
        <f t="shared" si="2"/>
        <v>9.4907825790467762E-2</v>
      </c>
      <c r="H19" s="59">
        <v>136416.75583088596</v>
      </c>
      <c r="I19" s="60">
        <f t="shared" si="3"/>
        <v>11824.755830885959</v>
      </c>
      <c r="J19" s="60">
        <f t="shared" si="4"/>
        <v>0</v>
      </c>
      <c r="K19" s="61">
        <f t="shared" si="5"/>
        <v>0</v>
      </c>
      <c r="M19" s="16" t="s">
        <v>9</v>
      </c>
      <c r="N19" s="17">
        <v>0</v>
      </c>
      <c r="O19" s="17">
        <v>0</v>
      </c>
      <c r="P19" s="17">
        <v>0</v>
      </c>
      <c r="Q19" s="18">
        <f t="shared" si="6"/>
        <v>0</v>
      </c>
    </row>
    <row r="20" spans="1:17" s="15" customFormat="1" ht="39" customHeight="1" x14ac:dyDescent="0.15">
      <c r="A20" s="40">
        <v>11</v>
      </c>
      <c r="B20" s="41" t="s">
        <v>10</v>
      </c>
      <c r="C20" s="28">
        <v>131003</v>
      </c>
      <c r="D20" s="28">
        <v>143515.83577188969</v>
      </c>
      <c r="E20" s="62">
        <v>142493.71378472244</v>
      </c>
      <c r="F20" s="63">
        <f t="shared" si="1"/>
        <v>11490.713784722437</v>
      </c>
      <c r="G20" s="64">
        <f t="shared" si="2"/>
        <v>8.7713363699475869E-2</v>
      </c>
      <c r="H20" s="62">
        <v>128404.25265599057</v>
      </c>
      <c r="I20" s="63">
        <f t="shared" si="3"/>
        <v>-2598.7473440094327</v>
      </c>
      <c r="J20" s="63">
        <f t="shared" si="4"/>
        <v>-14089.461128731869</v>
      </c>
      <c r="K20" s="64">
        <f t="shared" si="5"/>
        <v>-9.8877773303165051E-2</v>
      </c>
      <c r="M20" s="16" t="s">
        <v>10</v>
      </c>
      <c r="N20" s="17">
        <v>843191895</v>
      </c>
      <c r="O20" s="17">
        <v>22498995</v>
      </c>
      <c r="P20" s="17">
        <v>123704442</v>
      </c>
      <c r="Q20" s="18">
        <f t="shared" si="6"/>
        <v>989395332</v>
      </c>
    </row>
    <row r="21" spans="1:17" s="15" customFormat="1" ht="39" customHeight="1" x14ac:dyDescent="0.15">
      <c r="A21" s="34">
        <v>12</v>
      </c>
      <c r="B21" s="33" t="s">
        <v>11</v>
      </c>
      <c r="C21" s="25">
        <v>140091</v>
      </c>
      <c r="D21" s="25">
        <v>154456.53876650761</v>
      </c>
      <c r="E21" s="53">
        <v>153362.72709533497</v>
      </c>
      <c r="F21" s="54">
        <f t="shared" si="1"/>
        <v>13271.727095334965</v>
      </c>
      <c r="G21" s="55">
        <f t="shared" si="2"/>
        <v>9.4736471974180822E-2</v>
      </c>
      <c r="H21" s="53">
        <v>143570.61573584785</v>
      </c>
      <c r="I21" s="54">
        <f t="shared" si="3"/>
        <v>3479.6157358478522</v>
      </c>
      <c r="J21" s="54">
        <f t="shared" si="4"/>
        <v>-9792.1113594871131</v>
      </c>
      <c r="K21" s="55">
        <f t="shared" si="5"/>
        <v>-6.3849356000301408E-2</v>
      </c>
      <c r="M21" s="16" t="s">
        <v>11</v>
      </c>
      <c r="N21" s="17">
        <v>157348970</v>
      </c>
      <c r="O21" s="17">
        <v>78034438</v>
      </c>
      <c r="P21" s="17">
        <v>80082586</v>
      </c>
      <c r="Q21" s="18">
        <f t="shared" si="6"/>
        <v>315465994</v>
      </c>
    </row>
    <row r="22" spans="1:17" s="15" customFormat="1" ht="39" customHeight="1" x14ac:dyDescent="0.15">
      <c r="A22" s="34">
        <v>13</v>
      </c>
      <c r="B22" s="33" t="s">
        <v>12</v>
      </c>
      <c r="C22" s="25">
        <v>132906</v>
      </c>
      <c r="D22" s="25">
        <v>144318.37054858543</v>
      </c>
      <c r="E22" s="53">
        <v>143372.98054071551</v>
      </c>
      <c r="F22" s="54">
        <f t="shared" si="1"/>
        <v>10466.980540715507</v>
      </c>
      <c r="G22" s="55">
        <f t="shared" si="2"/>
        <v>7.8754763071008885E-2</v>
      </c>
      <c r="H22" s="53">
        <v>135798.07975857379</v>
      </c>
      <c r="I22" s="54">
        <f t="shared" si="3"/>
        <v>2892.0797585737891</v>
      </c>
      <c r="J22" s="54">
        <f t="shared" si="4"/>
        <v>-7574.9007821417181</v>
      </c>
      <c r="K22" s="55">
        <f t="shared" si="5"/>
        <v>-5.2833530792020987E-2</v>
      </c>
      <c r="M22" s="16" t="s">
        <v>12</v>
      </c>
      <c r="N22" s="17">
        <v>0</v>
      </c>
      <c r="O22" s="17">
        <v>147813012</v>
      </c>
      <c r="P22" s="17">
        <v>88547256</v>
      </c>
      <c r="Q22" s="18">
        <f t="shared" si="6"/>
        <v>236360268</v>
      </c>
    </row>
    <row r="23" spans="1:17" s="15" customFormat="1" ht="39" customHeight="1" x14ac:dyDescent="0.15">
      <c r="A23" s="34">
        <v>14</v>
      </c>
      <c r="B23" s="33" t="s">
        <v>13</v>
      </c>
      <c r="C23" s="25">
        <v>125932</v>
      </c>
      <c r="D23" s="25">
        <v>139017.89523062936</v>
      </c>
      <c r="E23" s="53">
        <v>138051.8478016869</v>
      </c>
      <c r="F23" s="54">
        <f t="shared" si="1"/>
        <v>12119.847801686905</v>
      </c>
      <c r="G23" s="55">
        <f t="shared" si="2"/>
        <v>9.6241207966894074E-2</v>
      </c>
      <c r="H23" s="53">
        <v>138051.8478016869</v>
      </c>
      <c r="I23" s="54">
        <f t="shared" si="3"/>
        <v>12119.847801686905</v>
      </c>
      <c r="J23" s="54">
        <f t="shared" si="4"/>
        <v>0</v>
      </c>
      <c r="K23" s="55">
        <f t="shared" si="5"/>
        <v>0</v>
      </c>
      <c r="M23" s="16" t="s">
        <v>13</v>
      </c>
      <c r="N23" s="17">
        <v>0</v>
      </c>
      <c r="O23" s="17">
        <v>0</v>
      </c>
      <c r="P23" s="17">
        <v>0</v>
      </c>
      <c r="Q23" s="18">
        <f t="shared" si="6"/>
        <v>0</v>
      </c>
    </row>
    <row r="24" spans="1:17" s="15" customFormat="1" ht="39" customHeight="1" x14ac:dyDescent="0.15">
      <c r="A24" s="35">
        <v>15</v>
      </c>
      <c r="B24" s="36" t="s">
        <v>14</v>
      </c>
      <c r="C24" s="26">
        <v>129001</v>
      </c>
      <c r="D24" s="26">
        <v>141627.69355140562</v>
      </c>
      <c r="E24" s="56">
        <v>140666.03559963062</v>
      </c>
      <c r="F24" s="57">
        <f t="shared" si="1"/>
        <v>11665.035599630617</v>
      </c>
      <c r="G24" s="58">
        <f t="shared" si="2"/>
        <v>9.0425931579062313E-2</v>
      </c>
      <c r="H24" s="56">
        <v>140270.78562960782</v>
      </c>
      <c r="I24" s="57">
        <f t="shared" si="3"/>
        <v>11269.785629607824</v>
      </c>
      <c r="J24" s="57">
        <f t="shared" si="4"/>
        <v>-395.2499700227927</v>
      </c>
      <c r="K24" s="58">
        <f t="shared" si="5"/>
        <v>-2.8098465158125962E-3</v>
      </c>
      <c r="M24" s="16" t="s">
        <v>14</v>
      </c>
      <c r="N24" s="17">
        <v>0</v>
      </c>
      <c r="O24" s="17">
        <v>0</v>
      </c>
      <c r="P24" s="17">
        <v>0</v>
      </c>
      <c r="Q24" s="18">
        <f t="shared" si="6"/>
        <v>0</v>
      </c>
    </row>
    <row r="25" spans="1:17" s="15" customFormat="1" ht="39" customHeight="1" x14ac:dyDescent="0.15">
      <c r="A25" s="37">
        <v>16</v>
      </c>
      <c r="B25" s="31" t="s">
        <v>15</v>
      </c>
      <c r="C25" s="24">
        <v>120319</v>
      </c>
      <c r="D25" s="24">
        <v>132483.74802093039</v>
      </c>
      <c r="E25" s="50">
        <v>131587.87200410478</v>
      </c>
      <c r="F25" s="51">
        <f t="shared" si="1"/>
        <v>11268.872004104778</v>
      </c>
      <c r="G25" s="52">
        <f t="shared" si="2"/>
        <v>9.3658291741992361E-2</v>
      </c>
      <c r="H25" s="50">
        <v>122252.03627439578</v>
      </c>
      <c r="I25" s="51">
        <f t="shared" si="3"/>
        <v>1933.0362743957812</v>
      </c>
      <c r="J25" s="51">
        <f t="shared" si="4"/>
        <v>-9335.835729708997</v>
      </c>
      <c r="K25" s="52">
        <f t="shared" si="5"/>
        <v>-7.0947539370632681E-2</v>
      </c>
      <c r="M25" s="16" t="s">
        <v>15</v>
      </c>
      <c r="N25" s="17">
        <v>205107523</v>
      </c>
      <c r="O25" s="17">
        <v>45469994</v>
      </c>
      <c r="P25" s="17">
        <v>75800606</v>
      </c>
      <c r="Q25" s="18">
        <f t="shared" si="6"/>
        <v>326378123</v>
      </c>
    </row>
    <row r="26" spans="1:17" s="15" customFormat="1" ht="39" customHeight="1" x14ac:dyDescent="0.15">
      <c r="A26" s="34">
        <v>17</v>
      </c>
      <c r="B26" s="33" t="s">
        <v>16</v>
      </c>
      <c r="C26" s="25">
        <v>133509</v>
      </c>
      <c r="D26" s="25">
        <v>147667.39031794004</v>
      </c>
      <c r="E26" s="53">
        <v>146676.43221405818</v>
      </c>
      <c r="F26" s="54">
        <f t="shared" si="1"/>
        <v>13167.432214058179</v>
      </c>
      <c r="G26" s="55">
        <f t="shared" si="2"/>
        <v>9.8625802111154889E-2</v>
      </c>
      <c r="H26" s="53">
        <v>146676.43221405818</v>
      </c>
      <c r="I26" s="54">
        <f t="shared" si="3"/>
        <v>13167.432214058179</v>
      </c>
      <c r="J26" s="54">
        <f t="shared" si="4"/>
        <v>0</v>
      </c>
      <c r="K26" s="55">
        <f t="shared" si="5"/>
        <v>0</v>
      </c>
      <c r="M26" s="16" t="s">
        <v>16</v>
      </c>
      <c r="N26" s="17">
        <v>0</v>
      </c>
      <c r="O26" s="17">
        <v>0</v>
      </c>
      <c r="P26" s="17">
        <v>0</v>
      </c>
      <c r="Q26" s="18">
        <f t="shared" si="6"/>
        <v>0</v>
      </c>
    </row>
    <row r="27" spans="1:17" s="15" customFormat="1" ht="39" customHeight="1" x14ac:dyDescent="0.15">
      <c r="A27" s="34">
        <v>18</v>
      </c>
      <c r="B27" s="33" t="s">
        <v>17</v>
      </c>
      <c r="C27" s="25">
        <v>123540</v>
      </c>
      <c r="D27" s="25">
        <v>134832.71611370903</v>
      </c>
      <c r="E27" s="53">
        <v>133910.63865146361</v>
      </c>
      <c r="F27" s="54">
        <f t="shared" si="1"/>
        <v>10370.638651463611</v>
      </c>
      <c r="G27" s="55">
        <f t="shared" si="2"/>
        <v>8.3945593746669989E-2</v>
      </c>
      <c r="H27" s="53">
        <v>133222.88865146361</v>
      </c>
      <c r="I27" s="54">
        <f t="shared" si="3"/>
        <v>9682.8886514636106</v>
      </c>
      <c r="J27" s="54">
        <f t="shared" si="4"/>
        <v>-687.75</v>
      </c>
      <c r="K27" s="55">
        <f t="shared" si="5"/>
        <v>-5.13588768544405E-3</v>
      </c>
      <c r="M27" s="16" t="s">
        <v>17</v>
      </c>
      <c r="N27" s="17">
        <v>0</v>
      </c>
      <c r="O27" s="17">
        <v>0</v>
      </c>
      <c r="P27" s="17">
        <v>0</v>
      </c>
      <c r="Q27" s="18">
        <f t="shared" si="6"/>
        <v>0</v>
      </c>
    </row>
    <row r="28" spans="1:17" s="15" customFormat="1" ht="39" customHeight="1" x14ac:dyDescent="0.15">
      <c r="A28" s="34">
        <v>19</v>
      </c>
      <c r="B28" s="33" t="s">
        <v>18</v>
      </c>
      <c r="C28" s="25">
        <v>120848</v>
      </c>
      <c r="D28" s="25">
        <v>133477.3024162295</v>
      </c>
      <c r="E28" s="53">
        <v>132642.16615091072</v>
      </c>
      <c r="F28" s="54">
        <f t="shared" si="1"/>
        <v>11794.166150910722</v>
      </c>
      <c r="G28" s="55">
        <f t="shared" si="2"/>
        <v>9.7595046263990487E-2</v>
      </c>
      <c r="H28" s="53">
        <v>129627.91616872586</v>
      </c>
      <c r="I28" s="54">
        <f t="shared" si="3"/>
        <v>8779.9161687258602</v>
      </c>
      <c r="J28" s="54">
        <f t="shared" si="4"/>
        <v>-3014.2499821848614</v>
      </c>
      <c r="K28" s="55">
        <f t="shared" si="5"/>
        <v>-2.2724673983048983E-2</v>
      </c>
      <c r="M28" s="16" t="s">
        <v>18</v>
      </c>
      <c r="N28" s="17">
        <v>0</v>
      </c>
      <c r="O28" s="17">
        <v>0</v>
      </c>
      <c r="P28" s="17">
        <v>0</v>
      </c>
      <c r="Q28" s="18">
        <f t="shared" si="6"/>
        <v>0</v>
      </c>
    </row>
    <row r="29" spans="1:17" s="15" customFormat="1" ht="39" customHeight="1" x14ac:dyDescent="0.15">
      <c r="A29" s="38">
        <v>20</v>
      </c>
      <c r="B29" s="39" t="s">
        <v>19</v>
      </c>
      <c r="C29" s="27">
        <v>131318</v>
      </c>
      <c r="D29" s="27">
        <v>144323.79357700364</v>
      </c>
      <c r="E29" s="59">
        <v>143373.4837489794</v>
      </c>
      <c r="F29" s="60">
        <f t="shared" si="1"/>
        <v>12055.483748979401</v>
      </c>
      <c r="G29" s="61">
        <f t="shared" si="2"/>
        <v>9.1803741672728797E-2</v>
      </c>
      <c r="H29" s="59">
        <v>135159.17533597123</v>
      </c>
      <c r="I29" s="60">
        <f t="shared" si="3"/>
        <v>3841.1753359712311</v>
      </c>
      <c r="J29" s="60">
        <f t="shared" si="4"/>
        <v>-8214.3084130081697</v>
      </c>
      <c r="K29" s="61">
        <f t="shared" si="5"/>
        <v>-5.7293079572439717E-2</v>
      </c>
      <c r="M29" s="16" t="s">
        <v>19</v>
      </c>
      <c r="N29" s="17">
        <v>0</v>
      </c>
      <c r="O29" s="17">
        <v>68430096</v>
      </c>
      <c r="P29" s="17">
        <v>69405525</v>
      </c>
      <c r="Q29" s="18">
        <f t="shared" si="6"/>
        <v>137835621</v>
      </c>
    </row>
    <row r="30" spans="1:17" s="15" customFormat="1" ht="39" customHeight="1" x14ac:dyDescent="0.15">
      <c r="A30" s="40">
        <v>21</v>
      </c>
      <c r="B30" s="41" t="s">
        <v>20</v>
      </c>
      <c r="C30" s="28">
        <v>146556</v>
      </c>
      <c r="D30" s="28">
        <v>160575.84929677041</v>
      </c>
      <c r="E30" s="62">
        <v>159408.82149179257</v>
      </c>
      <c r="F30" s="63">
        <f t="shared" si="1"/>
        <v>12852.821491792565</v>
      </c>
      <c r="G30" s="64">
        <f t="shared" si="2"/>
        <v>8.7699046724750707E-2</v>
      </c>
      <c r="H30" s="62">
        <v>147606.14254383079</v>
      </c>
      <c r="I30" s="63">
        <f t="shared" si="3"/>
        <v>1050.1425438307924</v>
      </c>
      <c r="J30" s="63">
        <f t="shared" si="4"/>
        <v>-11802.678947961773</v>
      </c>
      <c r="K30" s="64">
        <f t="shared" si="5"/>
        <v>-7.4040312433835118E-2</v>
      </c>
      <c r="M30" s="16" t="s">
        <v>20</v>
      </c>
      <c r="N30" s="17">
        <v>0</v>
      </c>
      <c r="O30" s="17">
        <v>21877220</v>
      </c>
      <c r="P30" s="17">
        <v>24770746</v>
      </c>
      <c r="Q30" s="18">
        <f t="shared" si="6"/>
        <v>46647966</v>
      </c>
    </row>
    <row r="31" spans="1:17" s="15" customFormat="1" ht="39" customHeight="1" x14ac:dyDescent="0.15">
      <c r="A31" s="34">
        <v>22</v>
      </c>
      <c r="B31" s="33" t="s">
        <v>21</v>
      </c>
      <c r="C31" s="25">
        <v>129522</v>
      </c>
      <c r="D31" s="25">
        <v>141692.15251383634</v>
      </c>
      <c r="E31" s="53">
        <v>140795.28546774876</v>
      </c>
      <c r="F31" s="54">
        <f t="shared" si="1"/>
        <v>11273.285467748763</v>
      </c>
      <c r="G31" s="55">
        <f t="shared" si="2"/>
        <v>8.7037611122039213E-2</v>
      </c>
      <c r="H31" s="53">
        <v>140367.03548390177</v>
      </c>
      <c r="I31" s="54">
        <f t="shared" si="3"/>
        <v>10845.035483901767</v>
      </c>
      <c r="J31" s="54">
        <f t="shared" si="4"/>
        <v>-428.24998384699575</v>
      </c>
      <c r="K31" s="55">
        <f t="shared" si="5"/>
        <v>-3.0416500270180761E-3</v>
      </c>
      <c r="M31" s="16" t="s">
        <v>21</v>
      </c>
      <c r="N31" s="17">
        <v>0</v>
      </c>
      <c r="O31" s="17">
        <v>0</v>
      </c>
      <c r="P31" s="17">
        <v>0</v>
      </c>
      <c r="Q31" s="18">
        <f t="shared" si="6"/>
        <v>0</v>
      </c>
    </row>
    <row r="32" spans="1:17" s="15" customFormat="1" ht="39" customHeight="1" x14ac:dyDescent="0.15">
      <c r="A32" s="34">
        <v>23</v>
      </c>
      <c r="B32" s="33" t="s">
        <v>22</v>
      </c>
      <c r="C32" s="25">
        <v>127871</v>
      </c>
      <c r="D32" s="25">
        <v>139798.28830542797</v>
      </c>
      <c r="E32" s="53">
        <v>138863.79729964328</v>
      </c>
      <c r="F32" s="54">
        <f t="shared" si="1"/>
        <v>10992.79729964328</v>
      </c>
      <c r="G32" s="55">
        <f t="shared" si="2"/>
        <v>8.5967868395830802E-2</v>
      </c>
      <c r="H32" s="53">
        <v>129549.65271953607</v>
      </c>
      <c r="I32" s="54">
        <f t="shared" si="3"/>
        <v>1678.6527195360686</v>
      </c>
      <c r="J32" s="54">
        <f t="shared" si="4"/>
        <v>-9314.1445801072114</v>
      </c>
      <c r="K32" s="55">
        <f t="shared" si="5"/>
        <v>-6.7073958520729129E-2</v>
      </c>
      <c r="M32" s="16" t="s">
        <v>22</v>
      </c>
      <c r="N32" s="17">
        <v>173351484</v>
      </c>
      <c r="O32" s="17">
        <v>0</v>
      </c>
      <c r="P32" s="17">
        <v>26052679</v>
      </c>
      <c r="Q32" s="18">
        <f t="shared" si="6"/>
        <v>199404163</v>
      </c>
    </row>
    <row r="33" spans="1:17" s="15" customFormat="1" ht="39" customHeight="1" x14ac:dyDescent="0.15">
      <c r="A33" s="34">
        <v>24</v>
      </c>
      <c r="B33" s="33" t="s">
        <v>23</v>
      </c>
      <c r="C33" s="25">
        <v>125597</v>
      </c>
      <c r="D33" s="25">
        <v>137619.71215379096</v>
      </c>
      <c r="E33" s="53">
        <v>136721.41607568116</v>
      </c>
      <c r="F33" s="54">
        <f t="shared" si="1"/>
        <v>11124.416075681162</v>
      </c>
      <c r="G33" s="55">
        <f t="shared" si="2"/>
        <v>8.8572307265947128E-2</v>
      </c>
      <c r="H33" s="53">
        <v>126266.18386521615</v>
      </c>
      <c r="I33" s="54">
        <f t="shared" si="3"/>
        <v>669.18386521615321</v>
      </c>
      <c r="J33" s="54">
        <f t="shared" si="4"/>
        <v>-10455.232210465008</v>
      </c>
      <c r="K33" s="55">
        <f t="shared" si="5"/>
        <v>-7.6471064377197417E-2</v>
      </c>
      <c r="M33" s="16" t="s">
        <v>23</v>
      </c>
      <c r="N33" s="17">
        <v>166622840</v>
      </c>
      <c r="O33" s="17">
        <v>4791538</v>
      </c>
      <c r="P33" s="17">
        <v>53963244</v>
      </c>
      <c r="Q33" s="18">
        <f t="shared" si="6"/>
        <v>225377622</v>
      </c>
    </row>
    <row r="34" spans="1:17" s="15" customFormat="1" ht="39" customHeight="1" x14ac:dyDescent="0.15">
      <c r="A34" s="35">
        <v>25</v>
      </c>
      <c r="B34" s="36" t="s">
        <v>24</v>
      </c>
      <c r="C34" s="26">
        <v>136741</v>
      </c>
      <c r="D34" s="26">
        <v>150156.25298810712</v>
      </c>
      <c r="E34" s="56">
        <v>149143.22316969407</v>
      </c>
      <c r="F34" s="57">
        <f t="shared" si="1"/>
        <v>12402.223169694073</v>
      </c>
      <c r="G34" s="58">
        <f t="shared" si="2"/>
        <v>9.0698643199143433E-2</v>
      </c>
      <c r="H34" s="56">
        <v>147432.47316969407</v>
      </c>
      <c r="I34" s="57">
        <f t="shared" si="3"/>
        <v>10691.473169694073</v>
      </c>
      <c r="J34" s="57">
        <f t="shared" si="4"/>
        <v>-1710.75</v>
      </c>
      <c r="K34" s="58">
        <f t="shared" si="5"/>
        <v>-1.1470517826033042E-2</v>
      </c>
      <c r="M34" s="16" t="s">
        <v>24</v>
      </c>
      <c r="N34" s="17">
        <v>0</v>
      </c>
      <c r="O34" s="17">
        <v>0</v>
      </c>
      <c r="P34" s="17">
        <v>0</v>
      </c>
      <c r="Q34" s="18">
        <f t="shared" si="6"/>
        <v>0</v>
      </c>
    </row>
    <row r="35" spans="1:17" s="15" customFormat="1" ht="39" customHeight="1" x14ac:dyDescent="0.15">
      <c r="A35" s="37">
        <v>26</v>
      </c>
      <c r="B35" s="31" t="s">
        <v>25</v>
      </c>
      <c r="C35" s="24">
        <v>124536</v>
      </c>
      <c r="D35" s="24">
        <v>137883.32316305733</v>
      </c>
      <c r="E35" s="50">
        <v>136971.84157218068</v>
      </c>
      <c r="F35" s="51">
        <f t="shared" si="1"/>
        <v>12435.841572180681</v>
      </c>
      <c r="G35" s="52">
        <f t="shared" si="2"/>
        <v>9.9857403258340416E-2</v>
      </c>
      <c r="H35" s="50">
        <v>136971.84157218068</v>
      </c>
      <c r="I35" s="51">
        <f t="shared" si="3"/>
        <v>12435.841572180681</v>
      </c>
      <c r="J35" s="51">
        <f t="shared" si="4"/>
        <v>0</v>
      </c>
      <c r="K35" s="52">
        <f t="shared" si="5"/>
        <v>0</v>
      </c>
      <c r="M35" s="16" t="s">
        <v>25</v>
      </c>
      <c r="N35" s="17">
        <v>0</v>
      </c>
      <c r="O35" s="17">
        <v>0</v>
      </c>
      <c r="P35" s="17">
        <v>0</v>
      </c>
      <c r="Q35" s="18">
        <f t="shared" si="6"/>
        <v>0</v>
      </c>
    </row>
    <row r="36" spans="1:17" s="15" customFormat="1" ht="39" customHeight="1" x14ac:dyDescent="0.15">
      <c r="A36" s="34">
        <v>27</v>
      </c>
      <c r="B36" s="33" t="s">
        <v>26</v>
      </c>
      <c r="C36" s="25">
        <v>124257</v>
      </c>
      <c r="D36" s="25">
        <v>134511.71314267762</v>
      </c>
      <c r="E36" s="53">
        <v>133563.06112794523</v>
      </c>
      <c r="F36" s="54">
        <f t="shared" si="1"/>
        <v>9306.0611279452278</v>
      </c>
      <c r="G36" s="55">
        <f t="shared" si="2"/>
        <v>7.4893656920296064E-2</v>
      </c>
      <c r="H36" s="53">
        <v>133563.06112794523</v>
      </c>
      <c r="I36" s="54">
        <f t="shared" si="3"/>
        <v>9306.0611279452278</v>
      </c>
      <c r="J36" s="54">
        <f t="shared" si="4"/>
        <v>0</v>
      </c>
      <c r="K36" s="55">
        <f t="shared" si="5"/>
        <v>0</v>
      </c>
      <c r="M36" s="16" t="s">
        <v>26</v>
      </c>
      <c r="N36" s="17">
        <v>0</v>
      </c>
      <c r="O36" s="17">
        <v>0</v>
      </c>
      <c r="P36" s="17">
        <v>0</v>
      </c>
      <c r="Q36" s="18">
        <f t="shared" si="6"/>
        <v>0</v>
      </c>
    </row>
    <row r="37" spans="1:17" s="15" customFormat="1" ht="39" customHeight="1" x14ac:dyDescent="0.15">
      <c r="A37" s="34">
        <v>28</v>
      </c>
      <c r="B37" s="33" t="s">
        <v>27</v>
      </c>
      <c r="C37" s="25">
        <v>127451</v>
      </c>
      <c r="D37" s="25">
        <v>140646.29097736595</v>
      </c>
      <c r="E37" s="53">
        <v>139690.31254520809</v>
      </c>
      <c r="F37" s="54">
        <f t="shared" si="1"/>
        <v>12239.312545208086</v>
      </c>
      <c r="G37" s="55">
        <f t="shared" si="2"/>
        <v>9.6031514426784301E-2</v>
      </c>
      <c r="H37" s="53">
        <v>136730.0625497594</v>
      </c>
      <c r="I37" s="54">
        <f t="shared" si="3"/>
        <v>9279.062549759401</v>
      </c>
      <c r="J37" s="54">
        <f t="shared" si="4"/>
        <v>-2960.2499954486848</v>
      </c>
      <c r="K37" s="55">
        <f t="shared" si="5"/>
        <v>-2.1191519594393183E-2</v>
      </c>
      <c r="M37" s="16" t="s">
        <v>27</v>
      </c>
      <c r="N37" s="17">
        <v>0</v>
      </c>
      <c r="O37" s="17">
        <v>0</v>
      </c>
      <c r="P37" s="17">
        <v>0</v>
      </c>
      <c r="Q37" s="18">
        <f t="shared" si="6"/>
        <v>0</v>
      </c>
    </row>
    <row r="38" spans="1:17" s="15" customFormat="1" ht="39" customHeight="1" x14ac:dyDescent="0.15">
      <c r="A38" s="34">
        <v>29</v>
      </c>
      <c r="B38" s="33" t="s">
        <v>28</v>
      </c>
      <c r="C38" s="25">
        <v>112417</v>
      </c>
      <c r="D38" s="25">
        <v>121495.19370086634</v>
      </c>
      <c r="E38" s="53">
        <v>120750.3892401194</v>
      </c>
      <c r="F38" s="54">
        <f t="shared" si="1"/>
        <v>8333.3892401194025</v>
      </c>
      <c r="G38" s="55">
        <f t="shared" si="2"/>
        <v>7.4129261945429986E-2</v>
      </c>
      <c r="H38" s="53">
        <v>120750.3892401194</v>
      </c>
      <c r="I38" s="54">
        <f t="shared" si="3"/>
        <v>8333.3892401194025</v>
      </c>
      <c r="J38" s="54">
        <f t="shared" si="4"/>
        <v>0</v>
      </c>
      <c r="K38" s="55">
        <f t="shared" si="5"/>
        <v>0</v>
      </c>
      <c r="M38" s="16" t="s">
        <v>28</v>
      </c>
      <c r="N38" s="17">
        <v>0</v>
      </c>
      <c r="O38" s="17">
        <v>0</v>
      </c>
      <c r="P38" s="17">
        <v>0</v>
      </c>
      <c r="Q38" s="18">
        <f t="shared" si="6"/>
        <v>0</v>
      </c>
    </row>
    <row r="39" spans="1:17" s="15" customFormat="1" ht="39" customHeight="1" x14ac:dyDescent="0.15">
      <c r="A39" s="38">
        <v>30</v>
      </c>
      <c r="B39" s="39" t="s">
        <v>29</v>
      </c>
      <c r="C39" s="27">
        <v>128693</v>
      </c>
      <c r="D39" s="27">
        <v>141070.84738810503</v>
      </c>
      <c r="E39" s="59">
        <v>140152.60817063029</v>
      </c>
      <c r="F39" s="60">
        <f t="shared" si="1"/>
        <v>11459.608170630294</v>
      </c>
      <c r="G39" s="61">
        <f t="shared" si="2"/>
        <v>8.9046087748597777E-2</v>
      </c>
      <c r="H39" s="59">
        <v>132571.60817063029</v>
      </c>
      <c r="I39" s="60">
        <f t="shared" si="3"/>
        <v>3878.6081706302939</v>
      </c>
      <c r="J39" s="60">
        <f t="shared" si="4"/>
        <v>-7581</v>
      </c>
      <c r="K39" s="61">
        <f t="shared" si="5"/>
        <v>-5.409103761216081E-2</v>
      </c>
      <c r="M39" s="16" t="s">
        <v>29</v>
      </c>
      <c r="N39" s="17">
        <v>65852908</v>
      </c>
      <c r="O39" s="17">
        <v>0</v>
      </c>
      <c r="P39" s="17">
        <v>1358644</v>
      </c>
      <c r="Q39" s="18">
        <f t="shared" si="6"/>
        <v>67211552</v>
      </c>
    </row>
    <row r="40" spans="1:17" s="15" customFormat="1" ht="39" customHeight="1" x14ac:dyDescent="0.15">
      <c r="A40" s="40">
        <v>31</v>
      </c>
      <c r="B40" s="41" t="s">
        <v>30</v>
      </c>
      <c r="C40" s="28">
        <v>138502</v>
      </c>
      <c r="D40" s="28">
        <v>152854.31560350012</v>
      </c>
      <c r="E40" s="62">
        <v>151864.81917993817</v>
      </c>
      <c r="F40" s="63">
        <f t="shared" si="1"/>
        <v>13362.819179938175</v>
      </c>
      <c r="G40" s="64">
        <f t="shared" si="2"/>
        <v>9.648105572438069E-2</v>
      </c>
      <c r="H40" s="62">
        <v>144172.8192451655</v>
      </c>
      <c r="I40" s="63">
        <f t="shared" si="3"/>
        <v>5670.819245165505</v>
      </c>
      <c r="J40" s="63">
        <f t="shared" si="4"/>
        <v>-7691.9999347726698</v>
      </c>
      <c r="K40" s="64">
        <f t="shared" si="5"/>
        <v>-5.0650308453985944E-2</v>
      </c>
      <c r="M40" s="16" t="s">
        <v>30</v>
      </c>
      <c r="N40" s="17">
        <v>18478560</v>
      </c>
      <c r="O40" s="17">
        <v>36448270</v>
      </c>
      <c r="P40" s="17">
        <v>12997508</v>
      </c>
      <c r="Q40" s="18">
        <f t="shared" si="6"/>
        <v>67924338</v>
      </c>
    </row>
    <row r="41" spans="1:17" s="15" customFormat="1" ht="39" customHeight="1" x14ac:dyDescent="0.15">
      <c r="A41" s="34">
        <v>32</v>
      </c>
      <c r="B41" s="33" t="s">
        <v>31</v>
      </c>
      <c r="C41" s="25">
        <v>144218</v>
      </c>
      <c r="D41" s="25">
        <v>157141.98915981897</v>
      </c>
      <c r="E41" s="53">
        <v>155935.15792703626</v>
      </c>
      <c r="F41" s="54">
        <f t="shared" si="1"/>
        <v>11717.157927036256</v>
      </c>
      <c r="G41" s="55">
        <f t="shared" si="2"/>
        <v>8.1246154620340433E-2</v>
      </c>
      <c r="H41" s="53">
        <v>155935.15792703626</v>
      </c>
      <c r="I41" s="54">
        <f t="shared" si="3"/>
        <v>11717.157927036256</v>
      </c>
      <c r="J41" s="54">
        <f t="shared" si="4"/>
        <v>0</v>
      </c>
      <c r="K41" s="55">
        <f t="shared" si="5"/>
        <v>0</v>
      </c>
      <c r="M41" s="16" t="s">
        <v>31</v>
      </c>
      <c r="N41" s="17">
        <v>0</v>
      </c>
      <c r="O41" s="17">
        <v>0</v>
      </c>
      <c r="P41" s="17">
        <v>0</v>
      </c>
      <c r="Q41" s="18">
        <f t="shared" si="6"/>
        <v>0</v>
      </c>
    </row>
    <row r="42" spans="1:17" s="15" customFormat="1" ht="39" customHeight="1" x14ac:dyDescent="0.15">
      <c r="A42" s="34">
        <v>33</v>
      </c>
      <c r="B42" s="33" t="s">
        <v>32</v>
      </c>
      <c r="C42" s="25">
        <v>151423</v>
      </c>
      <c r="D42" s="25">
        <v>165299.93545127101</v>
      </c>
      <c r="E42" s="53">
        <v>164272.89716472549</v>
      </c>
      <c r="F42" s="54">
        <f t="shared" si="1"/>
        <v>12849.897164725495</v>
      </c>
      <c r="G42" s="55">
        <f t="shared" si="2"/>
        <v>8.4860933707068903E-2</v>
      </c>
      <c r="H42" s="53">
        <v>158390.93679123465</v>
      </c>
      <c r="I42" s="54">
        <f t="shared" si="3"/>
        <v>6967.9367912346497</v>
      </c>
      <c r="J42" s="54">
        <f t="shared" si="4"/>
        <v>-5881.9603734908451</v>
      </c>
      <c r="K42" s="55">
        <f t="shared" si="5"/>
        <v>-3.5806030544361066E-2</v>
      </c>
      <c r="M42" s="16" t="s">
        <v>32</v>
      </c>
      <c r="N42" s="17">
        <v>113889</v>
      </c>
      <c r="O42" s="17">
        <v>0</v>
      </c>
      <c r="P42" s="17">
        <v>6864436</v>
      </c>
      <c r="Q42" s="18">
        <f t="shared" si="6"/>
        <v>6978325</v>
      </c>
    </row>
    <row r="43" spans="1:17" ht="39" customHeight="1" x14ac:dyDescent="0.15">
      <c r="A43" s="32">
        <v>34</v>
      </c>
      <c r="B43" s="33" t="s">
        <v>33</v>
      </c>
      <c r="C43" s="25">
        <v>130622</v>
      </c>
      <c r="D43" s="25">
        <v>142478.90599719799</v>
      </c>
      <c r="E43" s="53">
        <v>141513.1350931793</v>
      </c>
      <c r="F43" s="54">
        <f t="shared" si="1"/>
        <v>10891.135093179299</v>
      </c>
      <c r="G43" s="55">
        <f t="shared" si="2"/>
        <v>8.3379025686173072E-2</v>
      </c>
      <c r="H43" s="53">
        <v>129891.18215200283</v>
      </c>
      <c r="I43" s="54">
        <f t="shared" si="3"/>
        <v>-730.81784799716843</v>
      </c>
      <c r="J43" s="54">
        <f t="shared" si="4"/>
        <v>-11621.952941176467</v>
      </c>
      <c r="K43" s="55">
        <f t="shared" si="5"/>
        <v>-8.2126319465143607E-2</v>
      </c>
      <c r="M43" s="11" t="s">
        <v>33</v>
      </c>
      <c r="N43" s="9">
        <v>0</v>
      </c>
      <c r="O43" s="9">
        <v>5742079</v>
      </c>
      <c r="P43" s="9">
        <v>6636801</v>
      </c>
      <c r="Q43" s="10">
        <f t="shared" si="6"/>
        <v>12378880</v>
      </c>
    </row>
    <row r="44" spans="1:17" ht="39" customHeight="1" x14ac:dyDescent="0.15">
      <c r="A44" s="42">
        <v>35</v>
      </c>
      <c r="B44" s="36" t="s">
        <v>34</v>
      </c>
      <c r="C44" s="26">
        <v>124374</v>
      </c>
      <c r="D44" s="26">
        <v>135801.60329188587</v>
      </c>
      <c r="E44" s="56">
        <v>134858.63287811005</v>
      </c>
      <c r="F44" s="57">
        <f t="shared" si="1"/>
        <v>10484.632878110046</v>
      </c>
      <c r="G44" s="58">
        <f t="shared" si="2"/>
        <v>8.4299233586682468E-2</v>
      </c>
      <c r="H44" s="56">
        <v>132695.63287811005</v>
      </c>
      <c r="I44" s="57">
        <f t="shared" si="3"/>
        <v>8321.6328781100456</v>
      </c>
      <c r="J44" s="57">
        <f t="shared" si="4"/>
        <v>-2163</v>
      </c>
      <c r="K44" s="58">
        <f t="shared" si="5"/>
        <v>-1.6039017702003514E-2</v>
      </c>
      <c r="M44" s="11" t="s">
        <v>34</v>
      </c>
      <c r="N44" s="9">
        <v>0</v>
      </c>
      <c r="O44" s="9">
        <v>0</v>
      </c>
      <c r="P44" s="9">
        <v>0</v>
      </c>
      <c r="Q44" s="10">
        <f t="shared" si="6"/>
        <v>0</v>
      </c>
    </row>
    <row r="45" spans="1:17" ht="39" customHeight="1" x14ac:dyDescent="0.15">
      <c r="A45" s="43">
        <v>36</v>
      </c>
      <c r="B45" s="41" t="s">
        <v>35</v>
      </c>
      <c r="C45" s="28">
        <v>135888</v>
      </c>
      <c r="D45" s="28">
        <v>149715.65335704529</v>
      </c>
      <c r="E45" s="62">
        <v>148633.37605848056</v>
      </c>
      <c r="F45" s="63">
        <f t="shared" si="1"/>
        <v>12745.376058480557</v>
      </c>
      <c r="G45" s="64">
        <f t="shared" si="2"/>
        <v>9.3793241923352741E-2</v>
      </c>
      <c r="H45" s="62">
        <v>148633.37605848056</v>
      </c>
      <c r="I45" s="63">
        <f t="shared" si="3"/>
        <v>12745.376058480557</v>
      </c>
      <c r="J45" s="63">
        <f t="shared" si="4"/>
        <v>0</v>
      </c>
      <c r="K45" s="64">
        <f t="shared" si="5"/>
        <v>0</v>
      </c>
      <c r="M45" s="11" t="s">
        <v>35</v>
      </c>
      <c r="N45" s="9">
        <v>0</v>
      </c>
      <c r="O45" s="9">
        <v>0</v>
      </c>
      <c r="P45" s="9">
        <v>0</v>
      </c>
      <c r="Q45" s="10">
        <f t="shared" si="6"/>
        <v>0</v>
      </c>
    </row>
    <row r="46" spans="1:17" ht="39" customHeight="1" x14ac:dyDescent="0.15">
      <c r="A46" s="32">
        <v>37</v>
      </c>
      <c r="B46" s="33" t="s">
        <v>36</v>
      </c>
      <c r="C46" s="25">
        <v>125529</v>
      </c>
      <c r="D46" s="25">
        <v>135476.83822452865</v>
      </c>
      <c r="E46" s="53">
        <v>134414.16760161793</v>
      </c>
      <c r="F46" s="54">
        <f t="shared" si="1"/>
        <v>8885.1676016179263</v>
      </c>
      <c r="G46" s="55">
        <f t="shared" si="2"/>
        <v>7.0781792268064955E-2</v>
      </c>
      <c r="H46" s="53">
        <v>126107.00980836815</v>
      </c>
      <c r="I46" s="54">
        <f t="shared" si="3"/>
        <v>578.00980836815143</v>
      </c>
      <c r="J46" s="54">
        <f t="shared" si="4"/>
        <v>-8307.1577932497748</v>
      </c>
      <c r="K46" s="55">
        <f t="shared" si="5"/>
        <v>-6.1802694920306767E-2</v>
      </c>
      <c r="M46" s="11" t="s">
        <v>36</v>
      </c>
      <c r="N46" s="9">
        <v>7675290</v>
      </c>
      <c r="O46" s="9">
        <v>0</v>
      </c>
      <c r="P46" s="9">
        <v>2183036</v>
      </c>
      <c r="Q46" s="10">
        <f t="shared" si="6"/>
        <v>9858326</v>
      </c>
    </row>
    <row r="47" spans="1:17" ht="39" customHeight="1" x14ac:dyDescent="0.15">
      <c r="A47" s="32">
        <v>38</v>
      </c>
      <c r="B47" s="33" t="s">
        <v>37</v>
      </c>
      <c r="C47" s="25">
        <v>123253</v>
      </c>
      <c r="D47" s="25">
        <v>134884.3633672469</v>
      </c>
      <c r="E47" s="53">
        <v>133970.99060249166</v>
      </c>
      <c r="F47" s="54">
        <f t="shared" si="1"/>
        <v>10717.990602491656</v>
      </c>
      <c r="G47" s="55">
        <f t="shared" si="2"/>
        <v>8.6959267543115837E-2</v>
      </c>
      <c r="H47" s="53">
        <v>133970.99060249166</v>
      </c>
      <c r="I47" s="54">
        <f t="shared" si="3"/>
        <v>10717.990602491656</v>
      </c>
      <c r="J47" s="54">
        <f t="shared" si="4"/>
        <v>0</v>
      </c>
      <c r="K47" s="55">
        <f t="shared" si="5"/>
        <v>0</v>
      </c>
      <c r="M47" s="11" t="s">
        <v>37</v>
      </c>
      <c r="N47" s="9">
        <v>0</v>
      </c>
      <c r="O47" s="9">
        <v>0</v>
      </c>
      <c r="P47" s="9">
        <v>0</v>
      </c>
      <c r="Q47" s="10">
        <f t="shared" si="6"/>
        <v>0</v>
      </c>
    </row>
    <row r="48" spans="1:17" ht="39" customHeight="1" x14ac:dyDescent="0.15">
      <c r="A48" s="32">
        <v>39</v>
      </c>
      <c r="B48" s="33" t="s">
        <v>38</v>
      </c>
      <c r="C48" s="25">
        <v>133056</v>
      </c>
      <c r="D48" s="25">
        <v>143211.31718285929</v>
      </c>
      <c r="E48" s="53">
        <v>142329.02165572229</v>
      </c>
      <c r="F48" s="54">
        <f t="shared" si="1"/>
        <v>9273.0216557222884</v>
      </c>
      <c r="G48" s="55">
        <f t="shared" si="2"/>
        <v>6.96926230739109E-2</v>
      </c>
      <c r="H48" s="53">
        <v>140433.77165572229</v>
      </c>
      <c r="I48" s="54">
        <f t="shared" si="3"/>
        <v>7377.7716557222884</v>
      </c>
      <c r="J48" s="54">
        <f t="shared" si="4"/>
        <v>-1895.25</v>
      </c>
      <c r="K48" s="55">
        <f t="shared" si="5"/>
        <v>-1.3315977148949946E-2</v>
      </c>
      <c r="M48" s="11" t="s">
        <v>38</v>
      </c>
      <c r="N48" s="9">
        <v>0</v>
      </c>
      <c r="O48" s="9">
        <v>2720601</v>
      </c>
      <c r="P48" s="9">
        <v>0</v>
      </c>
      <c r="Q48" s="10">
        <f t="shared" si="6"/>
        <v>2720601</v>
      </c>
    </row>
    <row r="49" spans="1:17" ht="39" customHeight="1" x14ac:dyDescent="0.15">
      <c r="A49" s="42">
        <v>40</v>
      </c>
      <c r="B49" s="36" t="s">
        <v>39</v>
      </c>
      <c r="C49" s="26">
        <v>138901</v>
      </c>
      <c r="D49" s="26">
        <v>151823.15112803981</v>
      </c>
      <c r="E49" s="56">
        <v>150792.78876234667</v>
      </c>
      <c r="F49" s="57">
        <f t="shared" si="1"/>
        <v>11891.788762346667</v>
      </c>
      <c r="G49" s="58">
        <f t="shared" si="2"/>
        <v>8.5613413599230151E-2</v>
      </c>
      <c r="H49" s="56">
        <v>138790.87225385779</v>
      </c>
      <c r="I49" s="57">
        <f t="shared" si="3"/>
        <v>-110.12774614221416</v>
      </c>
      <c r="J49" s="57">
        <f t="shared" si="4"/>
        <v>-12001.916508488881</v>
      </c>
      <c r="K49" s="58">
        <f t="shared" si="5"/>
        <v>-7.9592111844315125E-2</v>
      </c>
      <c r="M49" s="11" t="s">
        <v>39</v>
      </c>
      <c r="N49" s="9">
        <v>15876000</v>
      </c>
      <c r="O49" s="9">
        <v>7722540</v>
      </c>
      <c r="P49" s="9">
        <v>4436775</v>
      </c>
      <c r="Q49" s="10">
        <f t="shared" si="6"/>
        <v>28035315</v>
      </c>
    </row>
    <row r="50" spans="1:17" ht="39" customHeight="1" x14ac:dyDescent="0.15">
      <c r="A50" s="43">
        <v>41</v>
      </c>
      <c r="B50" s="41" t="s">
        <v>40</v>
      </c>
      <c r="C50" s="28">
        <v>139046</v>
      </c>
      <c r="D50" s="28">
        <v>151105.091490647</v>
      </c>
      <c r="E50" s="62">
        <v>150115.08999041928</v>
      </c>
      <c r="F50" s="63">
        <f t="shared" si="1"/>
        <v>11069.089990419277</v>
      </c>
      <c r="G50" s="64">
        <f t="shared" si="2"/>
        <v>7.960739604461313E-2</v>
      </c>
      <c r="H50" s="62">
        <v>149665.83999041928</v>
      </c>
      <c r="I50" s="63">
        <f t="shared" si="3"/>
        <v>10619.839990419277</v>
      </c>
      <c r="J50" s="63">
        <f t="shared" si="4"/>
        <v>-449.25</v>
      </c>
      <c r="K50" s="64">
        <f t="shared" si="5"/>
        <v>-2.9927037983234882E-3</v>
      </c>
      <c r="M50" s="11" t="s">
        <v>40</v>
      </c>
      <c r="N50" s="9">
        <v>0</v>
      </c>
      <c r="O50" s="9">
        <v>0</v>
      </c>
      <c r="P50" s="9">
        <v>0</v>
      </c>
      <c r="Q50" s="10">
        <f t="shared" si="6"/>
        <v>0</v>
      </c>
    </row>
    <row r="51" spans="1:17" ht="39" customHeight="1" x14ac:dyDescent="0.15">
      <c r="A51" s="32">
        <v>42</v>
      </c>
      <c r="B51" s="33" t="s">
        <v>41</v>
      </c>
      <c r="C51" s="25">
        <v>141467</v>
      </c>
      <c r="D51" s="25">
        <v>154504.06863075818</v>
      </c>
      <c r="E51" s="53">
        <v>153203.88460511953</v>
      </c>
      <c r="F51" s="54">
        <f t="shared" si="1"/>
        <v>11736.884605119529</v>
      </c>
      <c r="G51" s="55">
        <f t="shared" si="2"/>
        <v>8.296552980638261E-2</v>
      </c>
      <c r="H51" s="53">
        <v>137704.38489975716</v>
      </c>
      <c r="I51" s="54">
        <f t="shared" si="3"/>
        <v>-3762.6151002428378</v>
      </c>
      <c r="J51" s="54">
        <f t="shared" si="4"/>
        <v>-15499.499705362367</v>
      </c>
      <c r="K51" s="55">
        <f t="shared" si="5"/>
        <v>-0.10116910380772701</v>
      </c>
      <c r="M51" s="11" t="s">
        <v>41</v>
      </c>
      <c r="N51" s="9">
        <v>23734296</v>
      </c>
      <c r="O51" s="9">
        <v>489538</v>
      </c>
      <c r="P51" s="9">
        <v>434977</v>
      </c>
      <c r="Q51" s="10">
        <f t="shared" si="6"/>
        <v>24658811</v>
      </c>
    </row>
    <row r="52" spans="1:17" ht="39" customHeight="1" thickBot="1" x14ac:dyDescent="0.2">
      <c r="A52" s="42">
        <v>43</v>
      </c>
      <c r="B52" s="36" t="s">
        <v>42</v>
      </c>
      <c r="C52" s="29">
        <v>137901</v>
      </c>
      <c r="D52" s="29">
        <v>150532.0423972854</v>
      </c>
      <c r="E52" s="65">
        <v>149495.13937689233</v>
      </c>
      <c r="F52" s="66">
        <f t="shared" si="1"/>
        <v>11594.13937689233</v>
      </c>
      <c r="G52" s="67">
        <f t="shared" si="2"/>
        <v>8.407581799183711E-2</v>
      </c>
      <c r="H52" s="65">
        <v>142564.44229316589</v>
      </c>
      <c r="I52" s="66">
        <f t="shared" si="3"/>
        <v>4663.4422931658919</v>
      </c>
      <c r="J52" s="66">
        <f t="shared" si="4"/>
        <v>-6930.697083726438</v>
      </c>
      <c r="K52" s="67">
        <f t="shared" si="5"/>
        <v>-4.6360685120694467E-2</v>
      </c>
      <c r="M52" s="11" t="s">
        <v>42</v>
      </c>
      <c r="N52" s="9">
        <v>8193685</v>
      </c>
      <c r="O52" s="9">
        <v>21704671</v>
      </c>
      <c r="P52" s="9">
        <v>17751075</v>
      </c>
      <c r="Q52" s="10">
        <f t="shared" si="6"/>
        <v>47649431</v>
      </c>
    </row>
    <row r="53" spans="1:17" ht="39" customHeight="1" thickTop="1" x14ac:dyDescent="0.15">
      <c r="A53" s="7" t="s">
        <v>45</v>
      </c>
      <c r="F53" s="7"/>
      <c r="I53" s="7"/>
      <c r="J53" s="7"/>
    </row>
    <row r="54" spans="1:17" ht="18" customHeight="1" x14ac:dyDescent="0.15">
      <c r="B54" s="1"/>
      <c r="F54" s="8"/>
      <c r="I54" s="8"/>
      <c r="J54" s="8"/>
      <c r="M54" s="12" t="s">
        <v>53</v>
      </c>
      <c r="N54" s="3" t="s">
        <v>54</v>
      </c>
    </row>
    <row r="55" spans="1:17" ht="9.75" customHeight="1" x14ac:dyDescent="0.15">
      <c r="B55" s="1"/>
    </row>
    <row r="56" spans="1:17" x14ac:dyDescent="0.15">
      <c r="B56" s="2"/>
      <c r="C56" s="4"/>
      <c r="D56" s="4"/>
      <c r="E56" s="4"/>
      <c r="F56" s="6">
        <f>COUNTIF(F$10:F$52,"&gt;0")</f>
        <v>43</v>
      </c>
      <c r="H56" s="4"/>
      <c r="I56" s="6">
        <f>COUNTIF(I$10:I$52,"&gt;0")</f>
        <v>39</v>
      </c>
      <c r="J56" s="6">
        <f>COUNTIF(J$10:J$52,"&gt;0")</f>
        <v>0</v>
      </c>
    </row>
    <row r="57" spans="1:17" x14ac:dyDescent="0.15">
      <c r="B57" s="2"/>
      <c r="F57" s="6">
        <f>COUNTIF(F$10:F$52,"&lt;0")</f>
        <v>0</v>
      </c>
      <c r="I57" s="6">
        <f>COUNTIF(I$10:I$52,"&lt;0")</f>
        <v>4</v>
      </c>
      <c r="J57" s="6">
        <f>COUNTIF(J$10:J$52,"&lt;0")</f>
        <v>31</v>
      </c>
    </row>
    <row r="58" spans="1:17" ht="13.5" customHeight="1" x14ac:dyDescent="0.15">
      <c r="E58" s="3"/>
      <c r="H58" s="3"/>
    </row>
    <row r="59" spans="1:17" x14ac:dyDescent="0.15">
      <c r="E59" s="3"/>
      <c r="H59" s="3"/>
    </row>
    <row r="61" spans="1:17" ht="13.5" customHeight="1" x14ac:dyDescent="0.15"/>
  </sheetData>
  <mergeCells count="13">
    <mergeCell ref="K5:K7"/>
    <mergeCell ref="N7:Q7"/>
    <mergeCell ref="A9:B9"/>
    <mergeCell ref="A4:B8"/>
    <mergeCell ref="C4:K4"/>
    <mergeCell ref="C5:C7"/>
    <mergeCell ref="D5:D7"/>
    <mergeCell ref="E5:E7"/>
    <mergeCell ref="F5:F7"/>
    <mergeCell ref="G5:G7"/>
    <mergeCell ref="H5:H7"/>
    <mergeCell ref="I5:I7"/>
    <mergeCell ref="J5:J7"/>
  </mergeCells>
  <phoneticPr fontId="2"/>
  <printOptions horizontalCentered="1" verticalCentered="1"/>
  <pageMargins left="0.19685039370078741" right="0.19685039370078741" top="0.15748031496062992" bottom="0.15748031496062992" header="0" footer="0"/>
  <pageSetup paperSize="9" scale="39" orientation="portrait" r:id="rId1"/>
  <colBreaks count="1" manualBreakCount="1">
    <brk id="12" max="5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H30・H31比較【市町村用】</vt:lpstr>
      <vt:lpstr>H30・H31比較【市町村用】!Print_Area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大阪府</cp:lastModifiedBy>
  <cp:lastPrinted>2019-01-07T04:47:23Z</cp:lastPrinted>
  <dcterms:created xsi:type="dcterms:W3CDTF">2017-01-30T06:54:48Z</dcterms:created>
  <dcterms:modified xsi:type="dcterms:W3CDTF">2019-04-18T02:52:37Z</dcterms:modified>
</cp:coreProperties>
</file>