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5" yWindow="75" windowWidth="15300" windowHeight="6630"/>
  </bookViews>
  <sheets>
    <sheet name="①" sheetId="7" r:id="rId1"/>
    <sheet name="②" sheetId="8" r:id="rId2"/>
    <sheet name="③" sheetId="9" r:id="rId3"/>
    <sheet name="④" sheetId="10" r:id="rId4"/>
    <sheet name="➄" sheetId="11" r:id="rId5"/>
    <sheet name="⑥" sheetId="12" r:id="rId6"/>
    <sheet name="⑦" sheetId="13" r:id="rId7"/>
  </sheets>
  <definedNames>
    <definedName name="_xlnm.Print_Area" localSheetId="0">①!$A$1:$N$109</definedName>
    <definedName name="_xlnm.Print_Area" localSheetId="1">②!$A$1:$L$227</definedName>
    <definedName name="_xlnm.Print_Area" localSheetId="2">③!$A$1:$N$45</definedName>
    <definedName name="_xlnm.Print_Area" localSheetId="3">④!$A$1:$L$105</definedName>
    <definedName name="_xlnm.Print_Area" localSheetId="4">'➄'!$A$1:$L$114</definedName>
    <definedName name="_xlnm.Print_Area" localSheetId="5">⑥!$A$1:$L$50</definedName>
    <definedName name="_xlnm.Print_Area" localSheetId="6">⑦!$A$1:$L$66</definedName>
  </definedNames>
  <calcPr calcId="162913" calcMode="manual"/>
</workbook>
</file>

<file path=xl/calcChain.xml><?xml version="1.0" encoding="utf-8"?>
<calcChain xmlns="http://schemas.openxmlformats.org/spreadsheetml/2006/main">
  <c r="K13" i="13" l="1"/>
  <c r="J13" i="13"/>
  <c r="I13" i="13"/>
  <c r="H13" i="13"/>
  <c r="G13" i="13"/>
  <c r="F13" i="13"/>
  <c r="E13" i="13"/>
  <c r="D13" i="13"/>
  <c r="L13" i="13" s="1"/>
  <c r="L12" i="13"/>
  <c r="L11" i="13"/>
  <c r="L10" i="13"/>
  <c r="L9" i="13"/>
  <c r="L8" i="13"/>
  <c r="I44" i="12" l="1"/>
  <c r="I40" i="12"/>
  <c r="J36" i="12"/>
  <c r="J35" i="12"/>
  <c r="J34" i="12"/>
  <c r="G29" i="12"/>
  <c r="F29" i="12"/>
  <c r="E29" i="12"/>
  <c r="D29" i="12"/>
  <c r="C29" i="12"/>
  <c r="B29" i="12"/>
  <c r="H29" i="12" s="1"/>
  <c r="H28" i="12"/>
  <c r="H27" i="12"/>
  <c r="H26" i="12"/>
  <c r="H25" i="12"/>
  <c r="G21" i="12"/>
  <c r="F21" i="12"/>
  <c r="E21" i="12"/>
  <c r="D21" i="12"/>
  <c r="C21" i="12"/>
  <c r="B21" i="12"/>
  <c r="H21" i="12" s="1"/>
  <c r="H20" i="12"/>
  <c r="H19" i="12"/>
  <c r="H18" i="12"/>
  <c r="G14" i="12"/>
  <c r="F14" i="12"/>
  <c r="E14" i="12"/>
  <c r="D14" i="12"/>
  <c r="C14" i="12"/>
  <c r="B14" i="12"/>
  <c r="H14" i="12" s="1"/>
  <c r="H13" i="12"/>
  <c r="H12" i="12"/>
  <c r="H11" i="12"/>
  <c r="H10" i="12"/>
  <c r="H9" i="12"/>
  <c r="H8" i="12"/>
  <c r="H107" i="11" l="1"/>
  <c r="G107" i="11"/>
  <c r="F107" i="11"/>
  <c r="E107" i="11"/>
  <c r="D107" i="11"/>
  <c r="C107" i="11"/>
  <c r="B107" i="11"/>
  <c r="I106" i="11"/>
  <c r="I107" i="11" s="1"/>
  <c r="H105" i="11"/>
  <c r="G105" i="11"/>
  <c r="F105" i="11"/>
  <c r="E105" i="11"/>
  <c r="D105" i="11"/>
  <c r="C105" i="11"/>
  <c r="B105" i="11"/>
  <c r="I104" i="11"/>
  <c r="I105" i="11" s="1"/>
  <c r="H103" i="11"/>
  <c r="G103" i="11"/>
  <c r="F103" i="11"/>
  <c r="E103" i="11"/>
  <c r="D103" i="11"/>
  <c r="C103" i="11"/>
  <c r="B103" i="11"/>
  <c r="I102" i="11"/>
  <c r="I103" i="11" s="1"/>
  <c r="I101" i="11"/>
  <c r="H101" i="11"/>
  <c r="G101" i="11"/>
  <c r="F101" i="11"/>
  <c r="E101" i="11"/>
  <c r="D101" i="11"/>
  <c r="C101" i="11"/>
  <c r="I100" i="11"/>
  <c r="H99" i="11"/>
  <c r="G99" i="11"/>
  <c r="F99" i="11"/>
  <c r="E99" i="11"/>
  <c r="D99" i="11"/>
  <c r="C99" i="11"/>
  <c r="B99" i="11"/>
  <c r="I98" i="11"/>
  <c r="I99" i="11" s="1"/>
  <c r="H97" i="11"/>
  <c r="G97" i="11"/>
  <c r="F97" i="11"/>
  <c r="E97" i="11"/>
  <c r="D97" i="11"/>
  <c r="C97" i="11"/>
  <c r="B97" i="11"/>
  <c r="I96" i="11"/>
  <c r="I97" i="11" s="1"/>
  <c r="H95" i="11"/>
  <c r="G95" i="11"/>
  <c r="F95" i="11"/>
  <c r="E95" i="11"/>
  <c r="D95" i="11"/>
  <c r="C95" i="11"/>
  <c r="B95" i="11"/>
  <c r="I94" i="11"/>
  <c r="I95" i="11" s="1"/>
  <c r="H93" i="11"/>
  <c r="G93" i="11"/>
  <c r="F93" i="11"/>
  <c r="E93" i="11"/>
  <c r="D93" i="11"/>
  <c r="C93" i="11"/>
  <c r="B93" i="11"/>
  <c r="I92" i="11"/>
  <c r="I93" i="11" s="1"/>
  <c r="I85" i="11"/>
  <c r="H86" i="11" s="1"/>
  <c r="F84" i="11"/>
  <c r="B84" i="11"/>
  <c r="I83" i="11"/>
  <c r="E84" i="11" s="1"/>
  <c r="H76" i="11"/>
  <c r="G76" i="11"/>
  <c r="F76" i="11"/>
  <c r="E76" i="11"/>
  <c r="D76" i="11"/>
  <c r="C76" i="11"/>
  <c r="B76" i="11"/>
  <c r="I75" i="11"/>
  <c r="I76" i="11" s="1"/>
  <c r="H74" i="11"/>
  <c r="G74" i="11"/>
  <c r="F74" i="11"/>
  <c r="E74" i="11"/>
  <c r="D74" i="11"/>
  <c r="C74" i="11"/>
  <c r="B74" i="11"/>
  <c r="I73" i="11"/>
  <c r="I74" i="11" s="1"/>
  <c r="K54" i="11"/>
  <c r="I54" i="11"/>
  <c r="I53" i="11"/>
  <c r="K53" i="11" s="1"/>
  <c r="K52" i="11"/>
  <c r="I52" i="11"/>
  <c r="I51" i="11"/>
  <c r="K51" i="11" s="1"/>
  <c r="K50" i="11"/>
  <c r="I50" i="11"/>
  <c r="I49" i="11"/>
  <c r="K49" i="11" s="1"/>
  <c r="K48" i="11"/>
  <c r="I48" i="11"/>
  <c r="I47" i="11"/>
  <c r="K47" i="11" s="1"/>
  <c r="J39" i="11"/>
  <c r="I40" i="11" s="1"/>
  <c r="G38" i="11"/>
  <c r="C38" i="11"/>
  <c r="J37" i="11"/>
  <c r="F38" i="11" s="1"/>
  <c r="H36" i="11"/>
  <c r="G36" i="11"/>
  <c r="D36" i="11"/>
  <c r="C36" i="11"/>
  <c r="J35" i="11"/>
  <c r="F36" i="11" s="1"/>
  <c r="I34" i="11"/>
  <c r="H34" i="11"/>
  <c r="E34" i="11"/>
  <c r="D34" i="11"/>
  <c r="J33" i="11"/>
  <c r="G34" i="11" s="1"/>
  <c r="J31" i="11"/>
  <c r="I32" i="11" s="1"/>
  <c r="G30" i="11"/>
  <c r="C30" i="11"/>
  <c r="J29" i="11"/>
  <c r="F30" i="11" s="1"/>
  <c r="H28" i="11"/>
  <c r="G28" i="11"/>
  <c r="D28" i="11"/>
  <c r="C28" i="11"/>
  <c r="J27" i="11"/>
  <c r="F28" i="11" s="1"/>
  <c r="I26" i="11"/>
  <c r="H26" i="11"/>
  <c r="E26" i="11"/>
  <c r="D26" i="11"/>
  <c r="J25" i="11"/>
  <c r="G26" i="11" s="1"/>
  <c r="J23" i="11"/>
  <c r="I24" i="11" s="1"/>
  <c r="G22" i="11"/>
  <c r="C22" i="11"/>
  <c r="J21" i="11"/>
  <c r="F22" i="11" s="1"/>
  <c r="G14" i="11"/>
  <c r="F14" i="11"/>
  <c r="C14" i="11"/>
  <c r="B14" i="11"/>
  <c r="I13" i="11"/>
  <c r="E14" i="11" s="1"/>
  <c r="H12" i="11"/>
  <c r="G12" i="11"/>
  <c r="D12" i="11"/>
  <c r="C12" i="11"/>
  <c r="I11" i="11"/>
  <c r="F12" i="11" s="1"/>
  <c r="F32" i="11" l="1"/>
  <c r="E12" i="11"/>
  <c r="D14" i="11"/>
  <c r="I14" i="11" s="1"/>
  <c r="H14" i="11"/>
  <c r="D22" i="11"/>
  <c r="J22" i="11" s="1"/>
  <c r="H22" i="11"/>
  <c r="C24" i="11"/>
  <c r="G24" i="11"/>
  <c r="F26" i="11"/>
  <c r="E28" i="11"/>
  <c r="J28" i="11" s="1"/>
  <c r="I28" i="11"/>
  <c r="D30" i="11"/>
  <c r="J30" i="11" s="1"/>
  <c r="H30" i="11"/>
  <c r="C32" i="11"/>
  <c r="G32" i="11"/>
  <c r="F34" i="11"/>
  <c r="E36" i="11"/>
  <c r="J36" i="11" s="1"/>
  <c r="I36" i="11"/>
  <c r="D38" i="11"/>
  <c r="J38" i="11" s="1"/>
  <c r="H38" i="11"/>
  <c r="C40" i="11"/>
  <c r="J40" i="11" s="1"/>
  <c r="G40" i="11"/>
  <c r="C84" i="11"/>
  <c r="I84" i="11" s="1"/>
  <c r="G84" i="11"/>
  <c r="B86" i="11"/>
  <c r="I86" i="11" s="1"/>
  <c r="F86" i="11"/>
  <c r="F40" i="11"/>
  <c r="E86" i="11"/>
  <c r="B12" i="11"/>
  <c r="I12" i="11" s="1"/>
  <c r="E22" i="11"/>
  <c r="I22" i="11"/>
  <c r="D24" i="11"/>
  <c r="H24" i="11"/>
  <c r="C26" i="11"/>
  <c r="E30" i="11"/>
  <c r="I30" i="11"/>
  <c r="D32" i="11"/>
  <c r="H32" i="11"/>
  <c r="C34" i="11"/>
  <c r="J34" i="11" s="1"/>
  <c r="E38" i="11"/>
  <c r="I38" i="11"/>
  <c r="D40" i="11"/>
  <c r="H40" i="11"/>
  <c r="D84" i="11"/>
  <c r="H84" i="11"/>
  <c r="C86" i="11"/>
  <c r="G86" i="11"/>
  <c r="F24" i="11"/>
  <c r="E24" i="11"/>
  <c r="E32" i="11"/>
  <c r="E40" i="11"/>
  <c r="D86" i="11"/>
  <c r="J24" i="11" l="1"/>
  <c r="J26" i="11"/>
  <c r="J32" i="11"/>
  <c r="I82" i="10" l="1"/>
  <c r="H82" i="10"/>
  <c r="G82" i="10"/>
  <c r="F82" i="10"/>
  <c r="E82" i="10"/>
  <c r="D82" i="10"/>
  <c r="C82" i="10"/>
  <c r="B82" i="10"/>
  <c r="J81" i="10"/>
  <c r="J80" i="10"/>
  <c r="J79" i="10"/>
  <c r="J78" i="10"/>
  <c r="J77" i="10"/>
  <c r="J82" i="10" s="1"/>
  <c r="H72" i="10"/>
  <c r="G72" i="10"/>
  <c r="F72" i="10"/>
  <c r="E72" i="10"/>
  <c r="D72" i="10"/>
  <c r="C72" i="10"/>
  <c r="B72" i="10"/>
  <c r="H51" i="10"/>
  <c r="G51" i="10"/>
  <c r="F51" i="10"/>
  <c r="E51" i="10"/>
  <c r="D51" i="10"/>
  <c r="C51" i="10"/>
  <c r="B51" i="10"/>
  <c r="L33" i="10"/>
  <c r="K33" i="10"/>
  <c r="J33" i="10"/>
  <c r="I33" i="10"/>
  <c r="H33" i="10"/>
  <c r="G33" i="10"/>
  <c r="F33" i="10"/>
  <c r="E33" i="10"/>
  <c r="D33" i="10"/>
  <c r="C33" i="10"/>
  <c r="B33" i="10"/>
  <c r="L16" i="9" l="1"/>
  <c r="L15" i="9"/>
  <c r="L14" i="9"/>
  <c r="L13" i="9"/>
  <c r="L12" i="9"/>
  <c r="L11" i="9"/>
  <c r="L10" i="9"/>
  <c r="L9" i="9"/>
  <c r="L8" i="9"/>
  <c r="L7" i="9"/>
  <c r="J203" i="8" l="1"/>
  <c r="J202" i="8"/>
  <c r="J201" i="8"/>
  <c r="J200" i="8"/>
  <c r="J199" i="8"/>
  <c r="J198" i="8"/>
  <c r="H193" i="8"/>
  <c r="H192" i="8"/>
  <c r="H191" i="8"/>
  <c r="H190" i="8"/>
  <c r="H189" i="8"/>
  <c r="H188" i="8"/>
  <c r="H176" i="8"/>
  <c r="G176" i="8"/>
  <c r="F176" i="8"/>
  <c r="E176" i="8"/>
  <c r="D176" i="8"/>
  <c r="C176" i="8"/>
  <c r="B176" i="8"/>
  <c r="I175" i="8"/>
  <c r="I174" i="8"/>
  <c r="I173" i="8"/>
  <c r="I172" i="8"/>
  <c r="I171" i="8"/>
  <c r="I176" i="8" s="1"/>
  <c r="L156" i="8"/>
  <c r="K156" i="8"/>
  <c r="J156" i="8"/>
  <c r="I156" i="8"/>
  <c r="H156" i="8"/>
  <c r="G156" i="8"/>
  <c r="H145" i="8"/>
  <c r="H144" i="8"/>
  <c r="H139" i="8"/>
  <c r="H138" i="8"/>
  <c r="I121" i="8"/>
  <c r="H121" i="8"/>
  <c r="G121" i="8"/>
  <c r="F121" i="8"/>
  <c r="E121" i="8"/>
  <c r="D121" i="8"/>
  <c r="C121" i="8"/>
  <c r="B121" i="8"/>
  <c r="I120" i="8"/>
  <c r="I119" i="8"/>
  <c r="I118" i="8"/>
  <c r="I117" i="8"/>
  <c r="I116" i="8"/>
  <c r="H113" i="8"/>
  <c r="G113" i="8"/>
  <c r="F113" i="8"/>
  <c r="E113" i="8"/>
  <c r="D113" i="8"/>
  <c r="C113" i="8"/>
  <c r="B113" i="8"/>
  <c r="I113" i="8" s="1"/>
  <c r="I112" i="8"/>
  <c r="I111" i="8"/>
  <c r="I110" i="8"/>
  <c r="I109" i="8"/>
  <c r="H106" i="8"/>
  <c r="G106" i="8"/>
  <c r="F106" i="8"/>
  <c r="E106" i="8"/>
  <c r="D106" i="8"/>
  <c r="C106" i="8"/>
  <c r="B106" i="8"/>
  <c r="I106" i="8" s="1"/>
  <c r="I105" i="8"/>
  <c r="I104" i="8"/>
  <c r="I103" i="8"/>
  <c r="I102" i="8"/>
  <c r="I101" i="8"/>
  <c r="I100" i="8"/>
  <c r="H96" i="8"/>
  <c r="G96" i="8"/>
  <c r="F96" i="8"/>
  <c r="E96" i="8"/>
  <c r="D96" i="8"/>
  <c r="C96" i="8"/>
  <c r="B96" i="8"/>
  <c r="I96" i="8" s="1"/>
  <c r="I95" i="8"/>
  <c r="I94" i="8"/>
  <c r="I93" i="8"/>
  <c r="I92" i="8"/>
  <c r="I91" i="8"/>
  <c r="G87" i="8"/>
  <c r="F87" i="8"/>
  <c r="E87" i="8"/>
  <c r="D87" i="8"/>
  <c r="C87" i="8"/>
  <c r="B87" i="8"/>
  <c r="H86" i="8"/>
  <c r="H85" i="8"/>
  <c r="H87" i="8" s="1"/>
  <c r="H84" i="8"/>
  <c r="H83" i="8"/>
  <c r="H82" i="8"/>
  <c r="G79" i="8"/>
  <c r="F79" i="8"/>
  <c r="E79" i="8"/>
  <c r="D79" i="8"/>
  <c r="C79" i="8"/>
  <c r="B79" i="8"/>
  <c r="H78" i="8"/>
  <c r="H77" i="8"/>
  <c r="H79" i="8" s="1"/>
  <c r="H76" i="8"/>
  <c r="H75" i="8"/>
  <c r="G72" i="8"/>
  <c r="F72" i="8"/>
  <c r="E72" i="8"/>
  <c r="D72" i="8"/>
  <c r="C72" i="8"/>
  <c r="B72" i="8"/>
  <c r="H71" i="8"/>
  <c r="H70" i="8"/>
  <c r="H69" i="8"/>
  <c r="H68" i="8"/>
  <c r="H67" i="8"/>
  <c r="H66" i="8"/>
  <c r="H72" i="8" s="1"/>
  <c r="G62" i="8"/>
  <c r="F62" i="8"/>
  <c r="E62" i="8"/>
  <c r="D62" i="8"/>
  <c r="C62" i="8"/>
  <c r="B62" i="8"/>
  <c r="H61" i="8"/>
  <c r="H60" i="8"/>
  <c r="H62" i="8" s="1"/>
  <c r="H59" i="8"/>
  <c r="H58" i="8"/>
  <c r="H57" i="8"/>
  <c r="K11" i="7" l="1"/>
  <c r="K12" i="7"/>
  <c r="K13" i="7"/>
  <c r="K14" i="7"/>
  <c r="K15" i="7"/>
  <c r="K10" i="7"/>
  <c r="K91" i="7"/>
  <c r="I92" i="7" s="1"/>
  <c r="K93" i="7"/>
  <c r="H94" i="7" s="1"/>
  <c r="K89" i="7"/>
  <c r="J90" i="7" s="1"/>
  <c r="J82" i="7"/>
  <c r="I83" i="7" s="1"/>
  <c r="J84" i="7"/>
  <c r="G85" i="7" s="1"/>
  <c r="J80" i="7"/>
  <c r="G81" i="7" s="1"/>
  <c r="L24" i="7"/>
  <c r="I25" i="7" s="1"/>
  <c r="L22" i="7"/>
  <c r="I23" i="7" s="1"/>
  <c r="L20" i="7"/>
  <c r="I21" i="7" s="1"/>
  <c r="N72" i="7"/>
  <c r="L73" i="7" s="1"/>
  <c r="N74" i="7"/>
  <c r="J75" i="7" s="1"/>
  <c r="N70" i="7"/>
  <c r="J71" i="7" s="1"/>
  <c r="K51" i="7"/>
  <c r="K52" i="7"/>
  <c r="K53" i="7"/>
  <c r="K54" i="7"/>
  <c r="K55" i="7"/>
  <c r="K50" i="7"/>
  <c r="K41" i="7"/>
  <c r="K42" i="7"/>
  <c r="K43" i="7"/>
  <c r="K44" i="7"/>
  <c r="K45" i="7"/>
  <c r="K40" i="7"/>
  <c r="D21" i="7" l="1"/>
  <c r="H85" i="7"/>
  <c r="D90" i="7"/>
  <c r="F25" i="7"/>
  <c r="D81" i="7"/>
  <c r="H90" i="7"/>
  <c r="I94" i="7"/>
  <c r="F94" i="7"/>
  <c r="G90" i="7"/>
  <c r="G94" i="7"/>
  <c r="E94" i="7"/>
  <c r="J94" i="7"/>
  <c r="L71" i="7"/>
  <c r="H92" i="7"/>
  <c r="H81" i="7"/>
  <c r="E90" i="7"/>
  <c r="I90" i="7"/>
  <c r="F92" i="7"/>
  <c r="J92" i="7"/>
  <c r="D71" i="7"/>
  <c r="D83" i="7"/>
  <c r="F90" i="7"/>
  <c r="G92" i="7"/>
  <c r="D94" i="7"/>
  <c r="H83" i="7"/>
  <c r="D92" i="7"/>
  <c r="E92" i="7"/>
  <c r="I85" i="7"/>
  <c r="G83" i="7"/>
  <c r="D85" i="7"/>
  <c r="F83" i="7"/>
  <c r="E85" i="7"/>
  <c r="I81" i="7"/>
  <c r="H71" i="7"/>
  <c r="F81" i="7"/>
  <c r="F85" i="7"/>
  <c r="G21" i="7"/>
  <c r="E81" i="7"/>
  <c r="H21" i="7"/>
  <c r="K71" i="7"/>
  <c r="J21" i="7"/>
  <c r="E83" i="7"/>
  <c r="E75" i="7"/>
  <c r="K75" i="7"/>
  <c r="L75" i="7"/>
  <c r="M75" i="7"/>
  <c r="G75" i="7"/>
  <c r="J25" i="7"/>
  <c r="H75" i="7"/>
  <c r="G71" i="7"/>
  <c r="D75" i="7"/>
  <c r="I75" i="7"/>
  <c r="F21" i="7"/>
  <c r="K21" i="7"/>
  <c r="M73" i="7"/>
  <c r="J23" i="7"/>
  <c r="F73" i="7"/>
  <c r="G25" i="7"/>
  <c r="G23" i="7"/>
  <c r="G73" i="7"/>
  <c r="H23" i="7"/>
  <c r="E73" i="7"/>
  <c r="I73" i="7"/>
  <c r="F23" i="7"/>
  <c r="J73" i="7"/>
  <c r="K25" i="7"/>
  <c r="K23" i="7"/>
  <c r="E71" i="7"/>
  <c r="I71" i="7"/>
  <c r="M71" i="7"/>
  <c r="K73" i="7"/>
  <c r="D25" i="7"/>
  <c r="H25" i="7"/>
  <c r="D23" i="7"/>
  <c r="F71" i="7"/>
  <c r="D73" i="7"/>
  <c r="H73" i="7"/>
  <c r="F75" i="7"/>
  <c r="E21" i="7"/>
  <c r="E25" i="7"/>
  <c r="E23" i="7"/>
</calcChain>
</file>

<file path=xl/sharedStrings.xml><?xml version="1.0" encoding="utf-8"?>
<sst xmlns="http://schemas.openxmlformats.org/spreadsheetml/2006/main" count="840" uniqueCount="361">
  <si>
    <t>高齢者</t>
  </si>
  <si>
    <t>子ども</t>
  </si>
  <si>
    <t>大人</t>
  </si>
  <si>
    <t>総計</t>
    <rPh sb="0" eb="2">
      <t>ソウケイ</t>
    </rPh>
    <phoneticPr fontId="1"/>
  </si>
  <si>
    <t>※無回答を除く</t>
    <rPh sb="1" eb="4">
      <t>ムカイトウ</t>
    </rPh>
    <rPh sb="5" eb="6">
      <t>ノゾ</t>
    </rPh>
    <phoneticPr fontId="1"/>
  </si>
  <si>
    <t>■世代別の希望や困りごとへの回答状況について</t>
    <rPh sb="1" eb="4">
      <t>セダイベツ</t>
    </rPh>
    <rPh sb="5" eb="7">
      <t>キボウ</t>
    </rPh>
    <rPh sb="8" eb="9">
      <t>コマ</t>
    </rPh>
    <rPh sb="14" eb="16">
      <t>カイトウ</t>
    </rPh>
    <rPh sb="16" eb="18">
      <t>ジョウキョウ</t>
    </rPh>
    <phoneticPr fontId="1"/>
  </si>
  <si>
    <t>仕事をする</t>
    <rPh sb="0" eb="2">
      <t>シゴト</t>
    </rPh>
    <phoneticPr fontId="1"/>
  </si>
  <si>
    <t>学校に通う</t>
    <rPh sb="0" eb="2">
      <t>ガッコウ</t>
    </rPh>
    <rPh sb="3" eb="4">
      <t>カヨ</t>
    </rPh>
    <phoneticPr fontId="1"/>
  </si>
  <si>
    <t>通所施設に
通う</t>
    <rPh sb="0" eb="1">
      <t>ツウ</t>
    </rPh>
    <rPh sb="1" eb="2">
      <t>ショ</t>
    </rPh>
    <rPh sb="2" eb="4">
      <t>シセツ</t>
    </rPh>
    <rPh sb="6" eb="7">
      <t>カヨ</t>
    </rPh>
    <phoneticPr fontId="1"/>
  </si>
  <si>
    <t>病院で過ごす</t>
    <rPh sb="0" eb="2">
      <t>ビョウイン</t>
    </rPh>
    <rPh sb="3" eb="4">
      <t>ス</t>
    </rPh>
    <phoneticPr fontId="1"/>
  </si>
  <si>
    <t>買い物・趣味・社会活動</t>
    <rPh sb="0" eb="1">
      <t>カ</t>
    </rPh>
    <rPh sb="2" eb="3">
      <t>モノ</t>
    </rPh>
    <rPh sb="4" eb="6">
      <t>シュミ</t>
    </rPh>
    <rPh sb="7" eb="9">
      <t>シャカイ</t>
    </rPh>
    <rPh sb="9" eb="11">
      <t>カツドウ</t>
    </rPh>
    <phoneticPr fontId="1"/>
  </si>
  <si>
    <t>外出はほとんどしない</t>
    <rPh sb="0" eb="2">
      <t>ガイシュツ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</si>
  <si>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</si>
  <si>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</si>
  <si>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（65歳以上）</t>
    <rPh sb="3" eb="6">
      <t>サイイジョウ</t>
    </rPh>
    <phoneticPr fontId="1"/>
  </si>
  <si>
    <t>（18歳未満）</t>
    <rPh sb="3" eb="6">
      <t>サイミマン</t>
    </rPh>
    <phoneticPr fontId="1"/>
  </si>
  <si>
    <t>（18歳以上65歳未満）</t>
    <rPh sb="3" eb="6">
      <t>サイイジョウ</t>
    </rPh>
    <rPh sb="8" eb="11">
      <t>サイミマン</t>
    </rPh>
    <phoneticPr fontId="1"/>
  </si>
  <si>
    <t>現在</t>
    <rPh sb="0" eb="2">
      <t>ゲンザイ</t>
    </rPh>
    <phoneticPr fontId="1"/>
  </si>
  <si>
    <t>希望</t>
    <rPh sb="0" eb="2">
      <t>キボウ</t>
    </rPh>
    <phoneticPr fontId="1"/>
  </si>
  <si>
    <t>データ①：世代別×「問15　現在の平日と休日の過ごし方」の回答状況</t>
    <rPh sb="5" eb="8">
      <t>セダイベツ</t>
    </rPh>
    <rPh sb="10" eb="11">
      <t>トイ</t>
    </rPh>
    <rPh sb="14" eb="16">
      <t>ゲンザイ</t>
    </rPh>
    <rPh sb="17" eb="19">
      <t>ヘイジツ</t>
    </rPh>
    <rPh sb="20" eb="22">
      <t>キュウジツ</t>
    </rPh>
    <rPh sb="23" eb="24">
      <t>ス</t>
    </rPh>
    <rPh sb="26" eb="27">
      <t>カタ</t>
    </rPh>
    <rPh sb="29" eb="31">
      <t>カイトウ</t>
    </rPh>
    <rPh sb="31" eb="33">
      <t>ジョウキョウ</t>
    </rPh>
    <phoneticPr fontId="1"/>
  </si>
  <si>
    <t>データ②：世代別×「問16　希望する平日と休日の過ごし方」の回答状況</t>
    <rPh sb="5" eb="8">
      <t>セダイベツ</t>
    </rPh>
    <rPh sb="10" eb="11">
      <t>トイ</t>
    </rPh>
    <rPh sb="14" eb="16">
      <t>キボウ</t>
    </rPh>
    <rPh sb="18" eb="20">
      <t>ヘイジツ</t>
    </rPh>
    <rPh sb="21" eb="23">
      <t>キュウジツ</t>
    </rPh>
    <rPh sb="24" eb="25">
      <t>ス</t>
    </rPh>
    <rPh sb="27" eb="28">
      <t>カタ</t>
    </rPh>
    <rPh sb="30" eb="32">
      <t>カイトウ</t>
    </rPh>
    <rPh sb="32" eb="34">
      <t>ジョウキョウ</t>
    </rPh>
    <phoneticPr fontId="1"/>
  </si>
  <si>
    <t>収入</t>
    <rPh sb="0" eb="2">
      <t>シュウニュウ</t>
    </rPh>
    <phoneticPr fontId="1"/>
  </si>
  <si>
    <t>お金の
管理等</t>
    <rPh sb="1" eb="2">
      <t>カネ</t>
    </rPh>
    <rPh sb="4" eb="6">
      <t>カンリ</t>
    </rPh>
    <rPh sb="6" eb="7">
      <t>トウ</t>
    </rPh>
    <phoneticPr fontId="1"/>
  </si>
  <si>
    <t>障がい程度の重度化</t>
    <rPh sb="0" eb="1">
      <t>ショウ</t>
    </rPh>
    <rPh sb="3" eb="5">
      <t>テイド</t>
    </rPh>
    <rPh sb="6" eb="9">
      <t>ジュウドカ</t>
    </rPh>
    <phoneticPr fontId="1"/>
  </si>
  <si>
    <t>家族の
高齢化</t>
    <rPh sb="0" eb="2">
      <t>カゾク</t>
    </rPh>
    <rPh sb="4" eb="7">
      <t>コウレイカ</t>
    </rPh>
    <phoneticPr fontId="1"/>
  </si>
  <si>
    <t>家族との関係</t>
    <rPh sb="0" eb="2">
      <t>カゾク</t>
    </rPh>
    <rPh sb="4" eb="6">
      <t>カンケイ</t>
    </rPh>
    <phoneticPr fontId="1"/>
  </si>
  <si>
    <t>近隣住民との関係</t>
    <rPh sb="0" eb="2">
      <t>キンリン</t>
    </rPh>
    <rPh sb="2" eb="4">
      <t>ジュウミン</t>
    </rPh>
    <rPh sb="6" eb="8">
      <t>カンケイ</t>
    </rPh>
    <phoneticPr fontId="1"/>
  </si>
  <si>
    <t>相談できる
ところ</t>
    <rPh sb="0" eb="2">
      <t>ソウダン</t>
    </rPh>
    <phoneticPr fontId="1"/>
  </si>
  <si>
    <t>サービスの
不足</t>
    <rPh sb="6" eb="8">
      <t>フソク</t>
    </rPh>
    <phoneticPr fontId="1"/>
  </si>
  <si>
    <t>移動</t>
    <rPh sb="0" eb="2">
      <t>イドウ</t>
    </rPh>
    <phoneticPr fontId="1"/>
  </si>
  <si>
    <t>バリアフリー</t>
    <phoneticPr fontId="1"/>
  </si>
  <si>
    <t>ＧＨ</t>
    <phoneticPr fontId="1"/>
  </si>
  <si>
    <t>ＧＨ以外
の住宅</t>
    <rPh sb="2" eb="4">
      <t>イガイ</t>
    </rPh>
    <rPh sb="6" eb="8">
      <t>ジュウタク</t>
    </rPh>
    <phoneticPr fontId="1"/>
  </si>
  <si>
    <t>入所施設</t>
    <rPh sb="0" eb="2">
      <t>ニュウショ</t>
    </rPh>
    <rPh sb="2" eb="4">
      <t>シセツ</t>
    </rPh>
    <phoneticPr fontId="1"/>
  </si>
  <si>
    <t>体験の場</t>
    <rPh sb="0" eb="2">
      <t>タイケン</t>
    </rPh>
    <rPh sb="3" eb="4">
      <t>バ</t>
    </rPh>
    <phoneticPr fontId="1"/>
  </si>
  <si>
    <t>お金の管理</t>
    <rPh sb="1" eb="2">
      <t>カネ</t>
    </rPh>
    <rPh sb="3" eb="5">
      <t>カンリ</t>
    </rPh>
    <phoneticPr fontId="1"/>
  </si>
  <si>
    <t>交流と相談</t>
    <rPh sb="0" eb="2">
      <t>コウリュウ</t>
    </rPh>
    <rPh sb="3" eb="5">
      <t>ソウダン</t>
    </rPh>
    <phoneticPr fontId="1"/>
  </si>
  <si>
    <t>理解や配慮</t>
    <rPh sb="0" eb="2">
      <t>リカイ</t>
    </rPh>
    <rPh sb="3" eb="5">
      <t>ハイリョ</t>
    </rPh>
    <phoneticPr fontId="1"/>
  </si>
  <si>
    <t>大人</t>
    <phoneticPr fontId="1"/>
  </si>
  <si>
    <t>子ども</t>
    <rPh sb="0" eb="1">
      <t>コ</t>
    </rPh>
    <phoneticPr fontId="1"/>
  </si>
  <si>
    <t>段差・わかりにくい
信号や点字ブロック</t>
    <rPh sb="0" eb="2">
      <t>ダンサ</t>
    </rPh>
    <rPh sb="10" eb="12">
      <t>シンゴウ</t>
    </rPh>
    <rPh sb="13" eb="15">
      <t>テンジ</t>
    </rPh>
    <phoneticPr fontId="1"/>
  </si>
  <si>
    <t>設備が不便</t>
    <rPh sb="0" eb="2">
      <t>セツビ</t>
    </rPh>
    <rPh sb="3" eb="5">
      <t>フベン</t>
    </rPh>
    <phoneticPr fontId="1"/>
  </si>
  <si>
    <t>通行車両が
危ない</t>
    <rPh sb="0" eb="2">
      <t>ツウコウ</t>
    </rPh>
    <rPh sb="2" eb="4">
      <t>シャリョウ</t>
    </rPh>
    <rPh sb="6" eb="7">
      <t>アブ</t>
    </rPh>
    <phoneticPr fontId="1"/>
  </si>
  <si>
    <t>公共交通が
利用しにくい</t>
    <rPh sb="0" eb="2">
      <t>コウキョウ</t>
    </rPh>
    <rPh sb="2" eb="4">
      <t>コウツウ</t>
    </rPh>
    <rPh sb="6" eb="8">
      <t>リヨウ</t>
    </rPh>
    <phoneticPr fontId="1"/>
  </si>
  <si>
    <t>移動支援が
使いにくい</t>
    <rPh sb="0" eb="2">
      <t>イドウ</t>
    </rPh>
    <rPh sb="2" eb="4">
      <t>シエン</t>
    </rPh>
    <rPh sb="6" eb="7">
      <t>ツカ</t>
    </rPh>
    <phoneticPr fontId="1"/>
  </si>
  <si>
    <t>手助けがない</t>
    <rPh sb="0" eb="1">
      <t>テ</t>
    </rPh>
    <rPh sb="1" eb="2">
      <t>ダス</t>
    </rPh>
    <phoneticPr fontId="1"/>
  </si>
  <si>
    <t>金銭的な
余裕のなさ</t>
    <rPh sb="0" eb="3">
      <t>キンセンテキ</t>
    </rPh>
    <rPh sb="5" eb="7">
      <t>ヨユウ</t>
    </rPh>
    <phoneticPr fontId="1"/>
  </si>
  <si>
    <t>介助や支援
の不足</t>
    <rPh sb="0" eb="2">
      <t>カイジョ</t>
    </rPh>
    <rPh sb="3" eb="5">
      <t>シエン</t>
    </rPh>
    <rPh sb="7" eb="9">
      <t>フソク</t>
    </rPh>
    <phoneticPr fontId="1"/>
  </si>
  <si>
    <t>移動手段の
利用しにくさ</t>
    <rPh sb="0" eb="2">
      <t>イドウ</t>
    </rPh>
    <rPh sb="2" eb="4">
      <t>シュダン</t>
    </rPh>
    <rPh sb="6" eb="8">
      <t>リヨウ</t>
    </rPh>
    <phoneticPr fontId="1"/>
  </si>
  <si>
    <t>建物の設備
活動の環境</t>
    <rPh sb="0" eb="2">
      <t>タテモノ</t>
    </rPh>
    <rPh sb="3" eb="5">
      <t>セツビ</t>
    </rPh>
    <rPh sb="6" eb="8">
      <t>カツドウ</t>
    </rPh>
    <rPh sb="9" eb="11">
      <t>カンキョウ</t>
    </rPh>
    <phoneticPr fontId="1"/>
  </si>
  <si>
    <t>理解・配慮
手助けのなさ</t>
    <rPh sb="0" eb="2">
      <t>リカイ</t>
    </rPh>
    <rPh sb="3" eb="5">
      <t>ハイリョ</t>
    </rPh>
    <rPh sb="6" eb="7">
      <t>テ</t>
    </rPh>
    <rPh sb="7" eb="8">
      <t>ダス</t>
    </rPh>
    <phoneticPr fontId="1"/>
  </si>
  <si>
    <t>状態が
不安定</t>
    <rPh sb="0" eb="2">
      <t>ジョウタイ</t>
    </rPh>
    <rPh sb="4" eb="7">
      <t>フアンテイ</t>
    </rPh>
    <phoneticPr fontId="1"/>
  </si>
  <si>
    <t>友達がいない</t>
    <rPh sb="0" eb="2">
      <t>トモダチ</t>
    </rPh>
    <phoneticPr fontId="1"/>
  </si>
  <si>
    <t>いまの暮らし</t>
    <rPh sb="3" eb="4">
      <t>ク</t>
    </rPh>
    <phoneticPr fontId="1"/>
  </si>
  <si>
    <t>希望する暮らし</t>
    <rPh sb="0" eb="2">
      <t>キボウ</t>
    </rPh>
    <rPh sb="4" eb="5">
      <t>ク</t>
    </rPh>
    <phoneticPr fontId="1"/>
  </si>
  <si>
    <t>一人で暮らす</t>
    <rPh sb="3" eb="4">
      <t>ク</t>
    </rPh>
    <phoneticPr fontId="1"/>
  </si>
  <si>
    <t>親や兄弟
と暮らす</t>
    <rPh sb="2" eb="4">
      <t>キョウダイ</t>
    </rPh>
    <rPh sb="6" eb="7">
      <t>ク</t>
    </rPh>
    <phoneticPr fontId="1"/>
  </si>
  <si>
    <t>配偶者等
と暮らす</t>
    <rPh sb="6" eb="7">
      <t>ク</t>
    </rPh>
    <phoneticPr fontId="1"/>
  </si>
  <si>
    <t>友達・グループ
で暮らす</t>
    <rPh sb="9" eb="10">
      <t>ク</t>
    </rPh>
    <phoneticPr fontId="1"/>
  </si>
  <si>
    <t>入所施設
で暮らす</t>
    <rPh sb="0" eb="2">
      <t>ニュウショ</t>
    </rPh>
    <rPh sb="6" eb="7">
      <t>ク</t>
    </rPh>
    <phoneticPr fontId="1"/>
  </si>
  <si>
    <t>病院で暮らす</t>
    <rPh sb="3" eb="4">
      <t>ク</t>
    </rPh>
    <phoneticPr fontId="1"/>
  </si>
  <si>
    <t>データ①：世代別×「問４　いまの暮らしと希望する暮らし」</t>
    <rPh sb="16" eb="17">
      <t>ク</t>
    </rPh>
    <phoneticPr fontId="1"/>
  </si>
  <si>
    <t>○回答者を世代別に分類した上で、いまの暮らしと希望する暮らしの項目を見ると、いまの暮らしで多数を占める「一人で暮らす」「親や兄弟と暮らす」</t>
    <rPh sb="1" eb="3">
      <t>カイトウ</t>
    </rPh>
    <rPh sb="3" eb="4">
      <t>シャ</t>
    </rPh>
    <rPh sb="5" eb="7">
      <t>セダイ</t>
    </rPh>
    <rPh sb="7" eb="8">
      <t>ベツ</t>
    </rPh>
    <rPh sb="9" eb="11">
      <t>ブンルイ</t>
    </rPh>
    <rPh sb="13" eb="14">
      <t>ウエ</t>
    </rPh>
    <rPh sb="19" eb="20">
      <t>ク</t>
    </rPh>
    <rPh sb="23" eb="25">
      <t>キボウ</t>
    </rPh>
    <rPh sb="27" eb="28">
      <t>ク</t>
    </rPh>
    <rPh sb="31" eb="33">
      <t>コウモク</t>
    </rPh>
    <rPh sb="34" eb="35">
      <t>ミ</t>
    </rPh>
    <rPh sb="41" eb="42">
      <t>ク</t>
    </rPh>
    <rPh sb="45" eb="47">
      <t>タスウ</t>
    </rPh>
    <rPh sb="48" eb="49">
      <t>シ</t>
    </rPh>
    <rPh sb="52" eb="54">
      <t>ヒトリ</t>
    </rPh>
    <rPh sb="55" eb="56">
      <t>ク</t>
    </rPh>
    <rPh sb="60" eb="61">
      <t>オヤ</t>
    </rPh>
    <phoneticPr fontId="1"/>
  </si>
  <si>
    <t>○現在の平日と休日の過ごし方と、希望する平日と休日の過ごし方を比較すると、大人と高齢者の世代において、「外出はほとんどしない」を希望する</t>
    <rPh sb="16" eb="18">
      <t>キボウ</t>
    </rPh>
    <rPh sb="20" eb="22">
      <t>ヘイジツ</t>
    </rPh>
    <rPh sb="23" eb="25">
      <t>キュウジツ</t>
    </rPh>
    <rPh sb="26" eb="27">
      <t>ス</t>
    </rPh>
    <rPh sb="29" eb="30">
      <t>カタ</t>
    </rPh>
    <rPh sb="31" eb="33">
      <t>ヒカク</t>
    </rPh>
    <rPh sb="37" eb="39">
      <t>オトナ</t>
    </rPh>
    <rPh sb="40" eb="43">
      <t>コウレイシャ</t>
    </rPh>
    <rPh sb="44" eb="46">
      <t>セダイ</t>
    </rPh>
    <rPh sb="52" eb="54">
      <t>ガイシュツ</t>
    </rPh>
    <rPh sb="64" eb="66">
      <t>キボウ</t>
    </rPh>
    <phoneticPr fontId="1"/>
  </si>
  <si>
    <t>データ①：世代別×「問18　日常生活の中の困りごと」（回答は複数回答可）</t>
    <rPh sb="5" eb="8">
      <t>セダイベツ</t>
    </rPh>
    <rPh sb="10" eb="11">
      <t>トイ</t>
    </rPh>
    <rPh sb="14" eb="16">
      <t>ニチジョウ</t>
    </rPh>
    <rPh sb="16" eb="18">
      <t>セイカツ</t>
    </rPh>
    <rPh sb="19" eb="20">
      <t>ナカ</t>
    </rPh>
    <rPh sb="21" eb="22">
      <t>コマ</t>
    </rPh>
    <rPh sb="27" eb="29">
      <t>カイトウ</t>
    </rPh>
    <rPh sb="30" eb="32">
      <t>フクスウ</t>
    </rPh>
    <rPh sb="32" eb="34">
      <t>カイトウ</t>
    </rPh>
    <rPh sb="34" eb="35">
      <t>カ</t>
    </rPh>
    <phoneticPr fontId="1"/>
  </si>
  <si>
    <t>データ②：世代別×「問19　希望する暮らしに必要なこと」（回答は複数回答可）</t>
    <rPh sb="5" eb="8">
      <t>セダイベツ</t>
    </rPh>
    <phoneticPr fontId="1"/>
  </si>
  <si>
    <t>【３．様々な場面での困りごとについて】</t>
    <rPh sb="3" eb="5">
      <t>サマザマ</t>
    </rPh>
    <rPh sb="6" eb="8">
      <t>バメン</t>
    </rPh>
    <rPh sb="10" eb="11">
      <t>コマ</t>
    </rPh>
    <phoneticPr fontId="1"/>
  </si>
  <si>
    <t>データ②：世代別×「問20　外出時の困りごと」（回答は複数回答可）</t>
    <phoneticPr fontId="1"/>
  </si>
  <si>
    <t>データ③：世代別×「問35　余暇活動の困りごと」（回答は複数回答可）</t>
    <phoneticPr fontId="1"/>
  </si>
  <si>
    <t>○各世代の困りごとを、日常生活、外出時、余暇活動ごとに見ると、まず日常生活においては、高齢者世代、大人世代では、「収入」「家族の高齢化」</t>
    <rPh sb="1" eb="4">
      <t>カクセダイ</t>
    </rPh>
    <rPh sb="5" eb="6">
      <t>コマ</t>
    </rPh>
    <rPh sb="11" eb="13">
      <t>ニチジョウ</t>
    </rPh>
    <rPh sb="13" eb="15">
      <t>セイカツ</t>
    </rPh>
    <rPh sb="16" eb="18">
      <t>ガイシュツ</t>
    </rPh>
    <rPh sb="18" eb="19">
      <t>ジ</t>
    </rPh>
    <rPh sb="20" eb="22">
      <t>ヨカ</t>
    </rPh>
    <rPh sb="22" eb="24">
      <t>カツドウ</t>
    </rPh>
    <rPh sb="27" eb="28">
      <t>ミ</t>
    </rPh>
    <rPh sb="33" eb="35">
      <t>ニチジョウ</t>
    </rPh>
    <rPh sb="35" eb="37">
      <t>セイカツ</t>
    </rPh>
    <rPh sb="43" eb="46">
      <t>コウレイシャ</t>
    </rPh>
    <rPh sb="46" eb="48">
      <t>セダイ</t>
    </rPh>
    <rPh sb="49" eb="51">
      <t>オトナ</t>
    </rPh>
    <rPh sb="51" eb="53">
      <t>セダイ</t>
    </rPh>
    <rPh sb="57" eb="59">
      <t>シュウニュウ</t>
    </rPh>
    <rPh sb="61" eb="63">
      <t>カゾク</t>
    </rPh>
    <rPh sb="64" eb="67">
      <t>コウレイカ</t>
    </rPh>
    <phoneticPr fontId="1"/>
  </si>
  <si>
    <t>○一方、外出時においては、「通行車両が危ない」「設備が不便」「公共交通が利用しにくい」の回答が共通して多かったほか、「手助けがない」の回答</t>
    <rPh sb="1" eb="3">
      <t>イッポウ</t>
    </rPh>
    <rPh sb="4" eb="6">
      <t>ガイシュツ</t>
    </rPh>
    <rPh sb="6" eb="7">
      <t>ジ</t>
    </rPh>
    <rPh sb="14" eb="16">
      <t>ツウコウ</t>
    </rPh>
    <rPh sb="16" eb="18">
      <t>シャリョウ</t>
    </rPh>
    <rPh sb="19" eb="20">
      <t>アブ</t>
    </rPh>
    <rPh sb="24" eb="26">
      <t>セツビ</t>
    </rPh>
    <rPh sb="27" eb="29">
      <t>フベン</t>
    </rPh>
    <rPh sb="31" eb="33">
      <t>コウキョウ</t>
    </rPh>
    <rPh sb="33" eb="35">
      <t>コウツウ</t>
    </rPh>
    <rPh sb="36" eb="38">
      <t>リヨウ</t>
    </rPh>
    <rPh sb="44" eb="46">
      <t>カイトウ</t>
    </rPh>
    <rPh sb="47" eb="49">
      <t>キョウツウ</t>
    </rPh>
    <rPh sb="51" eb="52">
      <t>オオ</t>
    </rPh>
    <rPh sb="59" eb="60">
      <t>テ</t>
    </rPh>
    <rPh sb="60" eb="61">
      <t>ダス</t>
    </rPh>
    <rPh sb="67" eb="69">
      <t>カイトウ</t>
    </rPh>
    <phoneticPr fontId="1"/>
  </si>
  <si>
    <t>○余暇活動においては、「金銭的な余裕のなさ」が全ての世代において最も多く、その他、高齢者世代では「移動手段の利用しにくさ」、大人世代では</t>
    <rPh sb="1" eb="3">
      <t>ヨカ</t>
    </rPh>
    <rPh sb="3" eb="5">
      <t>カツドウ</t>
    </rPh>
    <rPh sb="12" eb="15">
      <t>キンセンテキ</t>
    </rPh>
    <rPh sb="16" eb="18">
      <t>ヨユウ</t>
    </rPh>
    <rPh sb="23" eb="24">
      <t>スベ</t>
    </rPh>
    <rPh sb="26" eb="28">
      <t>セダイ</t>
    </rPh>
    <rPh sb="32" eb="33">
      <t>モット</t>
    </rPh>
    <rPh sb="34" eb="35">
      <t>オオ</t>
    </rPh>
    <rPh sb="39" eb="40">
      <t>ホカ</t>
    </rPh>
    <rPh sb="41" eb="44">
      <t>コウレイシャ</t>
    </rPh>
    <rPh sb="44" eb="46">
      <t>セダイ</t>
    </rPh>
    <rPh sb="62" eb="64">
      <t>オトナ</t>
    </rPh>
    <rPh sb="64" eb="66">
      <t>セダイ</t>
    </rPh>
    <phoneticPr fontId="1"/>
  </si>
  <si>
    <t>【１．今の暮らしと希望の暮らしについて】</t>
    <rPh sb="3" eb="4">
      <t>イマ</t>
    </rPh>
    <rPh sb="5" eb="6">
      <t>ク</t>
    </rPh>
    <rPh sb="9" eb="11">
      <t>キボウ</t>
    </rPh>
    <rPh sb="12" eb="13">
      <t>ク</t>
    </rPh>
    <phoneticPr fontId="1"/>
  </si>
  <si>
    <t>【２．現在と希望する平日と休日の過ごし方について】</t>
    <rPh sb="3" eb="5">
      <t>ゲンザイ</t>
    </rPh>
    <rPh sb="6" eb="8">
      <t>キボウ</t>
    </rPh>
    <rPh sb="10" eb="12">
      <t>ヘイジツ</t>
    </rPh>
    <rPh sb="13" eb="15">
      <t>キュウジツ</t>
    </rPh>
    <rPh sb="16" eb="17">
      <t>ス</t>
    </rPh>
    <rPh sb="19" eb="20">
      <t>カタ</t>
    </rPh>
    <phoneticPr fontId="1"/>
  </si>
  <si>
    <t>＜データからわかること＞</t>
    <phoneticPr fontId="1"/>
  </si>
  <si>
    <t>平成２８年度　障がい者生活ニーズ実態調査　調査結果 〔分析編〕</t>
    <rPh sb="27" eb="29">
      <t>ブンセキ</t>
    </rPh>
    <phoneticPr fontId="1"/>
  </si>
  <si>
    <t>日常生活の介助や支援の充実</t>
    <rPh sb="0" eb="2">
      <t>ニチジョウ</t>
    </rPh>
    <rPh sb="2" eb="4">
      <t>セイカツ</t>
    </rPh>
    <rPh sb="5" eb="7">
      <t>カイジョ</t>
    </rPh>
    <rPh sb="8" eb="10">
      <t>シエン</t>
    </rPh>
    <rPh sb="11" eb="13">
      <t>ジュウジツ</t>
    </rPh>
    <phoneticPr fontId="1"/>
  </si>
  <si>
    <t>○また、各世代の希望する暮らしに必要なことについて、全世代において「日常生活の介助や支援の充実」の回答が多く、さらに、高齢者においては</t>
    <rPh sb="4" eb="7">
      <t>カクセダイ</t>
    </rPh>
    <rPh sb="8" eb="10">
      <t>キボウ</t>
    </rPh>
    <rPh sb="12" eb="13">
      <t>ク</t>
    </rPh>
    <rPh sb="16" eb="18">
      <t>ヒツヨウ</t>
    </rPh>
    <rPh sb="26" eb="27">
      <t>ゼン</t>
    </rPh>
    <rPh sb="27" eb="29">
      <t>セダイ</t>
    </rPh>
    <rPh sb="49" eb="51">
      <t>カイトウ</t>
    </rPh>
    <rPh sb="52" eb="53">
      <t>オオ</t>
    </rPh>
    <rPh sb="59" eb="62">
      <t>コウレイシャ</t>
    </rPh>
    <phoneticPr fontId="1"/>
  </si>
  <si>
    <t>障がい種別の集計ではなく、世代別に希望や困りごとを把握することを目的として、分析を行うこととする。
まず、回答者の年齢を、18歳未満、18歳以上65歳未満、65歳以上の3層に分け、便宜上、それぞれを「子ども世代」「大人世代」「高齢者世代」
として整理する。その際、年齢未回答の回答者のデータは除外し、3473名分を元データとした。
その上で、「１．今の暮らしと希望の暮らしについて」「２．現在と希望する平日と休日の過ごし方について」「３．様々な場面での困りごとについて」
の側面から状況が把握できるよう集計し、世代ごとの特徴を捉える。</t>
    <rPh sb="0" eb="1">
      <t>ショウ</t>
    </rPh>
    <rPh sb="3" eb="5">
      <t>シュベツ</t>
    </rPh>
    <rPh sb="6" eb="8">
      <t>シュウケイ</t>
    </rPh>
    <rPh sb="13" eb="15">
      <t>セダイ</t>
    </rPh>
    <rPh sb="15" eb="16">
      <t>ベツ</t>
    </rPh>
    <rPh sb="17" eb="19">
      <t>キボウ</t>
    </rPh>
    <rPh sb="20" eb="21">
      <t>コマ</t>
    </rPh>
    <rPh sb="53" eb="55">
      <t>カイトウ</t>
    </rPh>
    <rPh sb="55" eb="56">
      <t>シャ</t>
    </rPh>
    <rPh sb="57" eb="59">
      <t>ネンレイ</t>
    </rPh>
    <rPh sb="63" eb="66">
      <t>サイミマン</t>
    </rPh>
    <rPh sb="69" eb="72">
      <t>サイイジョウ</t>
    </rPh>
    <rPh sb="74" eb="77">
      <t>サイミマン</t>
    </rPh>
    <rPh sb="80" eb="83">
      <t>サイイジョウ</t>
    </rPh>
    <rPh sb="85" eb="86">
      <t>ソウ</t>
    </rPh>
    <rPh sb="87" eb="88">
      <t>ワ</t>
    </rPh>
    <rPh sb="90" eb="92">
      <t>ベンギ</t>
    </rPh>
    <rPh sb="92" eb="93">
      <t>ジョウ</t>
    </rPh>
    <rPh sb="107" eb="109">
      <t>オトナ</t>
    </rPh>
    <rPh sb="109" eb="111">
      <t>セダイ</t>
    </rPh>
    <rPh sb="123" eb="125">
      <t>セイリ</t>
    </rPh>
    <rPh sb="130" eb="131">
      <t>サイ</t>
    </rPh>
    <rPh sb="132" eb="134">
      <t>ネンレイ</t>
    </rPh>
    <rPh sb="134" eb="135">
      <t>ミ</t>
    </rPh>
    <rPh sb="135" eb="137">
      <t>カイトウ</t>
    </rPh>
    <rPh sb="138" eb="140">
      <t>カイトウ</t>
    </rPh>
    <rPh sb="140" eb="141">
      <t>シャ</t>
    </rPh>
    <rPh sb="146" eb="148">
      <t>ジョガイ</t>
    </rPh>
    <rPh sb="154" eb="155">
      <t>メイ</t>
    </rPh>
    <rPh sb="155" eb="156">
      <t>ブン</t>
    </rPh>
    <rPh sb="157" eb="158">
      <t>モト</t>
    </rPh>
    <rPh sb="168" eb="169">
      <t>ウエ</t>
    </rPh>
    <rPh sb="237" eb="239">
      <t>ソクメン</t>
    </rPh>
    <rPh sb="241" eb="243">
      <t>ジョウキョウ</t>
    </rPh>
    <rPh sb="244" eb="246">
      <t>ハアク</t>
    </rPh>
    <rPh sb="251" eb="253">
      <t>シュウケイ</t>
    </rPh>
    <rPh sb="255" eb="257">
      <t>セダイ</t>
    </rPh>
    <rPh sb="260" eb="262">
      <t>トクチョウ</t>
    </rPh>
    <rPh sb="263" eb="264">
      <t>トラ</t>
    </rPh>
    <phoneticPr fontId="1"/>
  </si>
  <si>
    <t>　（データ①）。</t>
    <phoneticPr fontId="1"/>
  </si>
  <si>
    <t>　の項目が、希望する暮らしでは大きく減少し、逆に、「友達・グループで暮らす」「入所施設で暮らす」の項目が、希望する暮らしでは大きく増加した</t>
    <rPh sb="15" eb="16">
      <t>オオ</t>
    </rPh>
    <rPh sb="18" eb="20">
      <t>ゲンショウ</t>
    </rPh>
    <rPh sb="22" eb="23">
      <t>ギャク</t>
    </rPh>
    <rPh sb="53" eb="55">
      <t>キボウ</t>
    </rPh>
    <phoneticPr fontId="1"/>
  </si>
  <si>
    <t>　「入所施設」、大人や子どもの世代においては、「理解や配慮」の項目が多くなっていた（データ②）。</t>
    <rPh sb="8" eb="10">
      <t>オトナ</t>
    </rPh>
    <rPh sb="11" eb="12">
      <t>コ</t>
    </rPh>
    <rPh sb="15" eb="17">
      <t>セダイ</t>
    </rPh>
    <rPh sb="24" eb="26">
      <t>リカイ</t>
    </rPh>
    <rPh sb="27" eb="29">
      <t>ハイリョ</t>
    </rPh>
    <rPh sb="31" eb="33">
      <t>コウモク</t>
    </rPh>
    <rPh sb="34" eb="35">
      <t>オオ</t>
    </rPh>
    <phoneticPr fontId="1"/>
  </si>
  <si>
    <t>　回答は大きく減少し、代わりに「買い物・趣味・社会活動」を希望する回答が大きく増加した（データ①②）。</t>
    <rPh sb="1" eb="3">
      <t>カイトウ</t>
    </rPh>
    <rPh sb="4" eb="5">
      <t>オオ</t>
    </rPh>
    <rPh sb="7" eb="9">
      <t>ゲンショウ</t>
    </rPh>
    <rPh sb="11" eb="12">
      <t>カ</t>
    </rPh>
    <rPh sb="29" eb="31">
      <t>キボウ</t>
    </rPh>
    <rPh sb="33" eb="35">
      <t>カイトウ</t>
    </rPh>
    <rPh sb="36" eb="37">
      <t>オオ</t>
    </rPh>
    <rPh sb="39" eb="41">
      <t>ゾウカ</t>
    </rPh>
    <phoneticPr fontId="1"/>
  </si>
  <si>
    <t>　また、子どもの層では、「仕事をする」を希望する回答が大きく増加した（データ②）。</t>
    <rPh sb="4" eb="5">
      <t>コ</t>
    </rPh>
    <rPh sb="8" eb="9">
      <t>ソウ</t>
    </rPh>
    <rPh sb="13" eb="15">
      <t>シゴト</t>
    </rPh>
    <rPh sb="20" eb="22">
      <t>キボウ</t>
    </rPh>
    <rPh sb="24" eb="26">
      <t>カイトウ</t>
    </rPh>
    <rPh sb="27" eb="28">
      <t>オオ</t>
    </rPh>
    <rPh sb="30" eb="32">
      <t>ゾウカ</t>
    </rPh>
    <phoneticPr fontId="1"/>
  </si>
  <si>
    <t>　の回答が多かった。一方、子どもの世代においては、「サービスの不足」や「移動」の回答が多いことが特徴的であった（データ①）。</t>
    <rPh sb="2" eb="4">
      <t>カイトウ</t>
    </rPh>
    <rPh sb="5" eb="6">
      <t>オオ</t>
    </rPh>
    <rPh sb="10" eb="12">
      <t>イッポウ</t>
    </rPh>
    <rPh sb="13" eb="14">
      <t>コ</t>
    </rPh>
    <rPh sb="17" eb="19">
      <t>セダイ</t>
    </rPh>
    <rPh sb="31" eb="33">
      <t>フソク</t>
    </rPh>
    <rPh sb="36" eb="38">
      <t>イドウ</t>
    </rPh>
    <rPh sb="40" eb="42">
      <t>カイトウ</t>
    </rPh>
    <rPh sb="43" eb="44">
      <t>オオ</t>
    </rPh>
    <rPh sb="48" eb="51">
      <t>トクチョウテキ</t>
    </rPh>
    <phoneticPr fontId="1"/>
  </si>
  <si>
    <t>　が、大人世代と子ども世代で多かった（データ②）。</t>
    <rPh sb="3" eb="5">
      <t>オトナ</t>
    </rPh>
    <rPh sb="5" eb="7">
      <t>セダイ</t>
    </rPh>
    <rPh sb="8" eb="9">
      <t>コ</t>
    </rPh>
    <rPh sb="11" eb="13">
      <t>セダイ</t>
    </rPh>
    <rPh sb="14" eb="15">
      <t>オオ</t>
    </rPh>
    <phoneticPr fontId="1"/>
  </si>
  <si>
    <t>　「状態が不安定」「友達がいない」、子ども世代では「友達がいない」「理解・配慮・手助けのなさ」と、世代ごとに違いがみられた（データ③）。</t>
    <rPh sb="18" eb="19">
      <t>コ</t>
    </rPh>
    <rPh sb="21" eb="23">
      <t>セダイ</t>
    </rPh>
    <rPh sb="26" eb="28">
      <t>トモダチ</t>
    </rPh>
    <rPh sb="49" eb="51">
      <t>セダイ</t>
    </rPh>
    <rPh sb="54" eb="55">
      <t>チガ</t>
    </rPh>
    <phoneticPr fontId="1"/>
  </si>
  <si>
    <t>■高齢の親と同居しているケースの状況とニーズについて</t>
    <rPh sb="1" eb="3">
      <t>コウレイ</t>
    </rPh>
    <rPh sb="4" eb="5">
      <t>オヤ</t>
    </rPh>
    <rPh sb="6" eb="8">
      <t>ドウキョ</t>
    </rPh>
    <rPh sb="16" eb="18">
      <t>ジョウキョウ</t>
    </rPh>
    <phoneticPr fontId="1"/>
  </si>
  <si>
    <t>本人も高齢化が進んでおり、かつ、高齢の親と同居している状態にある者について、その状況とニーズを把握することを目的として、分析を行うこととする。
「本人が40歳以上」で、「現在、親と同居しており、父親か母親のいずれかが70歳以上」の条件でデータを抽出し、元データとする。※該当者 ⇒ 232人（身体：65人、知的：80人、精神：71人、発達4人、難病：12人）
その上で、「１．障がいの状況に応じた困りごと」「２．外出の状況」「３．相談できる人の有無」の側面から状況を把握できるよう集計するとともに、このような状態像にある方々の「希望する暮らしに必要な支援」を明らかにする。
（参考）本調査の回答者のボリュームゾーン
　・身体：60代～80代（全体の60.2％）　・知的：0～40代（全体の85.4％）　・精神：30代～70代（全体の85.7％）
　・難病：40代～70代（全体の72.5％）　・発達：0～40代（全体の91.4％）</t>
    <rPh sb="0" eb="2">
      <t>ホンニン</t>
    </rPh>
    <rPh sb="3" eb="6">
      <t>コウレイカ</t>
    </rPh>
    <rPh sb="7" eb="8">
      <t>スス</t>
    </rPh>
    <rPh sb="16" eb="18">
      <t>コウレイ</t>
    </rPh>
    <rPh sb="19" eb="20">
      <t>オヤ</t>
    </rPh>
    <rPh sb="21" eb="23">
      <t>ドウキョ</t>
    </rPh>
    <rPh sb="27" eb="29">
      <t>ジョウタイ</t>
    </rPh>
    <rPh sb="32" eb="33">
      <t>モノ</t>
    </rPh>
    <rPh sb="40" eb="42">
      <t>ジョウキョウ</t>
    </rPh>
    <rPh sb="47" eb="49">
      <t>ハアク</t>
    </rPh>
    <rPh sb="54" eb="56">
      <t>モクテキ</t>
    </rPh>
    <rPh sb="60" eb="62">
      <t>ブンセキ</t>
    </rPh>
    <rPh sb="63" eb="64">
      <t>オコナ</t>
    </rPh>
    <rPh sb="126" eb="127">
      <t>モト</t>
    </rPh>
    <rPh sb="182" eb="183">
      <t>ウエ</t>
    </rPh>
    <rPh sb="188" eb="189">
      <t>ショウ</t>
    </rPh>
    <rPh sb="192" eb="194">
      <t>ジョウキョウ</t>
    </rPh>
    <rPh sb="195" eb="196">
      <t>オウ</t>
    </rPh>
    <rPh sb="198" eb="199">
      <t>コマ</t>
    </rPh>
    <rPh sb="206" eb="208">
      <t>ガイシュツ</t>
    </rPh>
    <rPh sb="209" eb="211">
      <t>ジョウキョウ</t>
    </rPh>
    <rPh sb="215" eb="217">
      <t>ソウダン</t>
    </rPh>
    <rPh sb="220" eb="221">
      <t>ヒト</t>
    </rPh>
    <rPh sb="222" eb="224">
      <t>ウム</t>
    </rPh>
    <rPh sb="226" eb="228">
      <t>ソクメン</t>
    </rPh>
    <rPh sb="230" eb="232">
      <t>ジョウキョウ</t>
    </rPh>
    <rPh sb="233" eb="235">
      <t>ハアク</t>
    </rPh>
    <rPh sb="240" eb="242">
      <t>シュウケイ</t>
    </rPh>
    <rPh sb="254" eb="256">
      <t>ジョウタイ</t>
    </rPh>
    <rPh sb="256" eb="257">
      <t>ゾウ</t>
    </rPh>
    <rPh sb="260" eb="262">
      <t>カタガタ</t>
    </rPh>
    <rPh sb="264" eb="266">
      <t>キボウ</t>
    </rPh>
    <rPh sb="268" eb="269">
      <t>ク</t>
    </rPh>
    <rPh sb="272" eb="274">
      <t>ヒツヨウ</t>
    </rPh>
    <rPh sb="275" eb="277">
      <t>シエン</t>
    </rPh>
    <rPh sb="279" eb="280">
      <t>アキ</t>
    </rPh>
    <rPh sb="289" eb="291">
      <t>サンコウ</t>
    </rPh>
    <phoneticPr fontId="1"/>
  </si>
  <si>
    <t>【１－１．障がいの状況に応じた日常生活の困りごとについて】</t>
    <rPh sb="5" eb="6">
      <t>ショウ</t>
    </rPh>
    <rPh sb="9" eb="11">
      <t>ジョウキョウ</t>
    </rPh>
    <rPh sb="12" eb="13">
      <t>オウ</t>
    </rPh>
    <rPh sb="15" eb="17">
      <t>ニチジョウ</t>
    </rPh>
    <rPh sb="17" eb="19">
      <t>セイカツ</t>
    </rPh>
    <rPh sb="20" eb="21">
      <t>コマ</t>
    </rPh>
    <phoneticPr fontId="1"/>
  </si>
  <si>
    <t>データ①：障がい種別×「問18　日常生活の中の困りごと」（回答は複数回答可）</t>
    <rPh sb="5" eb="6">
      <t>ショウ</t>
    </rPh>
    <rPh sb="8" eb="10">
      <t>シュベツ</t>
    </rPh>
    <rPh sb="12" eb="13">
      <t>トイ</t>
    </rPh>
    <rPh sb="16" eb="18">
      <t>ニチジョウ</t>
    </rPh>
    <rPh sb="18" eb="20">
      <t>セイカツ</t>
    </rPh>
    <rPh sb="21" eb="22">
      <t>ナカ</t>
    </rPh>
    <rPh sb="23" eb="24">
      <t>コマ</t>
    </rPh>
    <rPh sb="29" eb="31">
      <t>カイトウ</t>
    </rPh>
    <rPh sb="32" eb="34">
      <t>フクスウ</t>
    </rPh>
    <rPh sb="34" eb="36">
      <t>カイトウ</t>
    </rPh>
    <rPh sb="36" eb="37">
      <t>カ</t>
    </rPh>
    <phoneticPr fontId="1"/>
  </si>
  <si>
    <t>バリアフリー</t>
    <phoneticPr fontId="1"/>
  </si>
  <si>
    <t>その他</t>
    <rPh sb="2" eb="3">
      <t>タ</t>
    </rPh>
    <phoneticPr fontId="1"/>
  </si>
  <si>
    <t>身体</t>
  </si>
  <si>
    <t>知的</t>
  </si>
  <si>
    <t>精神</t>
  </si>
  <si>
    <t>難病</t>
  </si>
  <si>
    <t>発達</t>
  </si>
  <si>
    <t>総計</t>
  </si>
  <si>
    <t>データ②：障がい種別ごとの手帳の等級×「問18　日常生活の中の困りごと」（回答は複数回答可）</t>
    <rPh sb="5" eb="6">
      <t>ショウ</t>
    </rPh>
    <rPh sb="8" eb="10">
      <t>シュベツ</t>
    </rPh>
    <rPh sb="13" eb="15">
      <t>テチョウ</t>
    </rPh>
    <rPh sb="16" eb="18">
      <t>トウキュウ</t>
    </rPh>
    <phoneticPr fontId="1"/>
  </si>
  <si>
    <t>身体</t>
    <rPh sb="0" eb="2">
      <t>シンタイ</t>
    </rPh>
    <phoneticPr fontId="1"/>
  </si>
  <si>
    <t>バリアフリー</t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</si>
  <si>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</si>
  <si>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</si>
  <si>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</si>
  <si>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</si>
  <si>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</si>
  <si>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</si>
  <si>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知的</t>
    <rPh sb="0" eb="2">
      <t>チテキ</t>
    </rPh>
    <phoneticPr fontId="1"/>
  </si>
  <si>
    <t>Ａ</t>
    <phoneticPr fontId="1"/>
  </si>
  <si>
    <t>Ｂ１</t>
    <phoneticPr fontId="1"/>
  </si>
  <si>
    <t>Ｂ２</t>
    <phoneticPr fontId="1"/>
  </si>
  <si>
    <t>手帳を持っていない</t>
    <rPh sb="0" eb="2">
      <t>テチョウ</t>
    </rPh>
    <rPh sb="3" eb="4">
      <t>モ</t>
    </rPh>
    <phoneticPr fontId="1"/>
  </si>
  <si>
    <t>精神</t>
    <rPh sb="0" eb="2">
      <t>セイシン</t>
    </rPh>
    <phoneticPr fontId="1"/>
  </si>
  <si>
    <t>自立支援医療のみ</t>
    <rPh sb="0" eb="2">
      <t>ジリツ</t>
    </rPh>
    <rPh sb="2" eb="4">
      <t>シエン</t>
    </rPh>
    <rPh sb="4" eb="6">
      <t>イリョウ</t>
    </rPh>
    <phoneticPr fontId="1"/>
  </si>
  <si>
    <t>手帳も医療もない</t>
    <rPh sb="0" eb="2">
      <t>テチョウ</t>
    </rPh>
    <rPh sb="3" eb="5">
      <t>イリョウ</t>
    </rPh>
    <phoneticPr fontId="1"/>
  </si>
  <si>
    <t>＜データからわかること＞</t>
    <phoneticPr fontId="1"/>
  </si>
  <si>
    <t>○知的障がいと発達障がいは、回答者のボリュームゾーンが若い年代に集中している。</t>
    <rPh sb="1" eb="3">
      <t>チテキ</t>
    </rPh>
    <rPh sb="3" eb="4">
      <t>ショウ</t>
    </rPh>
    <rPh sb="7" eb="9">
      <t>ハッタツ</t>
    </rPh>
    <rPh sb="9" eb="10">
      <t>ショウ</t>
    </rPh>
    <rPh sb="14" eb="16">
      <t>カイトウ</t>
    </rPh>
    <rPh sb="16" eb="17">
      <t>シャ</t>
    </rPh>
    <rPh sb="27" eb="28">
      <t>ワカ</t>
    </rPh>
    <rPh sb="29" eb="31">
      <t>ネンダイ</t>
    </rPh>
    <rPh sb="32" eb="34">
      <t>シュウチュウ</t>
    </rPh>
    <phoneticPr fontId="1"/>
  </si>
  <si>
    <t>　にもかかわらず、40歳以上でデータを整理した場合の、知的障がいが高齢の親と同居している数は、全ての障がい種別の中で</t>
    <rPh sb="11" eb="14">
      <t>サイイジョウ</t>
    </rPh>
    <rPh sb="19" eb="21">
      <t>セイリ</t>
    </rPh>
    <rPh sb="23" eb="25">
      <t>バアイ</t>
    </rPh>
    <rPh sb="27" eb="29">
      <t>チテキ</t>
    </rPh>
    <rPh sb="29" eb="30">
      <t>ショウ</t>
    </rPh>
    <rPh sb="44" eb="45">
      <t>カズ</t>
    </rPh>
    <rPh sb="47" eb="48">
      <t>スベ</t>
    </rPh>
    <rPh sb="50" eb="51">
      <t>ショウ</t>
    </rPh>
    <rPh sb="53" eb="54">
      <t>シュ</t>
    </rPh>
    <rPh sb="54" eb="55">
      <t>ベツ</t>
    </rPh>
    <rPh sb="56" eb="57">
      <t>ナカ</t>
    </rPh>
    <phoneticPr fontId="1"/>
  </si>
  <si>
    <t>　最も多かった。</t>
    <phoneticPr fontId="1"/>
  </si>
  <si>
    <t>○難病と精神障がいの回答者のボリュームゾーンは近しいが、難病については、高齢の親と同居しているケースは少なかった。</t>
    <rPh sb="1" eb="3">
      <t>ナンビョウ</t>
    </rPh>
    <rPh sb="4" eb="6">
      <t>セイシン</t>
    </rPh>
    <rPh sb="6" eb="7">
      <t>ショウ</t>
    </rPh>
    <rPh sb="10" eb="12">
      <t>カイトウ</t>
    </rPh>
    <rPh sb="12" eb="13">
      <t>シャ</t>
    </rPh>
    <rPh sb="23" eb="24">
      <t>チカ</t>
    </rPh>
    <rPh sb="28" eb="30">
      <t>ナンビョウ</t>
    </rPh>
    <rPh sb="36" eb="38">
      <t>コウレイ</t>
    </rPh>
    <rPh sb="39" eb="40">
      <t>オヤ</t>
    </rPh>
    <rPh sb="41" eb="43">
      <t>ドウキョ</t>
    </rPh>
    <rPh sb="51" eb="52">
      <t>スク</t>
    </rPh>
    <phoneticPr fontId="1"/>
  </si>
  <si>
    <t>○「高齢の親と同居する40代以上の障がい者」の日常生活の困りごとについては、「家族の高齢化」、次いで「収入」の回答が</t>
    <rPh sb="2" eb="4">
      <t>コウレイ</t>
    </rPh>
    <rPh sb="5" eb="6">
      <t>オヤ</t>
    </rPh>
    <rPh sb="7" eb="9">
      <t>ドウキョ</t>
    </rPh>
    <rPh sb="13" eb="16">
      <t>ダイイジョウ</t>
    </rPh>
    <rPh sb="17" eb="18">
      <t>ショウ</t>
    </rPh>
    <rPh sb="20" eb="21">
      <t>シャ</t>
    </rPh>
    <rPh sb="23" eb="25">
      <t>ニチジョウ</t>
    </rPh>
    <rPh sb="25" eb="27">
      <t>セイカツ</t>
    </rPh>
    <rPh sb="28" eb="29">
      <t>コマ</t>
    </rPh>
    <rPh sb="39" eb="41">
      <t>カゾク</t>
    </rPh>
    <rPh sb="42" eb="45">
      <t>コウレイカ</t>
    </rPh>
    <rPh sb="47" eb="48">
      <t>ツ</t>
    </rPh>
    <rPh sb="51" eb="53">
      <t>シュウニュウ</t>
    </rPh>
    <rPh sb="55" eb="57">
      <t>カイトウ</t>
    </rPh>
    <phoneticPr fontId="1"/>
  </si>
  <si>
    <t>　特に多かった（データ①）。</t>
    <rPh sb="1" eb="2">
      <t>トク</t>
    </rPh>
    <rPh sb="3" eb="4">
      <t>オオ</t>
    </rPh>
    <phoneticPr fontId="1"/>
  </si>
  <si>
    <t>○回答のデータを障がい種別ごとに分け、程度ごとに回答状況を整理すると（データ②）、「家族の高齢化」「収入」の回答が多い</t>
    <rPh sb="1" eb="3">
      <t>カイトウ</t>
    </rPh>
    <rPh sb="8" eb="9">
      <t>ショウ</t>
    </rPh>
    <rPh sb="11" eb="13">
      <t>シュベツ</t>
    </rPh>
    <rPh sb="16" eb="17">
      <t>ワ</t>
    </rPh>
    <rPh sb="19" eb="21">
      <t>テイド</t>
    </rPh>
    <rPh sb="24" eb="26">
      <t>カイトウ</t>
    </rPh>
    <rPh sb="26" eb="28">
      <t>ジョウキョウ</t>
    </rPh>
    <rPh sb="29" eb="31">
      <t>セイリ</t>
    </rPh>
    <rPh sb="57" eb="58">
      <t>オオ</t>
    </rPh>
    <phoneticPr fontId="1"/>
  </si>
  <si>
    <t>　という特徴に加えて、身体障がいと知的障がいでは、障がいの程度が重くなるほど、「障がい程度の重度化」を困りごととする</t>
    <rPh sb="4" eb="6">
      <t>トクチョウ</t>
    </rPh>
    <rPh sb="7" eb="8">
      <t>クワ</t>
    </rPh>
    <rPh sb="11" eb="13">
      <t>シンタイ</t>
    </rPh>
    <rPh sb="13" eb="14">
      <t>ショウ</t>
    </rPh>
    <rPh sb="17" eb="19">
      <t>チテキ</t>
    </rPh>
    <rPh sb="19" eb="20">
      <t>ショウ</t>
    </rPh>
    <rPh sb="25" eb="26">
      <t>ショウ</t>
    </rPh>
    <rPh sb="29" eb="31">
      <t>テイド</t>
    </rPh>
    <rPh sb="32" eb="33">
      <t>オモ</t>
    </rPh>
    <rPh sb="51" eb="52">
      <t>コマ</t>
    </rPh>
    <phoneticPr fontId="1"/>
  </si>
  <si>
    <t>　回答が多くなることが見受けられる。</t>
    <rPh sb="1" eb="3">
      <t>カイトウ</t>
    </rPh>
    <rPh sb="4" eb="5">
      <t>オオ</t>
    </rPh>
    <rPh sb="11" eb="13">
      <t>ミウ</t>
    </rPh>
    <phoneticPr fontId="1"/>
  </si>
  <si>
    <t>　また、知的障がいでは、「お金の管理や法的な手続きができない」ことを困りごととする回答が多いという特徴も確認できた。</t>
    <rPh sb="4" eb="6">
      <t>チテキ</t>
    </rPh>
    <rPh sb="6" eb="7">
      <t>ショウ</t>
    </rPh>
    <rPh sb="14" eb="15">
      <t>カネ</t>
    </rPh>
    <rPh sb="16" eb="18">
      <t>カンリ</t>
    </rPh>
    <rPh sb="19" eb="21">
      <t>ホウテキ</t>
    </rPh>
    <rPh sb="22" eb="24">
      <t>テツヅ</t>
    </rPh>
    <rPh sb="34" eb="35">
      <t>コマ</t>
    </rPh>
    <rPh sb="41" eb="43">
      <t>カイトウ</t>
    </rPh>
    <rPh sb="44" eb="45">
      <t>オオ</t>
    </rPh>
    <rPh sb="49" eb="51">
      <t>トクチョウ</t>
    </rPh>
    <rPh sb="52" eb="54">
      <t>カクニン</t>
    </rPh>
    <phoneticPr fontId="1"/>
  </si>
  <si>
    <t>【１－２．障がいの状況に応じた外出時及び余暇活動の困りごとについて】</t>
    <rPh sb="5" eb="6">
      <t>ショウ</t>
    </rPh>
    <rPh sb="9" eb="11">
      <t>ジョウキョウ</t>
    </rPh>
    <rPh sb="12" eb="13">
      <t>オウ</t>
    </rPh>
    <rPh sb="15" eb="17">
      <t>ガイシュツ</t>
    </rPh>
    <rPh sb="17" eb="18">
      <t>ジ</t>
    </rPh>
    <rPh sb="18" eb="19">
      <t>オヨ</t>
    </rPh>
    <rPh sb="20" eb="22">
      <t>ヨカ</t>
    </rPh>
    <rPh sb="22" eb="24">
      <t>カツドウ</t>
    </rPh>
    <rPh sb="25" eb="26">
      <t>コマ</t>
    </rPh>
    <phoneticPr fontId="1"/>
  </si>
  <si>
    <t>データ①：障がい種別×「問20　外出時の困りごと」（回答は複数回答可）</t>
    <rPh sb="16" eb="18">
      <t>ガイシュツ</t>
    </rPh>
    <rPh sb="18" eb="19">
      <t>ジ</t>
    </rPh>
    <rPh sb="20" eb="21">
      <t>コマ</t>
    </rPh>
    <phoneticPr fontId="1"/>
  </si>
  <si>
    <t>データ②：障がい種別ごとの手帳の等級×「問20　外出時の困りごと」（回答は複数回答可）</t>
    <rPh sb="5" eb="6">
      <t>ショウ</t>
    </rPh>
    <rPh sb="8" eb="10">
      <t>シュベツ</t>
    </rPh>
    <rPh sb="13" eb="15">
      <t>テチョウ</t>
    </rPh>
    <rPh sb="16" eb="18">
      <t>トウキュウ</t>
    </rPh>
    <phoneticPr fontId="1"/>
  </si>
  <si>
    <t>Ａ</t>
    <phoneticPr fontId="1"/>
  </si>
  <si>
    <t>Ｂ１</t>
    <phoneticPr fontId="1"/>
  </si>
  <si>
    <t>Ｂ２</t>
    <phoneticPr fontId="1"/>
  </si>
  <si>
    <t>データ③：障がい種別×「問35　余暇活動の困りごと」（回答は複数回答可）</t>
    <rPh sb="16" eb="18">
      <t>ヨカ</t>
    </rPh>
    <rPh sb="18" eb="20">
      <t>カツドウ</t>
    </rPh>
    <rPh sb="21" eb="22">
      <t>コマ</t>
    </rPh>
    <phoneticPr fontId="1"/>
  </si>
  <si>
    <t>データ④：障がい種別ごとの手帳の等級×「問35　余暇活動の困りごと」（回答は複数回答可）</t>
    <rPh sb="5" eb="6">
      <t>ショウ</t>
    </rPh>
    <rPh sb="8" eb="10">
      <t>シュベツ</t>
    </rPh>
    <rPh sb="13" eb="15">
      <t>テチョウ</t>
    </rPh>
    <rPh sb="16" eb="18">
      <t>トウキュウ</t>
    </rPh>
    <phoneticPr fontId="1"/>
  </si>
  <si>
    <t>Ｂ１</t>
    <phoneticPr fontId="1"/>
  </si>
  <si>
    <t>Ｂ２</t>
    <phoneticPr fontId="1"/>
  </si>
  <si>
    <t>＜データからわかること＞</t>
    <phoneticPr fontId="1"/>
  </si>
  <si>
    <t>○「高齢の親と同居する40代以上の障がい者」の外出時の困りごとについては、身体障がいと知的障がいに特に多く困りごとが</t>
    <rPh sb="2" eb="4">
      <t>コウレイ</t>
    </rPh>
    <rPh sb="5" eb="6">
      <t>オヤ</t>
    </rPh>
    <rPh sb="7" eb="9">
      <t>ドウキョ</t>
    </rPh>
    <rPh sb="13" eb="16">
      <t>ダイイジョウ</t>
    </rPh>
    <rPh sb="17" eb="18">
      <t>ショウ</t>
    </rPh>
    <rPh sb="20" eb="21">
      <t>シャ</t>
    </rPh>
    <rPh sb="23" eb="25">
      <t>ガイシュツ</t>
    </rPh>
    <rPh sb="25" eb="26">
      <t>ジ</t>
    </rPh>
    <rPh sb="27" eb="28">
      <t>コマ</t>
    </rPh>
    <rPh sb="37" eb="39">
      <t>シンタイ</t>
    </rPh>
    <rPh sb="39" eb="40">
      <t>ショウ</t>
    </rPh>
    <rPh sb="43" eb="45">
      <t>チテキ</t>
    </rPh>
    <rPh sb="45" eb="46">
      <t>ショウ</t>
    </rPh>
    <rPh sb="49" eb="50">
      <t>トク</t>
    </rPh>
    <rPh sb="51" eb="52">
      <t>オオ</t>
    </rPh>
    <phoneticPr fontId="1"/>
  </si>
  <si>
    <t>　見られた（データ①）。内訳としては、知的障がいについては「通行車両が危ない」、身体障がいについては「設備が不便」の</t>
    <rPh sb="12" eb="14">
      <t>ウチワケ</t>
    </rPh>
    <rPh sb="19" eb="21">
      <t>チテキ</t>
    </rPh>
    <rPh sb="21" eb="22">
      <t>ショウ</t>
    </rPh>
    <rPh sb="30" eb="32">
      <t>ツウコウ</t>
    </rPh>
    <rPh sb="32" eb="34">
      <t>シャリョウ</t>
    </rPh>
    <rPh sb="35" eb="36">
      <t>アブ</t>
    </rPh>
    <rPh sb="40" eb="42">
      <t>シンタイ</t>
    </rPh>
    <rPh sb="42" eb="43">
      <t>ショウ</t>
    </rPh>
    <phoneticPr fontId="1"/>
  </si>
  <si>
    <t>　項目が多くなっていたが、それらを障がい程度別に見たところ（データ②）、知的障がいで「手帳を持っていない」層が、多く「手</t>
    <rPh sb="1" eb="3">
      <t>コウモク</t>
    </rPh>
    <rPh sb="4" eb="5">
      <t>オオ</t>
    </rPh>
    <rPh sb="17" eb="18">
      <t>ショウ</t>
    </rPh>
    <rPh sb="20" eb="22">
      <t>テイド</t>
    </rPh>
    <rPh sb="22" eb="23">
      <t>ベツ</t>
    </rPh>
    <rPh sb="24" eb="25">
      <t>ミ</t>
    </rPh>
    <rPh sb="36" eb="38">
      <t>チテキ</t>
    </rPh>
    <rPh sb="38" eb="39">
      <t>ショウ</t>
    </rPh>
    <rPh sb="43" eb="45">
      <t>テチョウ</t>
    </rPh>
    <rPh sb="46" eb="47">
      <t>モ</t>
    </rPh>
    <rPh sb="59" eb="60">
      <t>テ</t>
    </rPh>
    <phoneticPr fontId="1"/>
  </si>
  <si>
    <t>　助けがない」を回答していた。　</t>
    <rPh sb="1" eb="2">
      <t>ダス</t>
    </rPh>
    <rPh sb="8" eb="10">
      <t>カイトウ</t>
    </rPh>
    <phoneticPr fontId="1"/>
  </si>
  <si>
    <t>○「高齢の親と同居する40代以上の障がい者」の余暇活動の困りごとについては、「金銭的な余裕のなさ」と「友達がいない」</t>
    <rPh sb="2" eb="4">
      <t>コウレイ</t>
    </rPh>
    <rPh sb="5" eb="6">
      <t>オヤ</t>
    </rPh>
    <rPh sb="7" eb="9">
      <t>ドウキョ</t>
    </rPh>
    <rPh sb="13" eb="16">
      <t>ダイイジョウ</t>
    </rPh>
    <rPh sb="17" eb="18">
      <t>ショウ</t>
    </rPh>
    <rPh sb="20" eb="21">
      <t>シャ</t>
    </rPh>
    <rPh sb="23" eb="25">
      <t>ヨカ</t>
    </rPh>
    <rPh sb="25" eb="27">
      <t>カツドウ</t>
    </rPh>
    <rPh sb="28" eb="29">
      <t>コマ</t>
    </rPh>
    <rPh sb="39" eb="42">
      <t>キンセンテキ</t>
    </rPh>
    <rPh sb="43" eb="45">
      <t>ヨユウ</t>
    </rPh>
    <rPh sb="51" eb="53">
      <t>トモダチ</t>
    </rPh>
    <phoneticPr fontId="1"/>
  </si>
  <si>
    <t>　「状態が不安定」といった項目が特に多かった（データ③）。それらを障がい程度別に見たところ（データ④）、有意な特徴は</t>
    <rPh sb="2" eb="4">
      <t>ジョウタイ</t>
    </rPh>
    <rPh sb="5" eb="8">
      <t>フアンテイ</t>
    </rPh>
    <rPh sb="13" eb="15">
      <t>コウモク</t>
    </rPh>
    <rPh sb="16" eb="17">
      <t>トク</t>
    </rPh>
    <rPh sb="18" eb="19">
      <t>オオ</t>
    </rPh>
    <phoneticPr fontId="1"/>
  </si>
  <si>
    <t>　確認できなかった。</t>
    <rPh sb="1" eb="3">
      <t>カクニン</t>
    </rPh>
    <phoneticPr fontId="1"/>
  </si>
  <si>
    <t>【２．外出の状況について】</t>
    <rPh sb="3" eb="5">
      <t>ガイシュツ</t>
    </rPh>
    <rPh sb="6" eb="8">
      <t>ジョウキョウ</t>
    </rPh>
    <phoneticPr fontId="1"/>
  </si>
  <si>
    <t>データ①：「問15　現在の平日と休日の過ごし方」の回答状況</t>
    <rPh sb="6" eb="7">
      <t>トイ</t>
    </rPh>
    <rPh sb="10" eb="12">
      <t>ゲンザイ</t>
    </rPh>
    <rPh sb="13" eb="15">
      <t>ヘイジツ</t>
    </rPh>
    <rPh sb="16" eb="18">
      <t>キュウジツ</t>
    </rPh>
    <rPh sb="19" eb="20">
      <t>ス</t>
    </rPh>
    <rPh sb="22" eb="23">
      <t>カタ</t>
    </rPh>
    <rPh sb="25" eb="27">
      <t>カイトウ</t>
    </rPh>
    <rPh sb="27" eb="29">
      <t>ジョウキョウ</t>
    </rPh>
    <phoneticPr fontId="1"/>
  </si>
  <si>
    <t>データ②：「問16　希望する平日と休日の過ごし方」の回答状況</t>
    <rPh sb="6" eb="7">
      <t>トイ</t>
    </rPh>
    <rPh sb="10" eb="12">
      <t>キボウ</t>
    </rPh>
    <rPh sb="14" eb="16">
      <t>ヘイジツ</t>
    </rPh>
    <rPh sb="17" eb="19">
      <t>キュウジツ</t>
    </rPh>
    <rPh sb="20" eb="21">
      <t>ス</t>
    </rPh>
    <rPh sb="23" eb="24">
      <t>カタ</t>
    </rPh>
    <rPh sb="26" eb="28">
      <t>カイトウ</t>
    </rPh>
    <rPh sb="28" eb="30">
      <t>ジョウキョウ</t>
    </rPh>
    <phoneticPr fontId="1"/>
  </si>
  <si>
    <t>データ③：データ①で「外出はほとんどしない」と回答した者の、「問18　日常生活の中の困りごと」の回答状況（抜粋）と、　「問20　</t>
    <rPh sb="11" eb="13">
      <t>ガイシュツ</t>
    </rPh>
    <rPh sb="23" eb="25">
      <t>カイトウ</t>
    </rPh>
    <rPh sb="27" eb="28">
      <t>モノ</t>
    </rPh>
    <rPh sb="48" eb="50">
      <t>カイトウ</t>
    </rPh>
    <rPh sb="50" eb="52">
      <t>ジョウキョウ</t>
    </rPh>
    <rPh sb="53" eb="55">
      <t>バッスイ</t>
    </rPh>
    <phoneticPr fontId="1"/>
  </si>
  <si>
    <t>　　　　　 外出時の困りごと」」の回答状況</t>
    <phoneticPr fontId="1"/>
  </si>
  <si>
    <t>問１８</t>
    <rPh sb="0" eb="1">
      <t>トイ</t>
    </rPh>
    <phoneticPr fontId="1"/>
  </si>
  <si>
    <t>支援や介助
の不足</t>
    <rPh sb="0" eb="2">
      <t>シエン</t>
    </rPh>
    <rPh sb="3" eb="5">
      <t>カイジョ</t>
    </rPh>
    <rPh sb="7" eb="9">
      <t>フソク</t>
    </rPh>
    <phoneticPr fontId="1"/>
  </si>
  <si>
    <t>不十分な
バリアフリー</t>
    <rPh sb="0" eb="3">
      <t>フジュウブン</t>
    </rPh>
    <phoneticPr fontId="1"/>
  </si>
  <si>
    <t>移動が不便</t>
    <rPh sb="0" eb="2">
      <t>イドウ</t>
    </rPh>
    <rPh sb="3" eb="5">
      <t>フベン</t>
    </rPh>
    <phoneticPr fontId="1"/>
  </si>
  <si>
    <t>問２０</t>
    <rPh sb="0" eb="1">
      <t>トイ</t>
    </rPh>
    <phoneticPr fontId="1"/>
  </si>
  <si>
    <t>＜データからわかること＞</t>
    <phoneticPr fontId="1"/>
  </si>
  <si>
    <t>○データ①とデータ②を比較すると、「高齢の親と同居する40代以上の障がい者」の多くが、平日は仕事、休日は買い物や趣味</t>
    <rPh sb="11" eb="13">
      <t>ヒカク</t>
    </rPh>
    <rPh sb="39" eb="40">
      <t>オオ</t>
    </rPh>
    <rPh sb="43" eb="45">
      <t>ヘイジツ</t>
    </rPh>
    <rPh sb="46" eb="48">
      <t>シゴト</t>
    </rPh>
    <rPh sb="49" eb="51">
      <t>キュウジツ</t>
    </rPh>
    <rPh sb="52" eb="53">
      <t>カ</t>
    </rPh>
    <rPh sb="54" eb="55">
      <t>モノ</t>
    </rPh>
    <rPh sb="56" eb="58">
      <t>シュミ</t>
    </rPh>
    <phoneticPr fontId="1"/>
  </si>
  <si>
    <t>　等で外出を希望しているが、実際には「外出はほとんどしない」の回答の割合が非常に多くなっている。</t>
    <rPh sb="6" eb="8">
      <t>キボウ</t>
    </rPh>
    <rPh sb="14" eb="16">
      <t>ジッサイ</t>
    </rPh>
    <rPh sb="19" eb="21">
      <t>ガイシュツ</t>
    </rPh>
    <rPh sb="31" eb="33">
      <t>カイトウ</t>
    </rPh>
    <rPh sb="34" eb="36">
      <t>ワリアイ</t>
    </rPh>
    <rPh sb="37" eb="39">
      <t>ヒジョウ</t>
    </rPh>
    <rPh sb="40" eb="41">
      <t>オオ</t>
    </rPh>
    <phoneticPr fontId="1"/>
  </si>
  <si>
    <t>○データ①で「外出はほとんどしない」と回答した層が、「外出したくてもできない」状態ではないかという仮説のもと、問18の回答</t>
    <rPh sb="7" eb="9">
      <t>ガイシュツ</t>
    </rPh>
    <rPh sb="19" eb="21">
      <t>カイトウ</t>
    </rPh>
    <rPh sb="23" eb="24">
      <t>ソウ</t>
    </rPh>
    <rPh sb="27" eb="29">
      <t>ガイシュツ</t>
    </rPh>
    <rPh sb="39" eb="41">
      <t>ジョウタイ</t>
    </rPh>
    <rPh sb="49" eb="51">
      <t>カセツ</t>
    </rPh>
    <rPh sb="55" eb="56">
      <t>トイ</t>
    </rPh>
    <rPh sb="59" eb="61">
      <t>カイトウ</t>
    </rPh>
    <phoneticPr fontId="1"/>
  </si>
  <si>
    <t>　状況を確認したが、外出の困難さとリンクする項目への回答は少数であり、状態を確認するには至らなかった（データ③）。</t>
    <rPh sb="1" eb="3">
      <t>ジョウキョウ</t>
    </rPh>
    <rPh sb="4" eb="6">
      <t>カクニン</t>
    </rPh>
    <rPh sb="10" eb="12">
      <t>ガイシュツ</t>
    </rPh>
    <rPh sb="13" eb="15">
      <t>コンナン</t>
    </rPh>
    <rPh sb="22" eb="24">
      <t>コウモク</t>
    </rPh>
    <rPh sb="26" eb="28">
      <t>カイトウ</t>
    </rPh>
    <rPh sb="29" eb="31">
      <t>ショウスウ</t>
    </rPh>
    <rPh sb="35" eb="37">
      <t>ジョウタイ</t>
    </rPh>
    <rPh sb="38" eb="40">
      <t>カクニン</t>
    </rPh>
    <rPh sb="44" eb="45">
      <t>イタ</t>
    </rPh>
    <phoneticPr fontId="1"/>
  </si>
  <si>
    <t>　なお、問20の回答状況を確認すると、「手助けがない」の回答が多く見られた（データ③）。</t>
    <rPh sb="4" eb="5">
      <t>トイ</t>
    </rPh>
    <rPh sb="8" eb="10">
      <t>カイトウ</t>
    </rPh>
    <rPh sb="10" eb="12">
      <t>ジョウキョウ</t>
    </rPh>
    <rPh sb="13" eb="15">
      <t>カクニン</t>
    </rPh>
    <rPh sb="20" eb="21">
      <t>テ</t>
    </rPh>
    <rPh sb="21" eb="22">
      <t>ダス</t>
    </rPh>
    <rPh sb="28" eb="30">
      <t>カイトウ</t>
    </rPh>
    <rPh sb="31" eb="32">
      <t>オオ</t>
    </rPh>
    <rPh sb="33" eb="34">
      <t>ミ</t>
    </rPh>
    <phoneticPr fontId="1"/>
  </si>
  <si>
    <t>【３．相談できる人の有無について】</t>
    <rPh sb="3" eb="5">
      <t>ソウダン</t>
    </rPh>
    <rPh sb="8" eb="9">
      <t>ヒト</t>
    </rPh>
    <rPh sb="10" eb="12">
      <t>ウム</t>
    </rPh>
    <phoneticPr fontId="1"/>
  </si>
  <si>
    <t>データ：障がい種別×「問33　悩みや心配事を相談する人」</t>
    <rPh sb="15" eb="16">
      <t>ナヤ</t>
    </rPh>
    <rPh sb="18" eb="21">
      <t>シンパイゴト</t>
    </rPh>
    <rPh sb="22" eb="24">
      <t>ソウダン</t>
    </rPh>
    <rPh sb="26" eb="27">
      <t>ヒト</t>
    </rPh>
    <phoneticPr fontId="1"/>
  </si>
  <si>
    <t>家族</t>
    <rPh sb="0" eb="2">
      <t>カゾク</t>
    </rPh>
    <phoneticPr fontId="1"/>
  </si>
  <si>
    <t>友だち</t>
    <rPh sb="0" eb="1">
      <t>トモ</t>
    </rPh>
    <phoneticPr fontId="1"/>
  </si>
  <si>
    <t>ヘルパーや
施設等職員</t>
    <rPh sb="6" eb="8">
      <t>シセツ</t>
    </rPh>
    <rPh sb="8" eb="9">
      <t>トウ</t>
    </rPh>
    <rPh sb="9" eb="11">
      <t>ショクイン</t>
    </rPh>
    <phoneticPr fontId="1"/>
  </si>
  <si>
    <t>学校の先生・
職場の人</t>
    <rPh sb="0" eb="2">
      <t>ガッコウ</t>
    </rPh>
    <rPh sb="3" eb="5">
      <t>センセイ</t>
    </rPh>
    <rPh sb="7" eb="9">
      <t>ショクバ</t>
    </rPh>
    <rPh sb="10" eb="11">
      <t>ヒト</t>
    </rPh>
    <phoneticPr fontId="1"/>
  </si>
  <si>
    <t>相談機関</t>
    <rPh sb="0" eb="2">
      <t>ソウダン</t>
    </rPh>
    <rPh sb="2" eb="4">
      <t>キカン</t>
    </rPh>
    <phoneticPr fontId="1"/>
  </si>
  <si>
    <t>医師・看護師</t>
    <rPh sb="0" eb="2">
      <t>イシ</t>
    </rPh>
    <rPh sb="3" eb="6">
      <t>カンゴシ</t>
    </rPh>
    <phoneticPr fontId="1"/>
  </si>
  <si>
    <t>いない</t>
    <phoneticPr fontId="1"/>
  </si>
  <si>
    <t>※無回答及び「その他」を除く</t>
    <rPh sb="1" eb="4">
      <t>ムカイトウ</t>
    </rPh>
    <rPh sb="4" eb="5">
      <t>オヨ</t>
    </rPh>
    <rPh sb="9" eb="10">
      <t>タ</t>
    </rPh>
    <rPh sb="12" eb="13">
      <t>ノゾ</t>
    </rPh>
    <phoneticPr fontId="1"/>
  </si>
  <si>
    <t>○「高齢の親と同居する40代以上の障がい者」の主な相談相手は、「家族」と「いない」で半数以上を占めており、家の外に</t>
    <rPh sb="23" eb="24">
      <t>オモ</t>
    </rPh>
    <rPh sb="25" eb="27">
      <t>ソウダン</t>
    </rPh>
    <rPh sb="27" eb="29">
      <t>アイテ</t>
    </rPh>
    <rPh sb="32" eb="34">
      <t>カゾク</t>
    </rPh>
    <rPh sb="42" eb="44">
      <t>ハンスウ</t>
    </rPh>
    <rPh sb="44" eb="46">
      <t>イジョウ</t>
    </rPh>
    <rPh sb="47" eb="48">
      <t>シ</t>
    </rPh>
    <rPh sb="53" eb="54">
      <t>イエ</t>
    </rPh>
    <rPh sb="55" eb="56">
      <t>ソト</t>
    </rPh>
    <phoneticPr fontId="1"/>
  </si>
  <si>
    <t>　相談できる相手がいない場合が多い傾向が確認できた。</t>
    <rPh sb="1" eb="3">
      <t>ソウダン</t>
    </rPh>
    <rPh sb="6" eb="8">
      <t>アイテ</t>
    </rPh>
    <rPh sb="12" eb="14">
      <t>バアイ</t>
    </rPh>
    <rPh sb="15" eb="16">
      <t>オオ</t>
    </rPh>
    <rPh sb="17" eb="19">
      <t>ケイコウ</t>
    </rPh>
    <rPh sb="20" eb="22">
      <t>カクニン</t>
    </rPh>
    <phoneticPr fontId="1"/>
  </si>
  <si>
    <t>【４：希望する暮らしに必要な支援について】</t>
    <rPh sb="3" eb="5">
      <t>キボウ</t>
    </rPh>
    <rPh sb="7" eb="8">
      <t>ク</t>
    </rPh>
    <rPh sb="11" eb="13">
      <t>ヒツヨウ</t>
    </rPh>
    <rPh sb="14" eb="16">
      <t>シエン</t>
    </rPh>
    <phoneticPr fontId="1"/>
  </si>
  <si>
    <t>データ①：障がい種別×「問４　希望する暮らし」</t>
    <rPh sb="15" eb="17">
      <t>キボウ</t>
    </rPh>
    <rPh sb="19" eb="20">
      <t>ク</t>
    </rPh>
    <phoneticPr fontId="1"/>
  </si>
  <si>
    <t>※無回答除く</t>
    <rPh sb="1" eb="4">
      <t>ムカイトウ</t>
    </rPh>
    <rPh sb="4" eb="5">
      <t>ノゾ</t>
    </rPh>
    <phoneticPr fontId="1"/>
  </si>
  <si>
    <t>データ②：「問４　希望する暮らし」×「問19　希望する暮らしに必要なこと」（回答は複数回答可）</t>
    <rPh sb="19" eb="20">
      <t>トイ</t>
    </rPh>
    <rPh sb="23" eb="25">
      <t>キボウ</t>
    </rPh>
    <rPh sb="27" eb="28">
      <t>ク</t>
    </rPh>
    <rPh sb="31" eb="33">
      <t>ヒツヨウ</t>
    </rPh>
    <phoneticPr fontId="1"/>
  </si>
  <si>
    <t>ＧＨ</t>
    <phoneticPr fontId="1"/>
  </si>
  <si>
    <t>ＧＨ以外の住宅</t>
    <rPh sb="2" eb="4">
      <t>イガイ</t>
    </rPh>
    <rPh sb="5" eb="7">
      <t>ジュウタク</t>
    </rPh>
    <phoneticPr fontId="1"/>
  </si>
  <si>
    <t>日常生活の介助や支援の充実</t>
    <phoneticPr fontId="1"/>
  </si>
  <si>
    <t>一人で暮らす</t>
    <phoneticPr fontId="1"/>
  </si>
  <si>
    <t>親や兄弟と暮らす</t>
    <phoneticPr fontId="1"/>
  </si>
  <si>
    <t>配偶者等と暮らす</t>
    <phoneticPr fontId="1"/>
  </si>
  <si>
    <t>友達・グループで暮らす</t>
    <phoneticPr fontId="1"/>
  </si>
  <si>
    <t>入所施設で暮らす</t>
    <phoneticPr fontId="1"/>
  </si>
  <si>
    <t>病院で暮らす</t>
    <phoneticPr fontId="1"/>
  </si>
  <si>
    <t>○「高齢の親と同居する40代以上の障がい者」が希望する暮らしは、「親や兄弟と暮らす」が突出して多かった（データ①）。</t>
    <rPh sb="23" eb="25">
      <t>キボウ</t>
    </rPh>
    <rPh sb="27" eb="28">
      <t>ク</t>
    </rPh>
    <rPh sb="33" eb="34">
      <t>オヤ</t>
    </rPh>
    <rPh sb="35" eb="37">
      <t>キョウダイ</t>
    </rPh>
    <rPh sb="38" eb="39">
      <t>ク</t>
    </rPh>
    <rPh sb="43" eb="45">
      <t>トッシュツ</t>
    </rPh>
    <rPh sb="47" eb="48">
      <t>オオ</t>
    </rPh>
    <phoneticPr fontId="1"/>
  </si>
  <si>
    <t>　また、希望する暮らしの形態と、その暮らしのために必要なことをクロス集計したところ、「親や兄弟と暮らす」を選択した</t>
    <rPh sb="4" eb="6">
      <t>キボウ</t>
    </rPh>
    <rPh sb="8" eb="9">
      <t>ク</t>
    </rPh>
    <rPh sb="12" eb="14">
      <t>ケイタイ</t>
    </rPh>
    <rPh sb="18" eb="19">
      <t>ク</t>
    </rPh>
    <rPh sb="25" eb="27">
      <t>ヒツヨウ</t>
    </rPh>
    <rPh sb="34" eb="36">
      <t>シュウケイ</t>
    </rPh>
    <rPh sb="53" eb="55">
      <t>センタク</t>
    </rPh>
    <phoneticPr fontId="1"/>
  </si>
  <si>
    <t>　者が最も多くの支援を必要としており、その内容は、「日常生活の介助や支援の充実」「お金の管理」「交流や相談の場」</t>
    <rPh sb="1" eb="2">
      <t>モノ</t>
    </rPh>
    <rPh sb="3" eb="4">
      <t>モット</t>
    </rPh>
    <rPh sb="5" eb="6">
      <t>オオ</t>
    </rPh>
    <rPh sb="8" eb="10">
      <t>シエン</t>
    </rPh>
    <rPh sb="11" eb="13">
      <t>ヒツヨウ</t>
    </rPh>
    <rPh sb="21" eb="23">
      <t>ナイヨウ</t>
    </rPh>
    <rPh sb="42" eb="43">
      <t>カネ</t>
    </rPh>
    <rPh sb="44" eb="46">
      <t>カンリ</t>
    </rPh>
    <rPh sb="48" eb="50">
      <t>コウリュウ</t>
    </rPh>
    <rPh sb="51" eb="53">
      <t>ソウダン</t>
    </rPh>
    <rPh sb="54" eb="55">
      <t>バ</t>
    </rPh>
    <phoneticPr fontId="1"/>
  </si>
  <si>
    <t>　「理解や配慮」と様々であった（データ②）。</t>
    <rPh sb="9" eb="11">
      <t>サマザマ</t>
    </rPh>
    <phoneticPr fontId="1"/>
  </si>
  <si>
    <t>■親と同居している場合の親の年代について</t>
    <phoneticPr fontId="1"/>
  </si>
  <si>
    <t>親と同居している場合の、障がい種別の親の年代を知る為、「問４　今の暮らし」で、「２　親や兄弟と暮らす」を選んだ回答者を抽出し、1437名を元データとした上で、障がい種別と、親の年齢のクロス集計を行った。
（参考）本調査の回答者のボリュームゾーン
　・身体：60代～80代（全体の60.2％）　・知的：0～40代（全体の85.4％）　・精神：30代～70代（全体の85.7％）
　・難病：40代～70代（全体の72.5％）　・発達：0～40代（全体の91.4％）</t>
    <rPh sb="0" eb="1">
      <t>オヤ</t>
    </rPh>
    <rPh sb="2" eb="4">
      <t>ドウキョ</t>
    </rPh>
    <rPh sb="8" eb="10">
      <t>バアイ</t>
    </rPh>
    <rPh sb="12" eb="13">
      <t>ショウ</t>
    </rPh>
    <rPh sb="15" eb="17">
      <t>シュベツ</t>
    </rPh>
    <rPh sb="18" eb="19">
      <t>オヤ</t>
    </rPh>
    <rPh sb="20" eb="22">
      <t>ネンダイ</t>
    </rPh>
    <rPh sb="23" eb="24">
      <t>シ</t>
    </rPh>
    <rPh sb="25" eb="26">
      <t>タメ</t>
    </rPh>
    <rPh sb="28" eb="29">
      <t>トイ</t>
    </rPh>
    <rPh sb="31" eb="32">
      <t>イマ</t>
    </rPh>
    <rPh sb="33" eb="34">
      <t>ク</t>
    </rPh>
    <rPh sb="55" eb="57">
      <t>カイトウ</t>
    </rPh>
    <rPh sb="57" eb="58">
      <t>シャ</t>
    </rPh>
    <rPh sb="59" eb="61">
      <t>チュウシュツ</t>
    </rPh>
    <rPh sb="67" eb="68">
      <t>メイ</t>
    </rPh>
    <rPh sb="69" eb="70">
      <t>モト</t>
    </rPh>
    <rPh sb="76" eb="77">
      <t>ウエ</t>
    </rPh>
    <rPh sb="79" eb="80">
      <t>ショウ</t>
    </rPh>
    <rPh sb="82" eb="84">
      <t>シュベツ</t>
    </rPh>
    <rPh sb="86" eb="87">
      <t>オヤ</t>
    </rPh>
    <rPh sb="88" eb="90">
      <t>ネンレイ</t>
    </rPh>
    <rPh sb="94" eb="96">
      <t>シュウケイ</t>
    </rPh>
    <rPh sb="97" eb="98">
      <t>オコナ</t>
    </rPh>
    <phoneticPr fontId="1"/>
  </si>
  <si>
    <t>データ：障がい種別×「問４　「２　親や兄弟と暮らす」を選んだ場合の親の年齢」</t>
    <rPh sb="4" eb="5">
      <t>ショウ</t>
    </rPh>
    <rPh sb="7" eb="9">
      <t>シュベツ</t>
    </rPh>
    <rPh sb="11" eb="12">
      <t>トイ</t>
    </rPh>
    <rPh sb="17" eb="18">
      <t>オヤ</t>
    </rPh>
    <rPh sb="19" eb="21">
      <t>キョウダイ</t>
    </rPh>
    <rPh sb="22" eb="23">
      <t>ク</t>
    </rPh>
    <rPh sb="27" eb="28">
      <t>エラ</t>
    </rPh>
    <rPh sb="30" eb="32">
      <t>バアイ</t>
    </rPh>
    <rPh sb="33" eb="34">
      <t>オヤ</t>
    </rPh>
    <rPh sb="35" eb="37">
      <t>ネンレイ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</si>
  <si>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</si>
  <si>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</si>
  <si>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</si>
  <si>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</si>
  <si>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</si>
  <si>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</si>
  <si>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</si>
  <si>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</si>
  <si>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無回答</t>
  </si>
  <si>
    <t>父親</t>
    <rPh sb="0" eb="2">
      <t>チチオヤ</t>
    </rPh>
    <phoneticPr fontId="1"/>
  </si>
  <si>
    <t>母親</t>
    <rPh sb="0" eb="2">
      <t>ハハオヤ</t>
    </rPh>
    <phoneticPr fontId="1"/>
  </si>
  <si>
    <t>＜データからわかること＞</t>
    <phoneticPr fontId="1"/>
  </si>
  <si>
    <t>○回答者のボリュームゾーンが、0代から40代に集中している知的障がいと発達障がいについては、40代から50代の親との同居が多かった。</t>
    <rPh sb="1" eb="3">
      <t>カイトウ</t>
    </rPh>
    <rPh sb="3" eb="4">
      <t>シャ</t>
    </rPh>
    <rPh sb="16" eb="17">
      <t>ダイ</t>
    </rPh>
    <rPh sb="21" eb="22">
      <t>ダイ</t>
    </rPh>
    <rPh sb="23" eb="25">
      <t>シュウチュウ</t>
    </rPh>
    <rPh sb="29" eb="31">
      <t>チテキ</t>
    </rPh>
    <rPh sb="31" eb="32">
      <t>ショウ</t>
    </rPh>
    <rPh sb="35" eb="37">
      <t>ハッタツ</t>
    </rPh>
    <rPh sb="37" eb="38">
      <t>ショウ</t>
    </rPh>
    <rPh sb="48" eb="49">
      <t>ダイ</t>
    </rPh>
    <rPh sb="53" eb="54">
      <t>ダイ</t>
    </rPh>
    <rPh sb="55" eb="56">
      <t>オヤ</t>
    </rPh>
    <rPh sb="58" eb="60">
      <t>ドウキョ</t>
    </rPh>
    <rPh sb="61" eb="62">
      <t>オオ</t>
    </rPh>
    <phoneticPr fontId="1"/>
  </si>
  <si>
    <t>○また、回答者のボリュームゾーンが高齢に偏っている身体障がいや精神障がいについて、精神障がいは高齢の親と同居している状況が</t>
    <rPh sb="4" eb="6">
      <t>カイトウ</t>
    </rPh>
    <rPh sb="6" eb="7">
      <t>シャ</t>
    </rPh>
    <rPh sb="17" eb="19">
      <t>コウレイ</t>
    </rPh>
    <rPh sb="20" eb="21">
      <t>カタヨ</t>
    </rPh>
    <rPh sb="25" eb="27">
      <t>シンタイ</t>
    </rPh>
    <rPh sb="27" eb="28">
      <t>ショウ</t>
    </rPh>
    <rPh sb="31" eb="33">
      <t>セイシン</t>
    </rPh>
    <rPh sb="33" eb="34">
      <t>ショウ</t>
    </rPh>
    <rPh sb="41" eb="43">
      <t>セイシン</t>
    </rPh>
    <rPh sb="43" eb="44">
      <t>ショウ</t>
    </rPh>
    <rPh sb="47" eb="49">
      <t>コウレイ</t>
    </rPh>
    <rPh sb="50" eb="51">
      <t>オヤ</t>
    </rPh>
    <rPh sb="52" eb="54">
      <t>ドウキョ</t>
    </rPh>
    <rPh sb="58" eb="60">
      <t>ジョウキョウ</t>
    </rPh>
    <phoneticPr fontId="1"/>
  </si>
  <si>
    <t>　見られるが、身体障がいは、若い親との同居が際立っていた。</t>
    <rPh sb="1" eb="2">
      <t>ミ</t>
    </rPh>
    <rPh sb="7" eb="9">
      <t>シンタイ</t>
    </rPh>
    <rPh sb="9" eb="10">
      <t>ショウ</t>
    </rPh>
    <rPh sb="14" eb="15">
      <t>ワカ</t>
    </rPh>
    <rPh sb="16" eb="17">
      <t>オヤ</t>
    </rPh>
    <rPh sb="19" eb="21">
      <t>ドウキョ</t>
    </rPh>
    <rPh sb="22" eb="24">
      <t>キワダ</t>
    </rPh>
    <phoneticPr fontId="1"/>
  </si>
  <si>
    <t>■施設入所者の困りごととニーズについて</t>
    <rPh sb="1" eb="3">
      <t>シセツ</t>
    </rPh>
    <rPh sb="3" eb="6">
      <t>ニュウショシャ</t>
    </rPh>
    <rPh sb="7" eb="8">
      <t>コマ</t>
    </rPh>
    <phoneticPr fontId="1"/>
  </si>
  <si>
    <t>現在、施設に入所している障がい者について、その状況や困りごとを把握し、今後希望する暮らしと、そのためのニーズを把握することを目的として、分析を行うこととする。
まず、本調査の回答から、「現在入所施設で暮らしている」の条件でデータを抽出し、元データとする。※該当者 ⇒ ８９人（身体：22人、精神：8人、知的：56人、難病：1人、発達2人）
その上で、「１．平日と休日の過ごし方」「２．様々な場面での困りごと」の側面から状況を把握できるよう集計するとともに、このような状態像にある方々の「３．希望する暮らしに必要なこと」を明らかにする。</t>
    <rPh sb="0" eb="2">
      <t>ゲンザイ</t>
    </rPh>
    <rPh sb="3" eb="5">
      <t>シセツ</t>
    </rPh>
    <rPh sb="6" eb="8">
      <t>ニュウショ</t>
    </rPh>
    <rPh sb="23" eb="25">
      <t>ジョウキョウ</t>
    </rPh>
    <rPh sb="26" eb="27">
      <t>コマ</t>
    </rPh>
    <rPh sb="31" eb="33">
      <t>ハアク</t>
    </rPh>
    <rPh sb="35" eb="37">
      <t>コンゴ</t>
    </rPh>
    <rPh sb="37" eb="39">
      <t>キボウ</t>
    </rPh>
    <rPh sb="41" eb="42">
      <t>ク</t>
    </rPh>
    <rPh sb="55" eb="57">
      <t>ハアク</t>
    </rPh>
    <rPh sb="62" eb="64">
      <t>モクテキ</t>
    </rPh>
    <rPh sb="68" eb="70">
      <t>ブンセキ</t>
    </rPh>
    <rPh sb="71" eb="72">
      <t>オコナ</t>
    </rPh>
    <rPh sb="83" eb="86">
      <t>ホンチョウサ</t>
    </rPh>
    <rPh sb="87" eb="89">
      <t>カイトウ</t>
    </rPh>
    <rPh sb="93" eb="95">
      <t>ゲンザイ</t>
    </rPh>
    <rPh sb="95" eb="97">
      <t>ニュウショ</t>
    </rPh>
    <rPh sb="97" eb="99">
      <t>シセツ</t>
    </rPh>
    <rPh sb="100" eb="101">
      <t>ク</t>
    </rPh>
    <rPh sb="119" eb="120">
      <t>モト</t>
    </rPh>
    <rPh sb="172" eb="173">
      <t>ウエ</t>
    </rPh>
    <rPh sb="178" eb="180">
      <t>ヘイジツ</t>
    </rPh>
    <rPh sb="181" eb="183">
      <t>キュウジツ</t>
    </rPh>
    <rPh sb="184" eb="185">
      <t>ス</t>
    </rPh>
    <rPh sb="187" eb="188">
      <t>カタ</t>
    </rPh>
    <rPh sb="192" eb="194">
      <t>サマザマ</t>
    </rPh>
    <rPh sb="195" eb="197">
      <t>バメン</t>
    </rPh>
    <rPh sb="199" eb="200">
      <t>コマ</t>
    </rPh>
    <rPh sb="205" eb="207">
      <t>ソクメン</t>
    </rPh>
    <rPh sb="209" eb="211">
      <t>ジョウキョウ</t>
    </rPh>
    <rPh sb="212" eb="214">
      <t>ハアク</t>
    </rPh>
    <rPh sb="219" eb="221">
      <t>シュウケイ</t>
    </rPh>
    <rPh sb="233" eb="235">
      <t>ジョウタイ</t>
    </rPh>
    <rPh sb="235" eb="236">
      <t>ゾウ</t>
    </rPh>
    <rPh sb="239" eb="241">
      <t>カタガタ</t>
    </rPh>
    <rPh sb="245" eb="247">
      <t>キボウ</t>
    </rPh>
    <rPh sb="249" eb="250">
      <t>ク</t>
    </rPh>
    <rPh sb="253" eb="255">
      <t>ヒツヨウ</t>
    </rPh>
    <rPh sb="260" eb="261">
      <t>アキ</t>
    </rPh>
    <phoneticPr fontId="1"/>
  </si>
  <si>
    <t>【１．平日と休日の過ごし方について】</t>
    <rPh sb="3" eb="5">
      <t>ヘイジツ</t>
    </rPh>
    <rPh sb="6" eb="8">
      <t>キュウジツ</t>
    </rPh>
    <rPh sb="9" eb="10">
      <t>ス</t>
    </rPh>
    <rPh sb="12" eb="13">
      <t>カタ</t>
    </rPh>
    <phoneticPr fontId="1"/>
  </si>
  <si>
    <t>データ①：「問15　現在の平日と休日の過ごし方」の回答状況</t>
    <phoneticPr fontId="1"/>
  </si>
  <si>
    <t>データ②：「問16　希望する平日と休日の過ごし方」の回答状況</t>
    <rPh sb="10" eb="12">
      <t>キボウ</t>
    </rPh>
    <phoneticPr fontId="1"/>
  </si>
  <si>
    <t>＜データからわかること＞</t>
    <phoneticPr fontId="1"/>
  </si>
  <si>
    <t>○データ①とデータ②を比較すると、施設入所者の多くが、現在は、平日も休日も、「外出はほとんどしない」と回答している</t>
    <rPh sb="11" eb="13">
      <t>ヒカク</t>
    </rPh>
    <rPh sb="17" eb="19">
      <t>シセツ</t>
    </rPh>
    <rPh sb="19" eb="22">
      <t>ニュウショシャ</t>
    </rPh>
    <rPh sb="23" eb="24">
      <t>オオ</t>
    </rPh>
    <rPh sb="27" eb="29">
      <t>ゲンザイ</t>
    </rPh>
    <rPh sb="31" eb="33">
      <t>ヘイジツ</t>
    </rPh>
    <rPh sb="34" eb="36">
      <t>キュウジツ</t>
    </rPh>
    <rPh sb="39" eb="41">
      <t>ガイシュツ</t>
    </rPh>
    <rPh sb="51" eb="53">
      <t>カイトウ</t>
    </rPh>
    <phoneticPr fontId="1"/>
  </si>
  <si>
    <t>　が、希望としては、特に休日には、「買い物・趣味・社会活動」のために外出したいと感じていることが読み取れる。</t>
    <rPh sb="3" eb="5">
      <t>キボウ</t>
    </rPh>
    <rPh sb="10" eb="11">
      <t>トク</t>
    </rPh>
    <rPh sb="12" eb="14">
      <t>キュウジツ</t>
    </rPh>
    <rPh sb="18" eb="19">
      <t>カ</t>
    </rPh>
    <rPh sb="20" eb="21">
      <t>モノ</t>
    </rPh>
    <rPh sb="22" eb="24">
      <t>シュミ</t>
    </rPh>
    <rPh sb="25" eb="27">
      <t>シャカイ</t>
    </rPh>
    <rPh sb="27" eb="29">
      <t>カツドウ</t>
    </rPh>
    <rPh sb="34" eb="36">
      <t>ガイシュツ</t>
    </rPh>
    <rPh sb="40" eb="41">
      <t>カン</t>
    </rPh>
    <rPh sb="48" eb="49">
      <t>ヨ</t>
    </rPh>
    <rPh sb="50" eb="51">
      <t>ト</t>
    </rPh>
    <phoneticPr fontId="1"/>
  </si>
  <si>
    <t>【２．様々な場面での困りごとについて】</t>
    <rPh sb="3" eb="5">
      <t>サマザマ</t>
    </rPh>
    <rPh sb="6" eb="8">
      <t>バメン</t>
    </rPh>
    <rPh sb="10" eb="11">
      <t>コマ</t>
    </rPh>
    <phoneticPr fontId="1"/>
  </si>
  <si>
    <t>データ①：障がい種別×「問18　日常生活の中の困りごと」（回答は複数回答可）</t>
    <phoneticPr fontId="1"/>
  </si>
  <si>
    <t>バリアフリー</t>
    <phoneticPr fontId="1"/>
  </si>
  <si>
    <t>データ②：障がい種別×「問20　外出時の困りごと」（回答は複数回答可）</t>
    <rPh sb="16" eb="18">
      <t>ガイシュツ</t>
    </rPh>
    <rPh sb="18" eb="19">
      <t>ジ</t>
    </rPh>
    <rPh sb="20" eb="21">
      <t>コマ</t>
    </rPh>
    <phoneticPr fontId="1"/>
  </si>
  <si>
    <t>＜データからわかること＞</t>
    <phoneticPr fontId="1"/>
  </si>
  <si>
    <t>○日常生活の中の困りごとについて、特徴的な回答の分布は確認できなかったが、比較的「収入」「移動」「障がい程度の重度化</t>
    <rPh sb="1" eb="3">
      <t>ニチジョウ</t>
    </rPh>
    <rPh sb="3" eb="5">
      <t>セイカツ</t>
    </rPh>
    <rPh sb="6" eb="7">
      <t>ナカ</t>
    </rPh>
    <rPh sb="8" eb="9">
      <t>コマ</t>
    </rPh>
    <rPh sb="37" eb="40">
      <t>ヒカクテキ</t>
    </rPh>
    <rPh sb="41" eb="43">
      <t>シュウニュウ</t>
    </rPh>
    <rPh sb="45" eb="47">
      <t>イドウ</t>
    </rPh>
    <rPh sb="49" eb="50">
      <t>ショウ</t>
    </rPh>
    <rPh sb="52" eb="54">
      <t>テイド</t>
    </rPh>
    <rPh sb="55" eb="57">
      <t>ジュウド</t>
    </rPh>
    <rPh sb="57" eb="58">
      <t>カ</t>
    </rPh>
    <phoneticPr fontId="1"/>
  </si>
  <si>
    <t>　」という回答が多かった（データ①）。</t>
    <phoneticPr fontId="1"/>
  </si>
  <si>
    <t>○外出時の困りごとについては、移動支援が使いにくい（使えない）ことや、公共交通の利用しにくさについての回答が多かった。</t>
    <rPh sb="1" eb="3">
      <t>ガイシュツ</t>
    </rPh>
    <rPh sb="3" eb="4">
      <t>ジ</t>
    </rPh>
    <rPh sb="5" eb="6">
      <t>コマ</t>
    </rPh>
    <rPh sb="15" eb="17">
      <t>イドウ</t>
    </rPh>
    <rPh sb="17" eb="19">
      <t>シエン</t>
    </rPh>
    <rPh sb="20" eb="21">
      <t>ツカ</t>
    </rPh>
    <rPh sb="26" eb="27">
      <t>ツカ</t>
    </rPh>
    <rPh sb="35" eb="37">
      <t>コウキョウ</t>
    </rPh>
    <rPh sb="37" eb="39">
      <t>コウツウ</t>
    </rPh>
    <rPh sb="40" eb="42">
      <t>リヨウ</t>
    </rPh>
    <rPh sb="51" eb="53">
      <t>カイトウ</t>
    </rPh>
    <rPh sb="54" eb="55">
      <t>オオ</t>
    </rPh>
    <phoneticPr fontId="1"/>
  </si>
  <si>
    <t>　（データ②）</t>
    <phoneticPr fontId="1"/>
  </si>
  <si>
    <t>○余暇活動の困りごとについては、特徴的な回答の分布は確認できなかったが、比較的「介助や支援の不足」「状態が不安定」</t>
    <rPh sb="1" eb="3">
      <t>ヨカ</t>
    </rPh>
    <rPh sb="3" eb="5">
      <t>カツドウ</t>
    </rPh>
    <rPh sb="6" eb="7">
      <t>コマ</t>
    </rPh>
    <rPh sb="16" eb="19">
      <t>トクチョウテキ</t>
    </rPh>
    <rPh sb="20" eb="22">
      <t>カイトウ</t>
    </rPh>
    <rPh sb="23" eb="25">
      <t>ブンプ</t>
    </rPh>
    <rPh sb="26" eb="28">
      <t>カクニン</t>
    </rPh>
    <rPh sb="36" eb="39">
      <t>ヒカクテキ</t>
    </rPh>
    <rPh sb="40" eb="42">
      <t>カイジョ</t>
    </rPh>
    <rPh sb="43" eb="45">
      <t>シエン</t>
    </rPh>
    <rPh sb="46" eb="48">
      <t>フソク</t>
    </rPh>
    <rPh sb="50" eb="52">
      <t>ジョウタイ</t>
    </rPh>
    <rPh sb="53" eb="56">
      <t>フアンテイ</t>
    </rPh>
    <phoneticPr fontId="1"/>
  </si>
  <si>
    <t>　「金銭的な余裕のなさ」という回答が多かった（データ③）。</t>
    <phoneticPr fontId="1"/>
  </si>
  <si>
    <t>【３．希望する暮らしに必要なことについて】</t>
    <rPh sb="3" eb="5">
      <t>キボウ</t>
    </rPh>
    <rPh sb="7" eb="8">
      <t>ク</t>
    </rPh>
    <rPh sb="11" eb="13">
      <t>ヒツヨウ</t>
    </rPh>
    <phoneticPr fontId="1"/>
  </si>
  <si>
    <t>データ①：障がい種別×「問４　希望する暮らし」</t>
    <phoneticPr fontId="1"/>
  </si>
  <si>
    <t>データ②：障がい種別×「問19　希望する暮らしに必要なこと」（回答は複数回答可）</t>
    <phoneticPr fontId="1"/>
  </si>
  <si>
    <t>ＧＨ</t>
    <phoneticPr fontId="1"/>
  </si>
  <si>
    <t>日常生活の介助や支援の充実</t>
    <phoneticPr fontId="1"/>
  </si>
  <si>
    <t>○現在、施設に入所している方が、今後希望する暮らしとしては、「入所施設で暮らす」「病院で暮らす」の回答が大半を占めてい</t>
    <rPh sb="1" eb="3">
      <t>ゲンザイ</t>
    </rPh>
    <rPh sb="4" eb="6">
      <t>シセツ</t>
    </rPh>
    <rPh sb="7" eb="9">
      <t>ニュウショ</t>
    </rPh>
    <rPh sb="13" eb="14">
      <t>カタ</t>
    </rPh>
    <rPh sb="16" eb="18">
      <t>コンゴ</t>
    </rPh>
    <rPh sb="18" eb="20">
      <t>キボウ</t>
    </rPh>
    <rPh sb="22" eb="23">
      <t>ク</t>
    </rPh>
    <rPh sb="31" eb="33">
      <t>ニュウショ</t>
    </rPh>
    <rPh sb="33" eb="35">
      <t>シセツ</t>
    </rPh>
    <rPh sb="36" eb="37">
      <t>ク</t>
    </rPh>
    <rPh sb="41" eb="43">
      <t>ビョウイン</t>
    </rPh>
    <rPh sb="44" eb="45">
      <t>ク</t>
    </rPh>
    <rPh sb="49" eb="51">
      <t>カイトウ</t>
    </rPh>
    <rPh sb="52" eb="54">
      <t>タイハン</t>
    </rPh>
    <rPh sb="55" eb="56">
      <t>シ</t>
    </rPh>
    <phoneticPr fontId="1"/>
  </si>
  <si>
    <t>　た（データ①）。</t>
    <phoneticPr fontId="1"/>
  </si>
  <si>
    <t>○また、そのような暮らしを実現するために必要なこととして、「入所施設が多くあること」「日常生活の介助や支援が充実してい</t>
    <rPh sb="9" eb="10">
      <t>ク</t>
    </rPh>
    <rPh sb="13" eb="15">
      <t>ジツゲン</t>
    </rPh>
    <rPh sb="20" eb="22">
      <t>ヒツヨウ</t>
    </rPh>
    <rPh sb="30" eb="32">
      <t>ニュウショ</t>
    </rPh>
    <rPh sb="32" eb="34">
      <t>シセツ</t>
    </rPh>
    <rPh sb="35" eb="36">
      <t>オオ</t>
    </rPh>
    <rPh sb="43" eb="45">
      <t>ニチジョウ</t>
    </rPh>
    <rPh sb="45" eb="47">
      <t>セイカツ</t>
    </rPh>
    <rPh sb="48" eb="50">
      <t>カイジョ</t>
    </rPh>
    <rPh sb="51" eb="53">
      <t>シエン</t>
    </rPh>
    <rPh sb="54" eb="56">
      <t>ジュウジツ</t>
    </rPh>
    <phoneticPr fontId="1"/>
  </si>
  <si>
    <t>　ること」の回答が多い（データ②）。</t>
    <phoneticPr fontId="1"/>
  </si>
  <si>
    <t>■年齢、障がい程度別の通院回数と、通院回数に応じた医療費の負担感について</t>
    <rPh sb="1" eb="3">
      <t>ネンレイ</t>
    </rPh>
    <rPh sb="4" eb="5">
      <t>ショウ</t>
    </rPh>
    <rPh sb="7" eb="9">
      <t>テイド</t>
    </rPh>
    <rPh sb="9" eb="10">
      <t>ベツ</t>
    </rPh>
    <rPh sb="17" eb="19">
      <t>ツウイン</t>
    </rPh>
    <rPh sb="19" eb="21">
      <t>カイスウ</t>
    </rPh>
    <rPh sb="22" eb="23">
      <t>オウ</t>
    </rPh>
    <rPh sb="25" eb="27">
      <t>イリョウ</t>
    </rPh>
    <rPh sb="27" eb="28">
      <t>ヒ</t>
    </rPh>
    <rPh sb="29" eb="31">
      <t>フタン</t>
    </rPh>
    <rPh sb="31" eb="32">
      <t>カン</t>
    </rPh>
    <phoneticPr fontId="1"/>
  </si>
  <si>
    <t>地域で暮らす障がい者にとって、通院や、それに伴う医療費は重要なファクターを占める。
そこで、「１．年齢、障がい程度別の通院の状況」と、「２．通院の頻度と医療費の負担感」について把握を試みることとする。
なお、この際、年齢を65歳以上と65歳未満に分けてデータを整理するため、年齢について記載のなかった回答を除外したものを元データとする。</t>
    <rPh sb="0" eb="2">
      <t>チイキ</t>
    </rPh>
    <rPh sb="3" eb="4">
      <t>ク</t>
    </rPh>
    <rPh sb="6" eb="7">
      <t>ショウ</t>
    </rPh>
    <rPh sb="9" eb="10">
      <t>シャ</t>
    </rPh>
    <rPh sb="15" eb="17">
      <t>ツウイン</t>
    </rPh>
    <rPh sb="22" eb="23">
      <t>トモナ</t>
    </rPh>
    <rPh sb="24" eb="27">
      <t>イリョウヒ</t>
    </rPh>
    <rPh sb="28" eb="30">
      <t>ジュウヨウ</t>
    </rPh>
    <rPh sb="37" eb="38">
      <t>シ</t>
    </rPh>
    <rPh sb="88" eb="90">
      <t>ハアク</t>
    </rPh>
    <rPh sb="91" eb="92">
      <t>ココロ</t>
    </rPh>
    <rPh sb="106" eb="107">
      <t>サイ</t>
    </rPh>
    <rPh sb="108" eb="110">
      <t>ネンレイ</t>
    </rPh>
    <rPh sb="113" eb="116">
      <t>サイイジョウ</t>
    </rPh>
    <rPh sb="119" eb="122">
      <t>サイミマン</t>
    </rPh>
    <rPh sb="123" eb="124">
      <t>ワ</t>
    </rPh>
    <rPh sb="130" eb="132">
      <t>セイリ</t>
    </rPh>
    <rPh sb="137" eb="139">
      <t>ネンレイ</t>
    </rPh>
    <rPh sb="143" eb="145">
      <t>キサイ</t>
    </rPh>
    <rPh sb="150" eb="152">
      <t>カイトウ</t>
    </rPh>
    <rPh sb="153" eb="155">
      <t>ジョガイ</t>
    </rPh>
    <rPh sb="160" eb="161">
      <t>モト</t>
    </rPh>
    <phoneticPr fontId="1"/>
  </si>
  <si>
    <t>【１．年齢、障がい程度別の通院の状況について】</t>
    <rPh sb="3" eb="5">
      <t>ネンレイ</t>
    </rPh>
    <rPh sb="6" eb="7">
      <t>ショウ</t>
    </rPh>
    <rPh sb="9" eb="11">
      <t>テイド</t>
    </rPh>
    <rPh sb="11" eb="12">
      <t>ベツ</t>
    </rPh>
    <rPh sb="13" eb="15">
      <t>ツウイン</t>
    </rPh>
    <rPh sb="16" eb="18">
      <t>ジョウキョウ</t>
    </rPh>
    <phoneticPr fontId="1"/>
  </si>
  <si>
    <t>データ①：「問２　年齢（65歳以上・未満）で整理」×「問31　通院回数」</t>
    <rPh sb="6" eb="7">
      <t>トイ</t>
    </rPh>
    <rPh sb="9" eb="11">
      <t>ネンレイ</t>
    </rPh>
    <rPh sb="14" eb="17">
      <t>サイイジョウ</t>
    </rPh>
    <rPh sb="18" eb="20">
      <t>ミマン</t>
    </rPh>
    <rPh sb="22" eb="24">
      <t>セイリ</t>
    </rPh>
    <phoneticPr fontId="1"/>
  </si>
  <si>
    <t>ほとんど毎日
通院している</t>
    <rPh sb="4" eb="6">
      <t>マイニチ</t>
    </rPh>
    <rPh sb="7" eb="9">
      <t>ツウイン</t>
    </rPh>
    <phoneticPr fontId="1"/>
  </si>
  <si>
    <t>週に2回から
3回程度</t>
    <rPh sb="0" eb="1">
      <t>シュウ</t>
    </rPh>
    <rPh sb="3" eb="4">
      <t>カイ</t>
    </rPh>
    <rPh sb="8" eb="9">
      <t>カイ</t>
    </rPh>
    <rPh sb="9" eb="11">
      <t>テイド</t>
    </rPh>
    <phoneticPr fontId="1"/>
  </si>
  <si>
    <t>週に1回程度</t>
    <rPh sb="0" eb="1">
      <t>シュウ</t>
    </rPh>
    <rPh sb="3" eb="4">
      <t>カイ</t>
    </rPh>
    <rPh sb="4" eb="6">
      <t>テイド</t>
    </rPh>
    <phoneticPr fontId="1"/>
  </si>
  <si>
    <t>月に2回から
3回程度</t>
    <rPh sb="0" eb="1">
      <t>ツキ</t>
    </rPh>
    <rPh sb="3" eb="4">
      <t>カイ</t>
    </rPh>
    <rPh sb="8" eb="9">
      <t>カイ</t>
    </rPh>
    <rPh sb="9" eb="11">
      <t>テイド</t>
    </rPh>
    <phoneticPr fontId="1"/>
  </si>
  <si>
    <t>月に1回程度</t>
    <rPh sb="0" eb="1">
      <t>ツキ</t>
    </rPh>
    <rPh sb="3" eb="4">
      <t>カイ</t>
    </rPh>
    <rPh sb="4" eb="6">
      <t>テイド</t>
    </rPh>
    <phoneticPr fontId="1"/>
  </si>
  <si>
    <t>通院していない</t>
    <rPh sb="0" eb="2">
      <t>ツウイン</t>
    </rPh>
    <phoneticPr fontId="1"/>
  </si>
  <si>
    <t>入院している</t>
    <rPh sb="0" eb="2">
      <t>ニュウイン</t>
    </rPh>
    <phoneticPr fontId="1"/>
  </si>
  <si>
    <t>65歳以上</t>
    <rPh sb="2" eb="5">
      <t>サイイジョウ</t>
    </rPh>
    <phoneticPr fontId="1"/>
  </si>
  <si>
    <t>65歳未満</t>
    <rPh sb="2" eb="5">
      <t>サイミマン</t>
    </rPh>
    <phoneticPr fontId="1"/>
  </si>
  <si>
    <t>データ②：「問２　年齢（65歳以上・未満）で整理」×障がい種別×「問31　通院回数」</t>
    <rPh sb="6" eb="7">
      <t>トイ</t>
    </rPh>
    <rPh sb="9" eb="11">
      <t>ネンレイ</t>
    </rPh>
    <rPh sb="14" eb="17">
      <t>サイイジョウ</t>
    </rPh>
    <rPh sb="18" eb="20">
      <t>ミマン</t>
    </rPh>
    <rPh sb="22" eb="24">
      <t>セイリ</t>
    </rPh>
    <rPh sb="26" eb="27">
      <t>ショウ</t>
    </rPh>
    <rPh sb="29" eb="31">
      <t>シュベツ</t>
    </rPh>
    <phoneticPr fontId="1"/>
  </si>
  <si>
    <t>65歳
以上</t>
    <phoneticPr fontId="1"/>
  </si>
  <si>
    <t>65歳
未満</t>
    <phoneticPr fontId="1"/>
  </si>
  <si>
    <t>データ③：障がい種別・程度別×「問31　通院回数」</t>
    <rPh sb="5" eb="6">
      <t>ショウ</t>
    </rPh>
    <rPh sb="8" eb="10">
      <t>シュベツ</t>
    </rPh>
    <rPh sb="11" eb="13">
      <t>テイド</t>
    </rPh>
    <rPh sb="13" eb="14">
      <t>ベツ</t>
    </rPh>
    <phoneticPr fontId="1"/>
  </si>
  <si>
    <t>通院者
の総計</t>
    <rPh sb="0" eb="2">
      <t>ツウイン</t>
    </rPh>
    <rPh sb="2" eb="3">
      <t>シャ</t>
    </rPh>
    <rPh sb="5" eb="7">
      <t>ソウケイ</t>
    </rPh>
    <phoneticPr fontId="1"/>
  </si>
  <si>
    <t>母数</t>
    <rPh sb="0" eb="2">
      <t>ボスウ</t>
    </rPh>
    <phoneticPr fontId="1"/>
  </si>
  <si>
    <t>母数に対する通院者の割合</t>
    <rPh sb="0" eb="2">
      <t>ボスウ</t>
    </rPh>
    <rPh sb="3" eb="4">
      <t>タイ</t>
    </rPh>
    <rPh sb="6" eb="8">
      <t>ツウイン</t>
    </rPh>
    <rPh sb="8" eb="9">
      <t>シャ</t>
    </rPh>
    <rPh sb="10" eb="12">
      <t>ワリアイ</t>
    </rPh>
    <phoneticPr fontId="1"/>
  </si>
  <si>
    <t>身体1級</t>
    <rPh sb="0" eb="2">
      <t>シンタイ</t>
    </rPh>
    <rPh sb="3" eb="4">
      <t>キュウ</t>
    </rPh>
    <phoneticPr fontId="1"/>
  </si>
  <si>
    <t>身体2級</t>
    <rPh sb="0" eb="2">
      <t>シンタイ</t>
    </rPh>
    <rPh sb="3" eb="4">
      <t>キュウ</t>
    </rPh>
    <phoneticPr fontId="1"/>
  </si>
  <si>
    <t>知的Ａ</t>
    <rPh sb="0" eb="2">
      <t>チテキ</t>
    </rPh>
    <phoneticPr fontId="1"/>
  </si>
  <si>
    <t>精神1級</t>
    <rPh sb="0" eb="2">
      <t>セイシン</t>
    </rPh>
    <rPh sb="3" eb="4">
      <t>キュウ</t>
    </rPh>
    <phoneticPr fontId="1"/>
  </si>
  <si>
    <t>精神2級</t>
    <rPh sb="0" eb="2">
      <t>セイシン</t>
    </rPh>
    <rPh sb="3" eb="4">
      <t>キュウ</t>
    </rPh>
    <phoneticPr fontId="1"/>
  </si>
  <si>
    <t>高次脳機能障がい</t>
    <rPh sb="0" eb="2">
      <t>コウジ</t>
    </rPh>
    <rPh sb="2" eb="3">
      <t>ノウ</t>
    </rPh>
    <rPh sb="3" eb="5">
      <t>キノウ</t>
    </rPh>
    <rPh sb="5" eb="6">
      <t>ショウ</t>
    </rPh>
    <phoneticPr fontId="1"/>
  </si>
  <si>
    <t>難病</t>
    <rPh sb="0" eb="2">
      <t>ナンビョウ</t>
    </rPh>
    <phoneticPr fontId="1"/>
  </si>
  <si>
    <t>発達障がい</t>
    <rPh sb="0" eb="2">
      <t>ハッタツ</t>
    </rPh>
    <rPh sb="2" eb="3">
      <t>ショウ</t>
    </rPh>
    <phoneticPr fontId="1"/>
  </si>
  <si>
    <t>＜データからわかること＞</t>
    <phoneticPr fontId="1"/>
  </si>
  <si>
    <t>○65歳以上と65歳未満の層に分類して、通院回数を確認したところ、65歳以上がより頻繁に通院している状況が確認できた。</t>
    <rPh sb="3" eb="6">
      <t>サイイジョウ</t>
    </rPh>
    <rPh sb="9" eb="12">
      <t>サイミマン</t>
    </rPh>
    <rPh sb="13" eb="14">
      <t>ソウ</t>
    </rPh>
    <rPh sb="15" eb="17">
      <t>ブンルイ</t>
    </rPh>
    <rPh sb="20" eb="22">
      <t>ツウイン</t>
    </rPh>
    <rPh sb="22" eb="24">
      <t>カイスウ</t>
    </rPh>
    <rPh sb="25" eb="27">
      <t>カクニン</t>
    </rPh>
    <rPh sb="35" eb="38">
      <t>サイイジョウ</t>
    </rPh>
    <rPh sb="41" eb="43">
      <t>ヒンパン</t>
    </rPh>
    <rPh sb="44" eb="46">
      <t>ツウイン</t>
    </rPh>
    <rPh sb="50" eb="52">
      <t>ジョウキョウ</t>
    </rPh>
    <rPh sb="53" eb="55">
      <t>カクニン</t>
    </rPh>
    <phoneticPr fontId="1"/>
  </si>
  <si>
    <t>　（データ①）また、さらに障がい種別で分析したところ（データ②）、種別ごとの際立った特徴は見当たらなかったが、知的障がい</t>
    <rPh sb="13" eb="14">
      <t>ショウ</t>
    </rPh>
    <rPh sb="16" eb="18">
      <t>シュベツ</t>
    </rPh>
    <rPh sb="19" eb="21">
      <t>ブンセキ</t>
    </rPh>
    <rPh sb="33" eb="35">
      <t>シュベツ</t>
    </rPh>
    <rPh sb="38" eb="40">
      <t>キワダ</t>
    </rPh>
    <rPh sb="42" eb="44">
      <t>トクチョウ</t>
    </rPh>
    <rPh sb="45" eb="47">
      <t>ミア</t>
    </rPh>
    <rPh sb="55" eb="57">
      <t>チテキ</t>
    </rPh>
    <rPh sb="57" eb="58">
      <t>ショウ</t>
    </rPh>
    <phoneticPr fontId="1"/>
  </si>
  <si>
    <t>　は全年齢を通じて医療にかかる頻度が少ない傾向が見られた。</t>
    <rPh sb="2" eb="5">
      <t>ゼンネンレイ</t>
    </rPh>
    <rPh sb="6" eb="7">
      <t>ツウ</t>
    </rPh>
    <rPh sb="9" eb="11">
      <t>イリョウ</t>
    </rPh>
    <rPh sb="15" eb="17">
      <t>ヒンド</t>
    </rPh>
    <rPh sb="18" eb="19">
      <t>スク</t>
    </rPh>
    <rPh sb="21" eb="23">
      <t>ケイコウ</t>
    </rPh>
    <rPh sb="24" eb="25">
      <t>ミ</t>
    </rPh>
    <phoneticPr fontId="1"/>
  </si>
  <si>
    <t>○通院回数を障がい種別や、障がい程度で確認したところ、いずれの層においても通院者の割合は多くを占めていた。（デー</t>
    <rPh sb="1" eb="3">
      <t>ツウイン</t>
    </rPh>
    <rPh sb="3" eb="5">
      <t>カイスウ</t>
    </rPh>
    <rPh sb="6" eb="7">
      <t>ショウ</t>
    </rPh>
    <rPh sb="9" eb="11">
      <t>シュベツ</t>
    </rPh>
    <rPh sb="13" eb="14">
      <t>ショウ</t>
    </rPh>
    <rPh sb="16" eb="18">
      <t>テイド</t>
    </rPh>
    <rPh sb="19" eb="21">
      <t>カクニン</t>
    </rPh>
    <rPh sb="31" eb="32">
      <t>ソウ</t>
    </rPh>
    <rPh sb="37" eb="39">
      <t>ツウイン</t>
    </rPh>
    <rPh sb="39" eb="40">
      <t>シャ</t>
    </rPh>
    <rPh sb="41" eb="43">
      <t>ワリアイ</t>
    </rPh>
    <rPh sb="44" eb="45">
      <t>オオ</t>
    </rPh>
    <rPh sb="47" eb="48">
      <t>シ</t>
    </rPh>
    <phoneticPr fontId="1"/>
  </si>
  <si>
    <t>　　タ③）</t>
    <phoneticPr fontId="1"/>
  </si>
  <si>
    <t>【２．通院の頻度と医療費の負担感について】</t>
    <rPh sb="3" eb="5">
      <t>ツウイン</t>
    </rPh>
    <rPh sb="6" eb="8">
      <t>ヒンド</t>
    </rPh>
    <rPh sb="9" eb="11">
      <t>イリョウ</t>
    </rPh>
    <rPh sb="11" eb="12">
      <t>ヒ</t>
    </rPh>
    <rPh sb="13" eb="15">
      <t>フタン</t>
    </rPh>
    <rPh sb="15" eb="16">
      <t>カン</t>
    </rPh>
    <phoneticPr fontId="1"/>
  </si>
  <si>
    <t>データ①：「問18　日常生活の中の困りごと（収入に関する項目を抜粋）」「問35　余暇活動をする上での困りごと（金銭に関する</t>
    <rPh sb="6" eb="7">
      <t>トイ</t>
    </rPh>
    <rPh sb="10" eb="12">
      <t>ニチジョウ</t>
    </rPh>
    <rPh sb="12" eb="14">
      <t>セイカツ</t>
    </rPh>
    <rPh sb="15" eb="16">
      <t>ナカ</t>
    </rPh>
    <rPh sb="17" eb="18">
      <t>コマ</t>
    </rPh>
    <rPh sb="22" eb="24">
      <t>シュウニュウ</t>
    </rPh>
    <rPh sb="25" eb="26">
      <t>カン</t>
    </rPh>
    <rPh sb="28" eb="30">
      <t>コウモク</t>
    </rPh>
    <rPh sb="31" eb="33">
      <t>バッスイ</t>
    </rPh>
    <rPh sb="36" eb="37">
      <t>トイ</t>
    </rPh>
    <rPh sb="40" eb="42">
      <t>ヨカ</t>
    </rPh>
    <rPh sb="42" eb="44">
      <t>カツドウ</t>
    </rPh>
    <rPh sb="47" eb="48">
      <t>ウエ</t>
    </rPh>
    <rPh sb="50" eb="51">
      <t>コマ</t>
    </rPh>
    <rPh sb="55" eb="57">
      <t>キンセン</t>
    </rPh>
    <rPh sb="58" eb="59">
      <t>カン</t>
    </rPh>
    <phoneticPr fontId="1"/>
  </si>
  <si>
    <t>　　　　　　　項目を抜粋）」（いずれも回答は複数回答可）×「問31　通院回数」</t>
    <phoneticPr fontId="1"/>
  </si>
  <si>
    <t>ほとんど毎日
通院している
(60)</t>
    <rPh sb="4" eb="6">
      <t>マイニチ</t>
    </rPh>
    <rPh sb="7" eb="9">
      <t>ツウイン</t>
    </rPh>
    <phoneticPr fontId="1"/>
  </si>
  <si>
    <t>週に2回から
3回程度
(266)</t>
    <rPh sb="0" eb="1">
      <t>シュウ</t>
    </rPh>
    <rPh sb="3" eb="4">
      <t>カイ</t>
    </rPh>
    <rPh sb="8" eb="9">
      <t>カイ</t>
    </rPh>
    <rPh sb="9" eb="11">
      <t>テイド</t>
    </rPh>
    <phoneticPr fontId="1"/>
  </si>
  <si>
    <t>週に1回程度
(174)</t>
    <rPh sb="0" eb="1">
      <t>シュウ</t>
    </rPh>
    <rPh sb="3" eb="4">
      <t>カイ</t>
    </rPh>
    <rPh sb="4" eb="6">
      <t>テイド</t>
    </rPh>
    <phoneticPr fontId="1"/>
  </si>
  <si>
    <t>月に2回から
3回程度
(627)</t>
    <rPh sb="0" eb="1">
      <t>ツキ</t>
    </rPh>
    <rPh sb="3" eb="4">
      <t>カイ</t>
    </rPh>
    <rPh sb="8" eb="9">
      <t>カイ</t>
    </rPh>
    <rPh sb="9" eb="11">
      <t>テイド</t>
    </rPh>
    <phoneticPr fontId="1"/>
  </si>
  <si>
    <t>月に1回程度
(1263)</t>
    <rPh sb="0" eb="1">
      <t>ツキ</t>
    </rPh>
    <rPh sb="3" eb="4">
      <t>カイ</t>
    </rPh>
    <rPh sb="4" eb="6">
      <t>テイド</t>
    </rPh>
    <phoneticPr fontId="1"/>
  </si>
  <si>
    <t>通院していない
(479)</t>
    <rPh sb="0" eb="2">
      <t>ツウイン</t>
    </rPh>
    <phoneticPr fontId="1"/>
  </si>
  <si>
    <t>入院している
(59)</t>
    <rPh sb="0" eb="2">
      <t>ニュウイン</t>
    </rPh>
    <phoneticPr fontId="1"/>
  </si>
  <si>
    <t>総計
(2928)</t>
    <rPh sb="0" eb="2">
      <t>ソウケイ</t>
    </rPh>
    <phoneticPr fontId="1"/>
  </si>
  <si>
    <t>日常生活での困りごとにおける「収入が少ない」</t>
    <rPh sb="0" eb="2">
      <t>ニチジョウ</t>
    </rPh>
    <rPh sb="2" eb="4">
      <t>セイカツ</t>
    </rPh>
    <rPh sb="6" eb="7">
      <t>コマ</t>
    </rPh>
    <rPh sb="15" eb="17">
      <t>シュウニュウ</t>
    </rPh>
    <rPh sb="18" eb="19">
      <t>スク</t>
    </rPh>
    <phoneticPr fontId="1"/>
  </si>
  <si>
    <t>余暇活動での困りごとにおける「金銭的な余裕がない」</t>
    <rPh sb="0" eb="2">
      <t>ヨカ</t>
    </rPh>
    <rPh sb="2" eb="4">
      <t>カツドウ</t>
    </rPh>
    <rPh sb="6" eb="7">
      <t>コマ</t>
    </rPh>
    <rPh sb="15" eb="18">
      <t>キンセンテキ</t>
    </rPh>
    <rPh sb="19" eb="21">
      <t>ヨユウ</t>
    </rPh>
    <phoneticPr fontId="1"/>
  </si>
  <si>
    <t>データ②：「問14　１か月の収入（「働いてもらっているお金」または「障がい基礎年金や特別障がい者手当等のお金」</t>
    <rPh sb="6" eb="7">
      <t>トイ</t>
    </rPh>
    <rPh sb="12" eb="13">
      <t>ゲツ</t>
    </rPh>
    <rPh sb="14" eb="16">
      <t>シュウニュウ</t>
    </rPh>
    <phoneticPr fontId="1"/>
  </si>
  <si>
    <t>　　　　　　　の項目のみに回答した者）×「問31　通院回数」</t>
    <rPh sb="8" eb="10">
      <t>コウモク</t>
    </rPh>
    <rPh sb="13" eb="15">
      <t>カイトウ</t>
    </rPh>
    <rPh sb="17" eb="18">
      <t>モノ</t>
    </rPh>
    <phoneticPr fontId="1"/>
  </si>
  <si>
    <t>働いてもらっているお金のみ</t>
    <rPh sb="0" eb="1">
      <t>ハタラ</t>
    </rPh>
    <rPh sb="10" eb="11">
      <t>カネ</t>
    </rPh>
    <phoneticPr fontId="1"/>
  </si>
  <si>
    <t>障がい基礎年金や特別障がい者手当等のお金のみ</t>
    <rPh sb="0" eb="1">
      <t>ショウ</t>
    </rPh>
    <rPh sb="3" eb="5">
      <t>キソ</t>
    </rPh>
    <rPh sb="5" eb="7">
      <t>ネンキン</t>
    </rPh>
    <rPh sb="8" eb="10">
      <t>トクベツ</t>
    </rPh>
    <rPh sb="10" eb="11">
      <t>ショウ</t>
    </rPh>
    <rPh sb="13" eb="14">
      <t>シャ</t>
    </rPh>
    <rPh sb="14" eb="16">
      <t>テアテ</t>
    </rPh>
    <rPh sb="16" eb="17">
      <t>トウ</t>
    </rPh>
    <rPh sb="19" eb="20">
      <t>カネ</t>
    </rPh>
    <phoneticPr fontId="1"/>
  </si>
  <si>
    <t>データ③：「問32　病院や診察などを受けるときの困りごと」（回答は複数回答可）×「問31　通院回数」</t>
    <rPh sb="6" eb="7">
      <t>トイ</t>
    </rPh>
    <rPh sb="10" eb="12">
      <t>ビョウイン</t>
    </rPh>
    <rPh sb="13" eb="15">
      <t>シンサツ</t>
    </rPh>
    <rPh sb="18" eb="19">
      <t>ウ</t>
    </rPh>
    <rPh sb="24" eb="25">
      <t>コマ</t>
    </rPh>
    <phoneticPr fontId="1"/>
  </si>
  <si>
    <t>通院介助の確保</t>
    <rPh sb="0" eb="2">
      <t>ツウイン</t>
    </rPh>
    <rPh sb="2" eb="4">
      <t>カイジョ</t>
    </rPh>
    <rPh sb="5" eb="7">
      <t>カクホ</t>
    </rPh>
    <phoneticPr fontId="1"/>
  </si>
  <si>
    <t>施設のバリアフリー</t>
    <rPh sb="0" eb="2">
      <t>シセツ</t>
    </rPh>
    <phoneticPr fontId="1"/>
  </si>
  <si>
    <t>医師や看護師の障がい理解</t>
    <rPh sb="0" eb="2">
      <t>イシ</t>
    </rPh>
    <rPh sb="3" eb="6">
      <t>カンゴシ</t>
    </rPh>
    <rPh sb="7" eb="8">
      <t>ショウ</t>
    </rPh>
    <rPh sb="10" eb="12">
      <t>リカイ</t>
    </rPh>
    <phoneticPr fontId="1"/>
  </si>
  <si>
    <t>医師や看護師とのコミュニケ―ション</t>
    <rPh sb="0" eb="2">
      <t>イシ</t>
    </rPh>
    <rPh sb="3" eb="6">
      <t>カンゴシ</t>
    </rPh>
    <phoneticPr fontId="1"/>
  </si>
  <si>
    <t>入院を断られる</t>
    <rPh sb="0" eb="2">
      <t>ニュウイン</t>
    </rPh>
    <rPh sb="3" eb="4">
      <t>コトワ</t>
    </rPh>
    <phoneticPr fontId="1"/>
  </si>
  <si>
    <t>自宅での医療が受けにくい</t>
    <rPh sb="0" eb="2">
      <t>ジタク</t>
    </rPh>
    <rPh sb="4" eb="6">
      <t>イリョウ</t>
    </rPh>
    <rPh sb="7" eb="8">
      <t>ウ</t>
    </rPh>
    <phoneticPr fontId="1"/>
  </si>
  <si>
    <t>医療費が高い</t>
    <rPh sb="0" eb="3">
      <t>イリョウヒ</t>
    </rPh>
    <rPh sb="4" eb="5">
      <t>タカ</t>
    </rPh>
    <phoneticPr fontId="1"/>
  </si>
  <si>
    <t>病院が少ない、診察を断られる</t>
    <rPh sb="0" eb="2">
      <t>ビョウイン</t>
    </rPh>
    <rPh sb="3" eb="4">
      <t>スク</t>
    </rPh>
    <rPh sb="7" eb="9">
      <t>シンサツ</t>
    </rPh>
    <rPh sb="10" eb="11">
      <t>コトワ</t>
    </rPh>
    <phoneticPr fontId="1"/>
  </si>
  <si>
    <t>＜データからわかること＞</t>
    <phoneticPr fontId="1"/>
  </si>
  <si>
    <t>○日常生活よりも余暇活動をする上で、金銭的な困りごとを感じている率がやや高い傾向がある（データ①）。</t>
    <rPh sb="1" eb="3">
      <t>ニチジョウ</t>
    </rPh>
    <rPh sb="3" eb="5">
      <t>セイカツ</t>
    </rPh>
    <rPh sb="8" eb="10">
      <t>ヨカ</t>
    </rPh>
    <rPh sb="10" eb="12">
      <t>カツドウ</t>
    </rPh>
    <rPh sb="15" eb="16">
      <t>ウエ</t>
    </rPh>
    <rPh sb="18" eb="21">
      <t>キンセンテキ</t>
    </rPh>
    <rPh sb="22" eb="23">
      <t>コマ</t>
    </rPh>
    <rPh sb="27" eb="28">
      <t>カン</t>
    </rPh>
    <rPh sb="32" eb="33">
      <t>リツ</t>
    </rPh>
    <rPh sb="36" eb="37">
      <t>タカ</t>
    </rPh>
    <rPh sb="38" eb="40">
      <t>ケイコウ</t>
    </rPh>
    <phoneticPr fontId="1"/>
  </si>
  <si>
    <t>○通院頻度では、「ほとんど毎日」及び「週２～３回」のカテゴリーで金銭的負担感がやや高い傾向がある（データ①）。</t>
    <rPh sb="1" eb="3">
      <t>ツウイン</t>
    </rPh>
    <rPh sb="3" eb="5">
      <t>ヒンド</t>
    </rPh>
    <rPh sb="13" eb="15">
      <t>マイニチ</t>
    </rPh>
    <rPh sb="16" eb="17">
      <t>オヨ</t>
    </rPh>
    <rPh sb="19" eb="20">
      <t>シュウ</t>
    </rPh>
    <rPh sb="23" eb="24">
      <t>カイ</t>
    </rPh>
    <rPh sb="32" eb="35">
      <t>キンセンテキ</t>
    </rPh>
    <rPh sb="35" eb="37">
      <t>フタン</t>
    </rPh>
    <rPh sb="37" eb="38">
      <t>カン</t>
    </rPh>
    <rPh sb="41" eb="42">
      <t>タカ</t>
    </rPh>
    <rPh sb="43" eb="45">
      <t>ケイコウ</t>
    </rPh>
    <phoneticPr fontId="1"/>
  </si>
  <si>
    <t>○1か月の収入が、「働いてもらっているお金のみ」と「障がい基礎年金や特別障がい者手当等のお金のみ」の層で、通院頻度を</t>
    <rPh sb="3" eb="4">
      <t>ゲツ</t>
    </rPh>
    <rPh sb="5" eb="7">
      <t>シュウニュウ</t>
    </rPh>
    <rPh sb="50" eb="51">
      <t>ソウ</t>
    </rPh>
    <rPh sb="53" eb="55">
      <t>ツウイン</t>
    </rPh>
    <rPh sb="55" eb="57">
      <t>ヒンド</t>
    </rPh>
    <phoneticPr fontId="1"/>
  </si>
  <si>
    <t>　確認したところ、いずれも「月に一回程度」が最も多くなっていた（データ②）。</t>
    <rPh sb="14" eb="15">
      <t>ツキ</t>
    </rPh>
    <rPh sb="16" eb="18">
      <t>イッカイ</t>
    </rPh>
    <rPh sb="18" eb="20">
      <t>テイド</t>
    </rPh>
    <rPh sb="22" eb="23">
      <t>モット</t>
    </rPh>
    <rPh sb="24" eb="25">
      <t>オオ</t>
    </rPh>
    <phoneticPr fontId="1"/>
  </si>
  <si>
    <t>○データ③により、通院頻度別に、病院や受診時の困りごとの相関を検証したが、有意な相関は確認できなかった。</t>
    <rPh sb="9" eb="11">
      <t>ツウイン</t>
    </rPh>
    <rPh sb="11" eb="13">
      <t>ヒンド</t>
    </rPh>
    <rPh sb="13" eb="14">
      <t>ベツ</t>
    </rPh>
    <rPh sb="16" eb="18">
      <t>ビョウイン</t>
    </rPh>
    <rPh sb="19" eb="21">
      <t>ジュシン</t>
    </rPh>
    <rPh sb="21" eb="22">
      <t>ジ</t>
    </rPh>
    <rPh sb="23" eb="24">
      <t>コマ</t>
    </rPh>
    <rPh sb="28" eb="30">
      <t>ソウカン</t>
    </rPh>
    <rPh sb="31" eb="33">
      <t>ケンショウ</t>
    </rPh>
    <rPh sb="37" eb="39">
      <t>ユウイ</t>
    </rPh>
    <rPh sb="40" eb="42">
      <t>ソウカン</t>
    </rPh>
    <rPh sb="43" eb="45">
      <t>カクニン</t>
    </rPh>
    <phoneticPr fontId="1"/>
  </si>
  <si>
    <t>■障がい種別、障がい程度別の災害時の困りごとについて</t>
    <rPh sb="1" eb="2">
      <t>ショウ</t>
    </rPh>
    <rPh sb="4" eb="6">
      <t>シュベツ</t>
    </rPh>
    <rPh sb="7" eb="8">
      <t>ショウ</t>
    </rPh>
    <rPh sb="10" eb="12">
      <t>テイド</t>
    </rPh>
    <rPh sb="12" eb="13">
      <t>ベツ</t>
    </rPh>
    <rPh sb="14" eb="16">
      <t>サイガイ</t>
    </rPh>
    <rPh sb="16" eb="17">
      <t>ジ</t>
    </rPh>
    <rPh sb="18" eb="19">
      <t>コマ</t>
    </rPh>
    <phoneticPr fontId="1"/>
  </si>
  <si>
    <t>災害時の困りごとについては、各障がい種別ごとの様々な状態像ごとに、適切に把握しなければならない。
そこで、「問36　災害時の困りごと」の回答について、身体障がい、知的障がい、精神障がいの手帳等級ごとの回答状況について集計するとともに、発達障がい、高次脳機能障がい、難病ごとの回答状況についても集計し、その特徴を捉える。</t>
    <rPh sb="0" eb="2">
      <t>サイガイ</t>
    </rPh>
    <rPh sb="2" eb="3">
      <t>ジ</t>
    </rPh>
    <rPh sb="4" eb="5">
      <t>コマ</t>
    </rPh>
    <rPh sb="14" eb="15">
      <t>カク</t>
    </rPh>
    <rPh sb="15" eb="16">
      <t>ショウ</t>
    </rPh>
    <rPh sb="18" eb="20">
      <t>シュベツ</t>
    </rPh>
    <rPh sb="23" eb="25">
      <t>サマザマ</t>
    </rPh>
    <rPh sb="26" eb="28">
      <t>ジョウタイ</t>
    </rPh>
    <rPh sb="28" eb="29">
      <t>ゾウ</t>
    </rPh>
    <rPh sb="33" eb="35">
      <t>テキセツ</t>
    </rPh>
    <rPh sb="36" eb="38">
      <t>ハアク</t>
    </rPh>
    <rPh sb="68" eb="70">
      <t>カイトウ</t>
    </rPh>
    <rPh sb="75" eb="77">
      <t>シンタイ</t>
    </rPh>
    <rPh sb="77" eb="78">
      <t>ショウ</t>
    </rPh>
    <rPh sb="81" eb="83">
      <t>チテキ</t>
    </rPh>
    <rPh sb="117" eb="119">
      <t>ハッタツ</t>
    </rPh>
    <phoneticPr fontId="1"/>
  </si>
  <si>
    <t>※以下の各集計表で「避難所での生活」の「ハード面」とは建物の構造・設備・個室がない等、「ソフト面」とは周囲の理解、コミュニケーション、介護等を意味します。</t>
    <rPh sb="1" eb="3">
      <t>イカ</t>
    </rPh>
    <rPh sb="4" eb="5">
      <t>カク</t>
    </rPh>
    <rPh sb="5" eb="8">
      <t>シュウケイヒョウ</t>
    </rPh>
    <phoneticPr fontId="1"/>
  </si>
  <si>
    <t>データ①：障がい種別ごとの手帳の等級×「問36　災害時の困りごと」（回答は複数回答可）</t>
    <rPh sb="5" eb="6">
      <t>ショウ</t>
    </rPh>
    <rPh sb="8" eb="10">
      <t>シュベツ</t>
    </rPh>
    <rPh sb="13" eb="15">
      <t>テチョウ</t>
    </rPh>
    <rPh sb="16" eb="18">
      <t>トウキュウ</t>
    </rPh>
    <rPh sb="20" eb="21">
      <t>トイ</t>
    </rPh>
    <rPh sb="24" eb="26">
      <t>サイガイ</t>
    </rPh>
    <rPh sb="26" eb="27">
      <t>ジ</t>
    </rPh>
    <rPh sb="28" eb="29">
      <t>コマ</t>
    </rPh>
    <rPh sb="34" eb="36">
      <t>カイトウ</t>
    </rPh>
    <rPh sb="37" eb="39">
      <t>フクスウ</t>
    </rPh>
    <rPh sb="39" eb="41">
      <t>カイトウ</t>
    </rPh>
    <rPh sb="41" eb="42">
      <t>カ</t>
    </rPh>
    <phoneticPr fontId="1"/>
  </si>
  <si>
    <t>〔身体〕</t>
    <rPh sb="1" eb="3">
      <t>シンタイ</t>
    </rPh>
    <phoneticPr fontId="1"/>
  </si>
  <si>
    <t>災害情報
の取得</t>
    <rPh sb="0" eb="2">
      <t>サイガイ</t>
    </rPh>
    <rPh sb="2" eb="4">
      <t>ジョウホウ</t>
    </rPh>
    <rPh sb="6" eb="8">
      <t>シュトク</t>
    </rPh>
    <phoneticPr fontId="1"/>
  </si>
  <si>
    <t>安全な場所
への移動</t>
    <rPh sb="0" eb="2">
      <t>アンゼン</t>
    </rPh>
    <rPh sb="3" eb="5">
      <t>バショ</t>
    </rPh>
    <rPh sb="8" eb="10">
      <t>イドウ</t>
    </rPh>
    <phoneticPr fontId="1"/>
  </si>
  <si>
    <t>避難所での
生活（ハード面）</t>
    <rPh sb="0" eb="3">
      <t>ヒナンショ</t>
    </rPh>
    <rPh sb="6" eb="8">
      <t>セイカツ</t>
    </rPh>
    <rPh sb="12" eb="13">
      <t>メン</t>
    </rPh>
    <phoneticPr fontId="1"/>
  </si>
  <si>
    <t>避難所での
生活（ソフト面）</t>
    <rPh sb="0" eb="3">
      <t>ヒナンショ</t>
    </rPh>
    <rPh sb="6" eb="8">
      <t>セイカツ</t>
    </rPh>
    <rPh sb="12" eb="13">
      <t>メン</t>
    </rPh>
    <phoneticPr fontId="1"/>
  </si>
  <si>
    <t>福祉避難所
の数と情報</t>
    <rPh sb="0" eb="2">
      <t>フクシ</t>
    </rPh>
    <rPh sb="2" eb="5">
      <t>ヒナンショ</t>
    </rPh>
    <rPh sb="7" eb="8">
      <t>カズ</t>
    </rPh>
    <rPh sb="9" eb="11">
      <t>ジョウホウ</t>
    </rPh>
    <phoneticPr fontId="1"/>
  </si>
  <si>
    <t>医療的ケアや医薬品</t>
    <rPh sb="0" eb="3">
      <t>イリョウテキ</t>
    </rPh>
    <rPh sb="6" eb="9">
      <t>イヤクヒン</t>
    </rPh>
    <phoneticPr fontId="1"/>
  </si>
  <si>
    <t>1級(656)</t>
    <rPh sb="1" eb="2">
      <t>キュウ</t>
    </rPh>
    <phoneticPr fontId="1"/>
  </si>
  <si>
    <t>2級(445)</t>
    <rPh sb="1" eb="2">
      <t>キュウ</t>
    </rPh>
    <phoneticPr fontId="1"/>
  </si>
  <si>
    <t>3級(344)</t>
    <rPh sb="1" eb="2">
      <t>キュウ</t>
    </rPh>
    <phoneticPr fontId="1"/>
  </si>
  <si>
    <t>4級(406)</t>
    <rPh sb="1" eb="2">
      <t>キュウ</t>
    </rPh>
    <phoneticPr fontId="1"/>
  </si>
  <si>
    <t>5級(100)</t>
    <rPh sb="1" eb="2">
      <t>キュウ</t>
    </rPh>
    <phoneticPr fontId="1"/>
  </si>
  <si>
    <t>6級(115)</t>
    <rPh sb="1" eb="2">
      <t>キュウ</t>
    </rPh>
    <phoneticPr fontId="1"/>
  </si>
  <si>
    <t>※手帳の不所持や無回答を除く</t>
    <rPh sb="1" eb="3">
      <t>テチョウ</t>
    </rPh>
    <rPh sb="4" eb="5">
      <t>フ</t>
    </rPh>
    <rPh sb="5" eb="7">
      <t>ショジ</t>
    </rPh>
    <rPh sb="8" eb="11">
      <t>ムカイトウ</t>
    </rPh>
    <rPh sb="12" eb="13">
      <t>ノゾ</t>
    </rPh>
    <phoneticPr fontId="1"/>
  </si>
  <si>
    <t>〔知的〕</t>
    <phoneticPr fontId="1"/>
  </si>
  <si>
    <t>Ａ(590)</t>
    <phoneticPr fontId="1"/>
  </si>
  <si>
    <t>Ｂ１(273)</t>
    <phoneticPr fontId="1"/>
  </si>
  <si>
    <t>Ｂ２(335)</t>
    <phoneticPr fontId="1"/>
  </si>
  <si>
    <t>〔精神〕</t>
    <phoneticPr fontId="1"/>
  </si>
  <si>
    <t>1級(84)</t>
    <rPh sb="1" eb="2">
      <t>キュウ</t>
    </rPh>
    <phoneticPr fontId="1"/>
  </si>
  <si>
    <t>2級(314)</t>
    <rPh sb="1" eb="2">
      <t>キュウ</t>
    </rPh>
    <phoneticPr fontId="1"/>
  </si>
  <si>
    <t>3級(113)</t>
    <rPh sb="1" eb="2">
      <t>キュウ</t>
    </rPh>
    <phoneticPr fontId="1"/>
  </si>
  <si>
    <t>自立支援医療のみ(302)</t>
    <rPh sb="0" eb="2">
      <t>ジリツ</t>
    </rPh>
    <rPh sb="2" eb="4">
      <t>シエン</t>
    </rPh>
    <rPh sb="4" eb="6">
      <t>イリョウ</t>
    </rPh>
    <phoneticPr fontId="1"/>
  </si>
  <si>
    <t>データ②：「問９　発達障がいの診断」×「問36　災害時の困りごと」（回答は複数回答可）</t>
    <rPh sb="6" eb="7">
      <t>トイ</t>
    </rPh>
    <rPh sb="9" eb="11">
      <t>ハッタツ</t>
    </rPh>
    <rPh sb="11" eb="12">
      <t>ショウ</t>
    </rPh>
    <rPh sb="15" eb="17">
      <t>シンダン</t>
    </rPh>
    <phoneticPr fontId="1"/>
  </si>
  <si>
    <t>発達</t>
    <rPh sb="0" eb="2">
      <t>ハッタツ</t>
    </rPh>
    <phoneticPr fontId="1"/>
  </si>
  <si>
    <t>広汎性発達障がい・自閉症スペクトラム症（４８５）</t>
    <rPh sb="0" eb="3">
      <t>コウハンセイ</t>
    </rPh>
    <rPh sb="3" eb="5">
      <t>ハッタツ</t>
    </rPh>
    <rPh sb="5" eb="6">
      <t>ショウ</t>
    </rPh>
    <rPh sb="9" eb="12">
      <t>ジヘイショウ</t>
    </rPh>
    <rPh sb="18" eb="19">
      <t>ショウ</t>
    </rPh>
    <phoneticPr fontId="1"/>
  </si>
  <si>
    <t>注意欠陥多動性障がい（６１）</t>
    <rPh sb="0" eb="2">
      <t>チュウイ</t>
    </rPh>
    <rPh sb="2" eb="4">
      <t>ケッカン</t>
    </rPh>
    <rPh sb="4" eb="7">
      <t>タドウセイ</t>
    </rPh>
    <rPh sb="7" eb="8">
      <t>ショウ</t>
    </rPh>
    <phoneticPr fontId="1"/>
  </si>
  <si>
    <t>学習障がい（７５）</t>
    <rPh sb="0" eb="2">
      <t>ガクシュウ</t>
    </rPh>
    <rPh sb="2" eb="3">
      <t>ショウ</t>
    </rPh>
    <phoneticPr fontId="1"/>
  </si>
  <si>
    <t>データ③：「問10　高次脳機能障がいの診断」×「問36　災害時の困りごと」（回答は複数回答可）</t>
    <rPh sb="6" eb="7">
      <t>トイ</t>
    </rPh>
    <rPh sb="10" eb="12">
      <t>コウジ</t>
    </rPh>
    <rPh sb="12" eb="13">
      <t>ノウ</t>
    </rPh>
    <rPh sb="13" eb="15">
      <t>キノウ</t>
    </rPh>
    <rPh sb="15" eb="16">
      <t>ショウ</t>
    </rPh>
    <rPh sb="19" eb="21">
      <t>シンダン</t>
    </rPh>
    <phoneticPr fontId="1"/>
  </si>
  <si>
    <t>高次脳機能障がい(152)</t>
    <rPh sb="0" eb="2">
      <t>コウジ</t>
    </rPh>
    <rPh sb="2" eb="3">
      <t>ノウ</t>
    </rPh>
    <rPh sb="3" eb="5">
      <t>キノウ</t>
    </rPh>
    <rPh sb="5" eb="6">
      <t>ショウ</t>
    </rPh>
    <phoneticPr fontId="1"/>
  </si>
  <si>
    <t>データ④：「問11　難病」×「問36　災害時の困りごと」（回答は複数回答可）</t>
    <rPh sb="6" eb="7">
      <t>トイ</t>
    </rPh>
    <rPh sb="10" eb="12">
      <t>ナンビョウ</t>
    </rPh>
    <phoneticPr fontId="1"/>
  </si>
  <si>
    <t>難病(648)</t>
    <rPh sb="0" eb="2">
      <t>ナンビョウ</t>
    </rPh>
    <phoneticPr fontId="1"/>
  </si>
  <si>
    <t>○全ての障がい種別において、「安全な場所への移動」「福祉避難所の数と情報」への回答が際立っていた（データ①②③④）。</t>
    <rPh sb="1" eb="2">
      <t>スベ</t>
    </rPh>
    <rPh sb="4" eb="5">
      <t>ショウ</t>
    </rPh>
    <rPh sb="7" eb="9">
      <t>シュベツ</t>
    </rPh>
    <rPh sb="15" eb="17">
      <t>アンゼン</t>
    </rPh>
    <rPh sb="18" eb="20">
      <t>バショ</t>
    </rPh>
    <rPh sb="22" eb="24">
      <t>イドウ</t>
    </rPh>
    <rPh sb="26" eb="28">
      <t>フクシ</t>
    </rPh>
    <rPh sb="28" eb="31">
      <t>ヒナンショ</t>
    </rPh>
    <rPh sb="32" eb="33">
      <t>カズ</t>
    </rPh>
    <rPh sb="34" eb="36">
      <t>ジョウホウ</t>
    </rPh>
    <rPh sb="39" eb="41">
      <t>カイトウ</t>
    </rPh>
    <rPh sb="42" eb="44">
      <t>キワダ</t>
    </rPh>
    <phoneticPr fontId="1"/>
  </si>
  <si>
    <t>○知的障がい、精神障がい、発達障がいのうち「広汎性発達障がい・自閉症スペクトラム症」については、「避難所での生活</t>
    <rPh sb="1" eb="3">
      <t>チテキ</t>
    </rPh>
    <rPh sb="3" eb="4">
      <t>ショウ</t>
    </rPh>
    <rPh sb="7" eb="9">
      <t>セイシン</t>
    </rPh>
    <rPh sb="9" eb="10">
      <t>ショウ</t>
    </rPh>
    <rPh sb="13" eb="15">
      <t>ハッタツ</t>
    </rPh>
    <rPh sb="15" eb="16">
      <t>ショウ</t>
    </rPh>
    <rPh sb="49" eb="52">
      <t>ヒナンショ</t>
    </rPh>
    <rPh sb="54" eb="56">
      <t>セイカツ</t>
    </rPh>
    <phoneticPr fontId="1"/>
  </si>
  <si>
    <t>　（ソフト面）」の回答が多いという特徴が確認できた（データ①②）。</t>
    <rPh sb="9" eb="11">
      <t>カイトウ</t>
    </rPh>
    <rPh sb="12" eb="13">
      <t>オオ</t>
    </rPh>
    <rPh sb="17" eb="19">
      <t>トクチョウ</t>
    </rPh>
    <rPh sb="20" eb="22">
      <t>カクニン</t>
    </rPh>
    <phoneticPr fontId="1"/>
  </si>
  <si>
    <t>○難病については、「医療的ケアや医薬品」の回答が多く、医療面での不安の高さが際立っていた（データ④）。</t>
    <rPh sb="1" eb="3">
      <t>ナンビョウ</t>
    </rPh>
    <rPh sb="21" eb="23">
      <t>カイトウ</t>
    </rPh>
    <rPh sb="24" eb="25">
      <t>オオ</t>
    </rPh>
    <rPh sb="27" eb="29">
      <t>イリョウ</t>
    </rPh>
    <rPh sb="29" eb="30">
      <t>メン</t>
    </rPh>
    <rPh sb="32" eb="34">
      <t>フアン</t>
    </rPh>
    <rPh sb="35" eb="36">
      <t>タカ</t>
    </rPh>
    <rPh sb="38" eb="40">
      <t>キワダ</t>
    </rPh>
    <phoneticPr fontId="1"/>
  </si>
  <si>
    <t>■暮らし全体を通じての差別やいやな思いの経験について</t>
    <rPh sb="1" eb="2">
      <t>ク</t>
    </rPh>
    <rPh sb="4" eb="6">
      <t>ゼンタイ</t>
    </rPh>
    <rPh sb="7" eb="8">
      <t>ツウ</t>
    </rPh>
    <rPh sb="11" eb="13">
      <t>サベツ</t>
    </rPh>
    <rPh sb="17" eb="18">
      <t>オモ</t>
    </rPh>
    <rPh sb="20" eb="22">
      <t>ケイケン</t>
    </rPh>
    <phoneticPr fontId="1"/>
  </si>
  <si>
    <t>「問３９　差別やいやな思いの経験」について、日々の暮らしを通じて、障がい者が最も多く経験する差別やいやな思いを把握するため、場所ごとの回答を一本化し、項目ごとに集計する。</t>
    <rPh sb="1" eb="2">
      <t>トイ</t>
    </rPh>
    <rPh sb="5" eb="7">
      <t>サベツ</t>
    </rPh>
    <rPh sb="11" eb="12">
      <t>オモ</t>
    </rPh>
    <rPh sb="14" eb="16">
      <t>ケイケン</t>
    </rPh>
    <rPh sb="22" eb="24">
      <t>ヒビ</t>
    </rPh>
    <rPh sb="25" eb="26">
      <t>ク</t>
    </rPh>
    <rPh sb="29" eb="30">
      <t>ツウ</t>
    </rPh>
    <phoneticPr fontId="1"/>
  </si>
  <si>
    <t>データ：「問３９　差別やいやな思いの経験」の場所ごとの回答を一本化し、再集計。</t>
    <rPh sb="22" eb="24">
      <t>バショ</t>
    </rPh>
    <rPh sb="27" eb="29">
      <t>カイトウ</t>
    </rPh>
    <rPh sb="30" eb="33">
      <t>イッポンカ</t>
    </rPh>
    <rPh sb="35" eb="38">
      <t>サイシュウケイ</t>
    </rPh>
    <phoneticPr fontId="1"/>
  </si>
  <si>
    <t>学校</t>
    <rPh sb="0" eb="2">
      <t>ガッコウ</t>
    </rPh>
    <phoneticPr fontId="1"/>
  </si>
  <si>
    <t>職場・仕事</t>
    <rPh sb="0" eb="2">
      <t>ショクバ</t>
    </rPh>
    <rPh sb="3" eb="5">
      <t>シゴト</t>
    </rPh>
    <phoneticPr fontId="1"/>
  </si>
  <si>
    <t>病院・福祉施設</t>
    <rPh sb="0" eb="2">
      <t>ビョウイン</t>
    </rPh>
    <rPh sb="3" eb="5">
      <t>フクシ</t>
    </rPh>
    <rPh sb="5" eb="7">
      <t>シセツ</t>
    </rPh>
    <phoneticPr fontId="1"/>
  </si>
  <si>
    <t>お店</t>
    <rPh sb="1" eb="2">
      <t>ミセ</t>
    </rPh>
    <phoneticPr fontId="1"/>
  </si>
  <si>
    <t>電車・バス</t>
    <rPh sb="0" eb="2">
      <t>デンシャ</t>
    </rPh>
    <phoneticPr fontId="1"/>
  </si>
  <si>
    <t>住居・住まい</t>
    <rPh sb="0" eb="2">
      <t>ジュウキョ</t>
    </rPh>
    <rPh sb="3" eb="4">
      <t>ス</t>
    </rPh>
    <phoneticPr fontId="1"/>
  </si>
  <si>
    <t>近所づきあい</t>
    <rPh sb="0" eb="2">
      <t>キンジョ</t>
    </rPh>
    <phoneticPr fontId="1"/>
  </si>
  <si>
    <t>役所</t>
    <rPh sb="0" eb="2">
      <t>ヤクショ</t>
    </rPh>
    <phoneticPr fontId="1"/>
  </si>
  <si>
    <t>無視される、仲間外れにされる</t>
    <rPh sb="0" eb="2">
      <t>ムシ</t>
    </rPh>
    <rPh sb="6" eb="8">
      <t>ナカマ</t>
    </rPh>
    <rPh sb="8" eb="9">
      <t>ハズ</t>
    </rPh>
    <phoneticPr fontId="1"/>
  </si>
  <si>
    <t>じろじろ見られたり指をさされる</t>
    <rPh sb="4" eb="5">
      <t>ミ</t>
    </rPh>
    <rPh sb="9" eb="10">
      <t>ユビ</t>
    </rPh>
    <phoneticPr fontId="1"/>
  </si>
  <si>
    <t>子ども扱いされる</t>
    <rPh sb="0" eb="1">
      <t>コ</t>
    </rPh>
    <rPh sb="3" eb="4">
      <t>アツカ</t>
    </rPh>
    <phoneticPr fontId="1"/>
  </si>
  <si>
    <t>助けてほしい時に助けてもらえない</t>
    <rPh sb="0" eb="1">
      <t>タス</t>
    </rPh>
    <rPh sb="6" eb="7">
      <t>トキ</t>
    </rPh>
    <rPh sb="8" eb="9">
      <t>タス</t>
    </rPh>
    <phoneticPr fontId="1"/>
  </si>
  <si>
    <t>入居・入店・乗車などを拒否される</t>
    <rPh sb="0" eb="2">
      <t>ニュウキョ</t>
    </rPh>
    <rPh sb="3" eb="5">
      <t>ニュウテン</t>
    </rPh>
    <rPh sb="6" eb="8">
      <t>ジョウシャ</t>
    </rPh>
    <rPh sb="11" eb="13">
      <t>キョヒ</t>
    </rPh>
    <phoneticPr fontId="1"/>
  </si>
  <si>
    <t>＜データからわかること＞</t>
    <phoneticPr fontId="1"/>
  </si>
  <si>
    <t>○暮らし全体を通じての差別やいやな思いについては、「じろじろ見られたり指をさされる」が突出して多い回答状況だった。</t>
    <rPh sb="1" eb="2">
      <t>ク</t>
    </rPh>
    <rPh sb="4" eb="6">
      <t>ゼンタイ</t>
    </rPh>
    <rPh sb="7" eb="8">
      <t>ツウ</t>
    </rPh>
    <rPh sb="11" eb="13">
      <t>サベツ</t>
    </rPh>
    <rPh sb="17" eb="18">
      <t>オモ</t>
    </rPh>
    <rPh sb="43" eb="45">
      <t>トッシュツ</t>
    </rPh>
    <rPh sb="47" eb="48">
      <t>オオ</t>
    </rPh>
    <rPh sb="49" eb="51">
      <t>カイトウ</t>
    </rPh>
    <rPh sb="51" eb="53">
      <t>ジョウキョウ</t>
    </rPh>
    <phoneticPr fontId="1"/>
  </si>
  <si>
    <t>○なお、場面ごとの回答状況については、「学校」が最も多いという結果であった。</t>
    <rPh sb="4" eb="6">
      <t>バメン</t>
    </rPh>
    <rPh sb="9" eb="11">
      <t>カイトウ</t>
    </rPh>
    <rPh sb="11" eb="13">
      <t>ジョウキョウ</t>
    </rPh>
    <rPh sb="20" eb="22">
      <t>ガッコウ</t>
    </rPh>
    <rPh sb="24" eb="25">
      <t>モット</t>
    </rPh>
    <rPh sb="26" eb="27">
      <t>オオ</t>
    </rPh>
    <rPh sb="31" eb="33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</si>
</sst>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0" xfId="0" applyBorder="1"/>
    <xf numFmtId="0" fontId="0" fillId="0" borderId="4" xfId="0" applyBorder="1"/>
    <xf numFmtId="0" fontId="0" fillId="0" borderId="13" xfId="0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0" fillId="0" borderId="15" xfId="0" applyBorder="1"/>
    <xf numFmtId="0" fontId="0" fillId="0" borderId="11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9" fontId="0" fillId="0" borderId="10" xfId="0" applyNumberFormat="1" applyBorder="1"/>
    <xf numFmtId="0" fontId="6" fillId="2" borderId="10" xfId="0" applyFont="1" applyFill="1" applyBorder="1" applyAlignment="1">
      <alignment horizontal="center" vertical="center"/>
    </xf>
    <xf numFmtId="0" fontId="0" fillId="0" borderId="10" xfId="0" applyNumberFormat="1" applyFont="1" applyBorder="1"/>
    <xf numFmtId="9" fontId="0" fillId="0" borderId="10" xfId="0" applyNumberFormat="1" applyFont="1" applyBorder="1"/>
    <xf numFmtId="9" fontId="0" fillId="0" borderId="0" xfId="0" applyNumberFormat="1" applyBorder="1"/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2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Border="1"/>
    <xf numFmtId="0" fontId="10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0" fillId="0" borderId="26" xfId="0" applyBorder="1"/>
    <xf numFmtId="9" fontId="0" fillId="0" borderId="4" xfId="0" applyNumberFormat="1" applyBorder="1"/>
    <xf numFmtId="9" fontId="0" fillId="0" borderId="6" xfId="0" applyNumberFormat="1" applyBorder="1"/>
    <xf numFmtId="0" fontId="6" fillId="2" borderId="1" xfId="0" applyFont="1" applyFill="1" applyBorder="1" applyAlignment="1">
      <alignment horizontal="center" vertical="center"/>
    </xf>
    <xf numFmtId="9" fontId="0" fillId="0" borderId="15" xfId="0" applyNumberFormat="1" applyBorder="1"/>
    <xf numFmtId="9" fontId="0" fillId="0" borderId="5" xfId="0" applyNumberFormat="1" applyBorder="1"/>
    <xf numFmtId="9" fontId="0" fillId="0" borderId="1" xfId="0" applyNumberFormat="1" applyBorder="1"/>
    <xf numFmtId="0" fontId="10" fillId="0" borderId="0" xfId="0" applyFont="1" applyBorder="1"/>
    <xf numFmtId="9" fontId="0" fillId="0" borderId="2" xfId="0" applyNumberFormat="1" applyBorder="1"/>
    <xf numFmtId="0" fontId="5" fillId="2" borderId="1" xfId="0" applyFont="1" applyFill="1" applyBorder="1" applyAlignment="1">
      <alignment horizontal="center" vertical="center" wrapText="1"/>
    </xf>
    <xf numFmtId="9" fontId="0" fillId="0" borderId="13" xfId="0" applyNumberFormat="1" applyBorder="1"/>
    <xf numFmtId="9" fontId="0" fillId="0" borderId="14" xfId="0" applyNumberFormat="1" applyBorder="1"/>
    <xf numFmtId="0" fontId="0" fillId="0" borderId="29" xfId="0" applyBorder="1"/>
    <xf numFmtId="0" fontId="0" fillId="0" borderId="19" xfId="0" applyFill="1" applyBorder="1" applyAlignment="1">
      <alignment vertical="center"/>
    </xf>
    <xf numFmtId="0" fontId="0" fillId="0" borderId="20" xfId="0" applyBorder="1"/>
    <xf numFmtId="0" fontId="0" fillId="0" borderId="21" xfId="0" applyFill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8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4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2" borderId="4" xfId="0" applyFill="1" applyBorder="1"/>
    <xf numFmtId="0" fontId="5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0" borderId="37" xfId="0" applyFill="1" applyBorder="1"/>
    <xf numFmtId="0" fontId="5" fillId="2" borderId="4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1" xfId="0" applyFont="1" applyBorder="1" applyAlignment="1">
      <alignment shrinkToFit="1"/>
    </xf>
    <xf numFmtId="0" fontId="0" fillId="0" borderId="39" xfId="0" applyBorder="1"/>
    <xf numFmtId="0" fontId="0" fillId="0" borderId="40" xfId="0" applyBorder="1"/>
    <xf numFmtId="0" fontId="0" fillId="0" borderId="36" xfId="0" applyFill="1" applyBorder="1"/>
    <xf numFmtId="0" fontId="0" fillId="0" borderId="10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16" xfId="0" applyFill="1" applyBorder="1"/>
    <xf numFmtId="0" fontId="0" fillId="0" borderId="0" xfId="0" applyFill="1"/>
    <xf numFmtId="0" fontId="10" fillId="0" borderId="0" xfId="0" applyFont="1" applyFill="1" applyBorder="1" applyAlignment="1">
      <alignment horizontal="left"/>
    </xf>
    <xf numFmtId="0" fontId="0" fillId="2" borderId="10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9" xfId="0" applyBorder="1"/>
    <xf numFmtId="0" fontId="6" fillId="2" borderId="3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Fill="1" applyBorder="1"/>
    <xf numFmtId="0" fontId="5" fillId="2" borderId="1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" xfId="0" applyFont="1" applyBorder="1" applyAlignment="1">
      <alignment horizontal="left" shrinkToFit="1"/>
    </xf>
    <xf numFmtId="0" fontId="0" fillId="0" borderId="37" xfId="0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0" fillId="0" borderId="13" xfId="0" applyNumberFormat="1" applyFont="1" applyBorder="1"/>
    <xf numFmtId="0" fontId="0" fillId="0" borderId="6" xfId="0" applyNumberFormat="1" applyFont="1" applyBorder="1"/>
    <xf numFmtId="0" fontId="0" fillId="0" borderId="4" xfId="0" applyNumberFormat="1" applyFont="1" applyBorder="1"/>
    <xf numFmtId="0" fontId="0" fillId="0" borderId="14" xfId="0" applyNumberFormat="1" applyFont="1" applyBorder="1"/>
    <xf numFmtId="0" fontId="0" fillId="0" borderId="3" xfId="0" applyNumberFormat="1" applyFont="1" applyBorder="1"/>
    <xf numFmtId="0" fontId="0" fillId="0" borderId="1" xfId="0" applyNumberFormat="1" applyFont="1" applyBorder="1"/>
    <xf numFmtId="0" fontId="0" fillId="0" borderId="2" xfId="0" applyNumberFormat="1" applyFont="1" applyBorder="1"/>
    <xf numFmtId="0" fontId="0" fillId="0" borderId="34" xfId="0" applyFill="1" applyBorder="1"/>
    <xf numFmtId="0" fontId="0" fillId="0" borderId="0" xfId="0" applyFill="1" applyBorder="1"/>
    <xf numFmtId="0" fontId="5" fillId="2" borderId="4" xfId="0" applyFont="1" applyFill="1" applyBorder="1" applyAlignment="1">
      <alignment vertical="center"/>
    </xf>
    <xf numFmtId="0" fontId="0" fillId="0" borderId="2" xfId="0" applyFont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47" xfId="0" applyBorder="1"/>
    <xf numFmtId="0" fontId="0" fillId="2" borderId="1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26" xfId="0" applyFont="1" applyBorder="1"/>
    <xf numFmtId="0" fontId="10" fillId="0" borderId="5" xfId="0" applyFont="1" applyBorder="1"/>
    <xf numFmtId="0" fontId="10" fillId="0" borderId="4" xfId="0" applyFont="1" applyBorder="1"/>
    <xf numFmtId="0" fontId="10" fillId="0" borderId="10" xfId="0" applyFont="1" applyBorder="1"/>
    <xf numFmtId="0" fontId="10" fillId="0" borderId="13" xfId="0" applyFont="1" applyBorder="1"/>
    <xf numFmtId="0" fontId="0" fillId="0" borderId="6" xfId="0" applyFill="1" applyBorder="1"/>
    <xf numFmtId="0" fontId="10" fillId="0" borderId="11" xfId="0" applyFont="1" applyBorder="1"/>
    <xf numFmtId="0" fontId="10" fillId="0" borderId="15" xfId="0" applyFont="1" applyBorder="1"/>
    <xf numFmtId="0" fontId="0" fillId="0" borderId="3" xfId="0" applyFill="1" applyBorder="1"/>
    <xf numFmtId="0" fontId="10" fillId="0" borderId="1" xfId="0" applyFont="1" applyBorder="1"/>
    <xf numFmtId="0" fontId="0" fillId="0" borderId="10" xfId="0" applyFill="1" applyBorder="1"/>
    <xf numFmtId="0" fontId="0" fillId="0" borderId="1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32" xfId="0" applyNumberFormat="1" applyFont="1" applyBorder="1"/>
    <xf numFmtId="0" fontId="0" fillId="0" borderId="42" xfId="0" applyNumberFormat="1" applyFont="1" applyBorder="1"/>
    <xf numFmtId="0" fontId="5" fillId="2" borderId="4" xfId="0" applyFont="1" applyFill="1" applyBorder="1" applyAlignment="1">
      <alignment horizontal="center" vertical="center"/>
    </xf>
    <xf numFmtId="0" fontId="0" fillId="2" borderId="10" xfId="0" applyFill="1" applyBorder="1"/>
    <xf numFmtId="0" fontId="5" fillId="0" borderId="10" xfId="0" applyFont="1" applyBorder="1" applyAlignment="1">
      <alignment horizontal="left" vertical="center"/>
    </xf>
    <xf numFmtId="0" fontId="0" fillId="0" borderId="10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vertical="center"/>
    </xf>
    <xf numFmtId="0" fontId="0" fillId="0" borderId="48" xfId="0" applyNumberFormat="1" applyFont="1" applyBorder="1" applyAlignment="1">
      <alignment vertical="center"/>
    </xf>
    <xf numFmtId="0" fontId="0" fillId="0" borderId="49" xfId="0" applyNumberFormat="1" applyFont="1" applyBorder="1" applyAlignment="1">
      <alignment vertical="center"/>
    </xf>
    <xf numFmtId="0" fontId="0" fillId="0" borderId="50" xfId="0" applyNumberFormat="1" applyFont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11" xfId="0" applyNumberFormat="1" applyFont="1" applyBorder="1" applyAlignment="1">
      <alignment vertical="center"/>
    </xf>
    <xf numFmtId="0" fontId="0" fillId="0" borderId="7" xfId="0" applyNumberFormat="1" applyFont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0" fillId="0" borderId="0" xfId="0" applyNumberFormat="1" applyFont="1" applyBorder="1"/>
    <xf numFmtId="0" fontId="0" fillId="0" borderId="10" xfId="0" applyBorder="1" applyAlignment="1">
      <alignment horizontal="center"/>
    </xf>
    <xf numFmtId="0" fontId="10" fillId="0" borderId="4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2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/>
    </xf>
    <xf numFmtId="0" fontId="10" fillId="0" borderId="27" xfId="0" applyFont="1" applyBorder="1" applyAlignment="1">
      <alignment horizontal="right" vertical="center" wrapText="1"/>
    </xf>
    <xf numFmtId="0" fontId="10" fillId="0" borderId="2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5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0" fillId="0" borderId="54" xfId="0" applyFont="1" applyBorder="1" applyAlignment="1">
      <alignment horizontal="right" vertical="center" wrapText="1"/>
    </xf>
    <xf numFmtId="0" fontId="10" fillId="0" borderId="55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10" fillId="2" borderId="10" xfId="0" applyFont="1" applyFill="1" applyBorder="1"/>
    <xf numFmtId="0" fontId="10" fillId="0" borderId="10" xfId="0" applyNumberFormat="1" applyFont="1" applyBorder="1"/>
    <xf numFmtId="0" fontId="10" fillId="0" borderId="4" xfId="0" applyNumberFormat="1" applyFont="1" applyBorder="1"/>
    <xf numFmtId="0" fontId="10" fillId="0" borderId="15" xfId="0" applyNumberFormat="1" applyFont="1" applyBorder="1"/>
    <xf numFmtId="0" fontId="10" fillId="0" borderId="0" xfId="0" applyNumberFormat="1" applyFont="1" applyBorder="1"/>
    <xf numFmtId="0" fontId="10" fillId="0" borderId="26" xfId="0" applyNumberFormat="1" applyFont="1" applyBorder="1"/>
    <xf numFmtId="0" fontId="10" fillId="0" borderId="6" xfId="0" applyNumberFormat="1" applyFont="1" applyBorder="1"/>
    <xf numFmtId="0" fontId="10" fillId="0" borderId="0" xfId="0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0" fillId="0" borderId="56" xfId="0" applyBorder="1"/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Fill="1" applyBorder="1"/>
    <xf numFmtId="0" fontId="6" fillId="2" borderId="5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/>
    </xf>
    <xf numFmtId="9" fontId="0" fillId="0" borderId="48" xfId="0" applyNumberFormat="1" applyFont="1" applyBorder="1"/>
    <xf numFmtId="9" fontId="0" fillId="0" borderId="49" xfId="0" applyNumberFormat="1" applyFont="1" applyBorder="1"/>
    <xf numFmtId="9" fontId="0" fillId="0" borderId="62" xfId="0" applyNumberFormat="1" applyFont="1" applyBorder="1"/>
    <xf numFmtId="9" fontId="0" fillId="0" borderId="6" xfId="0" applyNumberFormat="1" applyFont="1" applyBorder="1"/>
    <xf numFmtId="9" fontId="0" fillId="0" borderId="4" xfId="0" applyNumberFormat="1" applyFont="1" applyBorder="1"/>
    <xf numFmtId="9" fontId="0" fillId="0" borderId="41" xfId="0" applyNumberFormat="1" applyBorder="1"/>
    <xf numFmtId="0" fontId="0" fillId="0" borderId="63" xfId="0" applyNumberFormat="1" applyFont="1" applyBorder="1"/>
    <xf numFmtId="0" fontId="0" fillId="0" borderId="0" xfId="0" applyFont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3" xfId="0" applyNumberFormat="1" applyFont="1" applyFill="1" applyBorder="1"/>
    <xf numFmtId="0" fontId="0" fillId="2" borderId="46" xfId="0" applyFont="1" applyFill="1" applyBorder="1" applyAlignment="1">
      <alignment horizontal="left"/>
    </xf>
    <xf numFmtId="0" fontId="0" fillId="2" borderId="61" xfId="0" applyNumberFormat="1" applyFont="1" applyFill="1" applyBorder="1"/>
    <xf numFmtId="0" fontId="0" fillId="2" borderId="7" xfId="0" applyFont="1" applyFill="1" applyBorder="1" applyAlignment="1">
      <alignment horizontal="left"/>
    </xf>
    <xf numFmtId="0" fontId="0" fillId="2" borderId="9" xfId="0" applyNumberFormat="1" applyFont="1" applyFill="1" applyBorder="1"/>
    <xf numFmtId="0" fontId="0" fillId="0" borderId="10" xfId="0" applyNumberFormat="1" applyFont="1" applyFill="1" applyBorder="1"/>
    <xf numFmtId="0" fontId="0" fillId="0" borderId="4" xfId="0" applyNumberFormat="1" applyFont="1" applyFill="1" applyBorder="1"/>
    <xf numFmtId="9" fontId="0" fillId="0" borderId="0" xfId="0" applyNumberFormat="1" applyFill="1" applyBorder="1"/>
    <xf numFmtId="9" fontId="0" fillId="0" borderId="10" xfId="0" applyNumberFormat="1" applyFont="1" applyFill="1" applyBorder="1"/>
    <xf numFmtId="9" fontId="0" fillId="0" borderId="4" xfId="0" applyNumberFormat="1" applyFont="1" applyFill="1" applyBorder="1"/>
    <xf numFmtId="0" fontId="0" fillId="0" borderId="0" xfId="0" applyFont="1" applyBorder="1" applyAlignment="1">
      <alignment horizontal="left" vertical="center"/>
    </xf>
    <xf numFmtId="9" fontId="0" fillId="0" borderId="0" xfId="0" applyNumberFormat="1" applyFont="1" applyBorder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shrinkToFit="1"/>
    </xf>
    <xf numFmtId="0" fontId="0" fillId="0" borderId="1" xfId="0" applyNumberFormat="1" applyFont="1" applyBorder="1" applyAlignment="1">
      <alignment horizontal="right" vertical="center"/>
    </xf>
    <xf numFmtId="0" fontId="0" fillId="0" borderId="10" xfId="0" applyNumberFormat="1" applyFont="1" applyBorder="1" applyAlignment="1">
      <alignment horizontal="right" vertical="center"/>
    </xf>
    <xf numFmtId="0" fontId="0" fillId="0" borderId="4" xfId="0" applyNumberFormat="1" applyFont="1" applyBorder="1" applyAlignment="1">
      <alignment horizontal="right" vertical="center"/>
    </xf>
    <xf numFmtId="0" fontId="0" fillId="0" borderId="41" xfId="0" applyBorder="1" applyAlignment="1">
      <alignment vertical="center"/>
    </xf>
    <xf numFmtId="9" fontId="0" fillId="0" borderId="48" xfId="0" applyNumberFormat="1" applyFont="1" applyBorder="1" applyAlignment="1">
      <alignment horizontal="right" vertical="center"/>
    </xf>
    <xf numFmtId="9" fontId="0" fillId="0" borderId="62" xfId="0" applyNumberFormat="1" applyFont="1" applyBorder="1" applyAlignment="1">
      <alignment horizontal="right" vertical="center"/>
    </xf>
    <xf numFmtId="9" fontId="0" fillId="0" borderId="6" xfId="0" applyNumberFormat="1" applyFont="1" applyBorder="1" applyAlignment="1">
      <alignment horizontal="right" vertical="center"/>
    </xf>
    <xf numFmtId="9" fontId="0" fillId="0" borderId="10" xfId="0" applyNumberFormat="1" applyFont="1" applyBorder="1" applyAlignment="1">
      <alignment horizontal="right" vertical="center"/>
    </xf>
    <xf numFmtId="9" fontId="0" fillId="0" borderId="4" xfId="0" applyNumberFormat="1" applyFont="1" applyBorder="1" applyAlignment="1">
      <alignment horizontal="right" vertical="center"/>
    </xf>
    <xf numFmtId="9" fontId="0" fillId="0" borderId="41" xfId="0" applyNumberFormat="1" applyBorder="1" applyAlignment="1">
      <alignment vertical="center"/>
    </xf>
    <xf numFmtId="0" fontId="0" fillId="0" borderId="63" xfId="0" applyNumberFormat="1" applyFont="1" applyBorder="1" applyAlignment="1">
      <alignment horizontal="right" vertical="center"/>
    </xf>
    <xf numFmtId="9" fontId="0" fillId="0" borderId="41" xfId="0" applyNumberFormat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9" fontId="0" fillId="0" borderId="0" xfId="0" applyNumberFormat="1" applyFon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9" fontId="0" fillId="0" borderId="13" xfId="0" applyNumberFormat="1" applyFont="1" applyBorder="1"/>
    <xf numFmtId="9" fontId="0" fillId="0" borderId="5" xfId="0" applyNumberFormat="1" applyFont="1" applyBorder="1"/>
    <xf numFmtId="0" fontId="0" fillId="0" borderId="64" xfId="0" applyBorder="1"/>
    <xf numFmtId="9" fontId="0" fillId="0" borderId="10" xfId="0" applyNumberFormat="1" applyFont="1" applyBorder="1" applyAlignment="1">
      <alignment vertical="center"/>
    </xf>
    <xf numFmtId="9" fontId="0" fillId="0" borderId="4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9" fontId="0" fillId="0" borderId="10" xfId="0" applyNumberFormat="1" applyBorder="1" applyAlignment="1">
      <alignment vertical="center"/>
    </xf>
    <xf numFmtId="9" fontId="0" fillId="0" borderId="4" xfId="0" applyNumberFormat="1" applyBorder="1" applyAlignment="1">
      <alignment vertical="center"/>
    </xf>
    <xf numFmtId="0" fontId="5" fillId="0" borderId="0" xfId="0" applyFont="1"/>
    <xf numFmtId="0" fontId="6" fillId="2" borderId="4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 shrinkToFi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5" fillId="2" borderId="10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0" fillId="0" borderId="10" xfId="0" applyBorder="1" applyAlignment="1"/>
    <xf numFmtId="0" fontId="0" fillId="0" borderId="52" xfId="0" applyBorder="1"/>
    <xf numFmtId="0" fontId="0" fillId="0" borderId="1" xfId="0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2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2" borderId="10" xfId="0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horizontal="left" shrinkToFit="1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666750</xdr:colOff>
      <xdr:row>0</xdr:row>
      <xdr:rowOff>180975</xdr:rowOff>
    </xdr:from>
    <xdr:to>
      <xdr:col>13</xdr:col>
      <xdr:colOff>590550</xdr:colOff>
      <xdr:row>2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8210550" y="180975"/>
          <a:ext cx="1295400" cy="40957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参考資料１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abSelected="1" view="pageBreakPreview" topLeftCell="A88" zoomScale="70" zoomScaleNormal="100" zoomScaleSheetLayoutView="70" workbookViewId="0">
      <selection activeCell="N109" sqref="N109"/>
    </sheetView>
  </sheetViews>
  <sheetFormatPr defaultRowHeight="13.5" x14ac:dyDescent="0.15"/>
  <sheetData>
    <row r="1" spans="1:14" ht="18.75" x14ac:dyDescent="0.2">
      <c r="A1" s="285" t="s">
        <v>75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ht="18.75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s="1" customFormat="1" ht="24.75" customHeight="1" x14ac:dyDescent="0.15">
      <c r="A3" s="2" t="s">
        <v>5</v>
      </c>
    </row>
    <row r="4" spans="1:14" ht="88.5" customHeight="1" x14ac:dyDescent="0.15">
      <c r="A4" s="292" t="s">
        <v>78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4"/>
    </row>
    <row r="5" spans="1:14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 x14ac:dyDescent="0.15">
      <c r="A6" s="47" t="s">
        <v>72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4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4" x14ac:dyDescent="0.15">
      <c r="A8" s="34" t="s">
        <v>61</v>
      </c>
    </row>
    <row r="9" spans="1:14" ht="32.25" thickBot="1" x14ac:dyDescent="0.2">
      <c r="A9" s="291"/>
      <c r="B9" s="291"/>
      <c r="C9" s="291"/>
      <c r="D9" s="291"/>
      <c r="E9" s="45" t="s">
        <v>55</v>
      </c>
      <c r="F9" s="21" t="s">
        <v>56</v>
      </c>
      <c r="G9" s="21" t="s">
        <v>57</v>
      </c>
      <c r="H9" s="42" t="s">
        <v>58</v>
      </c>
      <c r="I9" s="42" t="s">
        <v>59</v>
      </c>
      <c r="J9" s="29" t="s">
        <v>60</v>
      </c>
      <c r="K9" s="21" t="s">
        <v>3</v>
      </c>
    </row>
    <row r="10" spans="1:14" x14ac:dyDescent="0.15">
      <c r="A10" s="286" t="s">
        <v>0</v>
      </c>
      <c r="B10" s="286" t="s">
        <v>14</v>
      </c>
      <c r="C10" s="286"/>
      <c r="D10" s="43" t="s">
        <v>53</v>
      </c>
      <c r="E10" s="37">
        <v>221</v>
      </c>
      <c r="F10" s="6">
        <v>28</v>
      </c>
      <c r="G10" s="4">
        <v>653</v>
      </c>
      <c r="H10" s="38">
        <v>7</v>
      </c>
      <c r="I10" s="39">
        <v>73</v>
      </c>
      <c r="J10" s="6">
        <v>20</v>
      </c>
      <c r="K10" s="3">
        <f>SUM(E10:J10)</f>
        <v>1002</v>
      </c>
    </row>
    <row r="11" spans="1:14" ht="14.25" thickBot="1" x14ac:dyDescent="0.2">
      <c r="A11" s="286"/>
      <c r="B11" s="286"/>
      <c r="C11" s="286"/>
      <c r="D11" s="44" t="s">
        <v>54</v>
      </c>
      <c r="E11" s="10">
        <v>133</v>
      </c>
      <c r="F11" s="9">
        <v>22</v>
      </c>
      <c r="G11" s="4">
        <v>483</v>
      </c>
      <c r="H11" s="40">
        <v>14</v>
      </c>
      <c r="I11" s="41">
        <v>136</v>
      </c>
      <c r="J11" s="6">
        <v>15</v>
      </c>
      <c r="K11" s="3">
        <f t="shared" ref="K11:K15" si="0">SUM(E11:J11)</f>
        <v>803</v>
      </c>
    </row>
    <row r="12" spans="1:14" x14ac:dyDescent="0.15">
      <c r="A12" s="286" t="s">
        <v>38</v>
      </c>
      <c r="B12" s="287" t="s">
        <v>16</v>
      </c>
      <c r="C12" s="288"/>
      <c r="D12" s="35" t="s">
        <v>53</v>
      </c>
      <c r="E12" s="46">
        <v>219</v>
      </c>
      <c r="F12" s="37">
        <v>695</v>
      </c>
      <c r="G12" s="7">
        <v>354</v>
      </c>
      <c r="H12" s="38">
        <v>54</v>
      </c>
      <c r="I12" s="39">
        <v>77</v>
      </c>
      <c r="J12" s="6">
        <v>8</v>
      </c>
      <c r="K12" s="3">
        <f t="shared" si="0"/>
        <v>1407</v>
      </c>
    </row>
    <row r="13" spans="1:14" ht="14.25" thickBot="1" x14ac:dyDescent="0.2">
      <c r="A13" s="286"/>
      <c r="B13" s="289"/>
      <c r="C13" s="290"/>
      <c r="D13" s="36" t="s">
        <v>54</v>
      </c>
      <c r="E13" s="4">
        <v>276</v>
      </c>
      <c r="F13" s="10">
        <v>323</v>
      </c>
      <c r="G13" s="7">
        <v>401</v>
      </c>
      <c r="H13" s="40">
        <v>121</v>
      </c>
      <c r="I13" s="41">
        <v>131</v>
      </c>
      <c r="J13" s="6">
        <v>10</v>
      </c>
      <c r="K13" s="3">
        <f t="shared" si="0"/>
        <v>1262</v>
      </c>
    </row>
    <row r="14" spans="1:14" x14ac:dyDescent="0.15">
      <c r="A14" s="286" t="s">
        <v>39</v>
      </c>
      <c r="B14" s="287" t="s">
        <v>15</v>
      </c>
      <c r="C14" s="288"/>
      <c r="D14" s="35" t="s">
        <v>53</v>
      </c>
      <c r="E14" s="4">
        <v>1</v>
      </c>
      <c r="F14" s="37">
        <v>705</v>
      </c>
      <c r="G14" s="7">
        <v>4</v>
      </c>
      <c r="H14" s="38">
        <v>2</v>
      </c>
      <c r="I14" s="39">
        <v>6</v>
      </c>
      <c r="J14" s="6">
        <v>1</v>
      </c>
      <c r="K14" s="3">
        <f t="shared" si="0"/>
        <v>719</v>
      </c>
    </row>
    <row r="15" spans="1:14" ht="14.25" thickBot="1" x14ac:dyDescent="0.2">
      <c r="A15" s="286"/>
      <c r="B15" s="289"/>
      <c r="C15" s="290"/>
      <c r="D15" s="36" t="s">
        <v>54</v>
      </c>
      <c r="E15" s="4">
        <v>45</v>
      </c>
      <c r="F15" s="10">
        <v>450</v>
      </c>
      <c r="G15" s="7">
        <v>65</v>
      </c>
      <c r="H15" s="40">
        <v>47</v>
      </c>
      <c r="I15" s="41">
        <v>25</v>
      </c>
      <c r="J15" s="6">
        <v>1</v>
      </c>
      <c r="K15" s="3">
        <f t="shared" si="0"/>
        <v>633</v>
      </c>
    </row>
    <row r="16" spans="1:14" x14ac:dyDescent="0.15">
      <c r="A16" s="26" t="s">
        <v>4</v>
      </c>
    </row>
    <row r="17" spans="1:14" x14ac:dyDescent="0.15">
      <c r="A17" s="26"/>
    </row>
    <row r="18" spans="1:14" x14ac:dyDescent="0.15">
      <c r="A18" t="s">
        <v>65</v>
      </c>
    </row>
    <row r="19" spans="1:14" ht="32.25" thickBot="1" x14ac:dyDescent="0.2">
      <c r="A19" s="291"/>
      <c r="B19" s="291"/>
      <c r="C19" s="291"/>
      <c r="D19" s="24" t="s">
        <v>31</v>
      </c>
      <c r="E19" s="21" t="s">
        <v>32</v>
      </c>
      <c r="F19" s="52" t="s">
        <v>33</v>
      </c>
      <c r="G19" s="29" t="s">
        <v>34</v>
      </c>
      <c r="H19" s="42" t="s">
        <v>76</v>
      </c>
      <c r="I19" s="29" t="s">
        <v>35</v>
      </c>
      <c r="J19" s="29" t="s">
        <v>36</v>
      </c>
      <c r="K19" s="29" t="s">
        <v>37</v>
      </c>
      <c r="L19" s="29" t="s">
        <v>3</v>
      </c>
    </row>
    <row r="20" spans="1:14" x14ac:dyDescent="0.15">
      <c r="A20" s="286" t="s">
        <v>0</v>
      </c>
      <c r="B20" s="286" t="s">
        <v>14</v>
      </c>
      <c r="C20" s="286"/>
      <c r="D20" s="30">
        <v>83</v>
      </c>
      <c r="E20" s="4">
        <v>110</v>
      </c>
      <c r="F20" s="37">
        <v>211</v>
      </c>
      <c r="G20" s="7">
        <v>59</v>
      </c>
      <c r="H20" s="37">
        <v>310</v>
      </c>
      <c r="I20" s="6">
        <v>55</v>
      </c>
      <c r="J20" s="3">
        <v>99</v>
      </c>
      <c r="K20" s="3">
        <v>160</v>
      </c>
      <c r="L20" s="295">
        <f>SUM(D20:K20)</f>
        <v>1087</v>
      </c>
    </row>
    <row r="21" spans="1:14" ht="14.25" thickBot="1" x14ac:dyDescent="0.2">
      <c r="A21" s="286"/>
      <c r="B21" s="286"/>
      <c r="C21" s="286"/>
      <c r="D21" s="31">
        <f>D20/L20</f>
        <v>7.635694572217111E-2</v>
      </c>
      <c r="E21" s="50">
        <f>E20/L20</f>
        <v>0.10119595216191353</v>
      </c>
      <c r="F21" s="53">
        <f>F20/L20</f>
        <v>0.19411223551057957</v>
      </c>
      <c r="G21" s="54">
        <f>G20/L20</f>
        <v>5.4277828886844529E-2</v>
      </c>
      <c r="H21" s="53">
        <f>H20/L20</f>
        <v>0.28518859245630174</v>
      </c>
      <c r="I21" s="51">
        <f>I20/L20</f>
        <v>5.0597976080956765E-2</v>
      </c>
      <c r="J21" s="28">
        <f>J20/L20</f>
        <v>9.1076356945722164E-2</v>
      </c>
      <c r="K21" s="55">
        <f>K20/L20</f>
        <v>0.14719411223551057</v>
      </c>
      <c r="L21" s="295"/>
    </row>
    <row r="22" spans="1:14" x14ac:dyDescent="0.15">
      <c r="A22" s="286" t="s">
        <v>38</v>
      </c>
      <c r="B22" s="287" t="s">
        <v>16</v>
      </c>
      <c r="C22" s="288"/>
      <c r="D22" s="30">
        <v>147</v>
      </c>
      <c r="E22" s="3">
        <v>170</v>
      </c>
      <c r="F22" s="11">
        <v>174</v>
      </c>
      <c r="G22" s="4">
        <v>137</v>
      </c>
      <c r="H22" s="37">
        <v>310</v>
      </c>
      <c r="I22" s="6">
        <v>253</v>
      </c>
      <c r="J22" s="4">
        <v>218</v>
      </c>
      <c r="K22" s="37">
        <v>447</v>
      </c>
      <c r="L22" s="296">
        <f t="shared" ref="L22" si="1">SUM(D22:K22)</f>
        <v>1856</v>
      </c>
    </row>
    <row r="23" spans="1:14" ht="14.25" thickBot="1" x14ac:dyDescent="0.2">
      <c r="A23" s="286"/>
      <c r="B23" s="289"/>
      <c r="C23" s="290"/>
      <c r="D23" s="28">
        <f>D22/L22</f>
        <v>7.9202586206896547E-2</v>
      </c>
      <c r="E23" s="28">
        <f>E22/L22</f>
        <v>9.1594827586206892E-2</v>
      </c>
      <c r="F23" s="28">
        <f>F22/L22</f>
        <v>9.375E-2</v>
      </c>
      <c r="G23" s="50">
        <f>G22/L22</f>
        <v>7.3814655172413798E-2</v>
      </c>
      <c r="H23" s="53">
        <f>H22/L22</f>
        <v>0.16702586206896552</v>
      </c>
      <c r="I23" s="51">
        <f>I22/L22</f>
        <v>0.13631465517241378</v>
      </c>
      <c r="J23" s="50">
        <f>J22/L22</f>
        <v>0.11745689655172414</v>
      </c>
      <c r="K23" s="53">
        <f>K22/L22</f>
        <v>0.24084051724137931</v>
      </c>
      <c r="L23" s="296"/>
    </row>
    <row r="24" spans="1:14" x14ac:dyDescent="0.15">
      <c r="A24" s="286" t="s">
        <v>39</v>
      </c>
      <c r="B24" s="287" t="s">
        <v>15</v>
      </c>
      <c r="C24" s="288"/>
      <c r="D24" s="30">
        <v>78</v>
      </c>
      <c r="E24" s="3">
        <v>78</v>
      </c>
      <c r="F24" s="3">
        <v>65</v>
      </c>
      <c r="G24" s="4">
        <v>135</v>
      </c>
      <c r="H24" s="37">
        <v>190</v>
      </c>
      <c r="I24" s="6">
        <v>130</v>
      </c>
      <c r="J24" s="4">
        <v>120</v>
      </c>
      <c r="K24" s="37">
        <v>281</v>
      </c>
      <c r="L24" s="296">
        <f>SUM(D24:K24)</f>
        <v>1077</v>
      </c>
    </row>
    <row r="25" spans="1:14" ht="14.25" thickBot="1" x14ac:dyDescent="0.2">
      <c r="A25" s="286"/>
      <c r="B25" s="289"/>
      <c r="C25" s="290"/>
      <c r="D25" s="31">
        <f>D24/L24</f>
        <v>7.2423398328690811E-2</v>
      </c>
      <c r="E25" s="28">
        <f>E24/L24</f>
        <v>7.2423398328690811E-2</v>
      </c>
      <c r="F25" s="28">
        <f>F24/L24</f>
        <v>6.0352831940575676E-2</v>
      </c>
      <c r="G25" s="50">
        <f>G24/L24</f>
        <v>0.12534818941504178</v>
      </c>
      <c r="H25" s="53">
        <f>H24/L24</f>
        <v>0.17641597028783659</v>
      </c>
      <c r="I25" s="51">
        <f>I24/L24</f>
        <v>0.12070566388115135</v>
      </c>
      <c r="J25" s="50">
        <f>J24/L24</f>
        <v>0.11142061281337047</v>
      </c>
      <c r="K25" s="53">
        <f>K24/L24</f>
        <v>0.26090993500464255</v>
      </c>
      <c r="L25" s="296"/>
    </row>
    <row r="26" spans="1:14" ht="14.25" thickBot="1" x14ac:dyDescent="0.2">
      <c r="A26" s="26"/>
    </row>
    <row r="27" spans="1:14" ht="20.100000000000001" customHeight="1" thickTop="1" x14ac:dyDescent="0.15">
      <c r="A27" s="67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/>
    </row>
    <row r="28" spans="1:14" ht="20.100000000000001" customHeight="1" x14ac:dyDescent="0.15">
      <c r="A28" s="15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63"/>
    </row>
    <row r="29" spans="1:14" s="1" customFormat="1" ht="20.100000000000001" customHeight="1" x14ac:dyDescent="0.15">
      <c r="A29" s="15" t="s">
        <v>80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4" s="1" customFormat="1" ht="20.100000000000001" customHeight="1" x14ac:dyDescent="0.15">
      <c r="A30" s="15" t="s">
        <v>79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</row>
    <row r="31" spans="1:14" s="1" customFormat="1" ht="20.100000000000001" customHeight="1" x14ac:dyDescent="0.15">
      <c r="A31" s="15" t="s">
        <v>77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</row>
    <row r="32" spans="1:14" s="1" customFormat="1" ht="20.100000000000001" customHeight="1" thickBot="1" x14ac:dyDescent="0.2">
      <c r="A32" s="18" t="s">
        <v>81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s="1" customFormat="1" ht="14.25" thickTop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s="1" customForma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s="1" customForma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4" s="1" customFormat="1" x14ac:dyDescent="0.15">
      <c r="A36" s="16" t="s">
        <v>73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4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4" x14ac:dyDescent="0.15">
      <c r="A38" t="s">
        <v>19</v>
      </c>
    </row>
    <row r="39" spans="1:14" ht="21.75" thickBot="1" x14ac:dyDescent="0.2">
      <c r="A39" s="302" t="s">
        <v>17</v>
      </c>
      <c r="B39" s="303"/>
      <c r="C39" s="303"/>
      <c r="D39" s="304"/>
      <c r="E39" s="21" t="s">
        <v>6</v>
      </c>
      <c r="F39" s="21" t="s">
        <v>7</v>
      </c>
      <c r="G39" s="21" t="s">
        <v>8</v>
      </c>
      <c r="H39" s="21" t="s">
        <v>9</v>
      </c>
      <c r="I39" s="42" t="s">
        <v>10</v>
      </c>
      <c r="J39" s="42" t="s">
        <v>11</v>
      </c>
      <c r="K39" s="24" t="s">
        <v>3</v>
      </c>
    </row>
    <row r="40" spans="1:14" x14ac:dyDescent="0.15">
      <c r="A40" s="298" t="s">
        <v>0</v>
      </c>
      <c r="B40" s="287" t="s">
        <v>14</v>
      </c>
      <c r="C40" s="288"/>
      <c r="D40" s="22" t="s">
        <v>12</v>
      </c>
      <c r="E40" s="3">
        <v>78</v>
      </c>
      <c r="F40" s="3"/>
      <c r="G40" s="3">
        <v>170</v>
      </c>
      <c r="H40" s="4">
        <v>75</v>
      </c>
      <c r="I40" s="71">
        <v>374</v>
      </c>
      <c r="J40" s="37">
        <v>343</v>
      </c>
      <c r="K40" s="6">
        <f>SUM(E40:J40)</f>
        <v>1040</v>
      </c>
    </row>
    <row r="41" spans="1:14" x14ac:dyDescent="0.15">
      <c r="A41" s="299"/>
      <c r="B41" s="289"/>
      <c r="C41" s="290"/>
      <c r="D41" s="23" t="s">
        <v>13</v>
      </c>
      <c r="E41" s="3">
        <v>5</v>
      </c>
      <c r="F41" s="3">
        <v>1</v>
      </c>
      <c r="G41" s="3">
        <v>18</v>
      </c>
      <c r="H41" s="4">
        <v>26</v>
      </c>
      <c r="I41" s="72">
        <v>356</v>
      </c>
      <c r="J41" s="5">
        <v>531</v>
      </c>
      <c r="K41" s="6">
        <f t="shared" ref="K41:K45" si="2">SUM(E41:J41)</f>
        <v>937</v>
      </c>
    </row>
    <row r="42" spans="1:14" x14ac:dyDescent="0.15">
      <c r="A42" s="298" t="s">
        <v>2</v>
      </c>
      <c r="B42" s="287" t="s">
        <v>16</v>
      </c>
      <c r="C42" s="288"/>
      <c r="D42" s="22" t="s">
        <v>12</v>
      </c>
      <c r="E42" s="3">
        <v>526</v>
      </c>
      <c r="F42" s="3">
        <v>55</v>
      </c>
      <c r="G42" s="3">
        <v>304</v>
      </c>
      <c r="H42" s="4">
        <v>48</v>
      </c>
      <c r="I42" s="72">
        <v>199</v>
      </c>
      <c r="J42" s="5">
        <v>279</v>
      </c>
      <c r="K42" s="6">
        <f t="shared" si="2"/>
        <v>1411</v>
      </c>
    </row>
    <row r="43" spans="1:14" ht="14.25" thickBot="1" x14ac:dyDescent="0.2">
      <c r="A43" s="299"/>
      <c r="B43" s="289"/>
      <c r="C43" s="290"/>
      <c r="D43" s="23" t="s">
        <v>13</v>
      </c>
      <c r="E43" s="3">
        <v>12</v>
      </c>
      <c r="F43" s="3">
        <v>5</v>
      </c>
      <c r="G43" s="3">
        <v>9</v>
      </c>
      <c r="H43" s="4">
        <v>16</v>
      </c>
      <c r="I43" s="73">
        <v>768</v>
      </c>
      <c r="J43" s="10">
        <v>566</v>
      </c>
      <c r="K43" s="6">
        <f t="shared" si="2"/>
        <v>1376</v>
      </c>
    </row>
    <row r="44" spans="1:14" x14ac:dyDescent="0.15">
      <c r="A44" s="298" t="s">
        <v>1</v>
      </c>
      <c r="B44" s="287" t="s">
        <v>15</v>
      </c>
      <c r="C44" s="288"/>
      <c r="D44" s="22" t="s">
        <v>12</v>
      </c>
      <c r="E44" s="3">
        <v>1</v>
      </c>
      <c r="F44" s="3">
        <v>607</v>
      </c>
      <c r="G44" s="3">
        <v>44</v>
      </c>
      <c r="H44" s="3">
        <v>3</v>
      </c>
      <c r="I44" s="11">
        <v>7</v>
      </c>
      <c r="J44" s="11">
        <v>24</v>
      </c>
      <c r="K44" s="3">
        <f t="shared" si="2"/>
        <v>686</v>
      </c>
    </row>
    <row r="45" spans="1:14" x14ac:dyDescent="0.15">
      <c r="A45" s="299"/>
      <c r="B45" s="289"/>
      <c r="C45" s="290"/>
      <c r="D45" s="23" t="s">
        <v>13</v>
      </c>
      <c r="E45" s="3">
        <v>1</v>
      </c>
      <c r="F45" s="3">
        <v>8</v>
      </c>
      <c r="G45" s="3">
        <v>46</v>
      </c>
      <c r="H45" s="3">
        <v>3</v>
      </c>
      <c r="I45" s="3">
        <v>432</v>
      </c>
      <c r="J45" s="3">
        <v>169</v>
      </c>
      <c r="K45" s="3">
        <f t="shared" si="2"/>
        <v>659</v>
      </c>
    </row>
    <row r="46" spans="1:14" x14ac:dyDescent="0.15">
      <c r="A46" s="26" t="s">
        <v>4</v>
      </c>
      <c r="B46" s="26"/>
      <c r="C46" s="26"/>
      <c r="D46" s="27"/>
      <c r="E46" s="12"/>
      <c r="F46" s="12"/>
      <c r="G46" s="12"/>
      <c r="H46" s="12"/>
      <c r="I46" s="12"/>
      <c r="J46" s="12"/>
      <c r="K46" s="12"/>
    </row>
    <row r="47" spans="1:14" x14ac:dyDescent="0.15">
      <c r="A47" s="26"/>
      <c r="B47" s="26"/>
      <c r="C47" s="26"/>
      <c r="D47" s="27"/>
      <c r="E47" s="12"/>
      <c r="F47" s="12"/>
      <c r="G47" s="12"/>
      <c r="H47" s="12"/>
      <c r="I47" s="12"/>
      <c r="J47" s="12"/>
      <c r="K47" s="12"/>
    </row>
    <row r="48" spans="1:14" x14ac:dyDescent="0.15">
      <c r="A48" t="s">
        <v>20</v>
      </c>
    </row>
    <row r="49" spans="1:14" ht="21.75" thickBot="1" x14ac:dyDescent="0.2">
      <c r="A49" s="302" t="s">
        <v>18</v>
      </c>
      <c r="B49" s="303"/>
      <c r="C49" s="303"/>
      <c r="D49" s="304"/>
      <c r="E49" s="21" t="s">
        <v>6</v>
      </c>
      <c r="F49" s="21" t="s">
        <v>7</v>
      </c>
      <c r="G49" s="21" t="s">
        <v>8</v>
      </c>
      <c r="H49" s="21" t="s">
        <v>9</v>
      </c>
      <c r="I49" s="42" t="s">
        <v>10</v>
      </c>
      <c r="J49" s="42" t="s">
        <v>11</v>
      </c>
      <c r="K49" s="24" t="s">
        <v>3</v>
      </c>
    </row>
    <row r="50" spans="1:14" x14ac:dyDescent="0.15">
      <c r="A50" s="286" t="s">
        <v>0</v>
      </c>
      <c r="B50" s="286" t="s">
        <v>14</v>
      </c>
      <c r="C50" s="286"/>
      <c r="D50" s="22" t="s">
        <v>12</v>
      </c>
      <c r="E50" s="3">
        <v>90</v>
      </c>
      <c r="F50" s="3">
        <v>3</v>
      </c>
      <c r="G50" s="3">
        <v>154</v>
      </c>
      <c r="H50" s="4">
        <v>23</v>
      </c>
      <c r="I50" s="71">
        <v>462</v>
      </c>
      <c r="J50" s="37">
        <v>161</v>
      </c>
      <c r="K50" s="6">
        <f>SUM(E50:J50)</f>
        <v>893</v>
      </c>
    </row>
    <row r="51" spans="1:14" x14ac:dyDescent="0.15">
      <c r="A51" s="286"/>
      <c r="B51" s="286"/>
      <c r="C51" s="286"/>
      <c r="D51" s="23" t="s">
        <v>13</v>
      </c>
      <c r="E51" s="3">
        <v>9</v>
      </c>
      <c r="F51" s="3">
        <v>2</v>
      </c>
      <c r="G51" s="3">
        <v>28</v>
      </c>
      <c r="H51" s="4">
        <v>7</v>
      </c>
      <c r="I51" s="72">
        <v>538</v>
      </c>
      <c r="J51" s="5">
        <v>256</v>
      </c>
      <c r="K51" s="6">
        <f t="shared" ref="K51:K55" si="3">SUM(E51:J51)</f>
        <v>840</v>
      </c>
    </row>
    <row r="52" spans="1:14" x14ac:dyDescent="0.15">
      <c r="A52" s="286" t="s">
        <v>2</v>
      </c>
      <c r="B52" s="286" t="s">
        <v>16</v>
      </c>
      <c r="C52" s="286"/>
      <c r="D52" s="22" t="s">
        <v>12</v>
      </c>
      <c r="E52" s="3">
        <v>703</v>
      </c>
      <c r="F52" s="3">
        <v>32</v>
      </c>
      <c r="G52" s="3">
        <v>234</v>
      </c>
      <c r="H52" s="4">
        <v>27</v>
      </c>
      <c r="I52" s="72">
        <v>241</v>
      </c>
      <c r="J52" s="5">
        <v>99</v>
      </c>
      <c r="K52" s="6">
        <f t="shared" si="3"/>
        <v>1336</v>
      </c>
    </row>
    <row r="53" spans="1:14" ht="14.25" thickBot="1" x14ac:dyDescent="0.2">
      <c r="A53" s="286"/>
      <c r="B53" s="286"/>
      <c r="C53" s="286"/>
      <c r="D53" s="23" t="s">
        <v>13</v>
      </c>
      <c r="E53" s="8">
        <v>13</v>
      </c>
      <c r="F53" s="3">
        <v>13</v>
      </c>
      <c r="G53" s="3">
        <v>19</v>
      </c>
      <c r="H53" s="4">
        <v>9</v>
      </c>
      <c r="I53" s="73">
        <v>1066</v>
      </c>
      <c r="J53" s="10">
        <v>207</v>
      </c>
      <c r="K53" s="6">
        <f t="shared" si="3"/>
        <v>1327</v>
      </c>
    </row>
    <row r="54" spans="1:14" ht="14.25" thickBot="1" x14ac:dyDescent="0.2">
      <c r="A54" s="286" t="s">
        <v>1</v>
      </c>
      <c r="B54" s="286" t="s">
        <v>15</v>
      </c>
      <c r="C54" s="286"/>
      <c r="D54" s="48" t="s">
        <v>12</v>
      </c>
      <c r="E54" s="49">
        <v>127</v>
      </c>
      <c r="F54" s="6">
        <v>455</v>
      </c>
      <c r="G54" s="3">
        <v>60</v>
      </c>
      <c r="H54" s="3"/>
      <c r="I54" s="11">
        <v>13</v>
      </c>
      <c r="J54" s="11">
        <v>8</v>
      </c>
      <c r="K54" s="3">
        <f t="shared" si="3"/>
        <v>663</v>
      </c>
    </row>
    <row r="55" spans="1:14" x14ac:dyDescent="0.15">
      <c r="A55" s="286"/>
      <c r="B55" s="286"/>
      <c r="C55" s="286"/>
      <c r="D55" s="23" t="s">
        <v>13</v>
      </c>
      <c r="E55" s="11">
        <v>6</v>
      </c>
      <c r="F55" s="3">
        <v>2</v>
      </c>
      <c r="G55" s="3">
        <v>41</v>
      </c>
      <c r="H55" s="3">
        <v>1</v>
      </c>
      <c r="I55" s="3">
        <v>562</v>
      </c>
      <c r="J55" s="3">
        <v>38</v>
      </c>
      <c r="K55" s="3">
        <f t="shared" si="3"/>
        <v>650</v>
      </c>
    </row>
    <row r="56" spans="1:14" x14ac:dyDescent="0.15">
      <c r="A56" s="26" t="s">
        <v>4</v>
      </c>
    </row>
    <row r="57" spans="1:14" x14ac:dyDescent="0.15">
      <c r="A57" s="26"/>
    </row>
    <row r="58" spans="1:14" ht="14.25" thickBot="1" x14ac:dyDescent="0.2">
      <c r="A58" s="26"/>
    </row>
    <row r="59" spans="1:14" ht="20.100000000000001" customHeight="1" thickTop="1" x14ac:dyDescent="0.15">
      <c r="A59" s="67" t="s">
        <v>74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4"/>
    </row>
    <row r="60" spans="1:14" ht="20.100000000000001" customHeight="1" x14ac:dyDescent="0.15">
      <c r="A60" s="15" t="s">
        <v>63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63"/>
    </row>
    <row r="61" spans="1:14" s="1" customFormat="1" ht="20.100000000000001" customHeight="1" x14ac:dyDescent="0.15">
      <c r="A61" s="15" t="s">
        <v>82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7"/>
    </row>
    <row r="62" spans="1:14" s="1" customFormat="1" ht="20.100000000000001" customHeight="1" thickBot="1" x14ac:dyDescent="0.2">
      <c r="A62" s="18" t="s">
        <v>83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</row>
    <row r="63" spans="1:14" s="1" customFormat="1" ht="14.25" thickTop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4" s="1" customFormat="1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4" s="1" customFormat="1" ht="17.25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281"/>
    </row>
    <row r="66" spans="1:14" s="1" customFormat="1" x14ac:dyDescent="0.15">
      <c r="A66" s="56" t="s">
        <v>66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4" x14ac:dyDescent="0.15">
      <c r="A67" s="26"/>
    </row>
    <row r="68" spans="1:14" x14ac:dyDescent="0.15">
      <c r="A68" t="s">
        <v>64</v>
      </c>
    </row>
    <row r="69" spans="1:14" ht="21.75" thickBot="1" x14ac:dyDescent="0.2">
      <c r="A69" s="300"/>
      <c r="B69" s="301"/>
      <c r="C69" s="301"/>
      <c r="D69" s="58" t="s">
        <v>21</v>
      </c>
      <c r="E69" s="21" t="s">
        <v>22</v>
      </c>
      <c r="F69" s="21" t="s">
        <v>23</v>
      </c>
      <c r="G69" s="42" t="s">
        <v>24</v>
      </c>
      <c r="H69" s="21" t="s">
        <v>25</v>
      </c>
      <c r="I69" s="21" t="s">
        <v>26</v>
      </c>
      <c r="J69" s="21" t="s">
        <v>27</v>
      </c>
      <c r="K69" s="21" t="s">
        <v>28</v>
      </c>
      <c r="L69" s="21" t="s">
        <v>30</v>
      </c>
      <c r="M69" s="21" t="s">
        <v>29</v>
      </c>
      <c r="N69" s="24" t="s">
        <v>3</v>
      </c>
    </row>
    <row r="70" spans="1:14" x14ac:dyDescent="0.15">
      <c r="A70" s="286" t="s">
        <v>0</v>
      </c>
      <c r="B70" s="286" t="s">
        <v>14</v>
      </c>
      <c r="C70" s="297"/>
      <c r="D70" s="70">
        <v>362</v>
      </c>
      <c r="E70" s="6">
        <v>49</v>
      </c>
      <c r="F70" s="4">
        <v>230</v>
      </c>
      <c r="G70" s="37">
        <v>259</v>
      </c>
      <c r="H70" s="6">
        <v>24</v>
      </c>
      <c r="I70" s="3">
        <v>29</v>
      </c>
      <c r="J70" s="3">
        <v>48</v>
      </c>
      <c r="K70" s="3">
        <v>37</v>
      </c>
      <c r="L70" s="3">
        <v>99</v>
      </c>
      <c r="M70" s="3">
        <v>251</v>
      </c>
      <c r="N70" s="295">
        <f>SUM(D70:M70)</f>
        <v>1388</v>
      </c>
    </row>
    <row r="71" spans="1:14" ht="14.25" thickBot="1" x14ac:dyDescent="0.2">
      <c r="A71" s="286"/>
      <c r="B71" s="286"/>
      <c r="C71" s="297"/>
      <c r="D71" s="53">
        <f>D70/N70</f>
        <v>0.26080691642651299</v>
      </c>
      <c r="E71" s="51">
        <f>E70/N70</f>
        <v>3.5302593659942365E-2</v>
      </c>
      <c r="F71" s="50">
        <f>F70/N70</f>
        <v>0.16570605187319884</v>
      </c>
      <c r="G71" s="53">
        <f>G70/N70</f>
        <v>0.18659942363112392</v>
      </c>
      <c r="H71" s="51">
        <f>H70/N70</f>
        <v>1.7291066282420751E-2</v>
      </c>
      <c r="I71" s="28">
        <f>I70/N70</f>
        <v>2.0893371757925071E-2</v>
      </c>
      <c r="J71" s="28">
        <f>J70/N70</f>
        <v>3.4582132564841501E-2</v>
      </c>
      <c r="K71" s="28">
        <f>K70/N70</f>
        <v>2.6657060518731988E-2</v>
      </c>
      <c r="L71" s="28">
        <f>L70/N70</f>
        <v>7.1325648414985593E-2</v>
      </c>
      <c r="M71" s="28">
        <f>M70/N70</f>
        <v>0.18083573487031701</v>
      </c>
      <c r="N71" s="295"/>
    </row>
    <row r="72" spans="1:14" x14ac:dyDescent="0.15">
      <c r="A72" s="286" t="s">
        <v>2</v>
      </c>
      <c r="B72" s="286" t="s">
        <v>16</v>
      </c>
      <c r="C72" s="297"/>
      <c r="D72" s="70">
        <v>614</v>
      </c>
      <c r="E72" s="6">
        <v>216</v>
      </c>
      <c r="F72" s="4">
        <v>170</v>
      </c>
      <c r="G72" s="37">
        <v>415</v>
      </c>
      <c r="H72" s="6">
        <v>81</v>
      </c>
      <c r="I72" s="3">
        <v>59</v>
      </c>
      <c r="J72" s="3">
        <v>131</v>
      </c>
      <c r="K72" s="3">
        <v>77</v>
      </c>
      <c r="L72" s="3">
        <v>77</v>
      </c>
      <c r="M72" s="3">
        <v>143</v>
      </c>
      <c r="N72" s="295">
        <f t="shared" ref="N72:N74" si="4">SUM(D72:M72)</f>
        <v>1983</v>
      </c>
    </row>
    <row r="73" spans="1:14" ht="14.25" thickBot="1" x14ac:dyDescent="0.2">
      <c r="A73" s="286"/>
      <c r="B73" s="286"/>
      <c r="C73" s="297"/>
      <c r="D73" s="53">
        <f>D72/N72</f>
        <v>0.30963187090267275</v>
      </c>
      <c r="E73" s="51">
        <f>E72/N72</f>
        <v>0.10892586989409984</v>
      </c>
      <c r="F73" s="50">
        <f>F72/N72</f>
        <v>8.5728693898134145E-2</v>
      </c>
      <c r="G73" s="53">
        <f>G72/N72</f>
        <v>0.20927887039838627</v>
      </c>
      <c r="H73" s="51">
        <f>H72/N72</f>
        <v>4.084720121028744E-2</v>
      </c>
      <c r="I73" s="28">
        <f>I72/N72</f>
        <v>2.9752899646999495E-2</v>
      </c>
      <c r="J73" s="28">
        <f>J72/N72</f>
        <v>6.6061522945032772E-2</v>
      </c>
      <c r="K73" s="55">
        <f>K72/N72</f>
        <v>3.8830055471507814E-2</v>
      </c>
      <c r="L73" s="28">
        <f>L72/N72</f>
        <v>3.8830055471507814E-2</v>
      </c>
      <c r="M73" s="55">
        <f>M72/N72</f>
        <v>7.2112960161371656E-2</v>
      </c>
      <c r="N73" s="295"/>
    </row>
    <row r="74" spans="1:14" x14ac:dyDescent="0.15">
      <c r="A74" s="286" t="s">
        <v>1</v>
      </c>
      <c r="B74" s="286" t="s">
        <v>15</v>
      </c>
      <c r="C74" s="286"/>
      <c r="D74" s="11">
        <v>48</v>
      </c>
      <c r="E74" s="3">
        <v>64</v>
      </c>
      <c r="F74" s="3">
        <v>28</v>
      </c>
      <c r="G74" s="11">
        <v>59</v>
      </c>
      <c r="H74" s="3">
        <v>25</v>
      </c>
      <c r="I74" s="3">
        <v>14</v>
      </c>
      <c r="J74" s="4">
        <v>69</v>
      </c>
      <c r="K74" s="37">
        <v>110</v>
      </c>
      <c r="L74" s="7">
        <v>58</v>
      </c>
      <c r="M74" s="37">
        <v>99</v>
      </c>
      <c r="N74" s="296">
        <f t="shared" si="4"/>
        <v>574</v>
      </c>
    </row>
    <row r="75" spans="1:14" ht="14.25" thickBot="1" x14ac:dyDescent="0.2">
      <c r="A75" s="286"/>
      <c r="B75" s="286"/>
      <c r="C75" s="286"/>
      <c r="D75" s="28">
        <f>D74/N74</f>
        <v>8.3623693379790948E-2</v>
      </c>
      <c r="E75" s="28">
        <f>E74/N74</f>
        <v>0.11149825783972125</v>
      </c>
      <c r="F75" s="28">
        <f>F74/N74</f>
        <v>4.878048780487805E-2</v>
      </c>
      <c r="G75" s="28">
        <f>G74/N74</f>
        <v>0.10278745644599303</v>
      </c>
      <c r="H75" s="28">
        <f>H74/N74</f>
        <v>4.3554006968641118E-2</v>
      </c>
      <c r="I75" s="28">
        <f>I74/N74</f>
        <v>2.4390243902439025E-2</v>
      </c>
      <c r="J75" s="50">
        <f>J74/N74</f>
        <v>0.12020905923344948</v>
      </c>
      <c r="K75" s="53">
        <f>K74/N74</f>
        <v>0.19163763066202091</v>
      </c>
      <c r="L75" s="54">
        <f>L74/N74</f>
        <v>0.10104529616724739</v>
      </c>
      <c r="M75" s="53">
        <f>M74/N74</f>
        <v>0.17247386759581881</v>
      </c>
      <c r="N75" s="296"/>
    </row>
    <row r="78" spans="1:14" x14ac:dyDescent="0.15">
      <c r="A78" t="s">
        <v>67</v>
      </c>
    </row>
    <row r="79" spans="1:14" ht="42.75" thickBot="1" x14ac:dyDescent="0.2">
      <c r="A79" s="291"/>
      <c r="B79" s="291"/>
      <c r="C79" s="291"/>
      <c r="D79" s="58" t="s">
        <v>40</v>
      </c>
      <c r="E79" s="52" t="s">
        <v>41</v>
      </c>
      <c r="F79" s="42" t="s">
        <v>42</v>
      </c>
      <c r="G79" s="42" t="s">
        <v>43</v>
      </c>
      <c r="H79" s="21" t="s">
        <v>44</v>
      </c>
      <c r="I79" s="29" t="s">
        <v>45</v>
      </c>
      <c r="J79" s="29" t="s">
        <v>3</v>
      </c>
    </row>
    <row r="80" spans="1:14" x14ac:dyDescent="0.15">
      <c r="A80" s="286" t="s">
        <v>0</v>
      </c>
      <c r="B80" s="286" t="s">
        <v>14</v>
      </c>
      <c r="C80" s="286"/>
      <c r="D80" s="4">
        <v>183</v>
      </c>
      <c r="E80" s="37">
        <v>257</v>
      </c>
      <c r="F80" s="37">
        <v>269</v>
      </c>
      <c r="G80" s="37">
        <v>216</v>
      </c>
      <c r="H80" s="6">
        <v>51</v>
      </c>
      <c r="I80" s="3">
        <v>120</v>
      </c>
      <c r="J80" s="295">
        <f>SUM(D80:I80)</f>
        <v>1096</v>
      </c>
    </row>
    <row r="81" spans="1:14" ht="14.25" thickBot="1" x14ac:dyDescent="0.2">
      <c r="A81" s="286"/>
      <c r="B81" s="286"/>
      <c r="C81" s="286"/>
      <c r="D81" s="50">
        <f>D80/J80</f>
        <v>0.16697080291970803</v>
      </c>
      <c r="E81" s="59">
        <f>E80/J80</f>
        <v>0.23448905109489052</v>
      </c>
      <c r="F81" s="59">
        <f>F80/J80</f>
        <v>0.24543795620437955</v>
      </c>
      <c r="G81" s="59">
        <f>G80/J80</f>
        <v>0.19708029197080293</v>
      </c>
      <c r="H81" s="51">
        <f>H80/J80</f>
        <v>4.6532846715328466E-2</v>
      </c>
      <c r="I81" s="55">
        <f>I80/J80</f>
        <v>0.10948905109489052</v>
      </c>
      <c r="J81" s="295"/>
    </row>
    <row r="82" spans="1:14" x14ac:dyDescent="0.15">
      <c r="A82" s="286" t="s">
        <v>38</v>
      </c>
      <c r="B82" s="286" t="s">
        <v>16</v>
      </c>
      <c r="C82" s="286"/>
      <c r="D82" s="4">
        <v>128</v>
      </c>
      <c r="E82" s="5">
        <v>240</v>
      </c>
      <c r="F82" s="5">
        <v>274</v>
      </c>
      <c r="G82" s="5">
        <v>230</v>
      </c>
      <c r="H82" s="7">
        <v>136</v>
      </c>
      <c r="I82" s="37">
        <v>292</v>
      </c>
      <c r="J82" s="296">
        <f t="shared" ref="J82:J84" si="5">SUM(D82:I82)</f>
        <v>1300</v>
      </c>
    </row>
    <row r="83" spans="1:14" ht="14.25" thickBot="1" x14ac:dyDescent="0.2">
      <c r="A83" s="286"/>
      <c r="B83" s="286"/>
      <c r="C83" s="286"/>
      <c r="D83" s="50">
        <f>D82/J82</f>
        <v>9.8461538461538461E-2</v>
      </c>
      <c r="E83" s="59">
        <f>E82/J82</f>
        <v>0.18461538461538463</v>
      </c>
      <c r="F83" s="59">
        <f>F82/J82</f>
        <v>0.21076923076923076</v>
      </c>
      <c r="G83" s="59">
        <f>G82/J82</f>
        <v>0.17692307692307693</v>
      </c>
      <c r="H83" s="54">
        <f>H82/J82</f>
        <v>0.10461538461538461</v>
      </c>
      <c r="I83" s="53">
        <f>I82/J82</f>
        <v>0.22461538461538461</v>
      </c>
      <c r="J83" s="296"/>
    </row>
    <row r="84" spans="1:14" x14ac:dyDescent="0.15">
      <c r="A84" s="286" t="s">
        <v>39</v>
      </c>
      <c r="B84" s="286" t="s">
        <v>15</v>
      </c>
      <c r="C84" s="286"/>
      <c r="D84" s="4">
        <v>55</v>
      </c>
      <c r="E84" s="5">
        <v>148</v>
      </c>
      <c r="F84" s="5">
        <v>149</v>
      </c>
      <c r="G84" s="5">
        <v>124</v>
      </c>
      <c r="H84" s="7">
        <v>84</v>
      </c>
      <c r="I84" s="37">
        <v>176</v>
      </c>
      <c r="J84" s="296">
        <f t="shared" si="5"/>
        <v>736</v>
      </c>
    </row>
    <row r="85" spans="1:14" ht="14.25" thickBot="1" x14ac:dyDescent="0.2">
      <c r="A85" s="286"/>
      <c r="B85" s="286"/>
      <c r="C85" s="286"/>
      <c r="D85" s="50">
        <f>D84/J84</f>
        <v>7.4728260869565216E-2</v>
      </c>
      <c r="E85" s="53">
        <f>E84/J84</f>
        <v>0.20108695652173914</v>
      </c>
      <c r="F85" s="53">
        <f>F84/J84</f>
        <v>0.20244565217391305</v>
      </c>
      <c r="G85" s="53">
        <f>G84/J84</f>
        <v>0.16847826086956522</v>
      </c>
      <c r="H85" s="54">
        <f>H84/J84</f>
        <v>0.11413043478260869</v>
      </c>
      <c r="I85" s="53">
        <f>I84/J84</f>
        <v>0.2391304347826087</v>
      </c>
      <c r="J85" s="296"/>
    </row>
    <row r="86" spans="1:14" x14ac:dyDescent="0.15">
      <c r="A86" s="26"/>
      <c r="B86" s="26"/>
      <c r="C86" s="26"/>
      <c r="D86" s="32"/>
      <c r="E86" s="32"/>
      <c r="F86" s="32"/>
      <c r="G86" s="32"/>
      <c r="H86" s="32"/>
      <c r="I86" s="32"/>
      <c r="J86" s="33"/>
    </row>
    <row r="87" spans="1:14" x14ac:dyDescent="0.15">
      <c r="A87" t="s">
        <v>68</v>
      </c>
    </row>
    <row r="88" spans="1:14" ht="21.75" thickBot="1" x14ac:dyDescent="0.2">
      <c r="A88" s="291"/>
      <c r="B88" s="291"/>
      <c r="C88" s="291"/>
      <c r="D88" s="58" t="s">
        <v>46</v>
      </c>
      <c r="E88" s="21" t="s">
        <v>47</v>
      </c>
      <c r="F88" s="42" t="s">
        <v>48</v>
      </c>
      <c r="G88" s="21" t="s">
        <v>49</v>
      </c>
      <c r="H88" s="21" t="s">
        <v>50</v>
      </c>
      <c r="I88" s="21" t="s">
        <v>51</v>
      </c>
      <c r="J88" s="29" t="s">
        <v>52</v>
      </c>
      <c r="K88" s="29" t="s">
        <v>3</v>
      </c>
    </row>
    <row r="89" spans="1:14" x14ac:dyDescent="0.15">
      <c r="A89" s="286" t="s">
        <v>0</v>
      </c>
      <c r="B89" s="286" t="s">
        <v>14</v>
      </c>
      <c r="C89" s="297"/>
      <c r="D89" s="37">
        <v>411</v>
      </c>
      <c r="E89" s="7">
        <v>99</v>
      </c>
      <c r="F89" s="37">
        <v>208</v>
      </c>
      <c r="G89" s="6">
        <v>42</v>
      </c>
      <c r="H89" s="3">
        <v>36</v>
      </c>
      <c r="I89" s="3">
        <v>176</v>
      </c>
      <c r="J89" s="3">
        <v>165</v>
      </c>
      <c r="K89" s="295">
        <f>SUM(D89:J89)</f>
        <v>1137</v>
      </c>
    </row>
    <row r="90" spans="1:14" ht="14.25" thickBot="1" x14ac:dyDescent="0.2">
      <c r="A90" s="286"/>
      <c r="B90" s="286"/>
      <c r="C90" s="297"/>
      <c r="D90" s="60">
        <f>D89/K89</f>
        <v>0.36147757255936674</v>
      </c>
      <c r="E90" s="54">
        <f>E89/K89</f>
        <v>8.7071240105540904E-2</v>
      </c>
      <c r="F90" s="53">
        <f>F89/K89</f>
        <v>0.18293755496921724</v>
      </c>
      <c r="G90" s="51">
        <f>G89/K89</f>
        <v>3.6939313984168866E-2</v>
      </c>
      <c r="H90" s="28">
        <f>H89/K89</f>
        <v>3.1662269129287601E-2</v>
      </c>
      <c r="I90" s="55">
        <f>I89/K89</f>
        <v>0.15479331574318381</v>
      </c>
      <c r="J90" s="55">
        <f>J89/K89</f>
        <v>0.14511873350923482</v>
      </c>
      <c r="K90" s="295"/>
    </row>
    <row r="91" spans="1:14" x14ac:dyDescent="0.15">
      <c r="A91" s="286" t="s">
        <v>38</v>
      </c>
      <c r="B91" s="286" t="s">
        <v>16</v>
      </c>
      <c r="C91" s="297"/>
      <c r="D91" s="5">
        <v>692</v>
      </c>
      <c r="E91" s="6">
        <v>116</v>
      </c>
      <c r="F91" s="11">
        <v>162</v>
      </c>
      <c r="G91" s="3">
        <v>71</v>
      </c>
      <c r="H91" s="4">
        <v>125</v>
      </c>
      <c r="I91" s="37">
        <v>334</v>
      </c>
      <c r="J91" s="37">
        <v>361</v>
      </c>
      <c r="K91" s="296">
        <f t="shared" ref="K91:K93" si="6">SUM(D91:J91)</f>
        <v>1861</v>
      </c>
    </row>
    <row r="92" spans="1:14" ht="14.25" thickBot="1" x14ac:dyDescent="0.2">
      <c r="A92" s="286"/>
      <c r="B92" s="286"/>
      <c r="C92" s="297"/>
      <c r="D92" s="59">
        <f>D91/K91</f>
        <v>0.37184309511015584</v>
      </c>
      <c r="E92" s="51">
        <f>E91/K91</f>
        <v>6.2332079527135952E-2</v>
      </c>
      <c r="F92" s="28">
        <f>F91/K91</f>
        <v>8.7049973132724348E-2</v>
      </c>
      <c r="G92" s="28">
        <f>G91/K91</f>
        <v>3.8151531434712518E-2</v>
      </c>
      <c r="H92" s="57">
        <f>H91/K91</f>
        <v>6.716818914562063E-2</v>
      </c>
      <c r="I92" s="53">
        <f>I91/K91</f>
        <v>0.17947340139709833</v>
      </c>
      <c r="J92" s="53">
        <f>J91/K91</f>
        <v>0.19398173025255239</v>
      </c>
      <c r="K92" s="296"/>
    </row>
    <row r="93" spans="1:14" x14ac:dyDescent="0.15">
      <c r="A93" s="286" t="s">
        <v>39</v>
      </c>
      <c r="B93" s="286" t="s">
        <v>15</v>
      </c>
      <c r="C93" s="297"/>
      <c r="D93" s="61">
        <v>135</v>
      </c>
      <c r="E93" s="6">
        <v>83</v>
      </c>
      <c r="F93" s="3">
        <v>94</v>
      </c>
      <c r="G93" s="4">
        <v>79</v>
      </c>
      <c r="H93" s="37">
        <v>135</v>
      </c>
      <c r="I93" s="69">
        <v>80</v>
      </c>
      <c r="J93" s="37">
        <v>176</v>
      </c>
      <c r="K93" s="296">
        <f t="shared" si="6"/>
        <v>782</v>
      </c>
    </row>
    <row r="94" spans="1:14" ht="14.25" thickBot="1" x14ac:dyDescent="0.2">
      <c r="A94" s="286"/>
      <c r="B94" s="286"/>
      <c r="C94" s="297"/>
      <c r="D94" s="53">
        <f>D93/K93</f>
        <v>0.17263427109974425</v>
      </c>
      <c r="E94" s="51">
        <f>E93/K93</f>
        <v>0.10613810741687979</v>
      </c>
      <c r="F94" s="28">
        <f>F93/K93</f>
        <v>0.12020460358056266</v>
      </c>
      <c r="G94" s="50">
        <f>G93/K93</f>
        <v>0.1010230179028133</v>
      </c>
      <c r="H94" s="53">
        <f>H93/K93</f>
        <v>0.17263427109974425</v>
      </c>
      <c r="I94" s="54">
        <f>I93/K93</f>
        <v>0.10230179028132992</v>
      </c>
      <c r="J94" s="53">
        <f>J93/K93</f>
        <v>0.22506393861892582</v>
      </c>
      <c r="K94" s="296"/>
    </row>
    <row r="95" spans="1:14" ht="14.25" thickBot="1" x14ac:dyDescent="0.2"/>
    <row r="96" spans="1:14" ht="20.100000000000001" customHeight="1" thickTop="1" x14ac:dyDescent="0.15">
      <c r="A96" s="67" t="s">
        <v>74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4"/>
    </row>
    <row r="97" spans="1:14" ht="20.100000000000001" customHeight="1" x14ac:dyDescent="0.15">
      <c r="A97" s="15" t="s">
        <v>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63"/>
    </row>
    <row r="98" spans="1:14" s="1" customFormat="1" ht="20.100000000000001" customHeight="1" x14ac:dyDescent="0.15">
      <c r="A98" s="15" t="s">
        <v>84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7"/>
    </row>
    <row r="99" spans="1:14" s="1" customFormat="1" ht="20.100000000000001" customHeight="1" x14ac:dyDescent="0.15">
      <c r="A99" s="15" t="s">
        <v>70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7"/>
    </row>
    <row r="100" spans="1:14" ht="20.100000000000001" customHeight="1" x14ac:dyDescent="0.15">
      <c r="A100" s="62" t="s">
        <v>85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63"/>
    </row>
    <row r="101" spans="1:14" ht="20.100000000000001" customHeight="1" x14ac:dyDescent="0.15">
      <c r="A101" s="62" t="s">
        <v>71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63"/>
    </row>
    <row r="102" spans="1:14" ht="20.100000000000001" customHeight="1" thickBot="1" x14ac:dyDescent="0.2">
      <c r="A102" s="64" t="s">
        <v>86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6"/>
    </row>
    <row r="103" spans="1:14" ht="14.25" thickTop="1" x14ac:dyDescent="0.15"/>
    <row r="109" spans="1:14" ht="17.25" x14ac:dyDescent="0.2">
      <c r="N109" s="282"/>
    </row>
  </sheetData>
  <mergeCells count="63">
    <mergeCell ref="N70:N71"/>
    <mergeCell ref="N72:N73"/>
    <mergeCell ref="N74:N75"/>
    <mergeCell ref="B70:C71"/>
    <mergeCell ref="B72:C73"/>
    <mergeCell ref="B74:C75"/>
    <mergeCell ref="L20:L21"/>
    <mergeCell ref="L24:L25"/>
    <mergeCell ref="L22:L23"/>
    <mergeCell ref="A20:A21"/>
    <mergeCell ref="B20:C21"/>
    <mergeCell ref="A24:A25"/>
    <mergeCell ref="B24:C25"/>
    <mergeCell ref="A19:C19"/>
    <mergeCell ref="A79:C79"/>
    <mergeCell ref="J80:J81"/>
    <mergeCell ref="J82:J83"/>
    <mergeCell ref="A70:A71"/>
    <mergeCell ref="A72:A73"/>
    <mergeCell ref="A74:A75"/>
    <mergeCell ref="A69:C69"/>
    <mergeCell ref="A39:D39"/>
    <mergeCell ref="A50:A51"/>
    <mergeCell ref="A52:A53"/>
    <mergeCell ref="A54:A55"/>
    <mergeCell ref="B50:C51"/>
    <mergeCell ref="B52:C53"/>
    <mergeCell ref="B54:C55"/>
    <mergeCell ref="A49:D49"/>
    <mergeCell ref="B82:C83"/>
    <mergeCell ref="A84:A85"/>
    <mergeCell ref="B84:C85"/>
    <mergeCell ref="A22:A23"/>
    <mergeCell ref="B22:C23"/>
    <mergeCell ref="A40:A41"/>
    <mergeCell ref="A42:A43"/>
    <mergeCell ref="A44:A45"/>
    <mergeCell ref="B40:C41"/>
    <mergeCell ref="B42:C43"/>
    <mergeCell ref="B44:C45"/>
    <mergeCell ref="K89:K90"/>
    <mergeCell ref="K91:K92"/>
    <mergeCell ref="K93:K94"/>
    <mergeCell ref="A88:C88"/>
    <mergeCell ref="A10:A11"/>
    <mergeCell ref="B10:C11"/>
    <mergeCell ref="A89:A90"/>
    <mergeCell ref="B89:C90"/>
    <mergeCell ref="A91:A92"/>
    <mergeCell ref="B91:C92"/>
    <mergeCell ref="A93:A94"/>
    <mergeCell ref="B93:C94"/>
    <mergeCell ref="J84:J85"/>
    <mergeCell ref="A80:A81"/>
    <mergeCell ref="B80:C81"/>
    <mergeCell ref="A82:A83"/>
    <mergeCell ref="A1:N1"/>
    <mergeCell ref="A12:A13"/>
    <mergeCell ref="B12:C13"/>
    <mergeCell ref="A14:A15"/>
    <mergeCell ref="B14:C15"/>
    <mergeCell ref="A9:D9"/>
    <mergeCell ref="A4:N4"/>
  </mergeCells>
  <phoneticPr fontId="1"/>
  <pageMargins left="0.7" right="0.7" top="0.75" bottom="0.75" header="0.3" footer="0.3"/>
  <pageSetup paperSize="9" scale="71" fitToHeight="0" orientation="portrait" r:id="rId1"/>
  <rowBreaks count="1" manualBreakCount="1">
    <brk id="65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7"/>
  <sheetViews>
    <sheetView tabSelected="1" view="pageBreakPreview" topLeftCell="A208" zoomScaleNormal="100" zoomScaleSheetLayoutView="100" workbookViewId="0">
      <selection activeCell="N109" sqref="N109"/>
    </sheetView>
  </sheetViews>
  <sheetFormatPr defaultRowHeight="13.5" x14ac:dyDescent="0.15"/>
  <sheetData>
    <row r="1" spans="1:12" s="1" customFormat="1" ht="24.75" customHeight="1" x14ac:dyDescent="0.15">
      <c r="A1" s="2" t="s">
        <v>87</v>
      </c>
    </row>
    <row r="2" spans="1:12" ht="162.75" customHeight="1" x14ac:dyDescent="0.15">
      <c r="A2" s="292" t="s">
        <v>88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6"/>
    </row>
    <row r="3" spans="1:12" x14ac:dyDescent="0.15">
      <c r="A3" s="7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15">
      <c r="A4" t="s">
        <v>89</v>
      </c>
    </row>
    <row r="6" spans="1:12" ht="14.25" thickBot="1" x14ac:dyDescent="0.2">
      <c r="A6" t="s">
        <v>90</v>
      </c>
    </row>
    <row r="7" spans="1:12" ht="21" customHeight="1" x14ac:dyDescent="0.15">
      <c r="A7" s="76"/>
      <c r="B7" s="77" t="s">
        <v>21</v>
      </c>
      <c r="C7" s="78" t="s">
        <v>22</v>
      </c>
      <c r="D7" s="79" t="s">
        <v>23</v>
      </c>
      <c r="E7" s="80" t="s">
        <v>24</v>
      </c>
      <c r="F7" s="78" t="s">
        <v>25</v>
      </c>
      <c r="G7" s="78" t="s">
        <v>26</v>
      </c>
      <c r="H7" s="21" t="s">
        <v>27</v>
      </c>
      <c r="I7" s="21" t="s">
        <v>28</v>
      </c>
      <c r="J7" s="21" t="s">
        <v>91</v>
      </c>
      <c r="K7" s="21" t="s">
        <v>29</v>
      </c>
      <c r="L7" s="21" t="s">
        <v>92</v>
      </c>
    </row>
    <row r="8" spans="1:12" x14ac:dyDescent="0.15">
      <c r="A8" s="4" t="s">
        <v>93</v>
      </c>
      <c r="B8" s="5">
        <v>20</v>
      </c>
      <c r="C8" s="6">
        <v>3</v>
      </c>
      <c r="D8" s="4">
        <v>15</v>
      </c>
      <c r="E8" s="5">
        <v>42</v>
      </c>
      <c r="F8" s="6"/>
      <c r="G8" s="3"/>
      <c r="H8" s="3">
        <v>1</v>
      </c>
      <c r="I8" s="3"/>
      <c r="J8" s="3">
        <v>6</v>
      </c>
      <c r="K8" s="3">
        <v>9</v>
      </c>
      <c r="L8" s="3">
        <v>4</v>
      </c>
    </row>
    <row r="9" spans="1:12" x14ac:dyDescent="0.15">
      <c r="A9" s="4" t="s">
        <v>94</v>
      </c>
      <c r="B9" s="5">
        <v>21</v>
      </c>
      <c r="C9" s="6">
        <v>24</v>
      </c>
      <c r="D9" s="4">
        <v>6</v>
      </c>
      <c r="E9" s="5">
        <v>58</v>
      </c>
      <c r="F9" s="6">
        <v>4</v>
      </c>
      <c r="G9" s="3">
        <v>2</v>
      </c>
      <c r="H9" s="3"/>
      <c r="I9" s="3">
        <v>3</v>
      </c>
      <c r="J9" s="3">
        <v>1</v>
      </c>
      <c r="K9" s="3">
        <v>2</v>
      </c>
      <c r="L9" s="3">
        <v>4</v>
      </c>
    </row>
    <row r="10" spans="1:12" x14ac:dyDescent="0.15">
      <c r="A10" s="4" t="s">
        <v>95</v>
      </c>
      <c r="B10" s="5">
        <v>46</v>
      </c>
      <c r="C10" s="6">
        <v>4</v>
      </c>
      <c r="D10" s="4">
        <v>2</v>
      </c>
      <c r="E10" s="5">
        <v>50</v>
      </c>
      <c r="F10" s="6">
        <v>4</v>
      </c>
      <c r="G10" s="3">
        <v>1</v>
      </c>
      <c r="H10" s="3">
        <v>2</v>
      </c>
      <c r="I10" s="3"/>
      <c r="J10" s="3"/>
      <c r="K10" s="3">
        <v>1</v>
      </c>
      <c r="L10" s="3">
        <v>7</v>
      </c>
    </row>
    <row r="11" spans="1:12" x14ac:dyDescent="0.15">
      <c r="A11" s="4" t="s">
        <v>96</v>
      </c>
      <c r="B11" s="5">
        <v>8</v>
      </c>
      <c r="C11" s="6"/>
      <c r="D11" s="4"/>
      <c r="E11" s="5">
        <v>6</v>
      </c>
      <c r="F11" s="6">
        <v>1</v>
      </c>
      <c r="G11" s="3"/>
      <c r="H11" s="3">
        <v>2</v>
      </c>
      <c r="I11" s="3">
        <v>1</v>
      </c>
      <c r="J11" s="3">
        <v>1</v>
      </c>
      <c r="K11" s="3"/>
      <c r="L11" s="3">
        <v>1</v>
      </c>
    </row>
    <row r="12" spans="1:12" ht="14.25" thickBot="1" x14ac:dyDescent="0.2">
      <c r="A12" s="81" t="s">
        <v>97</v>
      </c>
      <c r="B12" s="82">
        <v>1</v>
      </c>
      <c r="C12" s="9">
        <v>2</v>
      </c>
      <c r="D12" s="81"/>
      <c r="E12" s="82">
        <v>3</v>
      </c>
      <c r="F12" s="9">
        <v>1</v>
      </c>
      <c r="G12" s="8"/>
      <c r="H12" s="8"/>
      <c r="I12" s="8"/>
      <c r="J12" s="8"/>
      <c r="K12" s="8"/>
      <c r="L12" s="8">
        <v>1</v>
      </c>
    </row>
    <row r="13" spans="1:12" ht="15" thickTop="1" thickBot="1" x14ac:dyDescent="0.2">
      <c r="A13" s="83" t="s">
        <v>98</v>
      </c>
      <c r="B13" s="84">
        <v>96</v>
      </c>
      <c r="C13" s="85">
        <v>33</v>
      </c>
      <c r="D13" s="83">
        <v>23</v>
      </c>
      <c r="E13" s="84">
        <v>159</v>
      </c>
      <c r="F13" s="85">
        <v>10</v>
      </c>
      <c r="G13" s="86">
        <v>3</v>
      </c>
      <c r="H13" s="86">
        <v>5</v>
      </c>
      <c r="I13" s="86">
        <v>4</v>
      </c>
      <c r="J13" s="86">
        <v>8</v>
      </c>
      <c r="K13" s="86">
        <v>12</v>
      </c>
      <c r="L13" s="86">
        <v>17</v>
      </c>
    </row>
    <row r="14" spans="1:12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ht="14.25" thickBot="1" x14ac:dyDescent="0.2">
      <c r="A15" t="s">
        <v>99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21" x14ac:dyDescent="0.15">
      <c r="A16" s="87" t="s">
        <v>100</v>
      </c>
      <c r="B16" s="88" t="s">
        <v>21</v>
      </c>
      <c r="C16" s="79" t="s">
        <v>22</v>
      </c>
      <c r="D16" s="80" t="s">
        <v>23</v>
      </c>
      <c r="E16" s="78" t="s">
        <v>24</v>
      </c>
      <c r="F16" s="21" t="s">
        <v>25</v>
      </c>
      <c r="G16" s="21" t="s">
        <v>26</v>
      </c>
      <c r="H16" s="21" t="s">
        <v>27</v>
      </c>
      <c r="I16" s="21" t="s">
        <v>28</v>
      </c>
      <c r="J16" s="21" t="s">
        <v>101</v>
      </c>
      <c r="K16" s="21" t="s">
        <v>29</v>
      </c>
      <c r="L16" s="21" t="s">
        <v>92</v>
      </c>
    </row>
    <row r="17" spans="1:12" x14ac:dyDescent="0.15">
      <c r="A17" s="3" t="s">
        <v>102</v>
      </c>
      <c r="B17" s="3">
        <v>5</v>
      </c>
      <c r="C17" s="4">
        <v>1</v>
      </c>
      <c r="D17" s="5">
        <v>6</v>
      </c>
      <c r="E17" s="6">
        <v>16</v>
      </c>
      <c r="F17" s="3"/>
      <c r="G17" s="3"/>
      <c r="H17" s="3"/>
      <c r="I17" s="3"/>
      <c r="J17" s="3">
        <v>2</v>
      </c>
      <c r="K17" s="3">
        <v>2</v>
      </c>
      <c r="L17" s="3">
        <v>1</v>
      </c>
    </row>
    <row r="18" spans="1:12" x14ac:dyDescent="0.15">
      <c r="A18" s="3" t="s">
        <v>103</v>
      </c>
      <c r="B18" s="3">
        <v>3</v>
      </c>
      <c r="C18" s="4"/>
      <c r="D18" s="5">
        <v>3</v>
      </c>
      <c r="E18" s="6">
        <v>9</v>
      </c>
      <c r="F18" s="3"/>
      <c r="G18" s="3"/>
      <c r="H18" s="3"/>
      <c r="I18" s="3"/>
      <c r="J18" s="3">
        <v>1</v>
      </c>
      <c r="K18" s="3">
        <v>2</v>
      </c>
      <c r="L18" s="3">
        <v>2</v>
      </c>
    </row>
    <row r="19" spans="1:12" x14ac:dyDescent="0.15">
      <c r="A19" s="3" t="s">
        <v>104</v>
      </c>
      <c r="B19" s="3">
        <v>6</v>
      </c>
      <c r="C19" s="4">
        <v>2</v>
      </c>
      <c r="D19" s="5">
        <v>3</v>
      </c>
      <c r="E19" s="6">
        <v>11</v>
      </c>
      <c r="F19" s="3"/>
      <c r="G19" s="3"/>
      <c r="H19" s="3"/>
      <c r="I19" s="3"/>
      <c r="J19" s="3">
        <v>1</v>
      </c>
      <c r="K19" s="3">
        <v>3</v>
      </c>
      <c r="L19" s="3">
        <v>1</v>
      </c>
    </row>
    <row r="20" spans="1:12" x14ac:dyDescent="0.15">
      <c r="A20" s="3" t="s">
        <v>105</v>
      </c>
      <c r="B20" s="3">
        <v>2</v>
      </c>
      <c r="C20" s="4"/>
      <c r="D20" s="5">
        <v>2</v>
      </c>
      <c r="E20" s="6">
        <v>1</v>
      </c>
      <c r="F20" s="3"/>
      <c r="G20" s="3"/>
      <c r="H20" s="3">
        <v>1</v>
      </c>
      <c r="I20" s="3"/>
      <c r="J20" s="3">
        <v>1</v>
      </c>
      <c r="K20" s="3">
        <v>1</v>
      </c>
      <c r="L20" s="3"/>
    </row>
    <row r="21" spans="1:12" x14ac:dyDescent="0.15">
      <c r="A21" s="3" t="s">
        <v>106</v>
      </c>
      <c r="B21" s="3">
        <v>3</v>
      </c>
      <c r="C21" s="4"/>
      <c r="D21" s="5">
        <v>1</v>
      </c>
      <c r="E21" s="6">
        <v>5</v>
      </c>
      <c r="F21" s="3"/>
      <c r="G21" s="3"/>
      <c r="H21" s="3"/>
      <c r="I21" s="3"/>
      <c r="J21" s="3">
        <v>1</v>
      </c>
      <c r="K21" s="3">
        <v>1</v>
      </c>
      <c r="L21" s="3"/>
    </row>
    <row r="22" spans="1:12" ht="14.25" thickBot="1" x14ac:dyDescent="0.2">
      <c r="A22" s="8" t="s">
        <v>107</v>
      </c>
      <c r="B22" s="8">
        <v>1</v>
      </c>
      <c r="C22" s="81"/>
      <c r="D22" s="82"/>
      <c r="E22" s="9"/>
      <c r="F22" s="8"/>
      <c r="G22" s="8"/>
      <c r="H22" s="8"/>
      <c r="I22" s="8"/>
      <c r="J22" s="8"/>
      <c r="K22" s="8"/>
      <c r="L22" s="8"/>
    </row>
    <row r="23" spans="1:12" ht="15" thickTop="1" thickBot="1" x14ac:dyDescent="0.2">
      <c r="A23" s="86" t="s">
        <v>3</v>
      </c>
      <c r="B23" s="86">
        <v>20</v>
      </c>
      <c r="C23" s="83">
        <v>3</v>
      </c>
      <c r="D23" s="84">
        <v>15</v>
      </c>
      <c r="E23" s="85">
        <v>42</v>
      </c>
      <c r="F23" s="89">
        <v>0</v>
      </c>
      <c r="G23" s="89">
        <v>0</v>
      </c>
      <c r="H23" s="86">
        <v>1</v>
      </c>
      <c r="I23" s="89">
        <v>0</v>
      </c>
      <c r="J23" s="86">
        <v>6</v>
      </c>
      <c r="K23" s="86">
        <v>9</v>
      </c>
      <c r="L23" s="86">
        <v>4</v>
      </c>
    </row>
    <row r="24" spans="1:12" ht="14.25" thickBo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ht="21" x14ac:dyDescent="0.15">
      <c r="A25" s="87" t="s">
        <v>108</v>
      </c>
      <c r="B25" s="90" t="s">
        <v>21</v>
      </c>
      <c r="C25" s="80" t="s">
        <v>22</v>
      </c>
      <c r="D25" s="80" t="s">
        <v>23</v>
      </c>
      <c r="E25" s="91" t="s">
        <v>24</v>
      </c>
      <c r="F25" s="78" t="s">
        <v>25</v>
      </c>
      <c r="G25" s="21" t="s">
        <v>26</v>
      </c>
      <c r="H25" s="21" t="s">
        <v>27</v>
      </c>
      <c r="I25" s="21" t="s">
        <v>28</v>
      </c>
      <c r="J25" s="21" t="s">
        <v>101</v>
      </c>
      <c r="K25" s="21" t="s">
        <v>29</v>
      </c>
      <c r="L25" s="21" t="s">
        <v>92</v>
      </c>
    </row>
    <row r="26" spans="1:12" x14ac:dyDescent="0.15">
      <c r="A26" s="3" t="s">
        <v>109</v>
      </c>
      <c r="B26" s="4">
        <v>6</v>
      </c>
      <c r="C26" s="5">
        <v>12</v>
      </c>
      <c r="D26" s="5">
        <v>5</v>
      </c>
      <c r="E26" s="92">
        <v>35</v>
      </c>
      <c r="F26" s="6"/>
      <c r="G26" s="3">
        <v>1</v>
      </c>
      <c r="H26" s="3"/>
      <c r="I26" s="3">
        <v>2</v>
      </c>
      <c r="J26" s="3">
        <v>1</v>
      </c>
      <c r="K26" s="3">
        <v>1</v>
      </c>
      <c r="L26" s="3">
        <v>2</v>
      </c>
    </row>
    <row r="27" spans="1:12" x14ac:dyDescent="0.15">
      <c r="A27" s="3" t="s">
        <v>110</v>
      </c>
      <c r="B27" s="4">
        <v>11</v>
      </c>
      <c r="C27" s="5">
        <v>11</v>
      </c>
      <c r="D27" s="5">
        <v>1</v>
      </c>
      <c r="E27" s="92">
        <v>18</v>
      </c>
      <c r="F27" s="6">
        <v>3</v>
      </c>
      <c r="G27" s="3"/>
      <c r="H27" s="3"/>
      <c r="I27" s="3">
        <v>1</v>
      </c>
      <c r="J27" s="3"/>
      <c r="K27" s="3"/>
      <c r="L27" s="3"/>
    </row>
    <row r="28" spans="1:12" x14ac:dyDescent="0.15">
      <c r="A28" s="3" t="s">
        <v>111</v>
      </c>
      <c r="B28" s="4">
        <v>4</v>
      </c>
      <c r="C28" s="5">
        <v>1</v>
      </c>
      <c r="D28" s="5"/>
      <c r="E28" s="92">
        <v>4</v>
      </c>
      <c r="F28" s="6">
        <v>1</v>
      </c>
      <c r="G28" s="3"/>
      <c r="H28" s="3"/>
      <c r="I28" s="3"/>
      <c r="J28" s="3"/>
      <c r="K28" s="3"/>
      <c r="L28" s="3">
        <v>2</v>
      </c>
    </row>
    <row r="29" spans="1:12" ht="14.25" thickBot="1" x14ac:dyDescent="0.2">
      <c r="A29" s="93" t="s">
        <v>112</v>
      </c>
      <c r="B29" s="81"/>
      <c r="C29" s="82"/>
      <c r="D29" s="82"/>
      <c r="E29" s="94">
        <v>1</v>
      </c>
      <c r="F29" s="9"/>
      <c r="G29" s="8"/>
      <c r="H29" s="8"/>
      <c r="I29" s="8"/>
      <c r="J29" s="8"/>
      <c r="K29" s="8">
        <v>1</v>
      </c>
      <c r="L29" s="8"/>
    </row>
    <row r="30" spans="1:12" ht="15" thickTop="1" thickBot="1" x14ac:dyDescent="0.2">
      <c r="A30" s="86" t="s">
        <v>3</v>
      </c>
      <c r="B30" s="83">
        <v>21</v>
      </c>
      <c r="C30" s="84">
        <v>24</v>
      </c>
      <c r="D30" s="84">
        <v>6</v>
      </c>
      <c r="E30" s="95">
        <v>58</v>
      </c>
      <c r="F30" s="96">
        <v>4</v>
      </c>
      <c r="G30" s="89">
        <v>1</v>
      </c>
      <c r="H30" s="86">
        <v>0</v>
      </c>
      <c r="I30" s="89">
        <v>3</v>
      </c>
      <c r="J30" s="86">
        <v>1</v>
      </c>
      <c r="K30" s="86">
        <v>2</v>
      </c>
      <c r="L30" s="86">
        <v>4</v>
      </c>
    </row>
    <row r="31" spans="1:12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21" x14ac:dyDescent="0.15">
      <c r="A32" s="87" t="s">
        <v>113</v>
      </c>
      <c r="B32" s="88" t="s">
        <v>21</v>
      </c>
      <c r="C32" s="79" t="s">
        <v>22</v>
      </c>
      <c r="D32" s="79" t="s">
        <v>23</v>
      </c>
      <c r="E32" s="21" t="s">
        <v>24</v>
      </c>
      <c r="F32" s="21" t="s">
        <v>25</v>
      </c>
      <c r="G32" s="21" t="s">
        <v>26</v>
      </c>
      <c r="H32" s="21" t="s">
        <v>27</v>
      </c>
      <c r="I32" s="21" t="s">
        <v>28</v>
      </c>
      <c r="J32" s="21" t="s">
        <v>91</v>
      </c>
      <c r="K32" s="21" t="s">
        <v>29</v>
      </c>
      <c r="L32" s="21" t="s">
        <v>92</v>
      </c>
    </row>
    <row r="33" spans="1:12" x14ac:dyDescent="0.15">
      <c r="A33" s="3" t="s">
        <v>102</v>
      </c>
      <c r="B33" s="3">
        <v>1</v>
      </c>
      <c r="C33" s="4"/>
      <c r="D33" s="3"/>
      <c r="E33" s="6">
        <v>1</v>
      </c>
      <c r="F33" s="3"/>
      <c r="G33" s="3"/>
      <c r="H33" s="3"/>
      <c r="I33" s="3"/>
      <c r="J33" s="3"/>
      <c r="K33" s="3"/>
      <c r="L33" s="3"/>
    </row>
    <row r="34" spans="1:12" x14ac:dyDescent="0.15">
      <c r="A34" s="3" t="s">
        <v>103</v>
      </c>
      <c r="B34" s="3">
        <v>18</v>
      </c>
      <c r="C34" s="4">
        <v>3</v>
      </c>
      <c r="D34" s="3">
        <v>1</v>
      </c>
      <c r="E34" s="6">
        <v>22</v>
      </c>
      <c r="F34" s="3">
        <v>3</v>
      </c>
      <c r="G34" s="3">
        <v>1</v>
      </c>
      <c r="H34" s="3"/>
      <c r="I34" s="3"/>
      <c r="J34" s="3"/>
      <c r="K34" s="3"/>
      <c r="L34" s="3">
        <v>6</v>
      </c>
    </row>
    <row r="35" spans="1:12" x14ac:dyDescent="0.15">
      <c r="A35" s="3" t="s">
        <v>104</v>
      </c>
      <c r="B35" s="3">
        <v>4</v>
      </c>
      <c r="C35" s="4"/>
      <c r="D35" s="3"/>
      <c r="E35" s="6">
        <v>4</v>
      </c>
      <c r="F35" s="3"/>
      <c r="G35" s="3"/>
      <c r="H35" s="3"/>
      <c r="I35" s="3"/>
      <c r="J35" s="3"/>
      <c r="K35" s="3"/>
      <c r="L35" s="3"/>
    </row>
    <row r="36" spans="1:12" x14ac:dyDescent="0.15">
      <c r="A36" s="97" t="s">
        <v>114</v>
      </c>
      <c r="B36" s="3">
        <v>17</v>
      </c>
      <c r="C36" s="4">
        <v>1</v>
      </c>
      <c r="D36" s="3"/>
      <c r="E36" s="6">
        <v>16</v>
      </c>
      <c r="F36" s="3">
        <v>1</v>
      </c>
      <c r="G36" s="3"/>
      <c r="H36" s="3">
        <v>1</v>
      </c>
      <c r="I36" s="3"/>
      <c r="J36" s="3"/>
      <c r="K36" s="3"/>
      <c r="L36" s="3">
        <v>1</v>
      </c>
    </row>
    <row r="37" spans="1:12" ht="14.25" thickBot="1" x14ac:dyDescent="0.2">
      <c r="A37" s="98" t="s">
        <v>115</v>
      </c>
      <c r="B37" s="8">
        <v>2</v>
      </c>
      <c r="C37" s="81"/>
      <c r="D37" s="8"/>
      <c r="E37" s="9">
        <v>3</v>
      </c>
      <c r="F37" s="8"/>
      <c r="G37" s="8"/>
      <c r="H37" s="8"/>
      <c r="I37" s="8"/>
      <c r="J37" s="8"/>
      <c r="K37" s="8">
        <v>1</v>
      </c>
      <c r="L37" s="8"/>
    </row>
    <row r="38" spans="1:12" ht="14.25" thickTop="1" x14ac:dyDescent="0.15">
      <c r="A38" s="86" t="s">
        <v>3</v>
      </c>
      <c r="B38" s="86">
        <v>42</v>
      </c>
      <c r="C38" s="83">
        <v>4</v>
      </c>
      <c r="D38" s="86">
        <v>1</v>
      </c>
      <c r="E38" s="85">
        <v>46</v>
      </c>
      <c r="F38" s="86">
        <v>4</v>
      </c>
      <c r="G38" s="86">
        <v>1</v>
      </c>
      <c r="H38" s="86">
        <v>1</v>
      </c>
      <c r="I38" s="86">
        <v>0</v>
      </c>
      <c r="J38" s="86">
        <v>0</v>
      </c>
      <c r="K38" s="86">
        <v>1</v>
      </c>
      <c r="L38" s="86">
        <v>7</v>
      </c>
    </row>
    <row r="39" spans="1:12" ht="14.25" thickBo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20.100000000000001" customHeight="1" thickTop="1" x14ac:dyDescent="0.15">
      <c r="A40" s="99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</row>
    <row r="41" spans="1:12" s="1" customFormat="1" ht="20.100000000000001" customHeight="1" x14ac:dyDescent="0.15">
      <c r="A41" s="62" t="s">
        <v>117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</row>
    <row r="42" spans="1:12" s="1" customFormat="1" ht="20.100000000000001" customHeight="1" x14ac:dyDescent="0.15">
      <c r="A42" s="62" t="s">
        <v>118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</row>
    <row r="43" spans="1:12" s="1" customFormat="1" ht="20.100000000000001" customHeight="1" x14ac:dyDescent="0.15">
      <c r="A43" s="15" t="s">
        <v>119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</row>
    <row r="44" spans="1:12" s="1" customFormat="1" ht="20.100000000000001" customHeight="1" x14ac:dyDescent="0.15">
      <c r="A44" s="62" t="s">
        <v>120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</row>
    <row r="45" spans="1:12" s="1" customFormat="1" ht="20.100000000000001" customHeight="1" x14ac:dyDescent="0.15">
      <c r="A45" s="15" t="s">
        <v>121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</row>
    <row r="46" spans="1:12" s="1" customFormat="1" ht="20.100000000000001" customHeight="1" x14ac:dyDescent="0.15">
      <c r="A46" s="15" t="s">
        <v>122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7"/>
    </row>
    <row r="47" spans="1:12" s="1" customFormat="1" ht="20.100000000000001" customHeight="1" x14ac:dyDescent="0.15">
      <c r="A47" s="15" t="s">
        <v>123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1:12" s="1" customFormat="1" ht="20.100000000000001" customHeight="1" x14ac:dyDescent="0.15">
      <c r="A48" s="15" t="s">
        <v>124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/>
    </row>
    <row r="49" spans="1:12" s="1" customFormat="1" ht="20.100000000000001" customHeight="1" x14ac:dyDescent="0.15">
      <c r="A49" s="15" t="s">
        <v>125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7"/>
    </row>
    <row r="50" spans="1:12" s="1" customFormat="1" ht="20.100000000000001" customHeight="1" thickBot="1" x14ac:dyDescent="0.2">
      <c r="A50" s="18" t="s">
        <v>126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20"/>
    </row>
    <row r="51" spans="1:12" ht="18" thickTop="1" x14ac:dyDescent="0.2">
      <c r="L51" s="282"/>
    </row>
    <row r="53" spans="1:12" x14ac:dyDescent="0.15">
      <c r="A53" t="s">
        <v>127</v>
      </c>
      <c r="J53" s="100"/>
    </row>
    <row r="54" spans="1:12" x14ac:dyDescent="0.15">
      <c r="J54" s="100"/>
    </row>
    <row r="55" spans="1:12" x14ac:dyDescent="0.15">
      <c r="A55" s="101" t="s">
        <v>128</v>
      </c>
      <c r="J55" s="100"/>
    </row>
    <row r="56" spans="1:12" ht="29.25" customHeight="1" thickBot="1" x14ac:dyDescent="0.2">
      <c r="A56" s="102"/>
      <c r="B56" s="88" t="s">
        <v>40</v>
      </c>
      <c r="C56" s="103" t="s">
        <v>41</v>
      </c>
      <c r="D56" s="21" t="s">
        <v>42</v>
      </c>
      <c r="E56" s="78" t="s">
        <v>43</v>
      </c>
      <c r="F56" s="79" t="s">
        <v>44</v>
      </c>
      <c r="G56" s="29" t="s">
        <v>45</v>
      </c>
      <c r="H56" s="104" t="s">
        <v>3</v>
      </c>
    </row>
    <row r="57" spans="1:12" ht="14.25" thickBot="1" x14ac:dyDescent="0.2">
      <c r="A57" s="3" t="s">
        <v>93</v>
      </c>
      <c r="B57" s="4">
        <v>10</v>
      </c>
      <c r="C57" s="49">
        <v>15</v>
      </c>
      <c r="D57" s="9">
        <v>12</v>
      </c>
      <c r="E57" s="6">
        <v>11</v>
      </c>
      <c r="F57" s="4">
        <v>5</v>
      </c>
      <c r="G57" s="4">
        <v>13</v>
      </c>
      <c r="H57" s="37">
        <f>SUM(B57:G57)</f>
        <v>66</v>
      </c>
    </row>
    <row r="58" spans="1:12" ht="14.25" thickBot="1" x14ac:dyDescent="0.2">
      <c r="A58" s="3" t="s">
        <v>94</v>
      </c>
      <c r="B58" s="3">
        <v>7</v>
      </c>
      <c r="C58" s="46">
        <v>4</v>
      </c>
      <c r="D58" s="49">
        <v>16</v>
      </c>
      <c r="E58" s="6">
        <v>7</v>
      </c>
      <c r="F58" s="4">
        <v>10</v>
      </c>
      <c r="G58" s="4">
        <v>12</v>
      </c>
      <c r="H58" s="10">
        <f>SUM(B58:G58)</f>
        <v>56</v>
      </c>
    </row>
    <row r="59" spans="1:12" x14ac:dyDescent="0.15">
      <c r="A59" s="3" t="s">
        <v>95</v>
      </c>
      <c r="B59" s="3"/>
      <c r="C59" s="4">
        <v>5</v>
      </c>
      <c r="D59" s="11">
        <v>6</v>
      </c>
      <c r="E59" s="6">
        <v>5</v>
      </c>
      <c r="F59" s="4">
        <v>1</v>
      </c>
      <c r="G59" s="3">
        <v>12</v>
      </c>
      <c r="H59" s="105">
        <f>SUM(B59:G59)</f>
        <v>29</v>
      </c>
    </row>
    <row r="60" spans="1:12" x14ac:dyDescent="0.15">
      <c r="A60" s="3" t="s">
        <v>96</v>
      </c>
      <c r="B60" s="3"/>
      <c r="C60" s="4">
        <v>2</v>
      </c>
      <c r="D60" s="3">
        <v>2</v>
      </c>
      <c r="E60" s="6">
        <v>2</v>
      </c>
      <c r="F60" s="4">
        <v>1</v>
      </c>
      <c r="G60" s="3">
        <v>3</v>
      </c>
      <c r="H60" s="6">
        <f>SUM(B60:G60)</f>
        <v>10</v>
      </c>
    </row>
    <row r="61" spans="1:12" ht="14.25" thickBot="1" x14ac:dyDescent="0.2">
      <c r="A61" s="8" t="s">
        <v>97</v>
      </c>
      <c r="B61" s="8"/>
      <c r="C61" s="81"/>
      <c r="D61" s="8">
        <v>1</v>
      </c>
      <c r="E61" s="9"/>
      <c r="F61" s="81"/>
      <c r="G61" s="8">
        <v>1</v>
      </c>
      <c r="H61" s="9">
        <f t="shared" ref="H61" si="0">SUM(B61:G61)</f>
        <v>2</v>
      </c>
    </row>
    <row r="62" spans="1:12" ht="14.25" thickTop="1" x14ac:dyDescent="0.15">
      <c r="A62" s="89" t="s">
        <v>3</v>
      </c>
      <c r="B62" s="86">
        <f>SUM(B57:B61)</f>
        <v>17</v>
      </c>
      <c r="C62" s="83">
        <f t="shared" ref="C62:H62" si="1">SUM(C57:C61)</f>
        <v>26</v>
      </c>
      <c r="D62" s="86">
        <f t="shared" si="1"/>
        <v>37</v>
      </c>
      <c r="E62" s="85">
        <f t="shared" si="1"/>
        <v>25</v>
      </c>
      <c r="F62" s="83">
        <f t="shared" si="1"/>
        <v>17</v>
      </c>
      <c r="G62" s="86">
        <f t="shared" si="1"/>
        <v>41</v>
      </c>
      <c r="H62" s="85">
        <f t="shared" si="1"/>
        <v>163</v>
      </c>
    </row>
    <row r="63" spans="1:12" x14ac:dyDescent="0.15">
      <c r="A63" s="12"/>
      <c r="B63" s="12"/>
      <c r="C63" s="12"/>
      <c r="D63" s="12"/>
      <c r="E63" s="12"/>
      <c r="F63" s="12"/>
      <c r="G63" s="12"/>
      <c r="H63" s="12"/>
    </row>
    <row r="64" spans="1:12" ht="14.25" thickBot="1" x14ac:dyDescent="0.2">
      <c r="A64" t="s">
        <v>129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ht="42" x14ac:dyDescent="0.15">
      <c r="A65" s="87" t="s">
        <v>100</v>
      </c>
      <c r="B65" s="90" t="s">
        <v>40</v>
      </c>
      <c r="C65" s="106" t="s">
        <v>41</v>
      </c>
      <c r="D65" s="80" t="s">
        <v>42</v>
      </c>
      <c r="E65" s="78" t="s">
        <v>43</v>
      </c>
      <c r="F65" s="21" t="s">
        <v>44</v>
      </c>
      <c r="G65" s="107" t="s">
        <v>45</v>
      </c>
      <c r="H65" s="108" t="s">
        <v>3</v>
      </c>
    </row>
    <row r="66" spans="1:12" x14ac:dyDescent="0.15">
      <c r="A66" s="3" t="s">
        <v>102</v>
      </c>
      <c r="B66" s="4">
        <v>5</v>
      </c>
      <c r="C66" s="72">
        <v>6</v>
      </c>
      <c r="D66" s="5">
        <v>5</v>
      </c>
      <c r="E66" s="6">
        <v>5</v>
      </c>
      <c r="F66" s="3">
        <v>4</v>
      </c>
      <c r="G66" s="4">
        <v>4</v>
      </c>
      <c r="H66" s="109">
        <f>SUM(B66:G66)</f>
        <v>29</v>
      </c>
    </row>
    <row r="67" spans="1:12" x14ac:dyDescent="0.15">
      <c r="A67" s="3" t="s">
        <v>103</v>
      </c>
      <c r="B67" s="4">
        <v>3</v>
      </c>
      <c r="C67" s="72">
        <v>7</v>
      </c>
      <c r="D67" s="5">
        <v>7</v>
      </c>
      <c r="E67" s="6">
        <v>5</v>
      </c>
      <c r="F67" s="3">
        <v>3</v>
      </c>
      <c r="G67" s="4">
        <v>5</v>
      </c>
      <c r="H67" s="109">
        <f t="shared" ref="H67:H71" si="2">SUM(B67:G67)</f>
        <v>30</v>
      </c>
    </row>
    <row r="68" spans="1:12" x14ac:dyDescent="0.15">
      <c r="A68" s="3" t="s">
        <v>104</v>
      </c>
      <c r="B68" s="4">
        <v>2</v>
      </c>
      <c r="C68" s="72">
        <v>3</v>
      </c>
      <c r="D68" s="5">
        <v>7</v>
      </c>
      <c r="E68" s="6">
        <v>3</v>
      </c>
      <c r="F68" s="3">
        <v>2</v>
      </c>
      <c r="G68" s="4">
        <v>2</v>
      </c>
      <c r="H68" s="109">
        <f t="shared" si="2"/>
        <v>19</v>
      </c>
    </row>
    <row r="69" spans="1:12" x14ac:dyDescent="0.15">
      <c r="A69" s="3" t="s">
        <v>105</v>
      </c>
      <c r="B69" s="4">
        <v>1</v>
      </c>
      <c r="C69" s="72">
        <v>5</v>
      </c>
      <c r="D69" s="5">
        <v>2</v>
      </c>
      <c r="E69" s="6">
        <v>1</v>
      </c>
      <c r="F69" s="3"/>
      <c r="G69" s="4">
        <v>3</v>
      </c>
      <c r="H69" s="109">
        <f t="shared" si="2"/>
        <v>12</v>
      </c>
    </row>
    <row r="70" spans="1:12" x14ac:dyDescent="0.15">
      <c r="A70" s="3" t="s">
        <v>106</v>
      </c>
      <c r="B70" s="4">
        <v>2</v>
      </c>
      <c r="C70" s="72">
        <v>1</v>
      </c>
      <c r="D70" s="5">
        <v>2</v>
      </c>
      <c r="E70" s="6">
        <v>3</v>
      </c>
      <c r="F70" s="3"/>
      <c r="G70" s="4">
        <v>2</v>
      </c>
      <c r="H70" s="109">
        <f t="shared" si="2"/>
        <v>10</v>
      </c>
    </row>
    <row r="71" spans="1:12" ht="14.25" thickBot="1" x14ac:dyDescent="0.2">
      <c r="A71" s="8" t="s">
        <v>107</v>
      </c>
      <c r="B71" s="81"/>
      <c r="C71" s="110"/>
      <c r="D71" s="82"/>
      <c r="E71" s="9"/>
      <c r="F71" s="8"/>
      <c r="G71" s="81">
        <v>1</v>
      </c>
      <c r="H71" s="111">
        <f t="shared" si="2"/>
        <v>1</v>
      </c>
    </row>
    <row r="72" spans="1:12" ht="15" thickTop="1" thickBot="1" x14ac:dyDescent="0.2">
      <c r="A72" s="86" t="s">
        <v>3</v>
      </c>
      <c r="B72" s="83">
        <f>SUM(B66:B71)</f>
        <v>13</v>
      </c>
      <c r="C72" s="112">
        <f t="shared" ref="C72:G72" si="3">SUM(C66:C71)</f>
        <v>22</v>
      </c>
      <c r="D72" s="84">
        <f t="shared" si="3"/>
        <v>23</v>
      </c>
      <c r="E72" s="85">
        <f t="shared" si="3"/>
        <v>17</v>
      </c>
      <c r="F72" s="86">
        <f t="shared" si="3"/>
        <v>9</v>
      </c>
      <c r="G72" s="83">
        <f t="shared" si="3"/>
        <v>17</v>
      </c>
      <c r="H72" s="113">
        <f>SUM(H66:H71)</f>
        <v>101</v>
      </c>
      <c r="I72" s="114"/>
    </row>
    <row r="73" spans="1:12" ht="14.25" thickBo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ht="42" x14ac:dyDescent="0.15">
      <c r="A74" s="115" t="s">
        <v>108</v>
      </c>
      <c r="B74" s="88" t="s">
        <v>40</v>
      </c>
      <c r="C74" s="107" t="s">
        <v>41</v>
      </c>
      <c r="D74" s="80" t="s">
        <v>42</v>
      </c>
      <c r="E74" s="78" t="s">
        <v>43</v>
      </c>
      <c r="F74" s="79" t="s">
        <v>44</v>
      </c>
      <c r="G74" s="29" t="s">
        <v>45</v>
      </c>
      <c r="H74" s="116" t="s">
        <v>3</v>
      </c>
    </row>
    <row r="75" spans="1:12" x14ac:dyDescent="0.15">
      <c r="A75" s="117" t="s">
        <v>130</v>
      </c>
      <c r="B75" s="3">
        <v>4</v>
      </c>
      <c r="C75" s="4">
        <v>5</v>
      </c>
      <c r="D75" s="5">
        <v>9</v>
      </c>
      <c r="E75" s="6">
        <v>4</v>
      </c>
      <c r="F75" s="4">
        <v>9</v>
      </c>
      <c r="G75" s="3">
        <v>8</v>
      </c>
      <c r="H75" s="6">
        <f>SUM(B75:G75)</f>
        <v>39</v>
      </c>
    </row>
    <row r="76" spans="1:12" x14ac:dyDescent="0.15">
      <c r="A76" s="117" t="s">
        <v>131</v>
      </c>
      <c r="B76" s="3">
        <v>2</v>
      </c>
      <c r="C76" s="4">
        <v>1</v>
      </c>
      <c r="D76" s="5">
        <v>6</v>
      </c>
      <c r="E76" s="6">
        <v>2</v>
      </c>
      <c r="F76" s="4">
        <v>2</v>
      </c>
      <c r="G76" s="3">
        <v>6</v>
      </c>
      <c r="H76" s="6">
        <f t="shared" ref="H76:H78" si="4">SUM(B76:G76)</f>
        <v>19</v>
      </c>
    </row>
    <row r="77" spans="1:12" ht="14.25" thickBot="1" x14ac:dyDescent="0.2">
      <c r="A77" s="117" t="s">
        <v>132</v>
      </c>
      <c r="B77" s="3">
        <v>2</v>
      </c>
      <c r="C77" s="4">
        <v>1</v>
      </c>
      <c r="D77" s="5">
        <v>4</v>
      </c>
      <c r="E77" s="6">
        <v>1</v>
      </c>
      <c r="F77" s="4"/>
      <c r="G77" s="8"/>
      <c r="H77" s="6">
        <f t="shared" si="4"/>
        <v>8</v>
      </c>
    </row>
    <row r="78" spans="1:12" ht="14.25" thickBot="1" x14ac:dyDescent="0.2">
      <c r="A78" s="118" t="s">
        <v>112</v>
      </c>
      <c r="B78" s="8">
        <v>5</v>
      </c>
      <c r="C78" s="81">
        <v>13</v>
      </c>
      <c r="D78" s="82">
        <v>9</v>
      </c>
      <c r="E78" s="9">
        <v>11</v>
      </c>
      <c r="F78" s="81">
        <v>4</v>
      </c>
      <c r="G78" s="49">
        <v>21</v>
      </c>
      <c r="H78" s="9">
        <f t="shared" si="4"/>
        <v>63</v>
      </c>
    </row>
    <row r="79" spans="1:12" ht="15" thickTop="1" thickBot="1" x14ac:dyDescent="0.2">
      <c r="A79" s="119" t="s">
        <v>3</v>
      </c>
      <c r="B79" s="86">
        <f>SUM(B75:B78)</f>
        <v>13</v>
      </c>
      <c r="C79" s="83">
        <f t="shared" ref="C79:H79" si="5">SUM(C75:C78)</f>
        <v>20</v>
      </c>
      <c r="D79" s="84">
        <f t="shared" si="5"/>
        <v>28</v>
      </c>
      <c r="E79" s="85">
        <f t="shared" si="5"/>
        <v>18</v>
      </c>
      <c r="F79" s="83">
        <f t="shared" si="5"/>
        <v>15</v>
      </c>
      <c r="G79" s="11">
        <f t="shared" si="5"/>
        <v>35</v>
      </c>
      <c r="H79" s="85">
        <f t="shared" si="5"/>
        <v>129</v>
      </c>
    </row>
    <row r="80" spans="1:12" ht="14.25" thickBo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9" ht="42" x14ac:dyDescent="0.15">
      <c r="A81" s="87" t="s">
        <v>113</v>
      </c>
      <c r="B81" s="88" t="s">
        <v>40</v>
      </c>
      <c r="C81" s="107" t="s">
        <v>41</v>
      </c>
      <c r="D81" s="80" t="s">
        <v>42</v>
      </c>
      <c r="E81" s="78" t="s">
        <v>43</v>
      </c>
      <c r="F81" s="79" t="s">
        <v>44</v>
      </c>
      <c r="G81" s="29" t="s">
        <v>45</v>
      </c>
      <c r="H81" s="116" t="s">
        <v>3</v>
      </c>
    </row>
    <row r="82" spans="1:9" x14ac:dyDescent="0.15">
      <c r="A82" s="3" t="s">
        <v>102</v>
      </c>
      <c r="B82" s="3"/>
      <c r="C82" s="4"/>
      <c r="D82" s="5"/>
      <c r="E82" s="6"/>
      <c r="F82" s="4"/>
      <c r="G82" s="3"/>
      <c r="H82" s="6">
        <f>SUM(B82:G82)</f>
        <v>0</v>
      </c>
    </row>
    <row r="83" spans="1:9" x14ac:dyDescent="0.15">
      <c r="A83" s="3" t="s">
        <v>103</v>
      </c>
      <c r="B83" s="3">
        <v>1</v>
      </c>
      <c r="C83" s="4">
        <v>5</v>
      </c>
      <c r="D83" s="5">
        <v>8</v>
      </c>
      <c r="E83" s="6">
        <v>5</v>
      </c>
      <c r="F83" s="4"/>
      <c r="G83" s="3">
        <v>14</v>
      </c>
      <c r="H83" s="6">
        <f t="shared" ref="H83:H86" si="6">SUM(B83:G83)</f>
        <v>33</v>
      </c>
    </row>
    <row r="84" spans="1:9" x14ac:dyDescent="0.15">
      <c r="A84" s="3" t="s">
        <v>104</v>
      </c>
      <c r="B84" s="3">
        <v>1</v>
      </c>
      <c r="C84" s="4">
        <v>2</v>
      </c>
      <c r="D84" s="5">
        <v>3</v>
      </c>
      <c r="E84" s="6">
        <v>1</v>
      </c>
      <c r="F84" s="4"/>
      <c r="G84" s="3"/>
      <c r="H84" s="6">
        <f t="shared" si="6"/>
        <v>7</v>
      </c>
    </row>
    <row r="85" spans="1:9" x14ac:dyDescent="0.15">
      <c r="A85" s="97" t="s">
        <v>114</v>
      </c>
      <c r="B85" s="3">
        <v>2</v>
      </c>
      <c r="C85" s="4">
        <v>1</v>
      </c>
      <c r="D85" s="5">
        <v>5</v>
      </c>
      <c r="E85" s="6">
        <v>3</v>
      </c>
      <c r="F85" s="4">
        <v>2</v>
      </c>
      <c r="G85" s="3">
        <v>4</v>
      </c>
      <c r="H85" s="6">
        <f t="shared" si="6"/>
        <v>17</v>
      </c>
    </row>
    <row r="86" spans="1:9" ht="14.25" thickBot="1" x14ac:dyDescent="0.2">
      <c r="A86" s="98" t="s">
        <v>115</v>
      </c>
      <c r="B86" s="8">
        <v>5</v>
      </c>
      <c r="C86" s="81">
        <v>8</v>
      </c>
      <c r="D86" s="82">
        <v>8</v>
      </c>
      <c r="E86" s="9">
        <v>9</v>
      </c>
      <c r="F86" s="81">
        <v>8</v>
      </c>
      <c r="G86" s="8">
        <v>12</v>
      </c>
      <c r="H86" s="9">
        <f t="shared" si="6"/>
        <v>50</v>
      </c>
    </row>
    <row r="87" spans="1:9" ht="15" thickTop="1" thickBot="1" x14ac:dyDescent="0.2">
      <c r="A87" s="86" t="s">
        <v>3</v>
      </c>
      <c r="B87" s="86">
        <f>SUM(B82:B86)</f>
        <v>9</v>
      </c>
      <c r="C87" s="83">
        <f t="shared" ref="C87:H87" si="7">SUM(C82:C86)</f>
        <v>16</v>
      </c>
      <c r="D87" s="84">
        <f t="shared" si="7"/>
        <v>24</v>
      </c>
      <c r="E87" s="85">
        <f t="shared" si="7"/>
        <v>18</v>
      </c>
      <c r="F87" s="83">
        <f t="shared" si="7"/>
        <v>10</v>
      </c>
      <c r="G87" s="86">
        <f t="shared" si="7"/>
        <v>30</v>
      </c>
      <c r="H87" s="85">
        <f t="shared" si="7"/>
        <v>107</v>
      </c>
    </row>
    <row r="89" spans="1:9" ht="14.25" thickBot="1" x14ac:dyDescent="0.2">
      <c r="A89" s="101" t="s">
        <v>133</v>
      </c>
    </row>
    <row r="90" spans="1:9" ht="21" x14ac:dyDescent="0.15">
      <c r="A90" s="74"/>
      <c r="B90" s="77" t="s">
        <v>46</v>
      </c>
      <c r="C90" s="78" t="s">
        <v>47</v>
      </c>
      <c r="D90" s="21" t="s">
        <v>48</v>
      </c>
      <c r="E90" s="21" t="s">
        <v>49</v>
      </c>
      <c r="F90" s="79" t="s">
        <v>50</v>
      </c>
      <c r="G90" s="80" t="s">
        <v>51</v>
      </c>
      <c r="H90" s="120" t="s">
        <v>52</v>
      </c>
      <c r="I90" s="116" t="s">
        <v>3</v>
      </c>
    </row>
    <row r="91" spans="1:9" x14ac:dyDescent="0.15">
      <c r="A91" s="4" t="s">
        <v>93</v>
      </c>
      <c r="B91" s="121">
        <v>23</v>
      </c>
      <c r="C91" s="122">
        <v>5</v>
      </c>
      <c r="D91" s="30">
        <v>12</v>
      </c>
      <c r="E91" s="30">
        <v>4</v>
      </c>
      <c r="F91" s="123">
        <v>5</v>
      </c>
      <c r="G91" s="121">
        <v>9</v>
      </c>
      <c r="H91" s="121">
        <v>13</v>
      </c>
      <c r="I91" s="6">
        <f>SUM(B91:H91)</f>
        <v>71</v>
      </c>
    </row>
    <row r="92" spans="1:9" x14ac:dyDescent="0.15">
      <c r="A92" s="4" t="s">
        <v>94</v>
      </c>
      <c r="B92" s="121">
        <v>21</v>
      </c>
      <c r="C92" s="122">
        <v>11</v>
      </c>
      <c r="D92" s="30">
        <v>9</v>
      </c>
      <c r="E92" s="30">
        <v>1</v>
      </c>
      <c r="F92" s="123">
        <v>7</v>
      </c>
      <c r="G92" s="121">
        <v>16</v>
      </c>
      <c r="H92" s="121">
        <v>26</v>
      </c>
      <c r="I92" s="6">
        <f t="shared" ref="I92:I96" si="8">SUM(B92:H92)</f>
        <v>91</v>
      </c>
    </row>
    <row r="93" spans="1:9" x14ac:dyDescent="0.15">
      <c r="A93" s="4" t="s">
        <v>95</v>
      </c>
      <c r="B93" s="121">
        <v>45</v>
      </c>
      <c r="C93" s="122"/>
      <c r="D93" s="30">
        <v>5</v>
      </c>
      <c r="E93" s="30">
        <v>2</v>
      </c>
      <c r="F93" s="123">
        <v>1</v>
      </c>
      <c r="G93" s="121">
        <v>21</v>
      </c>
      <c r="H93" s="121">
        <v>23</v>
      </c>
      <c r="I93" s="6">
        <f t="shared" si="8"/>
        <v>97</v>
      </c>
    </row>
    <row r="94" spans="1:9" x14ac:dyDescent="0.15">
      <c r="A94" s="4" t="s">
        <v>96</v>
      </c>
      <c r="B94" s="121">
        <v>7</v>
      </c>
      <c r="C94" s="122"/>
      <c r="D94" s="30">
        <v>1</v>
      </c>
      <c r="E94" s="30">
        <v>1</v>
      </c>
      <c r="F94" s="123">
        <v>1</v>
      </c>
      <c r="G94" s="121">
        <v>3</v>
      </c>
      <c r="H94" s="121">
        <v>1</v>
      </c>
      <c r="I94" s="6">
        <f t="shared" si="8"/>
        <v>14</v>
      </c>
    </row>
    <row r="95" spans="1:9" ht="14.25" thickBot="1" x14ac:dyDescent="0.2">
      <c r="A95" s="81" t="s">
        <v>97</v>
      </c>
      <c r="B95" s="124">
        <v>1</v>
      </c>
      <c r="C95" s="125"/>
      <c r="D95" s="126"/>
      <c r="E95" s="126"/>
      <c r="F95" s="127"/>
      <c r="G95" s="124">
        <v>2</v>
      </c>
      <c r="H95" s="124">
        <v>3</v>
      </c>
      <c r="I95" s="9">
        <f t="shared" si="8"/>
        <v>6</v>
      </c>
    </row>
    <row r="96" spans="1:9" ht="15" thickTop="1" thickBot="1" x14ac:dyDescent="0.2">
      <c r="A96" s="128" t="s">
        <v>3</v>
      </c>
      <c r="B96" s="84">
        <f>SUM(B91:B95)</f>
        <v>97</v>
      </c>
      <c r="C96" s="85">
        <f t="shared" ref="C96:H96" si="9">SUM(C91:C95)</f>
        <v>16</v>
      </c>
      <c r="D96" s="86">
        <f t="shared" si="9"/>
        <v>27</v>
      </c>
      <c r="E96" s="86">
        <f t="shared" si="9"/>
        <v>8</v>
      </c>
      <c r="F96" s="83">
        <f t="shared" si="9"/>
        <v>14</v>
      </c>
      <c r="G96" s="84">
        <f t="shared" si="9"/>
        <v>51</v>
      </c>
      <c r="H96" s="84">
        <f t="shared" si="9"/>
        <v>66</v>
      </c>
      <c r="I96" s="85">
        <f t="shared" si="8"/>
        <v>279</v>
      </c>
    </row>
    <row r="97" spans="1:12" x14ac:dyDescent="0.15">
      <c r="A97" s="129"/>
      <c r="B97" s="12"/>
      <c r="C97" s="12"/>
      <c r="D97" s="12"/>
      <c r="E97" s="12"/>
      <c r="F97" s="12"/>
      <c r="G97" s="12"/>
      <c r="H97" s="12"/>
    </row>
    <row r="98" spans="1:12" ht="14.25" thickBot="1" x14ac:dyDescent="0.2">
      <c r="A98" t="s">
        <v>134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 ht="21" x14ac:dyDescent="0.15">
      <c r="A99" s="130" t="s">
        <v>100</v>
      </c>
      <c r="B99" s="77" t="s">
        <v>46</v>
      </c>
      <c r="C99" s="78" t="s">
        <v>47</v>
      </c>
      <c r="D99" s="21" t="s">
        <v>48</v>
      </c>
      <c r="E99" s="21" t="s">
        <v>49</v>
      </c>
      <c r="F99" s="79" t="s">
        <v>50</v>
      </c>
      <c r="G99" s="80" t="s">
        <v>51</v>
      </c>
      <c r="H99" s="120" t="s">
        <v>52</v>
      </c>
      <c r="I99" s="116" t="s">
        <v>3</v>
      </c>
    </row>
    <row r="100" spans="1:12" x14ac:dyDescent="0.15">
      <c r="A100" s="4" t="s">
        <v>102</v>
      </c>
      <c r="B100" s="5">
        <v>6</v>
      </c>
      <c r="C100" s="6">
        <v>5</v>
      </c>
      <c r="D100" s="3">
        <v>5</v>
      </c>
      <c r="E100" s="3">
        <v>1</v>
      </c>
      <c r="F100" s="4">
        <v>2</v>
      </c>
      <c r="G100" s="5">
        <v>4</v>
      </c>
      <c r="H100" s="5">
        <v>4</v>
      </c>
      <c r="I100" s="6">
        <f>SUM(B100:H100)</f>
        <v>27</v>
      </c>
    </row>
    <row r="101" spans="1:12" x14ac:dyDescent="0.15">
      <c r="A101" s="4" t="s">
        <v>103</v>
      </c>
      <c r="B101" s="5">
        <v>13</v>
      </c>
      <c r="C101" s="6">
        <v>1</v>
      </c>
      <c r="D101" s="3">
        <v>6</v>
      </c>
      <c r="E101" s="3"/>
      <c r="F101" s="4">
        <v>1</v>
      </c>
      <c r="G101" s="5">
        <v>8</v>
      </c>
      <c r="H101" s="5">
        <v>10</v>
      </c>
      <c r="I101" s="6">
        <f t="shared" ref="I101:I106" si="10">SUM(B101:H101)</f>
        <v>39</v>
      </c>
    </row>
    <row r="102" spans="1:12" x14ac:dyDescent="0.15">
      <c r="A102" s="4" t="s">
        <v>104</v>
      </c>
      <c r="B102" s="5">
        <v>8</v>
      </c>
      <c r="C102" s="6">
        <v>2</v>
      </c>
      <c r="D102" s="3">
        <v>4</v>
      </c>
      <c r="E102" s="3">
        <v>1</v>
      </c>
      <c r="F102" s="4">
        <v>2</v>
      </c>
      <c r="G102" s="5">
        <v>4</v>
      </c>
      <c r="H102" s="5">
        <v>5</v>
      </c>
      <c r="I102" s="6">
        <f t="shared" si="10"/>
        <v>26</v>
      </c>
    </row>
    <row r="103" spans="1:12" x14ac:dyDescent="0.15">
      <c r="A103" s="4" t="s">
        <v>105</v>
      </c>
      <c r="B103" s="5">
        <v>3</v>
      </c>
      <c r="C103" s="6">
        <v>1</v>
      </c>
      <c r="D103" s="3">
        <v>1</v>
      </c>
      <c r="E103" s="3">
        <v>2</v>
      </c>
      <c r="F103" s="4">
        <v>1</v>
      </c>
      <c r="G103" s="5">
        <v>1</v>
      </c>
      <c r="H103" s="5">
        <v>3</v>
      </c>
      <c r="I103" s="6">
        <f t="shared" si="10"/>
        <v>12</v>
      </c>
    </row>
    <row r="104" spans="1:12" x14ac:dyDescent="0.15">
      <c r="A104" s="4" t="s">
        <v>106</v>
      </c>
      <c r="B104" s="5">
        <v>6</v>
      </c>
      <c r="C104" s="6"/>
      <c r="D104" s="3">
        <v>1</v>
      </c>
      <c r="E104" s="3">
        <v>1</v>
      </c>
      <c r="F104" s="4">
        <v>1</v>
      </c>
      <c r="G104" s="5">
        <v>2</v>
      </c>
      <c r="H104" s="5">
        <v>1</v>
      </c>
      <c r="I104" s="6">
        <f t="shared" si="10"/>
        <v>12</v>
      </c>
    </row>
    <row r="105" spans="1:12" ht="14.25" thickBot="1" x14ac:dyDescent="0.2">
      <c r="A105" s="81" t="s">
        <v>107</v>
      </c>
      <c r="B105" s="82">
        <v>2</v>
      </c>
      <c r="C105" s="9"/>
      <c r="D105" s="8"/>
      <c r="E105" s="8"/>
      <c r="F105" s="81"/>
      <c r="G105" s="82">
        <v>1</v>
      </c>
      <c r="H105" s="82"/>
      <c r="I105" s="9">
        <f t="shared" si="10"/>
        <v>3</v>
      </c>
    </row>
    <row r="106" spans="1:12" ht="15" thickTop="1" thickBot="1" x14ac:dyDescent="0.2">
      <c r="A106" s="83" t="s">
        <v>3</v>
      </c>
      <c r="B106" s="84">
        <f>SUM(B100:B105)</f>
        <v>38</v>
      </c>
      <c r="C106" s="85">
        <f t="shared" ref="C106:H106" si="11">SUM(C100:C105)</f>
        <v>9</v>
      </c>
      <c r="D106" s="86">
        <f t="shared" si="11"/>
        <v>17</v>
      </c>
      <c r="E106" s="86">
        <f t="shared" si="11"/>
        <v>5</v>
      </c>
      <c r="F106" s="83">
        <f t="shared" si="11"/>
        <v>7</v>
      </c>
      <c r="G106" s="84">
        <f t="shared" si="11"/>
        <v>20</v>
      </c>
      <c r="H106" s="84">
        <f t="shared" si="11"/>
        <v>23</v>
      </c>
      <c r="I106" s="85">
        <f t="shared" si="10"/>
        <v>119</v>
      </c>
    </row>
    <row r="107" spans="1:12" ht="18" thickBo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283"/>
    </row>
    <row r="108" spans="1:12" ht="21" x14ac:dyDescent="0.15">
      <c r="A108" s="130" t="s">
        <v>108</v>
      </c>
      <c r="B108" s="77" t="s">
        <v>46</v>
      </c>
      <c r="C108" s="78" t="s">
        <v>47</v>
      </c>
      <c r="D108" s="21" t="s">
        <v>48</v>
      </c>
      <c r="E108" s="21" t="s">
        <v>49</v>
      </c>
      <c r="F108" s="79" t="s">
        <v>50</v>
      </c>
      <c r="G108" s="80" t="s">
        <v>51</v>
      </c>
      <c r="H108" s="120" t="s">
        <v>52</v>
      </c>
      <c r="I108" s="116" t="s">
        <v>3</v>
      </c>
    </row>
    <row r="109" spans="1:12" x14ac:dyDescent="0.15">
      <c r="A109" s="4" t="s">
        <v>130</v>
      </c>
      <c r="B109" s="5">
        <v>9</v>
      </c>
      <c r="C109" s="6">
        <v>9</v>
      </c>
      <c r="D109" s="3">
        <v>7</v>
      </c>
      <c r="E109" s="3">
        <v>1</v>
      </c>
      <c r="F109" s="4">
        <v>7</v>
      </c>
      <c r="G109" s="5">
        <v>12</v>
      </c>
      <c r="H109" s="5">
        <v>11</v>
      </c>
      <c r="I109" s="6">
        <f>SUM(B109:H109)</f>
        <v>56</v>
      </c>
    </row>
    <row r="110" spans="1:12" x14ac:dyDescent="0.15">
      <c r="A110" s="4" t="s">
        <v>135</v>
      </c>
      <c r="B110" s="5">
        <v>9</v>
      </c>
      <c r="C110" s="6">
        <v>4</v>
      </c>
      <c r="D110" s="3">
        <v>3</v>
      </c>
      <c r="E110" s="3"/>
      <c r="F110" s="4">
        <v>1</v>
      </c>
      <c r="G110" s="5">
        <v>3</v>
      </c>
      <c r="H110" s="5">
        <v>12</v>
      </c>
      <c r="I110" s="6">
        <f t="shared" ref="I110:I113" si="12">SUM(B110:H110)</f>
        <v>32</v>
      </c>
    </row>
    <row r="111" spans="1:12" x14ac:dyDescent="0.15">
      <c r="A111" s="4" t="s">
        <v>136</v>
      </c>
      <c r="B111" s="5">
        <v>2</v>
      </c>
      <c r="C111" s="6"/>
      <c r="D111" s="3"/>
      <c r="E111" s="3"/>
      <c r="F111" s="4"/>
      <c r="G111" s="5">
        <v>3</v>
      </c>
      <c r="H111" s="5">
        <v>5</v>
      </c>
      <c r="I111" s="6">
        <f t="shared" si="12"/>
        <v>10</v>
      </c>
    </row>
    <row r="112" spans="1:12" ht="14.25" thickBot="1" x14ac:dyDescent="0.2">
      <c r="A112" s="131" t="s">
        <v>112</v>
      </c>
      <c r="B112" s="82">
        <v>45</v>
      </c>
      <c r="C112" s="9">
        <v>2</v>
      </c>
      <c r="D112" s="8">
        <v>11</v>
      </c>
      <c r="E112" s="8">
        <v>6</v>
      </c>
      <c r="F112" s="81">
        <v>4</v>
      </c>
      <c r="G112" s="82">
        <v>21</v>
      </c>
      <c r="H112" s="82">
        <v>23</v>
      </c>
      <c r="I112" s="9">
        <f t="shared" si="12"/>
        <v>112</v>
      </c>
    </row>
    <row r="113" spans="1:12" ht="15" thickTop="1" thickBot="1" x14ac:dyDescent="0.2">
      <c r="A113" s="83" t="s">
        <v>3</v>
      </c>
      <c r="B113" s="84">
        <f>SUM(B109:B112)</f>
        <v>65</v>
      </c>
      <c r="C113" s="85">
        <f t="shared" ref="C113:H113" si="13">SUM(C109:C112)</f>
        <v>15</v>
      </c>
      <c r="D113" s="86">
        <f t="shared" si="13"/>
        <v>21</v>
      </c>
      <c r="E113" s="86">
        <f t="shared" si="13"/>
        <v>7</v>
      </c>
      <c r="F113" s="83">
        <f t="shared" si="13"/>
        <v>12</v>
      </c>
      <c r="G113" s="84">
        <f t="shared" si="13"/>
        <v>39</v>
      </c>
      <c r="H113" s="84">
        <f t="shared" si="13"/>
        <v>51</v>
      </c>
      <c r="I113" s="85">
        <f t="shared" si="12"/>
        <v>210</v>
      </c>
    </row>
    <row r="114" spans="1:12" ht="14.25" thickBo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1:12" ht="21" x14ac:dyDescent="0.15">
      <c r="A115" s="130" t="s">
        <v>113</v>
      </c>
      <c r="B115" s="77" t="s">
        <v>46</v>
      </c>
      <c r="C115" s="78" t="s">
        <v>47</v>
      </c>
      <c r="D115" s="21" t="s">
        <v>48</v>
      </c>
      <c r="E115" s="21" t="s">
        <v>49</v>
      </c>
      <c r="F115" s="79" t="s">
        <v>50</v>
      </c>
      <c r="G115" s="80" t="s">
        <v>51</v>
      </c>
      <c r="H115" s="120" t="s">
        <v>52</v>
      </c>
      <c r="I115" s="116" t="s">
        <v>3</v>
      </c>
    </row>
    <row r="116" spans="1:12" x14ac:dyDescent="0.15">
      <c r="A116" s="4" t="s">
        <v>102</v>
      </c>
      <c r="B116" s="5"/>
      <c r="C116" s="7"/>
      <c r="D116" s="3"/>
      <c r="E116" s="6"/>
      <c r="F116" s="4"/>
      <c r="G116" s="5">
        <v>1</v>
      </c>
      <c r="H116" s="5"/>
      <c r="I116" s="6">
        <f>SUM(B116:H116)</f>
        <v>1</v>
      </c>
    </row>
    <row r="117" spans="1:12" x14ac:dyDescent="0.15">
      <c r="A117" s="4" t="s">
        <v>103</v>
      </c>
      <c r="B117" s="5">
        <v>26</v>
      </c>
      <c r="C117" s="7">
        <v>1</v>
      </c>
      <c r="D117" s="3">
        <v>6</v>
      </c>
      <c r="E117" s="6">
        <v>1</v>
      </c>
      <c r="F117" s="4">
        <v>1</v>
      </c>
      <c r="G117" s="5">
        <v>17</v>
      </c>
      <c r="H117" s="5">
        <v>16</v>
      </c>
      <c r="I117" s="6">
        <f t="shared" ref="I117:I121" si="14">SUM(B117:H117)</f>
        <v>68</v>
      </c>
    </row>
    <row r="118" spans="1:12" x14ac:dyDescent="0.15">
      <c r="A118" s="4" t="s">
        <v>104</v>
      </c>
      <c r="B118" s="5">
        <v>5</v>
      </c>
      <c r="C118" s="7">
        <v>1</v>
      </c>
      <c r="D118" s="3">
        <v>2</v>
      </c>
      <c r="E118" s="6"/>
      <c r="F118" s="4"/>
      <c r="G118" s="5">
        <v>3</v>
      </c>
      <c r="H118" s="5">
        <v>5</v>
      </c>
      <c r="I118" s="6">
        <f t="shared" si="14"/>
        <v>16</v>
      </c>
    </row>
    <row r="119" spans="1:12" x14ac:dyDescent="0.15">
      <c r="A119" s="132" t="s">
        <v>114</v>
      </c>
      <c r="B119" s="5">
        <v>17</v>
      </c>
      <c r="C119" s="7"/>
      <c r="D119" s="3">
        <v>1</v>
      </c>
      <c r="E119" s="6">
        <v>1</v>
      </c>
      <c r="F119" s="4"/>
      <c r="G119" s="5">
        <v>8</v>
      </c>
      <c r="H119" s="5">
        <v>13</v>
      </c>
      <c r="I119" s="6">
        <f t="shared" si="14"/>
        <v>40</v>
      </c>
    </row>
    <row r="120" spans="1:12" ht="14.25" thickBot="1" x14ac:dyDescent="0.2">
      <c r="A120" s="133" t="s">
        <v>115</v>
      </c>
      <c r="B120" s="82">
        <v>24</v>
      </c>
      <c r="C120" s="134">
        <v>4</v>
      </c>
      <c r="D120" s="8">
        <v>8</v>
      </c>
      <c r="E120" s="9">
        <v>5</v>
      </c>
      <c r="F120" s="81">
        <v>8</v>
      </c>
      <c r="G120" s="82">
        <v>9</v>
      </c>
      <c r="H120" s="82">
        <v>11</v>
      </c>
      <c r="I120" s="9">
        <f t="shared" si="14"/>
        <v>69</v>
      </c>
    </row>
    <row r="121" spans="1:12" ht="15" thickTop="1" thickBot="1" x14ac:dyDescent="0.2">
      <c r="A121" s="83" t="s">
        <v>3</v>
      </c>
      <c r="B121" s="84">
        <f>SUM(B116:B120)</f>
        <v>72</v>
      </c>
      <c r="C121" s="85">
        <f t="shared" ref="C121:H121" si="15">SUM(C116:C120)</f>
        <v>6</v>
      </c>
      <c r="D121" s="86">
        <f t="shared" si="15"/>
        <v>17</v>
      </c>
      <c r="E121" s="86">
        <f t="shared" si="15"/>
        <v>7</v>
      </c>
      <c r="F121" s="83">
        <f t="shared" si="15"/>
        <v>9</v>
      </c>
      <c r="G121" s="84">
        <f t="shared" si="15"/>
        <v>38</v>
      </c>
      <c r="H121" s="84">
        <f t="shared" si="15"/>
        <v>45</v>
      </c>
      <c r="I121" s="85">
        <f t="shared" si="14"/>
        <v>194</v>
      </c>
    </row>
    <row r="122" spans="1:12" ht="14.25" thickBot="1" x14ac:dyDescent="0.2">
      <c r="A122" s="12"/>
      <c r="B122" s="12"/>
      <c r="C122" s="12"/>
      <c r="D122" s="12"/>
      <c r="E122" s="12"/>
      <c r="F122" s="12"/>
      <c r="G122" s="12"/>
      <c r="H122" s="12"/>
    </row>
    <row r="123" spans="1:12" ht="20.100000000000001" customHeight="1" thickTop="1" x14ac:dyDescent="0.15">
      <c r="A123" s="99" t="s">
        <v>137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4"/>
    </row>
    <row r="124" spans="1:12" s="1" customFormat="1" ht="20.100000000000001" customHeight="1" x14ac:dyDescent="0.15">
      <c r="A124" s="15" t="s">
        <v>138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7"/>
    </row>
    <row r="125" spans="1:12" s="1" customFormat="1" ht="20.100000000000001" customHeight="1" x14ac:dyDescent="0.15">
      <c r="A125" s="15" t="s">
        <v>139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7"/>
    </row>
    <row r="126" spans="1:12" s="1" customFormat="1" ht="20.100000000000001" customHeight="1" x14ac:dyDescent="0.15">
      <c r="A126" s="15" t="s">
        <v>140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7"/>
    </row>
    <row r="127" spans="1:12" s="1" customFormat="1" ht="20.100000000000001" customHeight="1" x14ac:dyDescent="0.15">
      <c r="A127" s="15" t="s">
        <v>141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7"/>
    </row>
    <row r="128" spans="1:12" s="1" customFormat="1" ht="20.100000000000001" customHeight="1" x14ac:dyDescent="0.15">
      <c r="A128" s="15" t="s">
        <v>142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7"/>
    </row>
    <row r="129" spans="1:12" s="1" customFormat="1" ht="20.100000000000001" customHeight="1" x14ac:dyDescent="0.15">
      <c r="A129" s="15" t="s">
        <v>143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7"/>
    </row>
    <row r="130" spans="1:12" s="1" customFormat="1" ht="20.100000000000001" customHeight="1" thickBot="1" x14ac:dyDescent="0.2">
      <c r="A130" s="18" t="s">
        <v>144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20"/>
    </row>
    <row r="131" spans="1:12" s="1" customFormat="1" ht="14.25" thickTop="1" x14ac:dyDescent="0.1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 s="1" customFormat="1" x14ac:dyDescent="0.1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 ht="13.5" customHeight="1" x14ac:dyDescent="0.15">
      <c r="A133" s="2"/>
    </row>
    <row r="134" spans="1:12" x14ac:dyDescent="0.15">
      <c r="A134" t="s">
        <v>145</v>
      </c>
    </row>
    <row r="136" spans="1:12" ht="14.25" thickBot="1" x14ac:dyDescent="0.2">
      <c r="A136" t="s">
        <v>146</v>
      </c>
    </row>
    <row r="137" spans="1:12" ht="21.75" thickBot="1" x14ac:dyDescent="0.2">
      <c r="A137" s="135"/>
      <c r="B137" s="58" t="s">
        <v>6</v>
      </c>
      <c r="C137" s="79" t="s">
        <v>7</v>
      </c>
      <c r="D137" s="79" t="s">
        <v>8</v>
      </c>
      <c r="E137" s="21" t="s">
        <v>9</v>
      </c>
      <c r="F137" s="79" t="s">
        <v>10</v>
      </c>
      <c r="G137" s="80" t="s">
        <v>11</v>
      </c>
      <c r="H137" s="78" t="s">
        <v>3</v>
      </c>
      <c r="I137" s="136"/>
      <c r="J137" s="136"/>
      <c r="K137" s="136"/>
      <c r="L137" s="136"/>
    </row>
    <row r="138" spans="1:12" ht="14.25" thickBot="1" x14ac:dyDescent="0.2">
      <c r="A138" s="4" t="s">
        <v>12</v>
      </c>
      <c r="B138" s="137">
        <v>78</v>
      </c>
      <c r="C138" s="138">
        <v>1</v>
      </c>
      <c r="D138" s="139">
        <v>42</v>
      </c>
      <c r="E138" s="140">
        <v>8</v>
      </c>
      <c r="F138" s="139">
        <v>31</v>
      </c>
      <c r="G138" s="141">
        <v>56</v>
      </c>
      <c r="H138" s="142">
        <f>SUM(A138:G138)</f>
        <v>216</v>
      </c>
      <c r="I138" s="129"/>
      <c r="J138" s="129"/>
      <c r="K138" s="129"/>
      <c r="L138" s="129"/>
    </row>
    <row r="139" spans="1:12" ht="14.25" thickBot="1" x14ac:dyDescent="0.2">
      <c r="A139" s="3" t="s">
        <v>13</v>
      </c>
      <c r="B139" s="143"/>
      <c r="C139" s="139"/>
      <c r="D139" s="139">
        <v>2</v>
      </c>
      <c r="E139" s="140">
        <v>3</v>
      </c>
      <c r="F139" s="139">
        <v>102</v>
      </c>
      <c r="G139" s="144">
        <v>102</v>
      </c>
      <c r="H139" s="142">
        <f>SUM(A139:G139)</f>
        <v>209</v>
      </c>
      <c r="I139" s="129"/>
      <c r="J139" s="129"/>
      <c r="K139" s="129"/>
      <c r="L139" s="129"/>
    </row>
    <row r="140" spans="1:12" x14ac:dyDescent="0.15">
      <c r="A140" s="145" t="s">
        <v>4</v>
      </c>
      <c r="B140" s="12"/>
      <c r="C140" s="12"/>
      <c r="D140" s="12"/>
      <c r="E140" s="12"/>
      <c r="F140" s="12"/>
      <c r="G140" s="12"/>
      <c r="H140" s="129"/>
      <c r="I140" s="129"/>
      <c r="J140" s="129"/>
      <c r="K140" s="129"/>
      <c r="L140" s="129"/>
    </row>
    <row r="141" spans="1:12" x14ac:dyDescent="0.15">
      <c r="A141" s="129"/>
      <c r="B141" s="12"/>
      <c r="C141" s="12"/>
      <c r="D141" s="12"/>
      <c r="E141" s="12"/>
      <c r="F141" s="12"/>
      <c r="G141" s="12"/>
      <c r="H141" s="129"/>
      <c r="I141" s="129"/>
      <c r="J141" s="129"/>
      <c r="K141" s="129"/>
      <c r="L141" s="129"/>
    </row>
    <row r="142" spans="1:12" x14ac:dyDescent="0.15">
      <c r="A142" t="s">
        <v>147</v>
      </c>
    </row>
    <row r="143" spans="1:12" ht="21.75" thickBot="1" x14ac:dyDescent="0.2">
      <c r="A143" s="135"/>
      <c r="B143" s="58" t="s">
        <v>6</v>
      </c>
      <c r="C143" s="79" t="s">
        <v>7</v>
      </c>
      <c r="D143" s="79" t="s">
        <v>8</v>
      </c>
      <c r="E143" s="21" t="s">
        <v>9</v>
      </c>
      <c r="F143" s="21" t="s">
        <v>10</v>
      </c>
      <c r="G143" s="21" t="s">
        <v>11</v>
      </c>
      <c r="H143" s="21" t="s">
        <v>3</v>
      </c>
    </row>
    <row r="144" spans="1:12" ht="14.25" thickBot="1" x14ac:dyDescent="0.2">
      <c r="A144" s="4" t="s">
        <v>12</v>
      </c>
      <c r="B144" s="137">
        <v>105</v>
      </c>
      <c r="C144" s="138">
        <v>2</v>
      </c>
      <c r="D144" s="139">
        <v>29</v>
      </c>
      <c r="E144" s="140">
        <v>5</v>
      </c>
      <c r="F144" s="146">
        <v>34</v>
      </c>
      <c r="G144" s="3">
        <v>22</v>
      </c>
      <c r="H144" s="147">
        <f>SUM(A144:G144)</f>
        <v>197</v>
      </c>
    </row>
    <row r="145" spans="1:12" ht="14.25" thickBot="1" x14ac:dyDescent="0.2">
      <c r="A145" s="3" t="s">
        <v>13</v>
      </c>
      <c r="B145" s="143">
        <v>2</v>
      </c>
      <c r="C145" s="139">
        <v>1</v>
      </c>
      <c r="D145" s="139">
        <v>4</v>
      </c>
      <c r="E145" s="139">
        <v>1</v>
      </c>
      <c r="F145" s="137">
        <v>144</v>
      </c>
      <c r="G145" s="6">
        <v>42</v>
      </c>
      <c r="H145" s="147">
        <f>SUM(A145:G145)</f>
        <v>194</v>
      </c>
    </row>
    <row r="146" spans="1:12" x14ac:dyDescent="0.15">
      <c r="A146" s="145" t="s">
        <v>4</v>
      </c>
    </row>
    <row r="147" spans="1:12" x14ac:dyDescent="0.15">
      <c r="A147" s="129"/>
    </row>
    <row r="148" spans="1:12" x14ac:dyDescent="0.15">
      <c r="A148" t="s">
        <v>148</v>
      </c>
    </row>
    <row r="149" spans="1:12" ht="14.25" thickBot="1" x14ac:dyDescent="0.2">
      <c r="A149" t="s">
        <v>149</v>
      </c>
    </row>
    <row r="150" spans="1:12" ht="42" x14ac:dyDescent="0.15">
      <c r="A150" s="24" t="s">
        <v>150</v>
      </c>
      <c r="B150" s="21" t="s">
        <v>151</v>
      </c>
      <c r="C150" s="21" t="s">
        <v>152</v>
      </c>
      <c r="D150" s="21" t="s">
        <v>153</v>
      </c>
      <c r="F150" s="24" t="s">
        <v>154</v>
      </c>
      <c r="G150" s="88" t="s">
        <v>40</v>
      </c>
      <c r="H150" s="29" t="s">
        <v>41</v>
      </c>
      <c r="I150" s="21" t="s">
        <v>42</v>
      </c>
      <c r="J150" s="21" t="s">
        <v>43</v>
      </c>
      <c r="K150" s="79" t="s">
        <v>44</v>
      </c>
      <c r="L150" s="120" t="s">
        <v>45</v>
      </c>
    </row>
    <row r="151" spans="1:12" x14ac:dyDescent="0.15">
      <c r="A151" s="3" t="s">
        <v>93</v>
      </c>
      <c r="B151" s="3"/>
      <c r="C151" s="3">
        <v>4</v>
      </c>
      <c r="D151" s="3">
        <v>6</v>
      </c>
      <c r="F151" s="148" t="s">
        <v>93</v>
      </c>
      <c r="G151" s="3">
        <v>5</v>
      </c>
      <c r="H151" s="3">
        <v>10</v>
      </c>
      <c r="I151" s="3">
        <v>8</v>
      </c>
      <c r="J151" s="3">
        <v>7</v>
      </c>
      <c r="K151" s="4">
        <v>4</v>
      </c>
      <c r="L151" s="5">
        <v>12</v>
      </c>
    </row>
    <row r="152" spans="1:12" x14ac:dyDescent="0.15">
      <c r="A152" s="3" t="s">
        <v>94</v>
      </c>
      <c r="B152" s="3">
        <v>2</v>
      </c>
      <c r="C152" s="3"/>
      <c r="D152" s="3">
        <v>1</v>
      </c>
      <c r="F152" s="148" t="s">
        <v>94</v>
      </c>
      <c r="G152" s="3">
        <v>2</v>
      </c>
      <c r="H152" s="3">
        <v>1</v>
      </c>
      <c r="I152" s="3">
        <v>3</v>
      </c>
      <c r="J152" s="3">
        <v>4</v>
      </c>
      <c r="K152" s="4">
        <v>2</v>
      </c>
      <c r="L152" s="5">
        <v>3</v>
      </c>
    </row>
    <row r="153" spans="1:12" x14ac:dyDescent="0.15">
      <c r="A153" s="3" t="s">
        <v>95</v>
      </c>
      <c r="B153" s="3"/>
      <c r="C153" s="3"/>
      <c r="D153" s="3">
        <v>1</v>
      </c>
      <c r="F153" s="148" t="s">
        <v>95</v>
      </c>
      <c r="G153" s="3"/>
      <c r="H153" s="3">
        <v>2</v>
      </c>
      <c r="I153" s="3">
        <v>3</v>
      </c>
      <c r="J153" s="3">
        <v>5</v>
      </c>
      <c r="K153" s="4"/>
      <c r="L153" s="5">
        <v>6</v>
      </c>
    </row>
    <row r="154" spans="1:12" x14ac:dyDescent="0.15">
      <c r="A154" s="3" t="s">
        <v>96</v>
      </c>
      <c r="B154" s="3">
        <v>1</v>
      </c>
      <c r="C154" s="3">
        <v>1</v>
      </c>
      <c r="D154" s="3"/>
      <c r="F154" s="148" t="s">
        <v>96</v>
      </c>
      <c r="G154" s="3"/>
      <c r="H154" s="3">
        <v>1</v>
      </c>
      <c r="I154" s="3">
        <v>1</v>
      </c>
      <c r="J154" s="3"/>
      <c r="K154" s="4">
        <v>1</v>
      </c>
      <c r="L154" s="5">
        <v>3</v>
      </c>
    </row>
    <row r="155" spans="1:12" ht="14.25" thickBot="1" x14ac:dyDescent="0.2">
      <c r="A155" s="8" t="s">
        <v>97</v>
      </c>
      <c r="B155" s="8"/>
      <c r="C155" s="8"/>
      <c r="D155" s="8"/>
      <c r="F155" s="149" t="s">
        <v>97</v>
      </c>
      <c r="G155" s="8"/>
      <c r="H155" s="8"/>
      <c r="I155" s="8">
        <v>1</v>
      </c>
      <c r="J155" s="8"/>
      <c r="K155" s="81"/>
      <c r="L155" s="82">
        <v>1</v>
      </c>
    </row>
    <row r="156" spans="1:12" ht="15" thickTop="1" thickBot="1" x14ac:dyDescent="0.2">
      <c r="A156" s="86" t="s">
        <v>98</v>
      </c>
      <c r="B156" s="86">
        <v>3</v>
      </c>
      <c r="C156" s="86">
        <v>5</v>
      </c>
      <c r="D156" s="86">
        <v>8</v>
      </c>
      <c r="F156" s="86" t="s">
        <v>98</v>
      </c>
      <c r="G156" s="86">
        <f>SUM(G151:G155)</f>
        <v>7</v>
      </c>
      <c r="H156" s="86">
        <f t="shared" ref="H156:L156" si="16">SUM(H151:H155)</f>
        <v>14</v>
      </c>
      <c r="I156" s="86">
        <f t="shared" si="16"/>
        <v>16</v>
      </c>
      <c r="J156" s="86">
        <f t="shared" si="16"/>
        <v>16</v>
      </c>
      <c r="K156" s="83">
        <f t="shared" si="16"/>
        <v>7</v>
      </c>
      <c r="L156" s="84">
        <f t="shared" si="16"/>
        <v>25</v>
      </c>
    </row>
    <row r="157" spans="1:12" ht="14.25" thickBot="1" x14ac:dyDescent="0.2"/>
    <row r="158" spans="1:12" s="1" customFormat="1" ht="20.100000000000001" customHeight="1" thickTop="1" x14ac:dyDescent="0.15">
      <c r="A158" s="150" t="s">
        <v>155</v>
      </c>
      <c r="B158" s="151"/>
      <c r="C158" s="151"/>
      <c r="D158" s="151"/>
      <c r="E158" s="151"/>
      <c r="F158" s="151"/>
      <c r="G158" s="151"/>
      <c r="H158" s="151"/>
      <c r="I158" s="151"/>
      <c r="J158" s="151"/>
      <c r="K158" s="151"/>
      <c r="L158" s="152"/>
    </row>
    <row r="159" spans="1:12" s="1" customFormat="1" ht="20.100000000000001" customHeight="1" x14ac:dyDescent="0.15">
      <c r="A159" s="15" t="s">
        <v>156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7"/>
    </row>
    <row r="160" spans="1:12" s="1" customFormat="1" ht="20.100000000000001" customHeight="1" x14ac:dyDescent="0.15">
      <c r="A160" s="15" t="s">
        <v>157</v>
      </c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7"/>
    </row>
    <row r="161" spans="1:12" s="1" customFormat="1" ht="20.100000000000001" customHeight="1" x14ac:dyDescent="0.15">
      <c r="A161" s="15" t="s">
        <v>158</v>
      </c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7"/>
    </row>
    <row r="162" spans="1:12" s="1" customFormat="1" ht="20.100000000000001" customHeight="1" x14ac:dyDescent="0.15">
      <c r="A162" s="15" t="s">
        <v>159</v>
      </c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7"/>
    </row>
    <row r="163" spans="1:12" s="1" customFormat="1" ht="20.100000000000001" customHeight="1" thickBot="1" x14ac:dyDescent="0.2">
      <c r="A163" s="18" t="s">
        <v>160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20"/>
    </row>
    <row r="164" spans="1:12" ht="14.25" thickTop="1" x14ac:dyDescent="0.15"/>
    <row r="166" spans="1:12" ht="17.25" x14ac:dyDescent="0.2">
      <c r="L166" s="282"/>
    </row>
    <row r="167" spans="1:12" x14ac:dyDescent="0.15">
      <c r="A167" t="s">
        <v>161</v>
      </c>
    </row>
    <row r="169" spans="1:12" ht="14.25" thickBot="1" x14ac:dyDescent="0.2">
      <c r="A169" t="s">
        <v>162</v>
      </c>
    </row>
    <row r="170" spans="1:12" ht="21" x14ac:dyDescent="0.15">
      <c r="A170" s="74"/>
      <c r="B170" s="153" t="s">
        <v>163</v>
      </c>
      <c r="C170" s="116" t="s">
        <v>164</v>
      </c>
      <c r="D170" s="21" t="s">
        <v>165</v>
      </c>
      <c r="E170" s="21" t="s">
        <v>166</v>
      </c>
      <c r="F170" s="29" t="s">
        <v>167</v>
      </c>
      <c r="G170" s="107" t="s">
        <v>168</v>
      </c>
      <c r="H170" s="106" t="s">
        <v>169</v>
      </c>
      <c r="I170" s="91" t="s">
        <v>3</v>
      </c>
    </row>
    <row r="171" spans="1:12" x14ac:dyDescent="0.15">
      <c r="A171" s="4" t="s">
        <v>93</v>
      </c>
      <c r="B171" s="121">
        <v>23</v>
      </c>
      <c r="C171" s="122">
        <v>9</v>
      </c>
      <c r="D171" s="30">
        <v>3</v>
      </c>
      <c r="E171" s="30">
        <v>2</v>
      </c>
      <c r="F171" s="30">
        <v>1</v>
      </c>
      <c r="G171" s="123">
        <v>2</v>
      </c>
      <c r="H171" s="154">
        <v>5</v>
      </c>
      <c r="I171" s="92">
        <f>SUM(B171:H171)</f>
        <v>45</v>
      </c>
    </row>
    <row r="172" spans="1:12" x14ac:dyDescent="0.15">
      <c r="A172" s="4" t="s">
        <v>94</v>
      </c>
      <c r="B172" s="121">
        <v>32</v>
      </c>
      <c r="C172" s="122"/>
      <c r="D172" s="30">
        <v>5</v>
      </c>
      <c r="E172" s="30"/>
      <c r="F172" s="30">
        <v>4</v>
      </c>
      <c r="G172" s="123">
        <v>1</v>
      </c>
      <c r="H172" s="154">
        <v>9</v>
      </c>
      <c r="I172" s="92">
        <f t="shared" ref="I172:I175" si="17">SUM(B172:H172)</f>
        <v>51</v>
      </c>
    </row>
    <row r="173" spans="1:12" x14ac:dyDescent="0.15">
      <c r="A173" s="4" t="s">
        <v>95</v>
      </c>
      <c r="B173" s="121">
        <v>35</v>
      </c>
      <c r="C173" s="122">
        <v>4</v>
      </c>
      <c r="D173" s="30">
        <v>3</v>
      </c>
      <c r="E173" s="30"/>
      <c r="F173" s="30">
        <v>1</v>
      </c>
      <c r="G173" s="123">
        <v>6</v>
      </c>
      <c r="H173" s="154">
        <v>6</v>
      </c>
      <c r="I173" s="92">
        <f t="shared" si="17"/>
        <v>55</v>
      </c>
    </row>
    <row r="174" spans="1:12" x14ac:dyDescent="0.15">
      <c r="A174" s="4" t="s">
        <v>96</v>
      </c>
      <c r="B174" s="121">
        <v>5</v>
      </c>
      <c r="C174" s="122">
        <v>1</v>
      </c>
      <c r="D174" s="30">
        <v>1</v>
      </c>
      <c r="E174" s="30"/>
      <c r="F174" s="30"/>
      <c r="G174" s="123"/>
      <c r="H174" s="154">
        <v>3</v>
      </c>
      <c r="I174" s="92">
        <f t="shared" si="17"/>
        <v>10</v>
      </c>
    </row>
    <row r="175" spans="1:12" ht="14.25" thickBot="1" x14ac:dyDescent="0.2">
      <c r="A175" s="81" t="s">
        <v>97</v>
      </c>
      <c r="B175" s="124">
        <v>2</v>
      </c>
      <c r="C175" s="125"/>
      <c r="D175" s="126"/>
      <c r="E175" s="126"/>
      <c r="F175" s="126"/>
      <c r="G175" s="127"/>
      <c r="H175" s="155">
        <v>2</v>
      </c>
      <c r="I175" s="94">
        <f t="shared" si="17"/>
        <v>4</v>
      </c>
    </row>
    <row r="176" spans="1:12" ht="15" thickTop="1" thickBot="1" x14ac:dyDescent="0.2">
      <c r="A176" s="128" t="s">
        <v>3</v>
      </c>
      <c r="B176" s="84">
        <f>SUM(B171:B175)</f>
        <v>97</v>
      </c>
      <c r="C176" s="85">
        <f t="shared" ref="C176:I176" si="18">SUM(C171:C175)</f>
        <v>14</v>
      </c>
      <c r="D176" s="86">
        <f t="shared" si="18"/>
        <v>12</v>
      </c>
      <c r="E176" s="86">
        <f t="shared" si="18"/>
        <v>2</v>
      </c>
      <c r="F176" s="86">
        <f t="shared" si="18"/>
        <v>6</v>
      </c>
      <c r="G176" s="83">
        <f t="shared" si="18"/>
        <v>9</v>
      </c>
      <c r="H176" s="84">
        <f t="shared" si="18"/>
        <v>25</v>
      </c>
      <c r="I176" s="85">
        <f t="shared" si="18"/>
        <v>165</v>
      </c>
    </row>
    <row r="177" spans="1:12" x14ac:dyDescent="0.15">
      <c r="A177" s="145" t="s">
        <v>170</v>
      </c>
    </row>
    <row r="178" spans="1:12" ht="14.25" thickBot="1" x14ac:dyDescent="0.2">
      <c r="A178" s="129"/>
    </row>
    <row r="179" spans="1:12" ht="20.100000000000001" customHeight="1" thickTop="1" x14ac:dyDescent="0.15">
      <c r="A179" s="150" t="s">
        <v>116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4"/>
    </row>
    <row r="180" spans="1:12" ht="20.100000000000001" customHeight="1" x14ac:dyDescent="0.15">
      <c r="A180" s="15" t="s">
        <v>171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63"/>
    </row>
    <row r="181" spans="1:12" ht="20.100000000000001" customHeight="1" thickBot="1" x14ac:dyDescent="0.2">
      <c r="A181" s="18" t="s">
        <v>172</v>
      </c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6"/>
    </row>
    <row r="182" spans="1:12" ht="14.25" thickTop="1" x14ac:dyDescent="0.15"/>
    <row r="185" spans="1:12" x14ac:dyDescent="0.15">
      <c r="A185" t="s">
        <v>173</v>
      </c>
    </row>
    <row r="186" spans="1:12" ht="14.25" thickBot="1" x14ac:dyDescent="0.2">
      <c r="A186" t="s">
        <v>174</v>
      </c>
    </row>
    <row r="187" spans="1:12" ht="31.5" x14ac:dyDescent="0.15">
      <c r="A187" s="102"/>
      <c r="B187" s="156" t="s">
        <v>55</v>
      </c>
      <c r="C187" s="80" t="s">
        <v>56</v>
      </c>
      <c r="D187" s="78" t="s">
        <v>57</v>
      </c>
      <c r="E187" s="21" t="s">
        <v>58</v>
      </c>
      <c r="F187" s="21" t="s">
        <v>59</v>
      </c>
      <c r="G187" s="107" t="s">
        <v>60</v>
      </c>
      <c r="H187" s="21" t="s">
        <v>3</v>
      </c>
    </row>
    <row r="188" spans="1:12" x14ac:dyDescent="0.15">
      <c r="A188" s="3" t="s">
        <v>93</v>
      </c>
      <c r="B188" s="4">
        <v>15</v>
      </c>
      <c r="C188" s="5">
        <v>27</v>
      </c>
      <c r="D188" s="6">
        <v>11</v>
      </c>
      <c r="E188" s="3">
        <v>1</v>
      </c>
      <c r="F188" s="3">
        <v>5</v>
      </c>
      <c r="G188" s="3">
        <v>1</v>
      </c>
      <c r="H188" s="3">
        <f>SUM(B188:G188)</f>
        <v>60</v>
      </c>
    </row>
    <row r="189" spans="1:12" x14ac:dyDescent="0.15">
      <c r="A189" s="3" t="s">
        <v>94</v>
      </c>
      <c r="B189" s="4">
        <v>3</v>
      </c>
      <c r="C189" s="5">
        <v>37</v>
      </c>
      <c r="D189" s="6">
        <v>1</v>
      </c>
      <c r="E189" s="3">
        <v>7</v>
      </c>
      <c r="F189" s="3">
        <v>14</v>
      </c>
      <c r="G189" s="3">
        <v>1</v>
      </c>
      <c r="H189" s="3">
        <f t="shared" ref="H189:H193" si="19">SUM(B189:G189)</f>
        <v>63</v>
      </c>
    </row>
    <row r="190" spans="1:12" x14ac:dyDescent="0.15">
      <c r="A190" s="3" t="s">
        <v>95</v>
      </c>
      <c r="B190" s="4">
        <v>18</v>
      </c>
      <c r="C190" s="5">
        <v>31</v>
      </c>
      <c r="D190" s="6">
        <v>10</v>
      </c>
      <c r="E190" s="3"/>
      <c r="F190" s="3">
        <v>1</v>
      </c>
      <c r="G190" s="3"/>
      <c r="H190" s="3">
        <f t="shared" si="19"/>
        <v>60</v>
      </c>
    </row>
    <row r="191" spans="1:12" x14ac:dyDescent="0.15">
      <c r="A191" s="3" t="s">
        <v>96</v>
      </c>
      <c r="B191" s="4">
        <v>3</v>
      </c>
      <c r="C191" s="5">
        <v>8</v>
      </c>
      <c r="D191" s="6"/>
      <c r="E191" s="3">
        <v>1</v>
      </c>
      <c r="F191" s="3"/>
      <c r="G191" s="3"/>
      <c r="H191" s="3">
        <f t="shared" si="19"/>
        <v>12</v>
      </c>
    </row>
    <row r="192" spans="1:12" ht="14.25" thickBot="1" x14ac:dyDescent="0.2">
      <c r="A192" s="8" t="s">
        <v>97</v>
      </c>
      <c r="B192" s="81">
        <v>1</v>
      </c>
      <c r="C192" s="82">
        <v>2</v>
      </c>
      <c r="D192" s="9">
        <v>1</v>
      </c>
      <c r="E192" s="8"/>
      <c r="F192" s="8"/>
      <c r="G192" s="8"/>
      <c r="H192" s="8">
        <f t="shared" si="19"/>
        <v>4</v>
      </c>
    </row>
    <row r="193" spans="1:12" ht="15" thickTop="1" thickBot="1" x14ac:dyDescent="0.2">
      <c r="A193" s="86" t="s">
        <v>98</v>
      </c>
      <c r="B193" s="83">
        <v>40</v>
      </c>
      <c r="C193" s="84">
        <v>105</v>
      </c>
      <c r="D193" s="85">
        <v>23</v>
      </c>
      <c r="E193" s="86">
        <v>9</v>
      </c>
      <c r="F193" s="86">
        <v>20</v>
      </c>
      <c r="G193" s="86">
        <v>2</v>
      </c>
      <c r="H193" s="86">
        <f t="shared" si="19"/>
        <v>199</v>
      </c>
    </row>
    <row r="194" spans="1:12" x14ac:dyDescent="0.15">
      <c r="A194" s="145" t="s">
        <v>175</v>
      </c>
      <c r="B194" s="12"/>
      <c r="C194" s="12"/>
      <c r="D194" s="12"/>
      <c r="E194" s="12"/>
      <c r="F194" s="12"/>
      <c r="G194" s="12"/>
      <c r="H194" s="12"/>
      <c r="I194" s="12"/>
    </row>
    <row r="195" spans="1:12" x14ac:dyDescent="0.15">
      <c r="A195" s="129"/>
      <c r="B195" s="12"/>
      <c r="C195" s="12"/>
      <c r="D195" s="12"/>
      <c r="E195" s="12"/>
      <c r="F195" s="12"/>
      <c r="G195" s="12"/>
      <c r="H195" s="12"/>
      <c r="I195" s="12"/>
    </row>
    <row r="196" spans="1:12" x14ac:dyDescent="0.15">
      <c r="A196" s="129" t="s">
        <v>176</v>
      </c>
    </row>
    <row r="197" spans="1:12" ht="31.5" x14ac:dyDescent="0.15">
      <c r="A197" s="157"/>
      <c r="B197" s="88" t="s">
        <v>177</v>
      </c>
      <c r="C197" s="21" t="s">
        <v>178</v>
      </c>
      <c r="D197" s="21" t="s">
        <v>33</v>
      </c>
      <c r="E197" s="21" t="s">
        <v>34</v>
      </c>
      <c r="F197" s="21" t="s">
        <v>179</v>
      </c>
      <c r="G197" s="21" t="s">
        <v>35</v>
      </c>
      <c r="H197" s="21" t="s">
        <v>36</v>
      </c>
      <c r="I197" s="79" t="s">
        <v>37</v>
      </c>
      <c r="J197" s="108" t="s">
        <v>3</v>
      </c>
    </row>
    <row r="198" spans="1:12" ht="21" customHeight="1" thickBot="1" x14ac:dyDescent="0.2">
      <c r="A198" s="158" t="s">
        <v>180</v>
      </c>
      <c r="B198" s="159"/>
      <c r="C198" s="159">
        <v>11</v>
      </c>
      <c r="D198" s="159"/>
      <c r="E198" s="159">
        <v>7</v>
      </c>
      <c r="F198" s="160">
        <v>6</v>
      </c>
      <c r="G198" s="160">
        <v>4</v>
      </c>
      <c r="H198" s="160">
        <v>8</v>
      </c>
      <c r="I198" s="161">
        <v>13</v>
      </c>
      <c r="J198" s="162">
        <f>SUM(B198:I198)</f>
        <v>49</v>
      </c>
    </row>
    <row r="199" spans="1:12" ht="21.75" thickBot="1" x14ac:dyDescent="0.2">
      <c r="A199" s="163" t="s">
        <v>181</v>
      </c>
      <c r="B199" s="159">
        <v>7</v>
      </c>
      <c r="C199" s="159">
        <v>9</v>
      </c>
      <c r="D199" s="159">
        <v>10</v>
      </c>
      <c r="E199" s="164">
        <v>11</v>
      </c>
      <c r="F199" s="165">
        <v>22</v>
      </c>
      <c r="G199" s="166">
        <v>20</v>
      </c>
      <c r="H199" s="166">
        <v>15</v>
      </c>
      <c r="I199" s="167">
        <v>28</v>
      </c>
      <c r="J199" s="168">
        <f t="shared" ref="J199:J203" si="20">SUM(B199:I199)</f>
        <v>122</v>
      </c>
    </row>
    <row r="200" spans="1:12" ht="21" x14ac:dyDescent="0.15">
      <c r="A200" s="163" t="s">
        <v>182</v>
      </c>
      <c r="B200" s="159">
        <v>2</v>
      </c>
      <c r="C200" s="159">
        <v>3</v>
      </c>
      <c r="D200" s="159">
        <v>2</v>
      </c>
      <c r="E200" s="159">
        <v>1</v>
      </c>
      <c r="F200" s="169">
        <v>6</v>
      </c>
      <c r="G200" s="169">
        <v>2</v>
      </c>
      <c r="H200" s="169">
        <v>3</v>
      </c>
      <c r="I200" s="170">
        <v>2</v>
      </c>
      <c r="J200" s="171">
        <f t="shared" si="20"/>
        <v>21</v>
      </c>
    </row>
    <row r="201" spans="1:12" ht="21" x14ac:dyDescent="0.15">
      <c r="A201" s="163" t="s">
        <v>183</v>
      </c>
      <c r="B201" s="159">
        <v>5</v>
      </c>
      <c r="C201" s="159">
        <v>2</v>
      </c>
      <c r="D201" s="159">
        <v>1</v>
      </c>
      <c r="E201" s="159">
        <v>1</v>
      </c>
      <c r="F201" s="159">
        <v>2</v>
      </c>
      <c r="G201" s="159">
        <v>2</v>
      </c>
      <c r="H201" s="159">
        <v>1</v>
      </c>
      <c r="I201" s="164">
        <v>3</v>
      </c>
      <c r="J201" s="172">
        <f t="shared" si="20"/>
        <v>17</v>
      </c>
    </row>
    <row r="202" spans="1:12" ht="21" x14ac:dyDescent="0.15">
      <c r="A202" s="163" t="s">
        <v>184</v>
      </c>
      <c r="B202" s="159">
        <v>3</v>
      </c>
      <c r="C202" s="159">
        <v>3</v>
      </c>
      <c r="D202" s="159">
        <v>9</v>
      </c>
      <c r="E202" s="159">
        <v>3</v>
      </c>
      <c r="F202" s="159">
        <v>6</v>
      </c>
      <c r="G202" s="159">
        <v>1</v>
      </c>
      <c r="H202" s="159">
        <v>2</v>
      </c>
      <c r="I202" s="164">
        <v>2</v>
      </c>
      <c r="J202" s="172">
        <f t="shared" si="20"/>
        <v>29</v>
      </c>
    </row>
    <row r="203" spans="1:12" ht="21" customHeight="1" x14ac:dyDescent="0.15">
      <c r="A203" s="173" t="s">
        <v>185</v>
      </c>
      <c r="B203" s="159">
        <v>1</v>
      </c>
      <c r="C203" s="159"/>
      <c r="D203" s="159"/>
      <c r="E203" s="159"/>
      <c r="F203" s="159"/>
      <c r="G203" s="159"/>
      <c r="H203" s="159"/>
      <c r="I203" s="164">
        <v>1</v>
      </c>
      <c r="J203" s="172">
        <f t="shared" si="20"/>
        <v>2</v>
      </c>
    </row>
    <row r="204" spans="1:12" ht="14.25" thickBot="1" x14ac:dyDescent="0.2">
      <c r="A204" s="174"/>
      <c r="B204" s="175"/>
      <c r="C204" s="175"/>
      <c r="D204" s="175"/>
      <c r="E204" s="175"/>
      <c r="F204" s="175"/>
      <c r="G204" s="175"/>
      <c r="H204" s="175"/>
      <c r="I204" s="175"/>
      <c r="J204" s="129"/>
    </row>
    <row r="205" spans="1:12" ht="20.100000000000001" customHeight="1" thickTop="1" x14ac:dyDescent="0.15">
      <c r="A205" s="150" t="s">
        <v>116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4"/>
    </row>
    <row r="206" spans="1:12" ht="20.100000000000001" customHeight="1" x14ac:dyDescent="0.15">
      <c r="A206" s="15" t="s">
        <v>186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63"/>
    </row>
    <row r="207" spans="1:12" ht="20.100000000000001" customHeight="1" x14ac:dyDescent="0.15">
      <c r="A207" s="15" t="s">
        <v>187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63"/>
    </row>
    <row r="208" spans="1:12" ht="20.100000000000001" customHeight="1" x14ac:dyDescent="0.15">
      <c r="A208" s="62" t="s">
        <v>188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63"/>
    </row>
    <row r="209" spans="1:12" ht="20.100000000000001" customHeight="1" thickBot="1" x14ac:dyDescent="0.2">
      <c r="A209" s="64" t="s">
        <v>189</v>
      </c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6"/>
    </row>
    <row r="210" spans="1:12" ht="14.25" thickTop="1" x14ac:dyDescent="0.15"/>
    <row r="227" spans="12:12" ht="17.25" x14ac:dyDescent="0.2">
      <c r="L227" s="282"/>
    </row>
  </sheetData>
  <mergeCells count="1">
    <mergeCell ref="A2:L2"/>
  </mergeCells>
  <phoneticPr fontId="1"/>
  <pageMargins left="0.7" right="0.7" top="0.75" bottom="0.75" header="0.3" footer="0.3"/>
  <pageSetup paperSize="9" scale="82" fitToHeight="0" orientation="portrait" r:id="rId1"/>
  <rowBreaks count="3" manualBreakCount="3">
    <brk id="51" max="11" man="1"/>
    <brk id="107" max="11" man="1"/>
    <brk id="16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view="pageBreakPreview" topLeftCell="A37" zoomScaleNormal="100" zoomScaleSheetLayoutView="100" workbookViewId="0">
      <selection activeCell="N109" sqref="N109"/>
    </sheetView>
  </sheetViews>
  <sheetFormatPr defaultRowHeight="13.5" x14ac:dyDescent="0.15"/>
  <sheetData>
    <row r="1" spans="1:14" s="1" customFormat="1" ht="24.75" customHeight="1" x14ac:dyDescent="0.15">
      <c r="A1" s="2" t="s">
        <v>190</v>
      </c>
    </row>
    <row r="2" spans="1:14" ht="108.75" customHeight="1" x14ac:dyDescent="0.15">
      <c r="A2" s="292" t="s">
        <v>191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4"/>
    </row>
    <row r="3" spans="1:14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x14ac:dyDescent="0.15">
      <c r="A4" s="47" t="s">
        <v>192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x14ac:dyDescent="0.1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4.25" thickBot="1" x14ac:dyDescent="0.2">
      <c r="A6" s="308"/>
      <c r="B6" s="308"/>
      <c r="C6" s="21" t="s">
        <v>193</v>
      </c>
      <c r="D6" s="42" t="s">
        <v>194</v>
      </c>
      <c r="E6" s="42" t="s">
        <v>195</v>
      </c>
      <c r="F6" s="21" t="s">
        <v>196</v>
      </c>
      <c r="G6" s="21" t="s">
        <v>197</v>
      </c>
      <c r="H6" s="21" t="s">
        <v>198</v>
      </c>
      <c r="I6" s="21" t="s">
        <v>199</v>
      </c>
      <c r="J6" s="21" t="s">
        <v>200</v>
      </c>
      <c r="K6" s="29" t="s">
        <v>201</v>
      </c>
      <c r="L6" s="21" t="s">
        <v>3</v>
      </c>
      <c r="M6" s="75"/>
      <c r="N6" s="75"/>
    </row>
    <row r="7" spans="1:14" x14ac:dyDescent="0.15">
      <c r="A7" s="307" t="s">
        <v>93</v>
      </c>
      <c r="B7" s="176" t="s">
        <v>202</v>
      </c>
      <c r="C7" s="177">
        <v>3</v>
      </c>
      <c r="D7" s="178">
        <v>75</v>
      </c>
      <c r="E7" s="179">
        <v>153</v>
      </c>
      <c r="F7" s="180">
        <v>38</v>
      </c>
      <c r="G7" s="181">
        <v>27</v>
      </c>
      <c r="H7" s="181">
        <v>20</v>
      </c>
      <c r="I7" s="181">
        <v>10</v>
      </c>
      <c r="J7" s="181">
        <v>1</v>
      </c>
      <c r="K7" s="182">
        <v>111</v>
      </c>
      <c r="L7" s="181">
        <f>SUM(C7:K7)</f>
        <v>438</v>
      </c>
      <c r="M7" s="75"/>
      <c r="N7" s="75"/>
    </row>
    <row r="8" spans="1:14" ht="14.25" thickBot="1" x14ac:dyDescent="0.2">
      <c r="A8" s="307"/>
      <c r="B8" s="176" t="s">
        <v>203</v>
      </c>
      <c r="C8" s="177">
        <v>5</v>
      </c>
      <c r="D8" s="183">
        <v>107</v>
      </c>
      <c r="E8" s="184">
        <v>158</v>
      </c>
      <c r="F8" s="185">
        <v>32</v>
      </c>
      <c r="G8" s="181">
        <v>33</v>
      </c>
      <c r="H8" s="181">
        <v>30</v>
      </c>
      <c r="I8" s="181">
        <v>22</v>
      </c>
      <c r="J8" s="181">
        <v>5</v>
      </c>
      <c r="K8" s="181">
        <v>46</v>
      </c>
      <c r="L8" s="181">
        <f t="shared" ref="L8:L16" si="0">SUM(C8:K8)</f>
        <v>438</v>
      </c>
      <c r="M8" s="75"/>
      <c r="N8" s="75"/>
    </row>
    <row r="9" spans="1:14" x14ac:dyDescent="0.15">
      <c r="A9" s="307" t="s">
        <v>94</v>
      </c>
      <c r="B9" s="176" t="s">
        <v>202</v>
      </c>
      <c r="C9" s="181">
        <v>7</v>
      </c>
      <c r="D9" s="186">
        <v>56</v>
      </c>
      <c r="E9" s="187">
        <v>132</v>
      </c>
      <c r="F9" s="179">
        <v>95</v>
      </c>
      <c r="G9" s="180">
        <v>71</v>
      </c>
      <c r="H9" s="181">
        <v>51</v>
      </c>
      <c r="I9" s="181">
        <v>12</v>
      </c>
      <c r="J9" s="181">
        <v>1</v>
      </c>
      <c r="K9" s="182">
        <v>174</v>
      </c>
      <c r="L9" s="181">
        <f t="shared" si="0"/>
        <v>599</v>
      </c>
      <c r="M9" s="75"/>
      <c r="N9" s="75"/>
    </row>
    <row r="10" spans="1:14" ht="14.25" thickBot="1" x14ac:dyDescent="0.2">
      <c r="A10" s="307"/>
      <c r="B10" s="176" t="s">
        <v>203</v>
      </c>
      <c r="C10" s="181">
        <v>10</v>
      </c>
      <c r="D10" s="177">
        <v>73</v>
      </c>
      <c r="E10" s="183">
        <v>163</v>
      </c>
      <c r="F10" s="184">
        <v>118</v>
      </c>
      <c r="G10" s="185">
        <v>73</v>
      </c>
      <c r="H10" s="188">
        <v>54</v>
      </c>
      <c r="I10" s="188">
        <v>15</v>
      </c>
      <c r="J10" s="181">
        <v>3</v>
      </c>
      <c r="K10" s="181">
        <v>90</v>
      </c>
      <c r="L10" s="181">
        <f t="shared" si="0"/>
        <v>599</v>
      </c>
      <c r="M10" s="75"/>
      <c r="N10" s="75"/>
    </row>
    <row r="11" spans="1:14" x14ac:dyDescent="0.15">
      <c r="A11" s="307" t="s">
        <v>95</v>
      </c>
      <c r="B11" s="176" t="s">
        <v>202</v>
      </c>
      <c r="C11" s="181"/>
      <c r="D11" s="181"/>
      <c r="E11" s="189">
        <v>5</v>
      </c>
      <c r="F11" s="186">
        <v>9</v>
      </c>
      <c r="G11" s="178">
        <v>26</v>
      </c>
      <c r="H11" s="190">
        <v>30</v>
      </c>
      <c r="I11" s="179">
        <v>22</v>
      </c>
      <c r="J11" s="180"/>
      <c r="K11" s="182">
        <v>80</v>
      </c>
      <c r="L11" s="181">
        <f t="shared" si="0"/>
        <v>172</v>
      </c>
      <c r="M11" s="75"/>
      <c r="N11" s="75"/>
    </row>
    <row r="12" spans="1:14" ht="14.25" thickBot="1" x14ac:dyDescent="0.2">
      <c r="A12" s="307"/>
      <c r="B12" s="176" t="s">
        <v>203</v>
      </c>
      <c r="C12" s="181"/>
      <c r="D12" s="181">
        <v>1</v>
      </c>
      <c r="E12" s="181">
        <v>9</v>
      </c>
      <c r="F12" s="177">
        <v>17</v>
      </c>
      <c r="G12" s="183">
        <v>41</v>
      </c>
      <c r="H12" s="191">
        <v>44</v>
      </c>
      <c r="I12" s="184">
        <v>20</v>
      </c>
      <c r="J12" s="180"/>
      <c r="K12" s="181">
        <v>40</v>
      </c>
      <c r="L12" s="181">
        <f t="shared" si="0"/>
        <v>172</v>
      </c>
      <c r="M12" s="75"/>
      <c r="N12" s="75"/>
    </row>
    <row r="13" spans="1:14" x14ac:dyDescent="0.15">
      <c r="A13" s="307" t="s">
        <v>96</v>
      </c>
      <c r="B13" s="176" t="s">
        <v>202</v>
      </c>
      <c r="C13" s="181"/>
      <c r="D13" s="181">
        <v>7</v>
      </c>
      <c r="E13" s="181">
        <v>6</v>
      </c>
      <c r="F13" s="181">
        <v>8</v>
      </c>
      <c r="G13" s="189">
        <v>5</v>
      </c>
      <c r="H13" s="189">
        <v>6</v>
      </c>
      <c r="I13" s="189">
        <v>3</v>
      </c>
      <c r="J13" s="181"/>
      <c r="K13" s="182">
        <v>11</v>
      </c>
      <c r="L13" s="181">
        <f t="shared" si="0"/>
        <v>46</v>
      </c>
      <c r="M13" s="75"/>
      <c r="N13" s="75"/>
    </row>
    <row r="14" spans="1:14" ht="14.25" thickBot="1" x14ac:dyDescent="0.2">
      <c r="A14" s="307"/>
      <c r="B14" s="176" t="s">
        <v>203</v>
      </c>
      <c r="C14" s="181"/>
      <c r="D14" s="181">
        <v>8</v>
      </c>
      <c r="E14" s="188">
        <v>9</v>
      </c>
      <c r="F14" s="188">
        <v>7</v>
      </c>
      <c r="G14" s="181">
        <v>5</v>
      </c>
      <c r="H14" s="181">
        <v>10</v>
      </c>
      <c r="I14" s="181">
        <v>1</v>
      </c>
      <c r="J14" s="181"/>
      <c r="K14" s="181">
        <v>6</v>
      </c>
      <c r="L14" s="181">
        <f t="shared" si="0"/>
        <v>46</v>
      </c>
      <c r="M14" s="75"/>
      <c r="N14" s="75"/>
    </row>
    <row r="15" spans="1:14" x14ac:dyDescent="0.15">
      <c r="A15" s="307" t="s">
        <v>97</v>
      </c>
      <c r="B15" s="176" t="s">
        <v>202</v>
      </c>
      <c r="C15" s="181"/>
      <c r="D15" s="177">
        <v>5</v>
      </c>
      <c r="E15" s="178">
        <v>55</v>
      </c>
      <c r="F15" s="179">
        <v>67</v>
      </c>
      <c r="G15" s="180">
        <v>17</v>
      </c>
      <c r="H15" s="181">
        <v>6</v>
      </c>
      <c r="I15" s="181">
        <v>1</v>
      </c>
      <c r="J15" s="181"/>
      <c r="K15" s="182">
        <v>31</v>
      </c>
      <c r="L15" s="181">
        <f t="shared" si="0"/>
        <v>182</v>
      </c>
      <c r="M15" s="75"/>
      <c r="N15" s="75"/>
    </row>
    <row r="16" spans="1:14" ht="14.25" thickBot="1" x14ac:dyDescent="0.2">
      <c r="A16" s="307"/>
      <c r="B16" s="176" t="s">
        <v>203</v>
      </c>
      <c r="C16" s="181"/>
      <c r="D16" s="177">
        <v>9</v>
      </c>
      <c r="E16" s="183">
        <v>71</v>
      </c>
      <c r="F16" s="184">
        <v>69</v>
      </c>
      <c r="G16" s="180">
        <v>9</v>
      </c>
      <c r="H16" s="181">
        <v>3</v>
      </c>
      <c r="I16" s="181"/>
      <c r="J16" s="181"/>
      <c r="K16" s="181">
        <v>21</v>
      </c>
      <c r="L16" s="181">
        <f t="shared" si="0"/>
        <v>182</v>
      </c>
      <c r="M16" s="75"/>
      <c r="N16" s="75"/>
    </row>
    <row r="17" spans="1:14" x14ac:dyDescent="0.15">
      <c r="A17" s="47" t="s">
        <v>4</v>
      </c>
      <c r="B17" s="192"/>
      <c r="C17" s="192"/>
      <c r="D17" s="192"/>
      <c r="E17" s="192"/>
      <c r="F17" s="192"/>
      <c r="G17" s="192"/>
      <c r="H17" s="192"/>
      <c r="I17" s="192"/>
      <c r="J17" s="192"/>
      <c r="K17" s="75"/>
      <c r="L17" s="75"/>
      <c r="M17" s="75"/>
      <c r="N17" s="75"/>
    </row>
    <row r="18" spans="1:14" ht="14.25" thickBot="1" x14ac:dyDescent="0.2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75"/>
      <c r="L18" s="75"/>
      <c r="M18" s="75"/>
      <c r="N18" s="75"/>
    </row>
    <row r="19" spans="1:14" ht="20.100000000000001" customHeight="1" thickTop="1" x14ac:dyDescent="0.15">
      <c r="A19" s="193" t="s">
        <v>204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5"/>
    </row>
    <row r="20" spans="1:14" ht="20.100000000000001" customHeight="1" x14ac:dyDescent="0.15">
      <c r="A20" s="196" t="s">
        <v>205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197"/>
    </row>
    <row r="21" spans="1:14" ht="20.100000000000001" customHeight="1" x14ac:dyDescent="0.15">
      <c r="A21" s="196" t="s">
        <v>206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197"/>
    </row>
    <row r="22" spans="1:14" ht="20.100000000000001" customHeight="1" thickBot="1" x14ac:dyDescent="0.2">
      <c r="A22" s="198" t="s">
        <v>207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200"/>
    </row>
    <row r="23" spans="1:14" ht="14.25" thickTop="1" x14ac:dyDescent="0.1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</row>
    <row r="24" spans="1:14" x14ac:dyDescent="0.1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</row>
    <row r="25" spans="1:14" x14ac:dyDescent="0.1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</row>
    <row r="26" spans="1:14" x14ac:dyDescent="0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</row>
    <row r="27" spans="1:14" x14ac:dyDescent="0.1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</row>
    <row r="28" spans="1:14" x14ac:dyDescent="0.1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</row>
    <row r="29" spans="1:14" x14ac:dyDescent="0.1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</row>
    <row r="30" spans="1:14" x14ac:dyDescent="0.1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</row>
    <row r="31" spans="1:14" x14ac:dyDescent="0.1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</row>
    <row r="32" spans="1:14" x14ac:dyDescent="0.1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1:14" x14ac:dyDescent="0.1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14" x14ac:dyDescent="0.1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</row>
    <row r="35" spans="1:14" x14ac:dyDescent="0.1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</row>
    <row r="36" spans="1:14" x14ac:dyDescent="0.1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14" x14ac:dyDescent="0.1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</row>
    <row r="38" spans="1:14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45" spans="1:14" ht="17.25" x14ac:dyDescent="0.2">
      <c r="N45" s="282"/>
    </row>
  </sheetData>
  <mergeCells count="7">
    <mergeCell ref="A15:A16"/>
    <mergeCell ref="A2:N2"/>
    <mergeCell ref="A6:B6"/>
    <mergeCell ref="A7:A8"/>
    <mergeCell ref="A9:A10"/>
    <mergeCell ref="A11:A12"/>
    <mergeCell ref="A13:A14"/>
  </mergeCells>
  <phoneticPr fontId="1"/>
  <pageMargins left="0.7" right="0.7" top="0.75" bottom="0.75" header="0.3" footer="0.3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abSelected="1" view="pageBreakPreview" topLeftCell="A91" zoomScaleNormal="100" zoomScaleSheetLayoutView="100" workbookViewId="0">
      <selection activeCell="N109" sqref="N109"/>
    </sheetView>
  </sheetViews>
  <sheetFormatPr defaultRowHeight="13.5" x14ac:dyDescent="0.15"/>
  <sheetData>
    <row r="1" spans="1:12" s="1" customFormat="1" ht="24.75" customHeight="1" x14ac:dyDescent="0.15">
      <c r="A1" s="2" t="s">
        <v>208</v>
      </c>
    </row>
    <row r="2" spans="1:12" ht="124.5" customHeight="1" x14ac:dyDescent="0.15">
      <c r="A2" s="292" t="s">
        <v>209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6"/>
    </row>
    <row r="3" spans="1:12" x14ac:dyDescent="0.15">
      <c r="A3" s="7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15">
      <c r="A4" t="s">
        <v>210</v>
      </c>
    </row>
    <row r="6" spans="1:12" ht="14.25" thickBot="1" x14ac:dyDescent="0.2">
      <c r="A6" t="s">
        <v>211</v>
      </c>
    </row>
    <row r="7" spans="1:12" ht="21" x14ac:dyDescent="0.15">
      <c r="A7" s="201"/>
      <c r="B7" s="21" t="s">
        <v>6</v>
      </c>
      <c r="C7" s="21" t="s">
        <v>7</v>
      </c>
      <c r="D7" s="21" t="s">
        <v>8</v>
      </c>
      <c r="E7" s="21" t="s">
        <v>9</v>
      </c>
      <c r="F7" s="79" t="s">
        <v>10</v>
      </c>
      <c r="G7" s="80" t="s">
        <v>11</v>
      </c>
    </row>
    <row r="8" spans="1:12" x14ac:dyDescent="0.15">
      <c r="A8" s="140" t="s">
        <v>12</v>
      </c>
      <c r="B8" s="140">
        <v>10</v>
      </c>
      <c r="C8" s="140">
        <v>6</v>
      </c>
      <c r="D8" s="140">
        <v>12</v>
      </c>
      <c r="E8" s="140">
        <v>4</v>
      </c>
      <c r="F8" s="139">
        <v>5</v>
      </c>
      <c r="G8" s="141">
        <v>27</v>
      </c>
    </row>
    <row r="9" spans="1:12" ht="14.25" thickBot="1" x14ac:dyDescent="0.2">
      <c r="A9" s="140" t="s">
        <v>13</v>
      </c>
      <c r="B9" s="140"/>
      <c r="C9" s="140"/>
      <c r="D9" s="140"/>
      <c r="E9" s="202">
        <v>6</v>
      </c>
      <c r="F9" s="203">
        <v>22</v>
      </c>
      <c r="G9" s="204">
        <v>34</v>
      </c>
    </row>
    <row r="10" spans="1:12" x14ac:dyDescent="0.15">
      <c r="A10" s="145" t="s">
        <v>4</v>
      </c>
      <c r="B10" s="56"/>
      <c r="C10" s="56"/>
      <c r="D10" s="56"/>
      <c r="E10" s="205"/>
      <c r="F10" s="205"/>
      <c r="G10" s="205"/>
    </row>
    <row r="11" spans="1:12" x14ac:dyDescent="0.15">
      <c r="A11" s="56"/>
      <c r="B11" s="56"/>
      <c r="C11" s="56"/>
      <c r="D11" s="56"/>
      <c r="E11" s="205"/>
      <c r="F11" s="205"/>
      <c r="G11" s="205"/>
    </row>
    <row r="12" spans="1:12" x14ac:dyDescent="0.15">
      <c r="A12" t="s">
        <v>212</v>
      </c>
    </row>
    <row r="13" spans="1:12" ht="21" x14ac:dyDescent="0.15">
      <c r="A13" s="201"/>
      <c r="B13" s="21" t="s">
        <v>6</v>
      </c>
      <c r="C13" s="21" t="s">
        <v>7</v>
      </c>
      <c r="D13" s="21" t="s">
        <v>8</v>
      </c>
      <c r="E13" s="21" t="s">
        <v>9</v>
      </c>
      <c r="F13" s="21" t="s">
        <v>10</v>
      </c>
      <c r="G13" s="21" t="s">
        <v>11</v>
      </c>
    </row>
    <row r="14" spans="1:12" ht="14.25" thickBot="1" x14ac:dyDescent="0.2">
      <c r="A14" s="140" t="s">
        <v>12</v>
      </c>
      <c r="B14" s="140">
        <v>11</v>
      </c>
      <c r="C14" s="140">
        <v>4</v>
      </c>
      <c r="D14" s="140">
        <v>12</v>
      </c>
      <c r="E14" s="140">
        <v>2</v>
      </c>
      <c r="F14" s="146">
        <v>12</v>
      </c>
      <c r="G14" s="140">
        <v>13</v>
      </c>
    </row>
    <row r="15" spans="1:12" ht="14.25" thickBot="1" x14ac:dyDescent="0.2">
      <c r="A15" s="140" t="s">
        <v>13</v>
      </c>
      <c r="B15" s="140"/>
      <c r="C15" s="140"/>
      <c r="D15" s="202">
        <v>1</v>
      </c>
      <c r="E15" s="203">
        <v>3</v>
      </c>
      <c r="F15" s="206">
        <v>44</v>
      </c>
      <c r="G15" s="207">
        <v>9</v>
      </c>
    </row>
    <row r="16" spans="1:12" x14ac:dyDescent="0.15">
      <c r="A16" s="145" t="s">
        <v>4</v>
      </c>
      <c r="B16" s="56"/>
      <c r="C16" s="56"/>
      <c r="D16" s="205"/>
      <c r="E16" s="205"/>
      <c r="F16" s="205"/>
      <c r="G16" s="205"/>
    </row>
    <row r="17" spans="1:12" ht="14.25" thickBot="1" x14ac:dyDescent="0.2">
      <c r="A17" s="129"/>
      <c r="B17" s="56"/>
      <c r="C17" s="56"/>
      <c r="D17" s="205"/>
      <c r="E17" s="205"/>
      <c r="F17" s="205"/>
      <c r="G17" s="205"/>
    </row>
    <row r="18" spans="1:12" s="1" customFormat="1" ht="20.100000000000001" customHeight="1" thickTop="1" x14ac:dyDescent="0.15">
      <c r="A18" s="150" t="s">
        <v>213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2"/>
    </row>
    <row r="19" spans="1:12" s="1" customFormat="1" ht="20.100000000000001" customHeight="1" x14ac:dyDescent="0.15">
      <c r="A19" s="15" t="s">
        <v>214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</row>
    <row r="20" spans="1:12" s="1" customFormat="1" ht="20.100000000000001" customHeight="1" thickBot="1" x14ac:dyDescent="0.2">
      <c r="A20" s="18" t="s">
        <v>215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/>
    </row>
    <row r="21" spans="1:12" ht="14.25" thickTop="1" x14ac:dyDescent="0.15">
      <c r="A21" s="129"/>
      <c r="B21" s="56"/>
      <c r="C21" s="56"/>
      <c r="D21" s="205"/>
      <c r="E21" s="205"/>
      <c r="F21" s="205"/>
      <c r="G21" s="205"/>
    </row>
    <row r="22" spans="1:12" x14ac:dyDescent="0.15">
      <c r="A22" s="129"/>
      <c r="B22" s="56"/>
      <c r="C22" s="56"/>
      <c r="D22" s="205"/>
      <c r="E22" s="205"/>
      <c r="F22" s="205"/>
      <c r="G22" s="205"/>
    </row>
    <row r="23" spans="1:12" x14ac:dyDescent="0.15">
      <c r="A23" s="129"/>
      <c r="B23" s="56"/>
      <c r="C23" s="56"/>
      <c r="D23" s="205"/>
      <c r="E23" s="205"/>
      <c r="F23" s="205"/>
      <c r="G23" s="205"/>
    </row>
    <row r="24" spans="1:12" x14ac:dyDescent="0.15">
      <c r="A24" s="56" t="s">
        <v>216</v>
      </c>
      <c r="B24" s="56"/>
      <c r="C24" s="56"/>
      <c r="D24" s="205"/>
      <c r="E24" s="205"/>
      <c r="F24" s="205"/>
      <c r="G24" s="205"/>
    </row>
    <row r="25" spans="1:12" x14ac:dyDescent="0.15">
      <c r="A25" s="56"/>
      <c r="B25" s="56"/>
      <c r="C25" s="56"/>
      <c r="D25" s="205"/>
      <c r="E25" s="205"/>
      <c r="F25" s="205"/>
      <c r="G25" s="205"/>
    </row>
    <row r="26" spans="1:12" ht="14.25" thickBot="1" x14ac:dyDescent="0.2">
      <c r="A26" s="208" t="s">
        <v>217</v>
      </c>
    </row>
    <row r="27" spans="1:12" ht="21" x14ac:dyDescent="0.15">
      <c r="A27" s="76"/>
      <c r="B27" s="77" t="s">
        <v>21</v>
      </c>
      <c r="C27" s="209" t="s">
        <v>22</v>
      </c>
      <c r="D27" s="80" t="s">
        <v>23</v>
      </c>
      <c r="E27" s="78" t="s">
        <v>24</v>
      </c>
      <c r="F27" s="79" t="s">
        <v>25</v>
      </c>
      <c r="G27" s="21" t="s">
        <v>26</v>
      </c>
      <c r="H27" s="78" t="s">
        <v>27</v>
      </c>
      <c r="I27" s="21" t="s">
        <v>28</v>
      </c>
      <c r="J27" s="79" t="s">
        <v>218</v>
      </c>
      <c r="K27" s="80" t="s">
        <v>29</v>
      </c>
      <c r="L27" s="78" t="s">
        <v>92</v>
      </c>
    </row>
    <row r="28" spans="1:12" x14ac:dyDescent="0.15">
      <c r="A28" s="4" t="s">
        <v>93</v>
      </c>
      <c r="B28" s="5"/>
      <c r="C28" s="7">
        <v>2</v>
      </c>
      <c r="D28" s="5">
        <v>5</v>
      </c>
      <c r="E28" s="6">
        <v>3</v>
      </c>
      <c r="F28" s="4">
        <v>2</v>
      </c>
      <c r="G28" s="3"/>
      <c r="H28" s="6">
        <v>1</v>
      </c>
      <c r="I28" s="3">
        <v>3</v>
      </c>
      <c r="J28" s="4"/>
      <c r="K28" s="5">
        <v>2</v>
      </c>
      <c r="L28" s="6">
        <v>5</v>
      </c>
    </row>
    <row r="29" spans="1:12" x14ac:dyDescent="0.15">
      <c r="A29" s="4" t="s">
        <v>94</v>
      </c>
      <c r="B29" s="5">
        <v>9</v>
      </c>
      <c r="C29" s="7">
        <v>4</v>
      </c>
      <c r="D29" s="5">
        <v>5</v>
      </c>
      <c r="E29" s="6">
        <v>4</v>
      </c>
      <c r="F29" s="4">
        <v>2</v>
      </c>
      <c r="G29" s="3"/>
      <c r="H29" s="6">
        <v>2</v>
      </c>
      <c r="I29" s="3">
        <v>5</v>
      </c>
      <c r="J29" s="4"/>
      <c r="K29" s="5">
        <v>8</v>
      </c>
      <c r="L29" s="6">
        <v>11</v>
      </c>
    </row>
    <row r="30" spans="1:12" x14ac:dyDescent="0.15">
      <c r="A30" s="4" t="s">
        <v>95</v>
      </c>
      <c r="B30" s="5">
        <v>4</v>
      </c>
      <c r="C30" s="7"/>
      <c r="D30" s="5"/>
      <c r="E30" s="6"/>
      <c r="F30" s="4"/>
      <c r="G30" s="3"/>
      <c r="H30" s="6">
        <v>1</v>
      </c>
      <c r="I30" s="3">
        <v>1</v>
      </c>
      <c r="J30" s="4">
        <v>1</v>
      </c>
      <c r="K30" s="5">
        <v>2</v>
      </c>
      <c r="L30" s="6"/>
    </row>
    <row r="31" spans="1:12" x14ac:dyDescent="0.15">
      <c r="A31" s="4" t="s">
        <v>96</v>
      </c>
      <c r="B31" s="5"/>
      <c r="C31" s="7">
        <v>1</v>
      </c>
      <c r="D31" s="5"/>
      <c r="E31" s="6"/>
      <c r="F31" s="4"/>
      <c r="G31" s="3"/>
      <c r="H31" s="6"/>
      <c r="I31" s="3"/>
      <c r="J31" s="4"/>
      <c r="K31" s="5"/>
      <c r="L31" s="6">
        <v>1</v>
      </c>
    </row>
    <row r="32" spans="1:12" ht="14.25" thickBot="1" x14ac:dyDescent="0.2">
      <c r="A32" s="81" t="s">
        <v>97</v>
      </c>
      <c r="B32" s="82"/>
      <c r="C32" s="134">
        <v>2</v>
      </c>
      <c r="D32" s="82">
        <v>1</v>
      </c>
      <c r="E32" s="9">
        <v>1</v>
      </c>
      <c r="F32" s="81"/>
      <c r="G32" s="8"/>
      <c r="H32" s="9"/>
      <c r="I32" s="8"/>
      <c r="J32" s="81"/>
      <c r="K32" s="82"/>
      <c r="L32" s="9"/>
    </row>
    <row r="33" spans="1:12" ht="15" thickTop="1" thickBot="1" x14ac:dyDescent="0.2">
      <c r="A33" s="83" t="s">
        <v>98</v>
      </c>
      <c r="B33" s="84">
        <f t="shared" ref="B33:L33" si="0">SUM(B28:B32)</f>
        <v>13</v>
      </c>
      <c r="C33" s="210">
        <f t="shared" si="0"/>
        <v>9</v>
      </c>
      <c r="D33" s="84">
        <f t="shared" si="0"/>
        <v>11</v>
      </c>
      <c r="E33" s="85">
        <f t="shared" si="0"/>
        <v>8</v>
      </c>
      <c r="F33" s="83">
        <f t="shared" si="0"/>
        <v>4</v>
      </c>
      <c r="G33" s="86">
        <f t="shared" si="0"/>
        <v>0</v>
      </c>
      <c r="H33" s="85">
        <f t="shared" si="0"/>
        <v>4</v>
      </c>
      <c r="I33" s="86">
        <f t="shared" si="0"/>
        <v>9</v>
      </c>
      <c r="J33" s="83">
        <f t="shared" si="0"/>
        <v>1</v>
      </c>
      <c r="K33" s="84">
        <f t="shared" si="0"/>
        <v>12</v>
      </c>
      <c r="L33" s="85">
        <f t="shared" si="0"/>
        <v>17</v>
      </c>
    </row>
    <row r="34" spans="1:12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4.25" thickBot="1" x14ac:dyDescent="0.2">
      <c r="A35" s="101" t="s">
        <v>219</v>
      </c>
    </row>
    <row r="36" spans="1:12" ht="42" x14ac:dyDescent="0.15">
      <c r="A36" s="102"/>
      <c r="B36" s="88" t="s">
        <v>40</v>
      </c>
      <c r="C36" s="29" t="s">
        <v>41</v>
      </c>
      <c r="D36" s="79" t="s">
        <v>42</v>
      </c>
      <c r="E36" s="211" t="s">
        <v>43</v>
      </c>
      <c r="F36" s="212" t="s">
        <v>44</v>
      </c>
      <c r="G36" s="116" t="s">
        <v>45</v>
      </c>
    </row>
    <row r="37" spans="1:12" x14ac:dyDescent="0.15">
      <c r="A37" s="3" t="s">
        <v>93</v>
      </c>
      <c r="B37" s="3">
        <v>2</v>
      </c>
      <c r="C37" s="3">
        <v>5</v>
      </c>
      <c r="D37" s="4">
        <v>2</v>
      </c>
      <c r="E37" s="92">
        <v>2</v>
      </c>
      <c r="F37" s="213">
        <v>7</v>
      </c>
      <c r="G37" s="6">
        <v>1</v>
      </c>
    </row>
    <row r="38" spans="1:12" x14ac:dyDescent="0.15">
      <c r="A38" s="3" t="s">
        <v>94</v>
      </c>
      <c r="B38" s="3">
        <v>1</v>
      </c>
      <c r="C38" s="3">
        <v>6</v>
      </c>
      <c r="D38" s="4">
        <v>6</v>
      </c>
      <c r="E38" s="92">
        <v>10</v>
      </c>
      <c r="F38" s="213">
        <v>11</v>
      </c>
      <c r="G38" s="6">
        <v>5</v>
      </c>
    </row>
    <row r="39" spans="1:12" x14ac:dyDescent="0.15">
      <c r="A39" s="3" t="s">
        <v>95</v>
      </c>
      <c r="B39" s="3">
        <v>1</v>
      </c>
      <c r="C39" s="3">
        <v>1</v>
      </c>
      <c r="D39" s="4"/>
      <c r="E39" s="92">
        <v>4</v>
      </c>
      <c r="F39" s="213">
        <v>1</v>
      </c>
      <c r="G39" s="6">
        <v>1</v>
      </c>
    </row>
    <row r="40" spans="1:12" x14ac:dyDescent="0.15">
      <c r="A40" s="3" t="s">
        <v>96</v>
      </c>
      <c r="B40" s="3"/>
      <c r="C40" s="3"/>
      <c r="D40" s="4"/>
      <c r="E40" s="92"/>
      <c r="F40" s="213">
        <v>1</v>
      </c>
      <c r="G40" s="6"/>
    </row>
    <row r="41" spans="1:12" ht="14.25" thickBot="1" x14ac:dyDescent="0.2">
      <c r="A41" s="8" t="s">
        <v>97</v>
      </c>
      <c r="B41" s="8"/>
      <c r="C41" s="8"/>
      <c r="D41" s="81"/>
      <c r="E41" s="94"/>
      <c r="F41" s="214">
        <v>1</v>
      </c>
      <c r="G41" s="9"/>
    </row>
    <row r="42" spans="1:12" ht="15" thickTop="1" thickBot="1" x14ac:dyDescent="0.2">
      <c r="A42" s="86" t="s">
        <v>98</v>
      </c>
      <c r="B42" s="86">
        <v>4</v>
      </c>
      <c r="C42" s="86">
        <v>12</v>
      </c>
      <c r="D42" s="83">
        <v>8</v>
      </c>
      <c r="E42" s="215">
        <v>16</v>
      </c>
      <c r="F42" s="216">
        <v>21</v>
      </c>
      <c r="G42" s="85">
        <v>7</v>
      </c>
    </row>
    <row r="43" spans="1:12" x14ac:dyDescent="0.15">
      <c r="A43" s="12"/>
      <c r="B43" s="12"/>
      <c r="C43" s="12"/>
      <c r="D43" s="12"/>
      <c r="E43" s="12"/>
      <c r="F43" s="12"/>
      <c r="G43" s="12"/>
    </row>
    <row r="44" spans="1:12" x14ac:dyDescent="0.15">
      <c r="A44" s="101" t="s">
        <v>133</v>
      </c>
    </row>
    <row r="45" spans="1:12" ht="21" x14ac:dyDescent="0.15">
      <c r="A45" s="157"/>
      <c r="B45" s="88" t="s">
        <v>46</v>
      </c>
      <c r="C45" s="21" t="s">
        <v>47</v>
      </c>
      <c r="D45" s="21" t="s">
        <v>48</v>
      </c>
      <c r="E45" s="21" t="s">
        <v>49</v>
      </c>
      <c r="F45" s="21" t="s">
        <v>50</v>
      </c>
      <c r="G45" s="21" t="s">
        <v>51</v>
      </c>
      <c r="H45" s="29" t="s">
        <v>52</v>
      </c>
    </row>
    <row r="46" spans="1:12" x14ac:dyDescent="0.15">
      <c r="A46" s="3" t="s">
        <v>93</v>
      </c>
      <c r="B46" s="3">
        <v>3</v>
      </c>
      <c r="C46" s="3">
        <v>3</v>
      </c>
      <c r="D46" s="3">
        <v>4</v>
      </c>
      <c r="E46" s="3">
        <v>1</v>
      </c>
      <c r="F46" s="3"/>
      <c r="G46" s="3">
        <v>1</v>
      </c>
      <c r="H46" s="3">
        <v>1</v>
      </c>
    </row>
    <row r="47" spans="1:12" x14ac:dyDescent="0.15">
      <c r="A47" s="3" t="s">
        <v>94</v>
      </c>
      <c r="B47" s="3">
        <v>7</v>
      </c>
      <c r="C47" s="3">
        <v>9</v>
      </c>
      <c r="D47" s="3">
        <v>5</v>
      </c>
      <c r="E47" s="3">
        <v>1</v>
      </c>
      <c r="F47" s="3">
        <v>9</v>
      </c>
      <c r="G47" s="3">
        <v>11</v>
      </c>
      <c r="H47" s="3">
        <v>4</v>
      </c>
    </row>
    <row r="48" spans="1:12" x14ac:dyDescent="0.15">
      <c r="A48" s="3" t="s">
        <v>95</v>
      </c>
      <c r="B48" s="3">
        <v>4</v>
      </c>
      <c r="C48" s="3">
        <v>1</v>
      </c>
      <c r="D48" s="3">
        <v>1</v>
      </c>
      <c r="E48" s="3">
        <v>1</v>
      </c>
      <c r="F48" s="3"/>
      <c r="G48" s="3">
        <v>1</v>
      </c>
      <c r="H48" s="3">
        <v>2</v>
      </c>
    </row>
    <row r="49" spans="1:12" x14ac:dyDescent="0.15">
      <c r="A49" s="3" t="s">
        <v>96</v>
      </c>
      <c r="B49" s="3"/>
      <c r="C49" s="3">
        <v>1</v>
      </c>
      <c r="D49" s="3"/>
      <c r="E49" s="3"/>
      <c r="F49" s="3"/>
      <c r="G49" s="3">
        <v>1</v>
      </c>
      <c r="H49" s="3"/>
    </row>
    <row r="50" spans="1:12" ht="14.25" thickBot="1" x14ac:dyDescent="0.2">
      <c r="A50" s="8" t="s">
        <v>97</v>
      </c>
      <c r="B50" s="8"/>
      <c r="C50" s="8">
        <v>1</v>
      </c>
      <c r="D50" s="8"/>
      <c r="E50" s="8"/>
      <c r="F50" s="8"/>
      <c r="G50" s="8">
        <v>1</v>
      </c>
      <c r="H50" s="8"/>
    </row>
    <row r="51" spans="1:12" ht="15" thickTop="1" thickBot="1" x14ac:dyDescent="0.2">
      <c r="A51" s="128" t="s">
        <v>3</v>
      </c>
      <c r="B51" s="49">
        <f t="shared" ref="B51:H51" si="1">SUM(B46:B50)</f>
        <v>14</v>
      </c>
      <c r="C51" s="49">
        <f t="shared" si="1"/>
        <v>15</v>
      </c>
      <c r="D51" s="85">
        <f t="shared" si="1"/>
        <v>10</v>
      </c>
      <c r="E51" s="86">
        <f t="shared" si="1"/>
        <v>3</v>
      </c>
      <c r="F51" s="83">
        <f t="shared" si="1"/>
        <v>9</v>
      </c>
      <c r="G51" s="49">
        <f t="shared" si="1"/>
        <v>15</v>
      </c>
      <c r="H51" s="85">
        <f t="shared" si="1"/>
        <v>7</v>
      </c>
      <c r="I51" s="114"/>
      <c r="J51" s="12"/>
    </row>
    <row r="52" spans="1:12" ht="18" thickBot="1" x14ac:dyDescent="0.25">
      <c r="A52" s="129"/>
      <c r="B52" s="12"/>
      <c r="C52" s="12"/>
      <c r="D52" s="12"/>
      <c r="E52" s="12"/>
      <c r="F52" s="12"/>
      <c r="G52" s="12"/>
      <c r="H52" s="12"/>
      <c r="I52" s="12"/>
      <c r="J52" s="129"/>
      <c r="K52" s="12"/>
      <c r="L52" s="282"/>
    </row>
    <row r="53" spans="1:12" s="1" customFormat="1" ht="20.100000000000001" customHeight="1" thickTop="1" x14ac:dyDescent="0.15">
      <c r="A53" s="150" t="s">
        <v>220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2"/>
    </row>
    <row r="54" spans="1:12" s="1" customFormat="1" ht="20.100000000000001" customHeight="1" x14ac:dyDescent="0.15">
      <c r="A54" s="15" t="s">
        <v>221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7"/>
    </row>
    <row r="55" spans="1:12" s="1" customFormat="1" ht="20.100000000000001" customHeight="1" x14ac:dyDescent="0.15">
      <c r="A55" s="15" t="s">
        <v>222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7"/>
    </row>
    <row r="56" spans="1:12" s="1" customFormat="1" ht="20.100000000000001" customHeight="1" x14ac:dyDescent="0.15">
      <c r="A56" s="15" t="s">
        <v>223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7"/>
    </row>
    <row r="57" spans="1:12" s="1" customFormat="1" ht="20.100000000000001" customHeight="1" x14ac:dyDescent="0.15">
      <c r="A57" s="15" t="s">
        <v>224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7"/>
    </row>
    <row r="58" spans="1:12" s="1" customFormat="1" ht="20.100000000000001" customHeight="1" x14ac:dyDescent="0.15">
      <c r="A58" s="15" t="s">
        <v>225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7"/>
    </row>
    <row r="59" spans="1:12" s="1" customFormat="1" ht="19.5" customHeight="1" thickBot="1" x14ac:dyDescent="0.2">
      <c r="A59" s="18" t="s">
        <v>226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20"/>
    </row>
    <row r="60" spans="1:12" s="1" customFormat="1" ht="14.25" thickTop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s="1" customForma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s="1" customFormat="1" x14ac:dyDescent="0.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15">
      <c r="A63" s="34" t="s">
        <v>227</v>
      </c>
    </row>
    <row r="64" spans="1:12" x14ac:dyDescent="0.15">
      <c r="A64" s="34"/>
    </row>
    <row r="65" spans="1:10" ht="14.25" thickBot="1" x14ac:dyDescent="0.2">
      <c r="A65" s="34" t="s">
        <v>228</v>
      </c>
    </row>
    <row r="66" spans="1:10" ht="31.5" x14ac:dyDescent="0.15">
      <c r="A66" s="102"/>
      <c r="B66" s="24" t="s">
        <v>55</v>
      </c>
      <c r="C66" s="21" t="s">
        <v>56</v>
      </c>
      <c r="D66" s="21" t="s">
        <v>57</v>
      </c>
      <c r="E66" s="79" t="s">
        <v>58</v>
      </c>
      <c r="F66" s="80" t="s">
        <v>59</v>
      </c>
      <c r="G66" s="120" t="s">
        <v>60</v>
      </c>
      <c r="H66" s="78" t="s">
        <v>3</v>
      </c>
    </row>
    <row r="67" spans="1:10" x14ac:dyDescent="0.15">
      <c r="A67" s="3" t="s">
        <v>93</v>
      </c>
      <c r="B67" s="3">
        <v>1</v>
      </c>
      <c r="C67" s="3"/>
      <c r="D67" s="3">
        <v>2</v>
      </c>
      <c r="E67" s="4">
        <v>3</v>
      </c>
      <c r="F67" s="5">
        <v>8</v>
      </c>
      <c r="G67" s="5">
        <v>8</v>
      </c>
      <c r="H67" s="6">
        <v>22</v>
      </c>
    </row>
    <row r="68" spans="1:10" x14ac:dyDescent="0.15">
      <c r="A68" s="3" t="s">
        <v>94</v>
      </c>
      <c r="B68" s="3">
        <v>3</v>
      </c>
      <c r="C68" s="3">
        <v>9</v>
      </c>
      <c r="D68" s="3"/>
      <c r="E68" s="4">
        <v>3</v>
      </c>
      <c r="F68" s="5">
        <v>29</v>
      </c>
      <c r="G68" s="5">
        <v>12</v>
      </c>
      <c r="H68" s="6">
        <v>56</v>
      </c>
    </row>
    <row r="69" spans="1:10" x14ac:dyDescent="0.15">
      <c r="A69" s="3" t="s">
        <v>95</v>
      </c>
      <c r="B69" s="3">
        <v>3</v>
      </c>
      <c r="C69" s="3"/>
      <c r="D69" s="3"/>
      <c r="E69" s="4"/>
      <c r="F69" s="5">
        <v>2</v>
      </c>
      <c r="G69" s="5">
        <v>3</v>
      </c>
      <c r="H69" s="6">
        <v>8</v>
      </c>
    </row>
    <row r="70" spans="1:10" x14ac:dyDescent="0.15">
      <c r="A70" s="3" t="s">
        <v>96</v>
      </c>
      <c r="B70" s="3"/>
      <c r="C70" s="3"/>
      <c r="D70" s="3"/>
      <c r="E70" s="4"/>
      <c r="F70" s="5">
        <v>1</v>
      </c>
      <c r="G70" s="5"/>
      <c r="H70" s="6">
        <v>1</v>
      </c>
    </row>
    <row r="71" spans="1:10" ht="14.25" thickBot="1" x14ac:dyDescent="0.2">
      <c r="A71" s="8" t="s">
        <v>97</v>
      </c>
      <c r="B71" s="8"/>
      <c r="C71" s="8">
        <v>2</v>
      </c>
      <c r="D71" s="8"/>
      <c r="E71" s="81"/>
      <c r="F71" s="82"/>
      <c r="G71" s="82"/>
      <c r="H71" s="9">
        <v>2</v>
      </c>
    </row>
    <row r="72" spans="1:10" ht="15" thickTop="1" thickBot="1" x14ac:dyDescent="0.2">
      <c r="A72" s="86" t="s">
        <v>98</v>
      </c>
      <c r="B72" s="86">
        <f t="shared" ref="B72:H72" si="2">SUM(B67:B71)</f>
        <v>7</v>
      </c>
      <c r="C72" s="86">
        <f t="shared" si="2"/>
        <v>11</v>
      </c>
      <c r="D72" s="86">
        <f t="shared" si="2"/>
        <v>2</v>
      </c>
      <c r="E72" s="83">
        <f t="shared" si="2"/>
        <v>6</v>
      </c>
      <c r="F72" s="84">
        <f t="shared" si="2"/>
        <v>40</v>
      </c>
      <c r="G72" s="84">
        <f t="shared" si="2"/>
        <v>23</v>
      </c>
      <c r="H72" s="85">
        <f t="shared" si="2"/>
        <v>89</v>
      </c>
      <c r="I72" s="114"/>
    </row>
    <row r="73" spans="1:10" x14ac:dyDescent="0.15">
      <c r="A73" s="217"/>
      <c r="B73" s="12"/>
      <c r="C73" s="12"/>
      <c r="D73" s="12"/>
      <c r="E73" s="12"/>
      <c r="F73" s="12"/>
      <c r="G73" s="12"/>
      <c r="H73" s="12"/>
      <c r="I73" s="12"/>
    </row>
    <row r="74" spans="1:10" x14ac:dyDescent="0.15">
      <c r="A74" s="34"/>
    </row>
    <row r="75" spans="1:10" ht="14.25" thickBot="1" x14ac:dyDescent="0.2">
      <c r="A75" s="34" t="s">
        <v>229</v>
      </c>
    </row>
    <row r="76" spans="1:10" ht="31.5" x14ac:dyDescent="0.15">
      <c r="A76" s="157"/>
      <c r="B76" s="24" t="s">
        <v>230</v>
      </c>
      <c r="C76" s="79" t="s">
        <v>32</v>
      </c>
      <c r="D76" s="120" t="s">
        <v>33</v>
      </c>
      <c r="E76" s="218" t="s">
        <v>34</v>
      </c>
      <c r="F76" s="80" t="s">
        <v>231</v>
      </c>
      <c r="G76" s="116" t="s">
        <v>35</v>
      </c>
      <c r="H76" s="29" t="s">
        <v>36</v>
      </c>
      <c r="I76" s="29" t="s">
        <v>37</v>
      </c>
      <c r="J76" s="29" t="s">
        <v>3</v>
      </c>
    </row>
    <row r="77" spans="1:10" x14ac:dyDescent="0.15">
      <c r="A77" s="3" t="s">
        <v>93</v>
      </c>
      <c r="B77" s="3"/>
      <c r="C77" s="4">
        <v>3</v>
      </c>
      <c r="D77" s="5">
        <v>9</v>
      </c>
      <c r="E77" s="7">
        <v>2</v>
      </c>
      <c r="F77" s="5">
        <v>7</v>
      </c>
      <c r="G77" s="6">
        <v>2</v>
      </c>
      <c r="H77" s="3">
        <v>3</v>
      </c>
      <c r="I77" s="3">
        <v>1</v>
      </c>
      <c r="J77" s="3">
        <f>SUM(B77:I77)</f>
        <v>27</v>
      </c>
    </row>
    <row r="78" spans="1:10" x14ac:dyDescent="0.15">
      <c r="A78" s="3" t="s">
        <v>94</v>
      </c>
      <c r="B78" s="3">
        <v>5</v>
      </c>
      <c r="C78" s="4">
        <v>5</v>
      </c>
      <c r="D78" s="5">
        <v>13</v>
      </c>
      <c r="E78" s="7"/>
      <c r="F78" s="5">
        <v>23</v>
      </c>
      <c r="G78" s="6">
        <v>1</v>
      </c>
      <c r="H78" s="3">
        <v>4</v>
      </c>
      <c r="I78" s="3">
        <v>13</v>
      </c>
      <c r="J78" s="3">
        <f>SUM(B78:I78)</f>
        <v>64</v>
      </c>
    </row>
    <row r="79" spans="1:10" x14ac:dyDescent="0.15">
      <c r="A79" s="3" t="s">
        <v>95</v>
      </c>
      <c r="B79" s="3">
        <v>1</v>
      </c>
      <c r="C79" s="4"/>
      <c r="D79" s="5">
        <v>2</v>
      </c>
      <c r="E79" s="7">
        <v>1</v>
      </c>
      <c r="F79" s="5">
        <v>2</v>
      </c>
      <c r="G79" s="6">
        <v>2</v>
      </c>
      <c r="H79" s="3">
        <v>2</v>
      </c>
      <c r="I79" s="3">
        <v>2</v>
      </c>
      <c r="J79" s="3">
        <f t="shared" ref="J79:J81" si="3">SUM(B79:I79)</f>
        <v>12</v>
      </c>
    </row>
    <row r="80" spans="1:10" x14ac:dyDescent="0.15">
      <c r="A80" s="3" t="s">
        <v>96</v>
      </c>
      <c r="B80" s="3"/>
      <c r="C80" s="4"/>
      <c r="D80" s="5">
        <v>1</v>
      </c>
      <c r="E80" s="7"/>
      <c r="F80" s="5"/>
      <c r="G80" s="6">
        <v>1</v>
      </c>
      <c r="H80" s="3"/>
      <c r="I80" s="3"/>
      <c r="J80" s="3">
        <f t="shared" si="3"/>
        <v>2</v>
      </c>
    </row>
    <row r="81" spans="1:12" ht="14.25" thickBot="1" x14ac:dyDescent="0.2">
      <c r="A81" s="8" t="s">
        <v>97</v>
      </c>
      <c r="B81" s="8"/>
      <c r="C81" s="81"/>
      <c r="D81" s="82"/>
      <c r="E81" s="134">
        <v>1</v>
      </c>
      <c r="F81" s="82">
        <v>2</v>
      </c>
      <c r="G81" s="9"/>
      <c r="H81" s="8"/>
      <c r="I81" s="8">
        <v>1</v>
      </c>
      <c r="J81" s="8">
        <f t="shared" si="3"/>
        <v>4</v>
      </c>
    </row>
    <row r="82" spans="1:12" ht="15" thickTop="1" thickBot="1" x14ac:dyDescent="0.2">
      <c r="A82" s="86" t="s">
        <v>3</v>
      </c>
      <c r="B82" s="86">
        <f>SUM(B77:B81)</f>
        <v>6</v>
      </c>
      <c r="C82" s="83">
        <f t="shared" ref="C82:J82" si="4">SUM(C77:C81)</f>
        <v>8</v>
      </c>
      <c r="D82" s="84">
        <f t="shared" si="4"/>
        <v>25</v>
      </c>
      <c r="E82" s="210">
        <f t="shared" si="4"/>
        <v>4</v>
      </c>
      <c r="F82" s="84">
        <f t="shared" si="4"/>
        <v>34</v>
      </c>
      <c r="G82" s="85">
        <f t="shared" si="4"/>
        <v>6</v>
      </c>
      <c r="H82" s="86">
        <f t="shared" si="4"/>
        <v>9</v>
      </c>
      <c r="I82" s="86">
        <f t="shared" si="4"/>
        <v>17</v>
      </c>
      <c r="J82" s="86">
        <f t="shared" si="4"/>
        <v>109</v>
      </c>
      <c r="K82" s="114"/>
    </row>
    <row r="83" spans="1:12" ht="14.25" thickBot="1" x14ac:dyDescent="0.2"/>
    <row r="84" spans="1:12" s="1" customFormat="1" ht="20.100000000000001" customHeight="1" thickTop="1" x14ac:dyDescent="0.15">
      <c r="A84" s="150" t="s">
        <v>137</v>
      </c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2"/>
    </row>
    <row r="85" spans="1:12" s="1" customFormat="1" ht="20.100000000000001" customHeight="1" x14ac:dyDescent="0.15">
      <c r="A85" s="15" t="s">
        <v>232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7"/>
    </row>
    <row r="86" spans="1:12" s="1" customFormat="1" ht="20.100000000000001" customHeight="1" x14ac:dyDescent="0.15">
      <c r="A86" s="15" t="s">
        <v>233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7"/>
    </row>
    <row r="87" spans="1:12" s="1" customFormat="1" ht="20.100000000000001" customHeight="1" x14ac:dyDescent="0.15">
      <c r="A87" s="15" t="s">
        <v>234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7"/>
    </row>
    <row r="88" spans="1:12" s="1" customFormat="1" ht="20.100000000000001" customHeight="1" thickBot="1" x14ac:dyDescent="0.2">
      <c r="A88" s="18" t="s">
        <v>235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20"/>
    </row>
    <row r="89" spans="1:12" ht="14.25" thickTop="1" x14ac:dyDescent="0.15"/>
    <row r="105" spans="12:12" ht="17.25" x14ac:dyDescent="0.2">
      <c r="L105" s="282"/>
    </row>
  </sheetData>
  <mergeCells count="1">
    <mergeCell ref="A2:L2"/>
  </mergeCells>
  <phoneticPr fontId="1"/>
  <pageMargins left="0.7" right="0.7" top="0.75" bottom="0.75" header="0.3" footer="0.3"/>
  <pageSetup paperSize="9" scale="82" fitToHeight="0" orientation="portrait" r:id="rId1"/>
  <rowBreaks count="1" manualBreakCount="1">
    <brk id="52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tabSelected="1" view="pageBreakPreview" topLeftCell="A7" zoomScaleNormal="100" zoomScaleSheetLayoutView="100" workbookViewId="0">
      <selection activeCell="N109" sqref="N109"/>
    </sheetView>
  </sheetViews>
  <sheetFormatPr defaultRowHeight="13.5" x14ac:dyDescent="0.15"/>
  <sheetData>
    <row r="1" spans="1:12" s="1" customFormat="1" ht="24.75" customHeight="1" x14ac:dyDescent="0.15">
      <c r="A1" s="2" t="s">
        <v>236</v>
      </c>
    </row>
    <row r="2" spans="1:12" ht="75" customHeight="1" x14ac:dyDescent="0.15">
      <c r="A2" s="292" t="s">
        <v>237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6"/>
    </row>
    <row r="3" spans="1:12" x14ac:dyDescent="0.15">
      <c r="A3" s="219"/>
      <c r="B3" s="220"/>
      <c r="C3" s="220"/>
      <c r="D3" s="220"/>
      <c r="E3" s="220"/>
      <c r="F3" s="25"/>
      <c r="G3" s="25"/>
      <c r="H3" s="25"/>
      <c r="I3" s="25"/>
      <c r="J3" s="25"/>
      <c r="K3" s="25"/>
      <c r="L3" s="25"/>
    </row>
    <row r="4" spans="1:12" x14ac:dyDescent="0.15">
      <c r="A4" s="7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x14ac:dyDescent="0.15">
      <c r="A5" s="47" t="s">
        <v>238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15">
      <c r="A6" s="12"/>
      <c r="B6" s="12"/>
      <c r="C6" s="12"/>
      <c r="D6" s="12"/>
      <c r="E6" s="12"/>
    </row>
    <row r="7" spans="1:12" x14ac:dyDescent="0.15">
      <c r="A7" t="s">
        <v>239</v>
      </c>
    </row>
    <row r="8" spans="1:12" x14ac:dyDescent="0.15">
      <c r="A8" s="300"/>
      <c r="B8" s="309" t="s">
        <v>240</v>
      </c>
      <c r="C8" s="309" t="s">
        <v>241</v>
      </c>
      <c r="D8" s="310" t="s">
        <v>242</v>
      </c>
      <c r="E8" s="308" t="s">
        <v>243</v>
      </c>
      <c r="F8" s="310" t="s">
        <v>244</v>
      </c>
      <c r="G8" s="310" t="s">
        <v>245</v>
      </c>
      <c r="H8" s="312" t="s">
        <v>246</v>
      </c>
      <c r="I8" s="313" t="s">
        <v>3</v>
      </c>
    </row>
    <row r="9" spans="1:12" x14ac:dyDescent="0.15">
      <c r="A9" s="300"/>
      <c r="B9" s="310"/>
      <c r="C9" s="310"/>
      <c r="D9" s="310"/>
      <c r="E9" s="311"/>
      <c r="F9" s="310"/>
      <c r="G9" s="310"/>
      <c r="H9" s="312"/>
      <c r="I9" s="314"/>
    </row>
    <row r="10" spans="1:12" x14ac:dyDescent="0.15">
      <c r="A10" s="291"/>
      <c r="B10" s="310"/>
      <c r="C10" s="310"/>
      <c r="D10" s="310"/>
      <c r="E10" s="311"/>
      <c r="F10" s="310"/>
      <c r="G10" s="310"/>
      <c r="H10" s="312"/>
      <c r="I10" s="314"/>
    </row>
    <row r="11" spans="1:12" ht="14.25" thickBot="1" x14ac:dyDescent="0.2">
      <c r="A11" s="315" t="s">
        <v>247</v>
      </c>
      <c r="B11" s="126">
        <v>36</v>
      </c>
      <c r="C11" s="126">
        <v>159</v>
      </c>
      <c r="D11" s="126">
        <v>69</v>
      </c>
      <c r="E11" s="126">
        <v>246</v>
      </c>
      <c r="F11" s="126">
        <v>412</v>
      </c>
      <c r="G11" s="30">
        <v>82</v>
      </c>
      <c r="H11" s="123">
        <v>29</v>
      </c>
      <c r="I11" s="109">
        <f>SUM(B11:H11)</f>
        <v>1033</v>
      </c>
    </row>
    <row r="12" spans="1:12" ht="14.25" thickBot="1" x14ac:dyDescent="0.2">
      <c r="A12" s="316"/>
      <c r="B12" s="221">
        <f>B11/I11</f>
        <v>3.4849951597289451E-2</v>
      </c>
      <c r="C12" s="222">
        <f>C11/I11</f>
        <v>0.15392061955469508</v>
      </c>
      <c r="D12" s="222">
        <f>D11/I11</f>
        <v>6.6795740561471445E-2</v>
      </c>
      <c r="E12" s="222">
        <f>E11/I11</f>
        <v>0.23814133591481124</v>
      </c>
      <c r="F12" s="223">
        <f>F11/I11</f>
        <v>0.39883833494675702</v>
      </c>
      <c r="G12" s="224">
        <f>G11/I11</f>
        <v>7.9380445304937083E-2</v>
      </c>
      <c r="H12" s="225">
        <f>H11/I11</f>
        <v>2.8073572120038724E-2</v>
      </c>
      <c r="I12" s="226">
        <f>SUM(B12:H12)</f>
        <v>1</v>
      </c>
    </row>
    <row r="13" spans="1:12" ht="14.25" thickBot="1" x14ac:dyDescent="0.2">
      <c r="A13" s="315" t="s">
        <v>248</v>
      </c>
      <c r="B13" s="227">
        <v>24</v>
      </c>
      <c r="C13" s="227">
        <v>108</v>
      </c>
      <c r="D13" s="227">
        <v>106</v>
      </c>
      <c r="E13" s="227">
        <v>392</v>
      </c>
      <c r="F13" s="227">
        <v>876</v>
      </c>
      <c r="G13" s="30">
        <v>425</v>
      </c>
      <c r="H13" s="123">
        <v>30</v>
      </c>
      <c r="I13" s="109">
        <f>SUM(B13:H13)</f>
        <v>1961</v>
      </c>
    </row>
    <row r="14" spans="1:12" ht="14.25" thickBot="1" x14ac:dyDescent="0.2">
      <c r="A14" s="316"/>
      <c r="B14" s="221">
        <f>B13/I13</f>
        <v>1.223865374808771E-2</v>
      </c>
      <c r="C14" s="222">
        <f>C13/I13</f>
        <v>5.5073941866394693E-2</v>
      </c>
      <c r="D14" s="222">
        <f>D13/I13</f>
        <v>5.4054054054054057E-2</v>
      </c>
      <c r="E14" s="222">
        <f>E13/I13</f>
        <v>0.19989801121876594</v>
      </c>
      <c r="F14" s="223">
        <f>F13/I13</f>
        <v>0.44671086180520142</v>
      </c>
      <c r="G14" s="224">
        <f>G13/I13</f>
        <v>0.21672616012238655</v>
      </c>
      <c r="H14" s="225">
        <f>H13/I13</f>
        <v>1.5298317185109638E-2</v>
      </c>
      <c r="I14" s="226">
        <f>SUM(B14:H14)</f>
        <v>1</v>
      </c>
    </row>
    <row r="15" spans="1:12" x14ac:dyDescent="0.15">
      <c r="A15" s="228" t="s">
        <v>4</v>
      </c>
      <c r="B15" s="175"/>
      <c r="C15" s="175"/>
      <c r="D15" s="175"/>
      <c r="E15" s="175"/>
      <c r="F15" s="175"/>
      <c r="G15" s="175"/>
      <c r="H15" s="175"/>
      <c r="I15" s="12"/>
    </row>
    <row r="16" spans="1:12" x14ac:dyDescent="0.15">
      <c r="A16" s="228"/>
      <c r="B16" s="175"/>
      <c r="C16" s="175"/>
      <c r="D16" s="175"/>
      <c r="E16" s="175"/>
      <c r="F16" s="175"/>
      <c r="G16" s="175"/>
      <c r="H16" s="175"/>
      <c r="I16" s="12"/>
    </row>
    <row r="17" spans="1:11" x14ac:dyDescent="0.15">
      <c r="A17" t="s">
        <v>249</v>
      </c>
    </row>
    <row r="18" spans="1:11" x14ac:dyDescent="0.15">
      <c r="A18" s="229"/>
      <c r="B18" s="230"/>
      <c r="C18" s="309" t="s">
        <v>240</v>
      </c>
      <c r="D18" s="309" t="s">
        <v>241</v>
      </c>
      <c r="E18" s="310" t="s">
        <v>242</v>
      </c>
      <c r="F18" s="308" t="s">
        <v>243</v>
      </c>
      <c r="G18" s="310" t="s">
        <v>244</v>
      </c>
      <c r="H18" s="310" t="s">
        <v>245</v>
      </c>
      <c r="I18" s="312" t="s">
        <v>246</v>
      </c>
      <c r="J18" s="313" t="s">
        <v>3</v>
      </c>
    </row>
    <row r="19" spans="1:11" x14ac:dyDescent="0.15">
      <c r="A19" s="231"/>
      <c r="B19" s="232"/>
      <c r="C19" s="310"/>
      <c r="D19" s="310"/>
      <c r="E19" s="310"/>
      <c r="F19" s="311"/>
      <c r="G19" s="310"/>
      <c r="H19" s="310"/>
      <c r="I19" s="312"/>
      <c r="J19" s="314"/>
    </row>
    <row r="20" spans="1:11" ht="13.5" customHeight="1" x14ac:dyDescent="0.15">
      <c r="A20" s="233"/>
      <c r="B20" s="234"/>
      <c r="C20" s="317"/>
      <c r="D20" s="317"/>
      <c r="E20" s="317"/>
      <c r="F20" s="322"/>
      <c r="G20" s="317"/>
      <c r="H20" s="317"/>
      <c r="I20" s="318"/>
      <c r="J20" s="319"/>
    </row>
    <row r="21" spans="1:11" ht="13.5" customHeight="1" x14ac:dyDescent="0.15">
      <c r="A21" s="320" t="s">
        <v>250</v>
      </c>
      <c r="B21" s="321" t="s">
        <v>93</v>
      </c>
      <c r="C21" s="30">
        <v>28</v>
      </c>
      <c r="D21" s="30">
        <v>131</v>
      </c>
      <c r="E21" s="30">
        <v>56</v>
      </c>
      <c r="F21" s="30">
        <v>203</v>
      </c>
      <c r="G21" s="30">
        <v>317</v>
      </c>
      <c r="H21" s="30">
        <v>73</v>
      </c>
      <c r="I21" s="123">
        <v>23</v>
      </c>
      <c r="J21" s="109">
        <f>SUM(C21:I21)</f>
        <v>831</v>
      </c>
    </row>
    <row r="22" spans="1:11" x14ac:dyDescent="0.15">
      <c r="A22" s="320"/>
      <c r="B22" s="321"/>
      <c r="C22" s="31">
        <f>C21/J21</f>
        <v>3.3694344163658241E-2</v>
      </c>
      <c r="D22" s="31">
        <f>D21/J21</f>
        <v>0.15764139590854392</v>
      </c>
      <c r="E22" s="31">
        <f>E21/J21</f>
        <v>6.7388688327316482E-2</v>
      </c>
      <c r="F22" s="31">
        <f>F21/J21</f>
        <v>0.24428399518652227</v>
      </c>
      <c r="G22" s="31">
        <f>G21/J21</f>
        <v>0.38146811070998798</v>
      </c>
      <c r="H22" s="31">
        <f>H21/J21</f>
        <v>8.7845968712394709E-2</v>
      </c>
      <c r="I22" s="225">
        <f>I21/J21</f>
        <v>2.7677496991576414E-2</v>
      </c>
      <c r="J22" s="226">
        <f>SUM(C22:I22)</f>
        <v>1</v>
      </c>
    </row>
    <row r="23" spans="1:11" x14ac:dyDescent="0.15">
      <c r="A23" s="320"/>
      <c r="B23" s="321" t="s">
        <v>94</v>
      </c>
      <c r="C23" s="30">
        <v>0</v>
      </c>
      <c r="D23" s="30">
        <v>1</v>
      </c>
      <c r="E23" s="30">
        <v>1</v>
      </c>
      <c r="F23" s="30">
        <v>2</v>
      </c>
      <c r="G23" s="30">
        <v>13</v>
      </c>
      <c r="H23" s="30">
        <v>6</v>
      </c>
      <c r="I23" s="123">
        <v>3</v>
      </c>
      <c r="J23" s="109">
        <f>SUM(C23:I23)</f>
        <v>26</v>
      </c>
    </row>
    <row r="24" spans="1:11" x14ac:dyDescent="0.15">
      <c r="A24" s="320"/>
      <c r="B24" s="321"/>
      <c r="C24" s="31">
        <f t="shared" ref="C24:I24" si="0">C23/$J$23</f>
        <v>0</v>
      </c>
      <c r="D24" s="31">
        <f t="shared" si="0"/>
        <v>3.8461538461538464E-2</v>
      </c>
      <c r="E24" s="31">
        <f t="shared" si="0"/>
        <v>3.8461538461538464E-2</v>
      </c>
      <c r="F24" s="31">
        <f t="shared" si="0"/>
        <v>7.6923076923076927E-2</v>
      </c>
      <c r="G24" s="31">
        <f t="shared" si="0"/>
        <v>0.5</v>
      </c>
      <c r="H24" s="31">
        <f t="shared" si="0"/>
        <v>0.23076923076923078</v>
      </c>
      <c r="I24" s="225">
        <f t="shared" si="0"/>
        <v>0.11538461538461539</v>
      </c>
      <c r="J24" s="226">
        <f>SUM(C24:I24)</f>
        <v>1</v>
      </c>
    </row>
    <row r="25" spans="1:11" x14ac:dyDescent="0.15">
      <c r="A25" s="320"/>
      <c r="B25" s="321" t="s">
        <v>95</v>
      </c>
      <c r="C25" s="30">
        <v>7</v>
      </c>
      <c r="D25" s="30">
        <v>9</v>
      </c>
      <c r="E25" s="30">
        <v>9</v>
      </c>
      <c r="F25" s="30">
        <v>22</v>
      </c>
      <c r="G25" s="30">
        <v>49</v>
      </c>
      <c r="H25" s="30">
        <v>1</v>
      </c>
      <c r="I25" s="123">
        <v>2</v>
      </c>
      <c r="J25" s="109">
        <f t="shared" ref="J25:J29" si="1">SUM(C25:I25)</f>
        <v>99</v>
      </c>
    </row>
    <row r="26" spans="1:11" x14ac:dyDescent="0.15">
      <c r="A26" s="320"/>
      <c r="B26" s="321"/>
      <c r="C26" s="31">
        <f t="shared" ref="C26:I26" si="2">C25/$J$25</f>
        <v>7.0707070707070704E-2</v>
      </c>
      <c r="D26" s="31">
        <f t="shared" si="2"/>
        <v>9.0909090909090912E-2</v>
      </c>
      <c r="E26" s="31">
        <f t="shared" si="2"/>
        <v>9.0909090909090912E-2</v>
      </c>
      <c r="F26" s="31">
        <f t="shared" si="2"/>
        <v>0.22222222222222221</v>
      </c>
      <c r="G26" s="31">
        <f t="shared" si="2"/>
        <v>0.49494949494949497</v>
      </c>
      <c r="H26" s="31">
        <f t="shared" si="2"/>
        <v>1.0101010101010102E-2</v>
      </c>
      <c r="I26" s="225">
        <f t="shared" si="2"/>
        <v>2.0202020202020204E-2</v>
      </c>
      <c r="J26" s="226">
        <f>SUM(C26:I26)</f>
        <v>1</v>
      </c>
    </row>
    <row r="27" spans="1:11" x14ac:dyDescent="0.15">
      <c r="A27" s="320"/>
      <c r="B27" s="321" t="s">
        <v>96</v>
      </c>
      <c r="C27" s="30">
        <v>1</v>
      </c>
      <c r="D27" s="30">
        <v>18</v>
      </c>
      <c r="E27" s="30">
        <v>3</v>
      </c>
      <c r="F27" s="30">
        <v>18</v>
      </c>
      <c r="G27" s="30">
        <v>33</v>
      </c>
      <c r="H27" s="30">
        <v>1</v>
      </c>
      <c r="I27" s="123">
        <v>1</v>
      </c>
      <c r="J27" s="109">
        <f t="shared" si="1"/>
        <v>75</v>
      </c>
    </row>
    <row r="28" spans="1:11" x14ac:dyDescent="0.15">
      <c r="A28" s="320"/>
      <c r="B28" s="321"/>
      <c r="C28" s="31">
        <f t="shared" ref="C28:I28" si="3">C27/$J$27</f>
        <v>1.3333333333333334E-2</v>
      </c>
      <c r="D28" s="31">
        <f t="shared" si="3"/>
        <v>0.24</v>
      </c>
      <c r="E28" s="31">
        <f t="shared" si="3"/>
        <v>0.04</v>
      </c>
      <c r="F28" s="31">
        <f t="shared" si="3"/>
        <v>0.24</v>
      </c>
      <c r="G28" s="31">
        <f t="shared" si="3"/>
        <v>0.44</v>
      </c>
      <c r="H28" s="31">
        <f t="shared" si="3"/>
        <v>1.3333333333333334E-2</v>
      </c>
      <c r="I28" s="225">
        <f t="shared" si="3"/>
        <v>1.3333333333333334E-2</v>
      </c>
      <c r="J28" s="226">
        <f>SUM(C28:I28)</f>
        <v>0.99999999999999978</v>
      </c>
    </row>
    <row r="29" spans="1:11" x14ac:dyDescent="0.15">
      <c r="A29" s="320"/>
      <c r="B29" s="321" t="s">
        <v>97</v>
      </c>
      <c r="C29" s="30">
        <v>0</v>
      </c>
      <c r="D29" s="30">
        <v>0</v>
      </c>
      <c r="E29" s="30">
        <v>0</v>
      </c>
      <c r="F29" s="30">
        <v>1</v>
      </c>
      <c r="G29" s="235">
        <v>0</v>
      </c>
      <c r="H29" s="30">
        <v>1</v>
      </c>
      <c r="I29" s="236">
        <v>0</v>
      </c>
      <c r="J29" s="109">
        <f t="shared" si="1"/>
        <v>2</v>
      </c>
    </row>
    <row r="30" spans="1:11" x14ac:dyDescent="0.15">
      <c r="A30" s="320"/>
      <c r="B30" s="321"/>
      <c r="C30" s="31">
        <f t="shared" ref="C30:I30" si="4">C29/$J$29</f>
        <v>0</v>
      </c>
      <c r="D30" s="31">
        <f t="shared" si="4"/>
        <v>0</v>
      </c>
      <c r="E30" s="31">
        <f t="shared" si="4"/>
        <v>0</v>
      </c>
      <c r="F30" s="31">
        <f t="shared" si="4"/>
        <v>0.5</v>
      </c>
      <c r="G30" s="31">
        <f t="shared" si="4"/>
        <v>0</v>
      </c>
      <c r="H30" s="31">
        <f t="shared" si="4"/>
        <v>0.5</v>
      </c>
      <c r="I30" s="225">
        <f t="shared" si="4"/>
        <v>0</v>
      </c>
      <c r="J30" s="226">
        <f>SUM(C30:I30)</f>
        <v>1</v>
      </c>
      <c r="K30" s="237"/>
    </row>
    <row r="31" spans="1:11" ht="13.5" customHeight="1" x14ac:dyDescent="0.15">
      <c r="A31" s="320" t="s">
        <v>251</v>
      </c>
      <c r="B31" s="321" t="s">
        <v>93</v>
      </c>
      <c r="C31" s="30">
        <v>10</v>
      </c>
      <c r="D31" s="30">
        <v>58</v>
      </c>
      <c r="E31" s="30">
        <v>44</v>
      </c>
      <c r="F31" s="30">
        <v>135</v>
      </c>
      <c r="G31" s="30">
        <v>275</v>
      </c>
      <c r="H31" s="30">
        <v>95</v>
      </c>
      <c r="I31" s="123">
        <v>14</v>
      </c>
      <c r="J31" s="109">
        <f>SUM(C31:I31)</f>
        <v>631</v>
      </c>
    </row>
    <row r="32" spans="1:11" x14ac:dyDescent="0.15">
      <c r="A32" s="320"/>
      <c r="B32" s="321"/>
      <c r="C32" s="31">
        <f t="shared" ref="C32:I32" si="5">C31/$J$31</f>
        <v>1.5847860538827259E-2</v>
      </c>
      <c r="D32" s="31">
        <f t="shared" si="5"/>
        <v>9.1917591125198095E-2</v>
      </c>
      <c r="E32" s="31">
        <f t="shared" si="5"/>
        <v>6.9730586370839939E-2</v>
      </c>
      <c r="F32" s="31">
        <f t="shared" si="5"/>
        <v>0.21394611727416799</v>
      </c>
      <c r="G32" s="31">
        <f t="shared" si="5"/>
        <v>0.4358161648177496</v>
      </c>
      <c r="H32" s="31">
        <f t="shared" si="5"/>
        <v>0.15055467511885895</v>
      </c>
      <c r="I32" s="225">
        <f t="shared" si="5"/>
        <v>2.2187004754358162E-2</v>
      </c>
      <c r="J32" s="226">
        <f>SUM(C32:I32)</f>
        <v>1</v>
      </c>
    </row>
    <row r="33" spans="1:11" x14ac:dyDescent="0.15">
      <c r="A33" s="320"/>
      <c r="B33" s="321" t="s">
        <v>94</v>
      </c>
      <c r="C33" s="30">
        <v>3</v>
      </c>
      <c r="D33" s="30">
        <v>14</v>
      </c>
      <c r="E33" s="30">
        <v>24</v>
      </c>
      <c r="F33" s="30">
        <v>99</v>
      </c>
      <c r="G33" s="30">
        <v>269</v>
      </c>
      <c r="H33" s="30">
        <v>259</v>
      </c>
      <c r="I33" s="123">
        <v>7</v>
      </c>
      <c r="J33" s="109">
        <f>SUM(C33:I33)</f>
        <v>675</v>
      </c>
    </row>
    <row r="34" spans="1:11" x14ac:dyDescent="0.15">
      <c r="A34" s="320"/>
      <c r="B34" s="321"/>
      <c r="C34" s="31">
        <f t="shared" ref="C34:I34" si="6">C33/$J$33</f>
        <v>4.4444444444444444E-3</v>
      </c>
      <c r="D34" s="31">
        <f t="shared" si="6"/>
        <v>2.074074074074074E-2</v>
      </c>
      <c r="E34" s="31">
        <f t="shared" si="6"/>
        <v>3.5555555555555556E-2</v>
      </c>
      <c r="F34" s="31">
        <f t="shared" si="6"/>
        <v>0.14666666666666667</v>
      </c>
      <c r="G34" s="31">
        <f t="shared" si="6"/>
        <v>0.39851851851851849</v>
      </c>
      <c r="H34" s="31">
        <f t="shared" si="6"/>
        <v>0.38370370370370371</v>
      </c>
      <c r="I34" s="225">
        <f t="shared" si="6"/>
        <v>1.037037037037037E-2</v>
      </c>
      <c r="J34" s="226">
        <f>SUM(C34:I34)</f>
        <v>1</v>
      </c>
    </row>
    <row r="35" spans="1:11" x14ac:dyDescent="0.15">
      <c r="A35" s="320"/>
      <c r="B35" s="321" t="s">
        <v>95</v>
      </c>
      <c r="C35" s="30">
        <v>11</v>
      </c>
      <c r="D35" s="30">
        <v>29</v>
      </c>
      <c r="E35" s="30">
        <v>32</v>
      </c>
      <c r="F35" s="30">
        <v>115</v>
      </c>
      <c r="G35" s="30">
        <v>199</v>
      </c>
      <c r="H35" s="30">
        <v>8</v>
      </c>
      <c r="I35" s="123">
        <v>7</v>
      </c>
      <c r="J35" s="109">
        <f t="shared" ref="J35:J39" si="7">SUM(C35:I35)</f>
        <v>401</v>
      </c>
    </row>
    <row r="36" spans="1:11" x14ac:dyDescent="0.15">
      <c r="A36" s="320"/>
      <c r="B36" s="321"/>
      <c r="C36" s="31">
        <f t="shared" ref="C36:I36" si="8">C35/$J$35</f>
        <v>2.7431421446384038E-2</v>
      </c>
      <c r="D36" s="31">
        <f t="shared" si="8"/>
        <v>7.2319201995012475E-2</v>
      </c>
      <c r="E36" s="31">
        <f t="shared" si="8"/>
        <v>7.9800498753117205E-2</v>
      </c>
      <c r="F36" s="31">
        <f t="shared" si="8"/>
        <v>0.28678304239401498</v>
      </c>
      <c r="G36" s="31">
        <f t="shared" si="8"/>
        <v>0.49625935162094764</v>
      </c>
      <c r="H36" s="31">
        <f t="shared" si="8"/>
        <v>1.9950124688279301E-2</v>
      </c>
      <c r="I36" s="225">
        <f t="shared" si="8"/>
        <v>1.7456359102244388E-2</v>
      </c>
      <c r="J36" s="226">
        <f>SUM(C36:I36)</f>
        <v>1</v>
      </c>
    </row>
    <row r="37" spans="1:11" x14ac:dyDescent="0.15">
      <c r="A37" s="320"/>
      <c r="B37" s="321" t="s">
        <v>96</v>
      </c>
      <c r="C37" s="235">
        <v>0</v>
      </c>
      <c r="D37" s="30">
        <v>6</v>
      </c>
      <c r="E37" s="30">
        <v>1</v>
      </c>
      <c r="F37" s="30">
        <v>20</v>
      </c>
      <c r="G37" s="30">
        <v>51</v>
      </c>
      <c r="H37" s="30">
        <v>1</v>
      </c>
      <c r="I37" s="123">
        <v>2</v>
      </c>
      <c r="J37" s="109">
        <f t="shared" si="7"/>
        <v>81</v>
      </c>
    </row>
    <row r="38" spans="1:11" x14ac:dyDescent="0.15">
      <c r="A38" s="320"/>
      <c r="B38" s="321"/>
      <c r="C38" s="238">
        <f t="shared" ref="C38:I38" si="9">C37/$J$37</f>
        <v>0</v>
      </c>
      <c r="D38" s="238">
        <f t="shared" si="9"/>
        <v>7.407407407407407E-2</v>
      </c>
      <c r="E38" s="238">
        <f t="shared" si="9"/>
        <v>1.2345679012345678E-2</v>
      </c>
      <c r="F38" s="238">
        <f t="shared" si="9"/>
        <v>0.24691358024691357</v>
      </c>
      <c r="G38" s="238">
        <f t="shared" si="9"/>
        <v>0.62962962962962965</v>
      </c>
      <c r="H38" s="238">
        <f t="shared" si="9"/>
        <v>1.2345679012345678E-2</v>
      </c>
      <c r="I38" s="239">
        <f t="shared" si="9"/>
        <v>2.4691358024691357E-2</v>
      </c>
      <c r="J38" s="226">
        <f>SUM(C38:I38)</f>
        <v>1</v>
      </c>
    </row>
    <row r="39" spans="1:11" x14ac:dyDescent="0.15">
      <c r="A39" s="320"/>
      <c r="B39" s="321" t="s">
        <v>97</v>
      </c>
      <c r="C39" s="235">
        <v>0</v>
      </c>
      <c r="D39" s="30">
        <v>1</v>
      </c>
      <c r="E39" s="30">
        <v>5</v>
      </c>
      <c r="F39" s="30">
        <v>23</v>
      </c>
      <c r="G39" s="30">
        <v>82</v>
      </c>
      <c r="H39" s="30">
        <v>62</v>
      </c>
      <c r="I39" s="236">
        <v>0</v>
      </c>
      <c r="J39" s="109">
        <f t="shared" si="7"/>
        <v>173</v>
      </c>
    </row>
    <row r="40" spans="1:11" x14ac:dyDescent="0.15">
      <c r="A40" s="320"/>
      <c r="B40" s="321"/>
      <c r="C40" s="31">
        <f t="shared" ref="C40:I40" si="10">C39/$J$39</f>
        <v>0</v>
      </c>
      <c r="D40" s="31">
        <f t="shared" si="10"/>
        <v>5.7803468208092483E-3</v>
      </c>
      <c r="E40" s="31">
        <f t="shared" si="10"/>
        <v>2.8901734104046242E-2</v>
      </c>
      <c r="F40" s="31">
        <f t="shared" si="10"/>
        <v>0.13294797687861271</v>
      </c>
      <c r="G40" s="31">
        <f t="shared" si="10"/>
        <v>0.47398843930635837</v>
      </c>
      <c r="H40" s="31">
        <f t="shared" si="10"/>
        <v>0.3583815028901734</v>
      </c>
      <c r="I40" s="225">
        <f t="shared" si="10"/>
        <v>0</v>
      </c>
      <c r="J40" s="226">
        <f>SUM(C40:I40)</f>
        <v>1</v>
      </c>
    </row>
    <row r="41" spans="1:11" x14ac:dyDescent="0.15">
      <c r="A41" s="228" t="s">
        <v>4</v>
      </c>
      <c r="B41" s="240"/>
      <c r="C41" s="241"/>
      <c r="D41" s="241"/>
      <c r="E41" s="241"/>
      <c r="F41" s="241"/>
      <c r="G41" s="241"/>
      <c r="H41" s="241"/>
      <c r="I41" s="241"/>
      <c r="J41" s="32"/>
    </row>
    <row r="42" spans="1:11" x14ac:dyDescent="0.15">
      <c r="A42" s="228"/>
      <c r="B42" s="240"/>
      <c r="C42" s="241"/>
      <c r="D42" s="241"/>
      <c r="E42" s="241"/>
      <c r="F42" s="241"/>
      <c r="G42" s="241"/>
      <c r="H42" s="241"/>
      <c r="I42" s="241"/>
      <c r="J42" s="32"/>
    </row>
    <row r="43" spans="1:11" ht="14.25" thickBot="1" x14ac:dyDescent="0.2">
      <c r="A43" t="s">
        <v>252</v>
      </c>
    </row>
    <row r="44" spans="1:11" x14ac:dyDescent="0.15">
      <c r="A44" s="291"/>
      <c r="B44" s="309" t="s">
        <v>240</v>
      </c>
      <c r="C44" s="309" t="s">
        <v>241</v>
      </c>
      <c r="D44" s="310" t="s">
        <v>242</v>
      </c>
      <c r="E44" s="308" t="s">
        <v>243</v>
      </c>
      <c r="F44" s="310" t="s">
        <v>244</v>
      </c>
      <c r="G44" s="310" t="s">
        <v>245</v>
      </c>
      <c r="H44" s="312" t="s">
        <v>246</v>
      </c>
      <c r="I44" s="327" t="s">
        <v>253</v>
      </c>
      <c r="J44" s="312" t="s">
        <v>254</v>
      </c>
      <c r="K44" s="323" t="s">
        <v>255</v>
      </c>
    </row>
    <row r="45" spans="1:11" x14ac:dyDescent="0.15">
      <c r="A45" s="291"/>
      <c r="B45" s="310"/>
      <c r="C45" s="310"/>
      <c r="D45" s="310"/>
      <c r="E45" s="311"/>
      <c r="F45" s="310"/>
      <c r="G45" s="310"/>
      <c r="H45" s="312"/>
      <c r="I45" s="314"/>
      <c r="J45" s="328"/>
      <c r="K45" s="324"/>
    </row>
    <row r="46" spans="1:11" x14ac:dyDescent="0.15">
      <c r="A46" s="291"/>
      <c r="B46" s="310"/>
      <c r="C46" s="310"/>
      <c r="D46" s="310"/>
      <c r="E46" s="311"/>
      <c r="F46" s="310"/>
      <c r="G46" s="310"/>
      <c r="H46" s="312"/>
      <c r="I46" s="314"/>
      <c r="J46" s="328"/>
      <c r="K46" s="324"/>
    </row>
    <row r="47" spans="1:11" x14ac:dyDescent="0.15">
      <c r="A47" s="242" t="s">
        <v>256</v>
      </c>
      <c r="B47" s="3">
        <v>19</v>
      </c>
      <c r="C47" s="3">
        <v>94</v>
      </c>
      <c r="D47" s="3">
        <v>31</v>
      </c>
      <c r="E47" s="3">
        <v>139</v>
      </c>
      <c r="F47" s="3">
        <v>226</v>
      </c>
      <c r="G47" s="3">
        <v>44</v>
      </c>
      <c r="H47" s="4">
        <v>22</v>
      </c>
      <c r="I47" s="109">
        <f>SUM(B47:F47)</f>
        <v>509</v>
      </c>
      <c r="J47" s="4">
        <v>651</v>
      </c>
      <c r="K47" s="59">
        <f>I47/J47</f>
        <v>0.78187403993855609</v>
      </c>
    </row>
    <row r="48" spans="1:11" x14ac:dyDescent="0.15">
      <c r="A48" s="242" t="s">
        <v>257</v>
      </c>
      <c r="B48" s="3">
        <v>9</v>
      </c>
      <c r="C48" s="3">
        <v>49</v>
      </c>
      <c r="D48" s="3">
        <v>37</v>
      </c>
      <c r="E48" s="3">
        <v>92</v>
      </c>
      <c r="F48" s="3">
        <v>154</v>
      </c>
      <c r="G48" s="3">
        <v>34</v>
      </c>
      <c r="H48" s="4">
        <v>12</v>
      </c>
      <c r="I48" s="109">
        <f t="shared" ref="I48:I54" si="11">SUM(B48:F48)</f>
        <v>341</v>
      </c>
      <c r="J48" s="4">
        <v>440</v>
      </c>
      <c r="K48" s="59">
        <f t="shared" ref="K48:K54" si="12">I48/J48</f>
        <v>0.77500000000000002</v>
      </c>
    </row>
    <row r="49" spans="1:12" x14ac:dyDescent="0.15">
      <c r="A49" s="242" t="s">
        <v>258</v>
      </c>
      <c r="B49" s="3">
        <v>5</v>
      </c>
      <c r="C49" s="3">
        <v>14</v>
      </c>
      <c r="D49" s="3">
        <v>28</v>
      </c>
      <c r="E49" s="3">
        <v>110</v>
      </c>
      <c r="F49" s="3">
        <v>239</v>
      </c>
      <c r="G49" s="3">
        <v>94</v>
      </c>
      <c r="H49" s="4">
        <v>10</v>
      </c>
      <c r="I49" s="109">
        <f t="shared" si="11"/>
        <v>396</v>
      </c>
      <c r="J49" s="4">
        <v>586</v>
      </c>
      <c r="K49" s="59">
        <f t="shared" si="12"/>
        <v>0.67576791808873715</v>
      </c>
    </row>
    <row r="50" spans="1:12" x14ac:dyDescent="0.15">
      <c r="A50" s="242" t="s">
        <v>259</v>
      </c>
      <c r="B50" s="30">
        <v>6</v>
      </c>
      <c r="C50" s="30">
        <v>8</v>
      </c>
      <c r="D50" s="30">
        <v>2</v>
      </c>
      <c r="E50" s="30">
        <v>13</v>
      </c>
      <c r="F50" s="30">
        <v>23</v>
      </c>
      <c r="G50" s="30">
        <v>3</v>
      </c>
      <c r="H50" s="123">
        <v>5</v>
      </c>
      <c r="I50" s="109">
        <f t="shared" si="11"/>
        <v>52</v>
      </c>
      <c r="J50" s="4">
        <v>74</v>
      </c>
      <c r="K50" s="59">
        <f t="shared" si="12"/>
        <v>0.70270270270270274</v>
      </c>
    </row>
    <row r="51" spans="1:12" x14ac:dyDescent="0.15">
      <c r="A51" s="242" t="s">
        <v>260</v>
      </c>
      <c r="B51" s="30">
        <v>5</v>
      </c>
      <c r="C51" s="30">
        <v>19</v>
      </c>
      <c r="D51" s="30">
        <v>22</v>
      </c>
      <c r="E51" s="30">
        <v>89</v>
      </c>
      <c r="F51" s="30">
        <v>130</v>
      </c>
      <c r="G51" s="30">
        <v>15</v>
      </c>
      <c r="H51" s="123">
        <v>2</v>
      </c>
      <c r="I51" s="109">
        <f t="shared" si="11"/>
        <v>265</v>
      </c>
      <c r="J51" s="4">
        <v>303</v>
      </c>
      <c r="K51" s="59">
        <f t="shared" si="12"/>
        <v>0.87458745874587462</v>
      </c>
    </row>
    <row r="52" spans="1:12" x14ac:dyDescent="0.15">
      <c r="A52" s="243" t="s">
        <v>261</v>
      </c>
      <c r="B52" s="30">
        <v>2</v>
      </c>
      <c r="C52" s="30">
        <v>12</v>
      </c>
      <c r="D52" s="30">
        <v>3</v>
      </c>
      <c r="E52" s="30">
        <v>19</v>
      </c>
      <c r="F52" s="30">
        <v>38</v>
      </c>
      <c r="G52" s="30">
        <v>8</v>
      </c>
      <c r="H52" s="123">
        <v>7</v>
      </c>
      <c r="I52" s="109">
        <f t="shared" si="11"/>
        <v>74</v>
      </c>
      <c r="J52" s="4">
        <v>150</v>
      </c>
      <c r="K52" s="59">
        <f t="shared" si="12"/>
        <v>0.49333333333333335</v>
      </c>
    </row>
    <row r="53" spans="1:12" x14ac:dyDescent="0.15">
      <c r="A53" s="242" t="s">
        <v>262</v>
      </c>
      <c r="B53" s="30">
        <v>13</v>
      </c>
      <c r="C53" s="30">
        <v>67</v>
      </c>
      <c r="D53" s="30">
        <v>35</v>
      </c>
      <c r="E53" s="30">
        <v>140</v>
      </c>
      <c r="F53" s="30">
        <v>252</v>
      </c>
      <c r="G53" s="30">
        <v>18</v>
      </c>
      <c r="H53" s="123">
        <v>14</v>
      </c>
      <c r="I53" s="109">
        <f t="shared" si="11"/>
        <v>507</v>
      </c>
      <c r="J53" s="4">
        <v>626</v>
      </c>
      <c r="K53" s="59">
        <f t="shared" si="12"/>
        <v>0.80990415335463262</v>
      </c>
    </row>
    <row r="54" spans="1:12" ht="14.25" thickBot="1" x14ac:dyDescent="0.2">
      <c r="A54" s="244" t="s">
        <v>263</v>
      </c>
      <c r="B54" s="30">
        <v>0</v>
      </c>
      <c r="C54" s="30">
        <v>11</v>
      </c>
      <c r="D54" s="30">
        <v>19</v>
      </c>
      <c r="E54" s="30">
        <v>75</v>
      </c>
      <c r="F54" s="30">
        <v>230</v>
      </c>
      <c r="G54" s="30">
        <v>187</v>
      </c>
      <c r="H54" s="123">
        <v>4</v>
      </c>
      <c r="I54" s="109">
        <f t="shared" si="11"/>
        <v>335</v>
      </c>
      <c r="J54" s="4">
        <v>653</v>
      </c>
      <c r="K54" s="53">
        <f t="shared" si="12"/>
        <v>0.51301684532924963</v>
      </c>
    </row>
    <row r="55" spans="1:12" x14ac:dyDescent="0.15">
      <c r="A55" s="228" t="s">
        <v>4</v>
      </c>
      <c r="B55" s="175"/>
      <c r="C55" s="175"/>
      <c r="D55" s="175"/>
      <c r="E55" s="175"/>
      <c r="F55" s="175"/>
      <c r="G55" s="175"/>
      <c r="H55" s="175"/>
    </row>
    <row r="56" spans="1:12" ht="14.25" thickBot="1" x14ac:dyDescent="0.2">
      <c r="A56" s="228"/>
      <c r="B56" s="175"/>
      <c r="C56" s="175"/>
      <c r="D56" s="175"/>
      <c r="E56" s="175"/>
      <c r="F56" s="175"/>
      <c r="G56" s="175"/>
      <c r="H56" s="175"/>
    </row>
    <row r="57" spans="1:12" ht="20.100000000000001" customHeight="1" thickTop="1" x14ac:dyDescent="0.15">
      <c r="A57" s="99" t="s">
        <v>264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4"/>
    </row>
    <row r="58" spans="1:12" s="1" customFormat="1" ht="20.100000000000001" customHeight="1" x14ac:dyDescent="0.15">
      <c r="A58" s="15" t="s">
        <v>265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7"/>
    </row>
    <row r="59" spans="1:12" s="1" customFormat="1" ht="20.100000000000001" customHeight="1" x14ac:dyDescent="0.15">
      <c r="A59" s="15" t="s">
        <v>266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7"/>
    </row>
    <row r="60" spans="1:12" s="1" customFormat="1" ht="20.100000000000001" customHeight="1" x14ac:dyDescent="0.15">
      <c r="A60" s="15" t="s">
        <v>267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7"/>
    </row>
    <row r="61" spans="1:12" s="1" customFormat="1" ht="20.100000000000001" customHeight="1" x14ac:dyDescent="0.15">
      <c r="A61" s="15" t="s">
        <v>268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7"/>
    </row>
    <row r="62" spans="1:12" s="1" customFormat="1" ht="20.100000000000001" customHeight="1" thickBot="1" x14ac:dyDescent="0.2">
      <c r="A62" s="18" t="s">
        <v>269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284"/>
    </row>
    <row r="63" spans="1:12" s="1" customFormat="1" ht="14.25" thickTop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s="1" customFormat="1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s="1" customForma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s="1" customFormat="1" x14ac:dyDescent="0.15">
      <c r="A66" s="47" t="s">
        <v>270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s="1" customFormat="1" x14ac:dyDescent="0.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15">
      <c r="A68" t="s">
        <v>271</v>
      </c>
    </row>
    <row r="69" spans="1:12" x14ac:dyDescent="0.15">
      <c r="A69" t="s">
        <v>272</v>
      </c>
    </row>
    <row r="70" spans="1:12" x14ac:dyDescent="0.15">
      <c r="A70" s="291"/>
      <c r="B70" s="309" t="s">
        <v>273</v>
      </c>
      <c r="C70" s="309" t="s">
        <v>274</v>
      </c>
      <c r="D70" s="309" t="s">
        <v>275</v>
      </c>
      <c r="E70" s="308" t="s">
        <v>276</v>
      </c>
      <c r="F70" s="309" t="s">
        <v>277</v>
      </c>
      <c r="G70" s="309" t="s">
        <v>278</v>
      </c>
      <c r="H70" s="329" t="s">
        <v>279</v>
      </c>
      <c r="I70" s="327" t="s">
        <v>280</v>
      </c>
    </row>
    <row r="71" spans="1:12" x14ac:dyDescent="0.15">
      <c r="A71" s="291"/>
      <c r="B71" s="310"/>
      <c r="C71" s="310"/>
      <c r="D71" s="310"/>
      <c r="E71" s="311"/>
      <c r="F71" s="310"/>
      <c r="G71" s="310"/>
      <c r="H71" s="312"/>
      <c r="I71" s="314"/>
    </row>
    <row r="72" spans="1:12" x14ac:dyDescent="0.15">
      <c r="A72" s="291"/>
      <c r="B72" s="310"/>
      <c r="C72" s="310"/>
      <c r="D72" s="310"/>
      <c r="E72" s="311"/>
      <c r="F72" s="310"/>
      <c r="G72" s="310"/>
      <c r="H72" s="312"/>
      <c r="I72" s="314"/>
    </row>
    <row r="73" spans="1:12" ht="27" customHeight="1" thickBot="1" x14ac:dyDescent="0.2">
      <c r="A73" s="330" t="s">
        <v>281</v>
      </c>
      <c r="B73" s="245">
        <v>25</v>
      </c>
      <c r="C73" s="245">
        <v>103</v>
      </c>
      <c r="D73" s="246">
        <v>59</v>
      </c>
      <c r="E73" s="246">
        <v>214</v>
      </c>
      <c r="F73" s="246">
        <v>392</v>
      </c>
      <c r="G73" s="246">
        <v>124</v>
      </c>
      <c r="H73" s="247">
        <v>10</v>
      </c>
      <c r="I73" s="248">
        <f>SUM(B73:H73)</f>
        <v>927</v>
      </c>
    </row>
    <row r="74" spans="1:12" ht="27" customHeight="1" thickBot="1" x14ac:dyDescent="0.2">
      <c r="A74" s="331"/>
      <c r="B74" s="249">
        <f>B73/60</f>
        <v>0.41666666666666669</v>
      </c>
      <c r="C74" s="250">
        <f>C73/266</f>
        <v>0.38721804511278196</v>
      </c>
      <c r="D74" s="251">
        <f>D73/174</f>
        <v>0.33908045977011492</v>
      </c>
      <c r="E74" s="252">
        <f>E73/627</f>
        <v>0.3413078149920255</v>
      </c>
      <c r="F74" s="252">
        <f>F73/1263</f>
        <v>0.31037212984956453</v>
      </c>
      <c r="G74" s="252">
        <f>G73/479</f>
        <v>0.25887265135699372</v>
      </c>
      <c r="H74" s="253">
        <f>H73/59</f>
        <v>0.16949152542372881</v>
      </c>
      <c r="I74" s="254">
        <f>I73/2928</f>
        <v>0.31659836065573771</v>
      </c>
    </row>
    <row r="75" spans="1:12" ht="27" customHeight="1" thickBot="1" x14ac:dyDescent="0.2">
      <c r="A75" s="325" t="s">
        <v>282</v>
      </c>
      <c r="B75" s="255">
        <v>28</v>
      </c>
      <c r="C75" s="255">
        <v>122</v>
      </c>
      <c r="D75" s="246">
        <v>60</v>
      </c>
      <c r="E75" s="246">
        <v>260</v>
      </c>
      <c r="F75" s="246">
        <v>487</v>
      </c>
      <c r="G75" s="246">
        <v>153</v>
      </c>
      <c r="H75" s="247">
        <v>11</v>
      </c>
      <c r="I75" s="248">
        <f>SUM(B75:H75)</f>
        <v>1121</v>
      </c>
    </row>
    <row r="76" spans="1:12" ht="27" customHeight="1" thickBot="1" x14ac:dyDescent="0.2">
      <c r="A76" s="326"/>
      <c r="B76" s="249">
        <f>B75/60</f>
        <v>0.46666666666666667</v>
      </c>
      <c r="C76" s="250">
        <f>C75/266</f>
        <v>0.45864661654135336</v>
      </c>
      <c r="D76" s="251">
        <f>D75/174</f>
        <v>0.34482758620689657</v>
      </c>
      <c r="E76" s="252">
        <f>E75/627</f>
        <v>0.41467304625199364</v>
      </c>
      <c r="F76" s="252">
        <f>F75/1263</f>
        <v>0.38558986539984164</v>
      </c>
      <c r="G76" s="252">
        <f>G75/479</f>
        <v>0.31941544885177453</v>
      </c>
      <c r="H76" s="253">
        <f>H75/59</f>
        <v>0.1864406779661017</v>
      </c>
      <c r="I76" s="256">
        <f>I75/2928</f>
        <v>0.3828551912568306</v>
      </c>
    </row>
    <row r="77" spans="1:12" x14ac:dyDescent="0.15">
      <c r="A77" s="257"/>
      <c r="B77" s="258"/>
      <c r="C77" s="258"/>
      <c r="D77" s="258"/>
      <c r="E77" s="258"/>
      <c r="F77" s="258"/>
      <c r="G77" s="258"/>
      <c r="H77" s="258"/>
      <c r="I77" s="259"/>
    </row>
    <row r="78" spans="1:12" x14ac:dyDescent="0.15">
      <c r="A78" t="s">
        <v>283</v>
      </c>
      <c r="B78" s="258"/>
      <c r="C78" s="258"/>
      <c r="D78" s="258"/>
      <c r="E78" s="258"/>
      <c r="F78" s="258"/>
      <c r="G78" s="258"/>
      <c r="H78" s="258"/>
      <c r="I78" s="259"/>
    </row>
    <row r="79" spans="1:12" ht="14.25" thickBot="1" x14ac:dyDescent="0.2">
      <c r="A79" t="s">
        <v>284</v>
      </c>
      <c r="B79" s="258"/>
      <c r="C79" s="258"/>
      <c r="D79" s="258"/>
      <c r="E79" s="258"/>
      <c r="F79" s="258"/>
      <c r="G79" s="258"/>
      <c r="H79" s="258"/>
      <c r="I79" s="259"/>
    </row>
    <row r="80" spans="1:12" x14ac:dyDescent="0.15">
      <c r="A80" s="291"/>
      <c r="B80" s="309" t="s">
        <v>240</v>
      </c>
      <c r="C80" s="309" t="s">
        <v>241</v>
      </c>
      <c r="D80" s="309" t="s">
        <v>242</v>
      </c>
      <c r="E80" s="338" t="s">
        <v>243</v>
      </c>
      <c r="F80" s="323" t="s">
        <v>244</v>
      </c>
      <c r="G80" s="332" t="s">
        <v>245</v>
      </c>
      <c r="H80" s="329" t="s">
        <v>246</v>
      </c>
      <c r="I80" s="313" t="s">
        <v>3</v>
      </c>
    </row>
    <row r="81" spans="1:12" x14ac:dyDescent="0.15">
      <c r="A81" s="291"/>
      <c r="B81" s="310"/>
      <c r="C81" s="310"/>
      <c r="D81" s="310"/>
      <c r="E81" s="328"/>
      <c r="F81" s="339"/>
      <c r="G81" s="333"/>
      <c r="H81" s="312"/>
      <c r="I81" s="313"/>
    </row>
    <row r="82" spans="1:12" x14ac:dyDescent="0.15">
      <c r="A82" s="291"/>
      <c r="B82" s="310"/>
      <c r="C82" s="310"/>
      <c r="D82" s="310"/>
      <c r="E82" s="328"/>
      <c r="F82" s="339"/>
      <c r="G82" s="333"/>
      <c r="H82" s="312"/>
      <c r="I82" s="313"/>
    </row>
    <row r="83" spans="1:12" ht="24.95" customHeight="1" x14ac:dyDescent="0.15">
      <c r="A83" s="334" t="s">
        <v>285</v>
      </c>
      <c r="B83" s="30">
        <v>2</v>
      </c>
      <c r="C83" s="30">
        <v>12</v>
      </c>
      <c r="D83" s="30">
        <v>14</v>
      </c>
      <c r="E83" s="123">
        <v>39</v>
      </c>
      <c r="F83" s="124">
        <v>125</v>
      </c>
      <c r="G83" s="125">
        <v>75</v>
      </c>
      <c r="H83" s="123">
        <v>0</v>
      </c>
      <c r="I83" s="248">
        <f>SUM(B83:H83)</f>
        <v>267</v>
      </c>
    </row>
    <row r="84" spans="1:12" ht="24.95" customHeight="1" x14ac:dyDescent="0.15">
      <c r="A84" s="335"/>
      <c r="B84" s="31">
        <f>B83/I83</f>
        <v>7.4906367041198503E-3</v>
      </c>
      <c r="C84" s="31">
        <f>C83/I83</f>
        <v>4.49438202247191E-2</v>
      </c>
      <c r="D84" s="31">
        <f>D83/I83</f>
        <v>5.2434456928838954E-2</v>
      </c>
      <c r="E84" s="225">
        <f>E83/I83</f>
        <v>0.14606741573033707</v>
      </c>
      <c r="F84" s="260">
        <f>F83/I83</f>
        <v>0.46816479400749061</v>
      </c>
      <c r="G84" s="224">
        <f>G83/I83</f>
        <v>0.2808988764044944</v>
      </c>
      <c r="H84" s="261">
        <f>H83/I83</f>
        <v>0</v>
      </c>
      <c r="I84" s="254">
        <f>SUM(B84:H84)</f>
        <v>1</v>
      </c>
    </row>
    <row r="85" spans="1:12" ht="24.95" customHeight="1" x14ac:dyDescent="0.15">
      <c r="A85" s="336" t="s">
        <v>286</v>
      </c>
      <c r="B85" s="3">
        <v>10</v>
      </c>
      <c r="C85" s="3">
        <v>36</v>
      </c>
      <c r="D85" s="3">
        <v>18</v>
      </c>
      <c r="E85" s="81">
        <v>83</v>
      </c>
      <c r="F85" s="262">
        <v>171</v>
      </c>
      <c r="G85" s="105">
        <v>30</v>
      </c>
      <c r="H85" s="4">
        <v>19</v>
      </c>
      <c r="I85" s="248">
        <f>SUM(B85:H85)</f>
        <v>367</v>
      </c>
    </row>
    <row r="86" spans="1:12" ht="24.95" customHeight="1" thickBot="1" x14ac:dyDescent="0.2">
      <c r="A86" s="337"/>
      <c r="B86" s="28">
        <f>B85/I85</f>
        <v>2.7247956403269755E-2</v>
      </c>
      <c r="C86" s="28">
        <f>C85/I85</f>
        <v>9.8092643051771122E-2</v>
      </c>
      <c r="D86" s="50">
        <f>D85/I85</f>
        <v>4.9046321525885561E-2</v>
      </c>
      <c r="E86" s="50">
        <f>E85/I85</f>
        <v>0.22615803814713897</v>
      </c>
      <c r="F86" s="53">
        <f>F85/I85</f>
        <v>0.4659400544959128</v>
      </c>
      <c r="G86" s="51">
        <f>G85/I85</f>
        <v>8.1743869209809264E-2</v>
      </c>
      <c r="H86" s="50">
        <f>H85/I85</f>
        <v>5.1771117166212535E-2</v>
      </c>
      <c r="I86" s="254">
        <f>SUM(B86:H86)</f>
        <v>1</v>
      </c>
    </row>
    <row r="87" spans="1:12" x14ac:dyDescent="0.15">
      <c r="A87" s="257"/>
      <c r="B87" s="258"/>
      <c r="C87" s="258"/>
      <c r="D87" s="258"/>
      <c r="E87" s="258"/>
      <c r="F87" s="258"/>
      <c r="G87" s="258"/>
      <c r="H87" s="258"/>
      <c r="I87" s="259"/>
    </row>
    <row r="88" spans="1:12" s="1" customFormat="1" x14ac:dyDescent="0.15">
      <c r="A88" s="101" t="s">
        <v>287</v>
      </c>
      <c r="B88"/>
      <c r="C88"/>
      <c r="D88"/>
      <c r="E88"/>
      <c r="F88"/>
      <c r="G88"/>
      <c r="H88"/>
      <c r="I88"/>
      <c r="J88"/>
      <c r="K88"/>
      <c r="L88"/>
    </row>
    <row r="89" spans="1:12" s="1" customFormat="1" ht="20.100000000000001" customHeight="1" x14ac:dyDescent="0.15">
      <c r="A89" s="300"/>
      <c r="B89" s="309" t="s">
        <v>273</v>
      </c>
      <c r="C89" s="309" t="s">
        <v>274</v>
      </c>
      <c r="D89" s="309" t="s">
        <v>275</v>
      </c>
      <c r="E89" s="308" t="s">
        <v>276</v>
      </c>
      <c r="F89" s="309" t="s">
        <v>277</v>
      </c>
      <c r="G89" s="309" t="s">
        <v>278</v>
      </c>
      <c r="H89" s="329" t="s">
        <v>279</v>
      </c>
      <c r="I89" s="327" t="s">
        <v>280</v>
      </c>
      <c r="J89"/>
      <c r="K89"/>
      <c r="L89"/>
    </row>
    <row r="90" spans="1:12" x14ac:dyDescent="0.15">
      <c r="A90" s="300"/>
      <c r="B90" s="310"/>
      <c r="C90" s="310"/>
      <c r="D90" s="310"/>
      <c r="E90" s="311"/>
      <c r="F90" s="310"/>
      <c r="G90" s="310"/>
      <c r="H90" s="312"/>
      <c r="I90" s="314"/>
    </row>
    <row r="91" spans="1:12" x14ac:dyDescent="0.15">
      <c r="A91" s="291"/>
      <c r="B91" s="310"/>
      <c r="C91" s="310"/>
      <c r="D91" s="310"/>
      <c r="E91" s="311"/>
      <c r="F91" s="310"/>
      <c r="G91" s="310"/>
      <c r="H91" s="312"/>
      <c r="I91" s="314"/>
    </row>
    <row r="92" spans="1:12" ht="18" customHeight="1" x14ac:dyDescent="0.15">
      <c r="A92" s="342" t="s">
        <v>288</v>
      </c>
      <c r="B92" s="159">
        <v>6</v>
      </c>
      <c r="C92" s="159">
        <v>19</v>
      </c>
      <c r="D92" s="159">
        <v>16</v>
      </c>
      <c r="E92" s="159">
        <v>50</v>
      </c>
      <c r="F92" s="159">
        <v>79</v>
      </c>
      <c r="G92" s="159">
        <v>26</v>
      </c>
      <c r="H92" s="164">
        <v>3</v>
      </c>
      <c r="I92" s="248">
        <f>SUM(B92:H92)</f>
        <v>199</v>
      </c>
    </row>
    <row r="93" spans="1:12" ht="18" customHeight="1" x14ac:dyDescent="0.15">
      <c r="A93" s="343"/>
      <c r="B93" s="263">
        <f>B92/60</f>
        <v>0.1</v>
      </c>
      <c r="C93" s="263">
        <f>C92/266</f>
        <v>7.1428571428571425E-2</v>
      </c>
      <c r="D93" s="263">
        <f>D92/174</f>
        <v>9.1954022988505746E-2</v>
      </c>
      <c r="E93" s="263">
        <f>E92/627</f>
        <v>7.9744816586921854E-2</v>
      </c>
      <c r="F93" s="263">
        <f>F92/1263</f>
        <v>6.2549485352335704E-2</v>
      </c>
      <c r="G93" s="263">
        <f>G92/479</f>
        <v>5.4279749478079335E-2</v>
      </c>
      <c r="H93" s="264">
        <f>H92/59</f>
        <v>5.0847457627118647E-2</v>
      </c>
      <c r="I93" s="254">
        <f>I92/2928</f>
        <v>6.7964480874316946E-2</v>
      </c>
    </row>
    <row r="94" spans="1:12" ht="18" customHeight="1" x14ac:dyDescent="0.15">
      <c r="A94" s="340" t="s">
        <v>289</v>
      </c>
      <c r="B94" s="265">
        <v>3</v>
      </c>
      <c r="C94" s="265">
        <v>9</v>
      </c>
      <c r="D94" s="265">
        <v>5</v>
      </c>
      <c r="E94" s="265">
        <v>12</v>
      </c>
      <c r="F94" s="265">
        <v>27</v>
      </c>
      <c r="G94" s="265">
        <v>11</v>
      </c>
      <c r="H94" s="266">
        <v>1</v>
      </c>
      <c r="I94" s="248">
        <f t="shared" ref="I94:I106" si="13">SUM(B94:H94)</f>
        <v>68</v>
      </c>
    </row>
    <row r="95" spans="1:12" ht="18" customHeight="1" x14ac:dyDescent="0.15">
      <c r="A95" s="341"/>
      <c r="B95" s="267">
        <f>B94/60</f>
        <v>0.05</v>
      </c>
      <c r="C95" s="267">
        <f>C94/266</f>
        <v>3.3834586466165412E-2</v>
      </c>
      <c r="D95" s="267">
        <f>D94/174</f>
        <v>2.8735632183908046E-2</v>
      </c>
      <c r="E95" s="267">
        <f>E94/627</f>
        <v>1.9138755980861243E-2</v>
      </c>
      <c r="F95" s="267">
        <f>F94/1263</f>
        <v>2.1377672209026127E-2</v>
      </c>
      <c r="G95" s="267">
        <f>G94/479</f>
        <v>2.2964509394572025E-2</v>
      </c>
      <c r="H95" s="268">
        <f>H94/59</f>
        <v>1.6949152542372881E-2</v>
      </c>
      <c r="I95" s="254">
        <f>I94/2928</f>
        <v>2.3224043715846996E-2</v>
      </c>
    </row>
    <row r="96" spans="1:12" ht="18" customHeight="1" x14ac:dyDescent="0.15">
      <c r="A96" s="340" t="s">
        <v>290</v>
      </c>
      <c r="B96" s="265">
        <v>4</v>
      </c>
      <c r="C96" s="265">
        <v>11</v>
      </c>
      <c r="D96" s="265">
        <v>9</v>
      </c>
      <c r="E96" s="265">
        <v>49</v>
      </c>
      <c r="F96" s="265">
        <v>82</v>
      </c>
      <c r="G96" s="265">
        <v>51</v>
      </c>
      <c r="H96" s="266">
        <v>1</v>
      </c>
      <c r="I96" s="248">
        <f t="shared" si="13"/>
        <v>207</v>
      </c>
    </row>
    <row r="97" spans="1:12" ht="18" customHeight="1" x14ac:dyDescent="0.15">
      <c r="A97" s="341"/>
      <c r="B97" s="267">
        <f>B96/60</f>
        <v>6.6666666666666666E-2</v>
      </c>
      <c r="C97" s="267">
        <f>C96/266</f>
        <v>4.1353383458646614E-2</v>
      </c>
      <c r="D97" s="267">
        <f>D96/174</f>
        <v>5.1724137931034482E-2</v>
      </c>
      <c r="E97" s="267">
        <f>E96/627</f>
        <v>7.8149920255183414E-2</v>
      </c>
      <c r="F97" s="267">
        <f>F96/1263</f>
        <v>6.4924782264449726E-2</v>
      </c>
      <c r="G97" s="267">
        <f>G96/479</f>
        <v>0.10647181628392484</v>
      </c>
      <c r="H97" s="268">
        <f>H96/59</f>
        <v>1.6949152542372881E-2</v>
      </c>
      <c r="I97" s="254">
        <f>I96/2928</f>
        <v>7.0696721311475405E-2</v>
      </c>
    </row>
    <row r="98" spans="1:12" ht="18" customHeight="1" x14ac:dyDescent="0.15">
      <c r="A98" s="340" t="s">
        <v>291</v>
      </c>
      <c r="B98" s="265">
        <v>6</v>
      </c>
      <c r="C98" s="265">
        <v>24</v>
      </c>
      <c r="D98" s="265">
        <v>23</v>
      </c>
      <c r="E98" s="265">
        <v>49</v>
      </c>
      <c r="F98" s="265">
        <v>117</v>
      </c>
      <c r="G98" s="265">
        <v>92</v>
      </c>
      <c r="H98" s="266">
        <v>6</v>
      </c>
      <c r="I98" s="248">
        <f t="shared" si="13"/>
        <v>317</v>
      </c>
    </row>
    <row r="99" spans="1:12" ht="18" customHeight="1" x14ac:dyDescent="0.15">
      <c r="A99" s="341"/>
      <c r="B99" s="267">
        <f>B98/60</f>
        <v>0.1</v>
      </c>
      <c r="C99" s="267">
        <f>C98/266</f>
        <v>9.0225563909774431E-2</v>
      </c>
      <c r="D99" s="267">
        <f>D98/174</f>
        <v>0.13218390804597702</v>
      </c>
      <c r="E99" s="267">
        <f>E98/627</f>
        <v>7.8149920255183414E-2</v>
      </c>
      <c r="F99" s="267">
        <f>F98/1263</f>
        <v>9.2636579572446559E-2</v>
      </c>
      <c r="G99" s="267">
        <f>G98/479</f>
        <v>0.19206680584551147</v>
      </c>
      <c r="H99" s="268">
        <f>H98/59</f>
        <v>0.10169491525423729</v>
      </c>
      <c r="I99" s="254">
        <f>I98/2928</f>
        <v>0.10826502732240437</v>
      </c>
    </row>
    <row r="100" spans="1:12" ht="18" customHeight="1" x14ac:dyDescent="0.15">
      <c r="A100" s="340" t="s">
        <v>292</v>
      </c>
      <c r="B100" s="265"/>
      <c r="C100" s="265">
        <v>3</v>
      </c>
      <c r="D100" s="265">
        <v>6</v>
      </c>
      <c r="E100" s="265">
        <v>19</v>
      </c>
      <c r="F100" s="265">
        <v>20</v>
      </c>
      <c r="G100" s="265">
        <v>3</v>
      </c>
      <c r="H100" s="266">
        <v>5</v>
      </c>
      <c r="I100" s="248">
        <f t="shared" si="13"/>
        <v>56</v>
      </c>
    </row>
    <row r="101" spans="1:12" ht="18" customHeight="1" x14ac:dyDescent="0.15">
      <c r="A101" s="341"/>
      <c r="B101" s="267"/>
      <c r="C101" s="267">
        <f>C100/266</f>
        <v>1.1278195488721804E-2</v>
      </c>
      <c r="D101" s="267">
        <f>D100/174</f>
        <v>3.4482758620689655E-2</v>
      </c>
      <c r="E101" s="267">
        <f>E100/627</f>
        <v>3.0303030303030304E-2</v>
      </c>
      <c r="F101" s="267">
        <f>F100/1263</f>
        <v>1.583531274742676E-2</v>
      </c>
      <c r="G101" s="267">
        <f>G100/479</f>
        <v>6.2630480167014616E-3</v>
      </c>
      <c r="H101" s="268">
        <f>H100/59</f>
        <v>8.4745762711864403E-2</v>
      </c>
      <c r="I101" s="254">
        <f>I100/2928</f>
        <v>1.912568306010929E-2</v>
      </c>
    </row>
    <row r="102" spans="1:12" ht="18" customHeight="1" x14ac:dyDescent="0.15">
      <c r="A102" s="340" t="s">
        <v>293</v>
      </c>
      <c r="B102" s="265">
        <v>3</v>
      </c>
      <c r="C102" s="265">
        <v>7</v>
      </c>
      <c r="D102" s="265">
        <v>4</v>
      </c>
      <c r="E102" s="265">
        <v>14</v>
      </c>
      <c r="F102" s="265">
        <v>27</v>
      </c>
      <c r="G102" s="265">
        <v>6</v>
      </c>
      <c r="H102" s="266">
        <v>2</v>
      </c>
      <c r="I102" s="248">
        <f t="shared" si="13"/>
        <v>63</v>
      </c>
    </row>
    <row r="103" spans="1:12" ht="18" customHeight="1" x14ac:dyDescent="0.15">
      <c r="A103" s="341"/>
      <c r="B103" s="267">
        <f>B102/60</f>
        <v>0.05</v>
      </c>
      <c r="C103" s="267">
        <f>C102/266</f>
        <v>2.6315789473684209E-2</v>
      </c>
      <c r="D103" s="267">
        <f>D102/174</f>
        <v>2.2988505747126436E-2</v>
      </c>
      <c r="E103" s="267">
        <f>E102/627</f>
        <v>2.2328548644338118E-2</v>
      </c>
      <c r="F103" s="267">
        <f>F102/1263</f>
        <v>2.1377672209026127E-2</v>
      </c>
      <c r="G103" s="267">
        <f>G102/479</f>
        <v>1.2526096033402923E-2</v>
      </c>
      <c r="H103" s="268">
        <f>H102/59</f>
        <v>3.3898305084745763E-2</v>
      </c>
      <c r="I103" s="254">
        <f>I102/2928</f>
        <v>2.151639344262295E-2</v>
      </c>
    </row>
    <row r="104" spans="1:12" ht="18" customHeight="1" x14ac:dyDescent="0.15">
      <c r="A104" s="340" t="s">
        <v>294</v>
      </c>
      <c r="B104" s="265">
        <v>9</v>
      </c>
      <c r="C104" s="265">
        <v>13</v>
      </c>
      <c r="D104" s="265">
        <v>16</v>
      </c>
      <c r="E104" s="265">
        <v>73</v>
      </c>
      <c r="F104" s="265">
        <v>149</v>
      </c>
      <c r="G104" s="265">
        <v>41</v>
      </c>
      <c r="H104" s="266">
        <v>7</v>
      </c>
      <c r="I104" s="248">
        <f t="shared" si="13"/>
        <v>308</v>
      </c>
    </row>
    <row r="105" spans="1:12" ht="18" customHeight="1" x14ac:dyDescent="0.15">
      <c r="A105" s="341"/>
      <c r="B105" s="267">
        <f>B104/60</f>
        <v>0.15</v>
      </c>
      <c r="C105" s="267">
        <f>C104/266</f>
        <v>4.8872180451127817E-2</v>
      </c>
      <c r="D105" s="267">
        <f>D104/174</f>
        <v>9.1954022988505746E-2</v>
      </c>
      <c r="E105" s="267">
        <f>E104/627</f>
        <v>0.11642743221690591</v>
      </c>
      <c r="F105" s="267">
        <f>F104/1263</f>
        <v>0.11797307996832937</v>
      </c>
      <c r="G105" s="267">
        <f>G104/479</f>
        <v>8.5594989561586635E-2</v>
      </c>
      <c r="H105" s="268">
        <f>H104/59</f>
        <v>0.11864406779661017</v>
      </c>
      <c r="I105" s="254">
        <f>I104/2928</f>
        <v>0.1051912568306011</v>
      </c>
    </row>
    <row r="106" spans="1:12" ht="18" customHeight="1" x14ac:dyDescent="0.15">
      <c r="A106" s="340" t="s">
        <v>295</v>
      </c>
      <c r="B106" s="265">
        <v>4</v>
      </c>
      <c r="C106" s="265">
        <v>11</v>
      </c>
      <c r="D106" s="265">
        <v>14</v>
      </c>
      <c r="E106" s="265">
        <v>47</v>
      </c>
      <c r="F106" s="265">
        <v>97</v>
      </c>
      <c r="G106" s="265">
        <v>34</v>
      </c>
      <c r="H106" s="266">
        <v>4</v>
      </c>
      <c r="I106" s="248">
        <f t="shared" si="13"/>
        <v>211</v>
      </c>
    </row>
    <row r="107" spans="1:12" ht="18" customHeight="1" x14ac:dyDescent="0.15">
      <c r="A107" s="341"/>
      <c r="B107" s="267">
        <f>B106/60</f>
        <v>6.6666666666666666E-2</v>
      </c>
      <c r="C107" s="267">
        <f>C106/266</f>
        <v>4.1353383458646614E-2</v>
      </c>
      <c r="D107" s="267">
        <f>D106/174</f>
        <v>8.0459770114942528E-2</v>
      </c>
      <c r="E107" s="267">
        <f>E106/627</f>
        <v>7.4960127591706532E-2</v>
      </c>
      <c r="F107" s="267">
        <f>F106/1263</f>
        <v>7.6801266825019796E-2</v>
      </c>
      <c r="G107" s="267">
        <f>G106/479</f>
        <v>7.0981210855949897E-2</v>
      </c>
      <c r="H107" s="268">
        <f>H106/59</f>
        <v>6.7796610169491525E-2</v>
      </c>
      <c r="I107" s="254">
        <f>I106/2928</f>
        <v>7.2062841530054642E-2</v>
      </c>
    </row>
    <row r="108" spans="1:12" ht="14.25" thickBot="1" x14ac:dyDescent="0.2"/>
    <row r="109" spans="1:12" ht="20.100000000000001" customHeight="1" thickTop="1" x14ac:dyDescent="0.15">
      <c r="A109" s="99" t="s">
        <v>296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4"/>
    </row>
    <row r="110" spans="1:12" ht="20.100000000000001" customHeight="1" x14ac:dyDescent="0.15">
      <c r="A110" s="62" t="s">
        <v>297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63"/>
    </row>
    <row r="111" spans="1:12" ht="20.100000000000001" customHeight="1" x14ac:dyDescent="0.15">
      <c r="A111" s="6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63"/>
    </row>
    <row r="112" spans="1:12" ht="20.100000000000001" customHeight="1" x14ac:dyDescent="0.15">
      <c r="A112" s="6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63"/>
    </row>
    <row r="113" spans="1:12" ht="20.100000000000001" customHeight="1" x14ac:dyDescent="0.15">
      <c r="A113" s="62" t="s">
        <v>300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63"/>
    </row>
    <row r="114" spans="1:12" s="1" customFormat="1" ht="20.100000000000001" customHeight="1" thickBot="1" x14ac:dyDescent="0.2">
      <c r="A114" s="18" t="s">
        <v>301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284"/>
    </row>
    <row r="115" spans="1:12" ht="14.25" thickTop="1" x14ac:dyDescent="0.15"/>
  </sheetData>
  <mergeCells count="82">
    <mergeCell ref="A104:A105"/>
    <mergeCell ref="A106:A107"/>
    <mergeCell ref="F89:F91"/>
    <mergeCell ref="G89:G91"/>
    <mergeCell ref="H89:H91"/>
    <mergeCell ref="I89:I91"/>
    <mergeCell ref="A92:A93"/>
    <mergeCell ref="A94:A95"/>
    <mergeCell ref="A89:A91"/>
    <mergeCell ref="B89:B91"/>
    <mergeCell ref="C89:C91"/>
    <mergeCell ref="D89:D91"/>
    <mergeCell ref="E89:E91"/>
    <mergeCell ref="A96:A97"/>
    <mergeCell ref="A98:A99"/>
    <mergeCell ref="A100:A101"/>
    <mergeCell ref="A102:A103"/>
    <mergeCell ref="G80:G82"/>
    <mergeCell ref="H80:H82"/>
    <mergeCell ref="I80:I82"/>
    <mergeCell ref="A83:A84"/>
    <mergeCell ref="A85:A86"/>
    <mergeCell ref="A80:A82"/>
    <mergeCell ref="B80:B82"/>
    <mergeCell ref="C80:C82"/>
    <mergeCell ref="D80:D82"/>
    <mergeCell ref="E80:E82"/>
    <mergeCell ref="F80:F82"/>
    <mergeCell ref="A75:A76"/>
    <mergeCell ref="G44:G46"/>
    <mergeCell ref="H44:H46"/>
    <mergeCell ref="I44:I46"/>
    <mergeCell ref="J44:J46"/>
    <mergeCell ref="F70:F72"/>
    <mergeCell ref="G70:G72"/>
    <mergeCell ref="H70:H72"/>
    <mergeCell ref="I70:I72"/>
    <mergeCell ref="A73:A74"/>
    <mergeCell ref="K44:K46"/>
    <mergeCell ref="A70:A72"/>
    <mergeCell ref="B70:B72"/>
    <mergeCell ref="C70:C72"/>
    <mergeCell ref="D70:D72"/>
    <mergeCell ref="E70:E72"/>
    <mergeCell ref="A44:A46"/>
    <mergeCell ref="B44:B46"/>
    <mergeCell ref="C44:C46"/>
    <mergeCell ref="D44:D46"/>
    <mergeCell ref="E44:E46"/>
    <mergeCell ref="F44:F46"/>
    <mergeCell ref="A31:A40"/>
    <mergeCell ref="B31:B32"/>
    <mergeCell ref="B33:B34"/>
    <mergeCell ref="B35:B36"/>
    <mergeCell ref="B37:B38"/>
    <mergeCell ref="B39:B40"/>
    <mergeCell ref="G18:G20"/>
    <mergeCell ref="H18:H20"/>
    <mergeCell ref="I18:I20"/>
    <mergeCell ref="J18:J20"/>
    <mergeCell ref="A21:A30"/>
    <mergeCell ref="B21:B22"/>
    <mergeCell ref="B23:B24"/>
    <mergeCell ref="B25:B26"/>
    <mergeCell ref="B27:B28"/>
    <mergeCell ref="B29:B30"/>
    <mergeCell ref="F18:F20"/>
    <mergeCell ref="A11:A12"/>
    <mergeCell ref="A13:A14"/>
    <mergeCell ref="C18:C20"/>
    <mergeCell ref="D18:D20"/>
    <mergeCell ref="E18:E20"/>
    <mergeCell ref="A2:L2"/>
    <mergeCell ref="A8:A10"/>
    <mergeCell ref="B8:B10"/>
    <mergeCell ref="C8:C10"/>
    <mergeCell ref="D8:D10"/>
    <mergeCell ref="E8:E10"/>
    <mergeCell ref="F8:F10"/>
    <mergeCell ref="G8:G10"/>
    <mergeCell ref="H8:H10"/>
    <mergeCell ref="I8:I10"/>
  </mergeCells>
  <phoneticPr fontId="1"/>
  <pageMargins left="0.7" right="0.7" top="0.75" bottom="0.75" header="0.3" footer="0.3"/>
  <pageSetup paperSize="9" scale="82" fitToHeight="0" orientation="portrait" r:id="rId1"/>
  <rowBreaks count="1" manualBreakCount="1">
    <brk id="62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BreakPreview" zoomScaleNormal="100" zoomScaleSheetLayoutView="100" workbookViewId="0">
      <selection activeCell="N109" sqref="N109"/>
    </sheetView>
  </sheetViews>
  <sheetFormatPr defaultRowHeight="13.5" x14ac:dyDescent="0.15"/>
  <sheetData>
    <row r="1" spans="1:12" s="1" customFormat="1" ht="24.75" customHeight="1" x14ac:dyDescent="0.15">
      <c r="A1" s="2" t="s">
        <v>302</v>
      </c>
    </row>
    <row r="2" spans="1:12" ht="56.25" customHeight="1" x14ac:dyDescent="0.15">
      <c r="A2" s="292" t="s">
        <v>303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6"/>
    </row>
    <row r="4" spans="1:12" x14ac:dyDescent="0.15">
      <c r="A4" s="269" t="s">
        <v>304</v>
      </c>
    </row>
    <row r="6" spans="1:12" ht="14.25" thickBot="1" x14ac:dyDescent="0.2">
      <c r="A6" t="s">
        <v>305</v>
      </c>
    </row>
    <row r="7" spans="1:12" ht="31.5" x14ac:dyDescent="0.15">
      <c r="A7" s="102" t="s">
        <v>306</v>
      </c>
      <c r="B7" s="90" t="s">
        <v>307</v>
      </c>
      <c r="C7" s="80" t="s">
        <v>308</v>
      </c>
      <c r="D7" s="78" t="s">
        <v>309</v>
      </c>
      <c r="E7" s="79" t="s">
        <v>310</v>
      </c>
      <c r="F7" s="80" t="s">
        <v>311</v>
      </c>
      <c r="G7" s="209" t="s">
        <v>312</v>
      </c>
      <c r="H7" s="270" t="s">
        <v>3</v>
      </c>
    </row>
    <row r="8" spans="1:12" x14ac:dyDescent="0.15">
      <c r="A8" s="3" t="s">
        <v>313</v>
      </c>
      <c r="B8" s="4">
        <v>38</v>
      </c>
      <c r="C8" s="5">
        <v>317</v>
      </c>
      <c r="D8" s="6">
        <v>100</v>
      </c>
      <c r="E8" s="4">
        <v>106</v>
      </c>
      <c r="F8" s="5">
        <v>163</v>
      </c>
      <c r="G8" s="7">
        <v>148</v>
      </c>
      <c r="H8" s="109">
        <f>SUM(B8:G8)</f>
        <v>872</v>
      </c>
    </row>
    <row r="9" spans="1:12" x14ac:dyDescent="0.15">
      <c r="A9" s="3" t="s">
        <v>314</v>
      </c>
      <c r="B9" s="4">
        <v>42</v>
      </c>
      <c r="C9" s="5">
        <v>237</v>
      </c>
      <c r="D9" s="6">
        <v>69</v>
      </c>
      <c r="E9" s="4">
        <v>77</v>
      </c>
      <c r="F9" s="5">
        <v>133</v>
      </c>
      <c r="G9" s="7">
        <v>60</v>
      </c>
      <c r="H9" s="109">
        <f t="shared" ref="H9:H14" si="0">SUM(B9:G9)</f>
        <v>618</v>
      </c>
    </row>
    <row r="10" spans="1:12" x14ac:dyDescent="0.15">
      <c r="A10" s="3" t="s">
        <v>315</v>
      </c>
      <c r="B10" s="4">
        <v>38</v>
      </c>
      <c r="C10" s="5">
        <v>115</v>
      </c>
      <c r="D10" s="6">
        <v>53</v>
      </c>
      <c r="E10" s="4">
        <v>34</v>
      </c>
      <c r="F10" s="5">
        <v>72</v>
      </c>
      <c r="G10" s="7">
        <v>52</v>
      </c>
      <c r="H10" s="109">
        <f t="shared" si="0"/>
        <v>364</v>
      </c>
    </row>
    <row r="11" spans="1:12" x14ac:dyDescent="0.15">
      <c r="A11" s="3" t="s">
        <v>316</v>
      </c>
      <c r="B11" s="4">
        <v>53</v>
      </c>
      <c r="C11" s="5">
        <v>153</v>
      </c>
      <c r="D11" s="6">
        <v>51</v>
      </c>
      <c r="E11" s="4">
        <v>37</v>
      </c>
      <c r="F11" s="5">
        <v>68</v>
      </c>
      <c r="G11" s="7">
        <v>58</v>
      </c>
      <c r="H11" s="109">
        <f t="shared" si="0"/>
        <v>420</v>
      </c>
    </row>
    <row r="12" spans="1:12" x14ac:dyDescent="0.15">
      <c r="A12" s="3" t="s">
        <v>317</v>
      </c>
      <c r="B12" s="4">
        <v>8</v>
      </c>
      <c r="C12" s="5">
        <v>32</v>
      </c>
      <c r="D12" s="6">
        <v>17</v>
      </c>
      <c r="E12" s="4">
        <v>10</v>
      </c>
      <c r="F12" s="5">
        <v>31</v>
      </c>
      <c r="G12" s="7">
        <v>20</v>
      </c>
      <c r="H12" s="109">
        <f t="shared" si="0"/>
        <v>118</v>
      </c>
    </row>
    <row r="13" spans="1:12" ht="14.25" thickBot="1" x14ac:dyDescent="0.2">
      <c r="A13" s="8" t="s">
        <v>318</v>
      </c>
      <c r="B13" s="81">
        <v>19</v>
      </c>
      <c r="C13" s="82">
        <v>32</v>
      </c>
      <c r="D13" s="9">
        <v>18</v>
      </c>
      <c r="E13" s="81">
        <v>9</v>
      </c>
      <c r="F13" s="82">
        <v>20</v>
      </c>
      <c r="G13" s="134">
        <v>9</v>
      </c>
      <c r="H13" s="111">
        <f t="shared" si="0"/>
        <v>107</v>
      </c>
    </row>
    <row r="14" spans="1:12" ht="15" thickTop="1" thickBot="1" x14ac:dyDescent="0.2">
      <c r="A14" s="89" t="s">
        <v>3</v>
      </c>
      <c r="B14" s="83">
        <f>SUM(B8:B13)</f>
        <v>198</v>
      </c>
      <c r="C14" s="84">
        <f t="shared" ref="C14:G14" si="1">SUM(C8:C13)</f>
        <v>886</v>
      </c>
      <c r="D14" s="85">
        <f t="shared" si="1"/>
        <v>308</v>
      </c>
      <c r="E14" s="83">
        <f t="shared" si="1"/>
        <v>273</v>
      </c>
      <c r="F14" s="84">
        <f t="shared" si="1"/>
        <v>487</v>
      </c>
      <c r="G14" s="210">
        <f t="shared" si="1"/>
        <v>347</v>
      </c>
      <c r="H14" s="113">
        <f t="shared" si="0"/>
        <v>2499</v>
      </c>
    </row>
    <row r="15" spans="1:12" x14ac:dyDescent="0.15">
      <c r="A15" s="228" t="s">
        <v>319</v>
      </c>
    </row>
    <row r="16" spans="1:12" ht="14.25" thickBot="1" x14ac:dyDescent="0.2">
      <c r="A16" s="228"/>
    </row>
    <row r="17" spans="1:8" ht="31.5" x14ac:dyDescent="0.15">
      <c r="A17" s="102" t="s">
        <v>320</v>
      </c>
      <c r="B17" s="90" t="s">
        <v>307</v>
      </c>
      <c r="C17" s="80" t="s">
        <v>308</v>
      </c>
      <c r="D17" s="209" t="s">
        <v>309</v>
      </c>
      <c r="E17" s="80" t="s">
        <v>310</v>
      </c>
      <c r="F17" s="80" t="s">
        <v>311</v>
      </c>
      <c r="G17" s="209" t="s">
        <v>312</v>
      </c>
      <c r="H17" s="270" t="s">
        <v>3</v>
      </c>
    </row>
    <row r="18" spans="1:8" x14ac:dyDescent="0.15">
      <c r="A18" s="3" t="s">
        <v>321</v>
      </c>
      <c r="B18" s="4">
        <v>25</v>
      </c>
      <c r="C18" s="5">
        <v>386</v>
      </c>
      <c r="D18" s="7">
        <v>105</v>
      </c>
      <c r="E18" s="5">
        <v>223</v>
      </c>
      <c r="F18" s="5">
        <v>228</v>
      </c>
      <c r="G18" s="7">
        <v>50</v>
      </c>
      <c r="H18" s="109">
        <f>SUM(B18:G18)</f>
        <v>1017</v>
      </c>
    </row>
    <row r="19" spans="1:8" x14ac:dyDescent="0.15">
      <c r="A19" s="3" t="s">
        <v>322</v>
      </c>
      <c r="B19" s="4">
        <v>47</v>
      </c>
      <c r="C19" s="5">
        <v>116</v>
      </c>
      <c r="D19" s="7">
        <v>21</v>
      </c>
      <c r="E19" s="5">
        <v>67</v>
      </c>
      <c r="F19" s="5">
        <v>89</v>
      </c>
      <c r="G19" s="7">
        <v>20</v>
      </c>
      <c r="H19" s="109">
        <f t="shared" ref="H19:H20" si="2">SUM(B19:G19)</f>
        <v>360</v>
      </c>
    </row>
    <row r="20" spans="1:8" ht="14.25" thickBot="1" x14ac:dyDescent="0.2">
      <c r="A20" s="8" t="s">
        <v>323</v>
      </c>
      <c r="B20" s="81">
        <v>46</v>
      </c>
      <c r="C20" s="82">
        <v>130</v>
      </c>
      <c r="D20" s="134">
        <v>30</v>
      </c>
      <c r="E20" s="82">
        <v>86</v>
      </c>
      <c r="F20" s="82">
        <v>100</v>
      </c>
      <c r="G20" s="134">
        <v>23</v>
      </c>
      <c r="H20" s="111">
        <f t="shared" si="2"/>
        <v>415</v>
      </c>
    </row>
    <row r="21" spans="1:8" ht="15" thickTop="1" thickBot="1" x14ac:dyDescent="0.2">
      <c r="A21" s="86" t="s">
        <v>3</v>
      </c>
      <c r="B21" s="83">
        <f>SUM(B18:B20)</f>
        <v>118</v>
      </c>
      <c r="C21" s="84">
        <f t="shared" ref="C21:G21" si="3">SUM(C18:C20)</f>
        <v>632</v>
      </c>
      <c r="D21" s="210">
        <f t="shared" si="3"/>
        <v>156</v>
      </c>
      <c r="E21" s="84">
        <f t="shared" si="3"/>
        <v>376</v>
      </c>
      <c r="F21" s="84">
        <f t="shared" si="3"/>
        <v>417</v>
      </c>
      <c r="G21" s="210">
        <f t="shared" si="3"/>
        <v>93</v>
      </c>
      <c r="H21" s="113">
        <f>SUM(B21:G21)</f>
        <v>1792</v>
      </c>
    </row>
    <row r="22" spans="1:8" x14ac:dyDescent="0.15">
      <c r="A22" s="228" t="s">
        <v>319</v>
      </c>
    </row>
    <row r="23" spans="1:8" ht="14.25" thickBot="1" x14ac:dyDescent="0.2"/>
    <row r="24" spans="1:8" ht="31.5" x14ac:dyDescent="0.15">
      <c r="A24" s="102" t="s">
        <v>324</v>
      </c>
      <c r="B24" s="90" t="s">
        <v>307</v>
      </c>
      <c r="C24" s="80" t="s">
        <v>308</v>
      </c>
      <c r="D24" s="209" t="s">
        <v>309</v>
      </c>
      <c r="E24" s="80" t="s">
        <v>310</v>
      </c>
      <c r="F24" s="80" t="s">
        <v>311</v>
      </c>
      <c r="G24" s="209" t="s">
        <v>312</v>
      </c>
      <c r="H24" s="270" t="s">
        <v>3</v>
      </c>
    </row>
    <row r="25" spans="1:8" x14ac:dyDescent="0.15">
      <c r="A25" s="3" t="s">
        <v>325</v>
      </c>
      <c r="B25" s="4">
        <v>10</v>
      </c>
      <c r="C25" s="5">
        <v>30</v>
      </c>
      <c r="D25" s="7">
        <v>11</v>
      </c>
      <c r="E25" s="5">
        <v>23</v>
      </c>
      <c r="F25" s="5">
        <v>18</v>
      </c>
      <c r="G25" s="7">
        <v>11</v>
      </c>
      <c r="H25" s="109">
        <f>SUM(B25:G25)</f>
        <v>103</v>
      </c>
    </row>
    <row r="26" spans="1:8" x14ac:dyDescent="0.15">
      <c r="A26" s="3" t="s">
        <v>326</v>
      </c>
      <c r="B26" s="4">
        <v>42</v>
      </c>
      <c r="C26" s="5">
        <v>74</v>
      </c>
      <c r="D26" s="7">
        <v>44</v>
      </c>
      <c r="E26" s="5">
        <v>71</v>
      </c>
      <c r="F26" s="5">
        <v>79</v>
      </c>
      <c r="G26" s="7">
        <v>68</v>
      </c>
      <c r="H26" s="109">
        <f t="shared" ref="H26:H29" si="4">SUM(B26:G26)</f>
        <v>378</v>
      </c>
    </row>
    <row r="27" spans="1:8" x14ac:dyDescent="0.15">
      <c r="A27" s="3" t="s">
        <v>327</v>
      </c>
      <c r="B27" s="4">
        <v>17</v>
      </c>
      <c r="C27" s="5">
        <v>21</v>
      </c>
      <c r="D27" s="7">
        <v>19</v>
      </c>
      <c r="E27" s="5">
        <v>21</v>
      </c>
      <c r="F27" s="5">
        <v>24</v>
      </c>
      <c r="G27" s="7">
        <v>29</v>
      </c>
      <c r="H27" s="109">
        <f t="shared" si="4"/>
        <v>131</v>
      </c>
    </row>
    <row r="28" spans="1:8" ht="21.75" thickBot="1" x14ac:dyDescent="0.2">
      <c r="A28" s="271" t="s">
        <v>328</v>
      </c>
      <c r="B28" s="81">
        <v>34</v>
      </c>
      <c r="C28" s="82">
        <v>79</v>
      </c>
      <c r="D28" s="134">
        <v>48</v>
      </c>
      <c r="E28" s="82">
        <v>60</v>
      </c>
      <c r="F28" s="82">
        <v>63</v>
      </c>
      <c r="G28" s="134">
        <v>65</v>
      </c>
      <c r="H28" s="111">
        <f t="shared" si="4"/>
        <v>349</v>
      </c>
    </row>
    <row r="29" spans="1:8" ht="15" thickTop="1" thickBot="1" x14ac:dyDescent="0.2">
      <c r="A29" s="89" t="s">
        <v>3</v>
      </c>
      <c r="B29" s="83">
        <f t="shared" ref="B29:G29" si="5">SUM(B25:B28)</f>
        <v>103</v>
      </c>
      <c r="C29" s="84">
        <f t="shared" si="5"/>
        <v>204</v>
      </c>
      <c r="D29" s="210">
        <f t="shared" si="5"/>
        <v>122</v>
      </c>
      <c r="E29" s="84">
        <f t="shared" si="5"/>
        <v>175</v>
      </c>
      <c r="F29" s="84">
        <f t="shared" si="5"/>
        <v>184</v>
      </c>
      <c r="G29" s="210">
        <f t="shared" si="5"/>
        <v>173</v>
      </c>
      <c r="H29" s="113">
        <f t="shared" si="4"/>
        <v>961</v>
      </c>
    </row>
    <row r="30" spans="1:8" x14ac:dyDescent="0.15">
      <c r="A30" s="228" t="s">
        <v>4</v>
      </c>
    </row>
    <row r="31" spans="1:8" x14ac:dyDescent="0.15">
      <c r="A31" s="228"/>
    </row>
    <row r="32" spans="1:8" ht="14.25" thickBot="1" x14ac:dyDescent="0.2">
      <c r="A32" t="s">
        <v>329</v>
      </c>
    </row>
    <row r="33" spans="1:12" ht="31.5" x14ac:dyDescent="0.15">
      <c r="A33" s="302" t="s">
        <v>330</v>
      </c>
      <c r="B33" s="303"/>
      <c r="C33" s="304"/>
      <c r="D33" s="90" t="s">
        <v>307</v>
      </c>
      <c r="E33" s="80" t="s">
        <v>308</v>
      </c>
      <c r="F33" s="209" t="s">
        <v>309</v>
      </c>
      <c r="G33" s="80" t="s">
        <v>310</v>
      </c>
      <c r="H33" s="80" t="s">
        <v>311</v>
      </c>
      <c r="I33" s="209" t="s">
        <v>312</v>
      </c>
      <c r="J33" s="270" t="s">
        <v>3</v>
      </c>
    </row>
    <row r="34" spans="1:12" ht="36.75" customHeight="1" thickBot="1" x14ac:dyDescent="0.2">
      <c r="A34" s="348" t="s">
        <v>331</v>
      </c>
      <c r="B34" s="348"/>
      <c r="C34" s="348"/>
      <c r="D34" s="4">
        <v>41</v>
      </c>
      <c r="E34" s="10">
        <v>208</v>
      </c>
      <c r="F34" s="7">
        <v>87</v>
      </c>
      <c r="G34" s="10">
        <v>230</v>
      </c>
      <c r="H34" s="10">
        <v>166</v>
      </c>
      <c r="I34" s="7">
        <v>25</v>
      </c>
      <c r="J34" s="109">
        <f>SUM(D34:I34)</f>
        <v>757</v>
      </c>
    </row>
    <row r="35" spans="1:12" ht="36.75" customHeight="1" x14ac:dyDescent="0.15">
      <c r="A35" s="349" t="s">
        <v>332</v>
      </c>
      <c r="B35" s="349"/>
      <c r="C35" s="349"/>
      <c r="D35" s="3">
        <v>7</v>
      </c>
      <c r="E35" s="11">
        <v>19</v>
      </c>
      <c r="F35" s="3">
        <v>14</v>
      </c>
      <c r="G35" s="11">
        <v>21</v>
      </c>
      <c r="H35" s="11">
        <v>25</v>
      </c>
      <c r="I35" s="4">
        <v>7</v>
      </c>
      <c r="J35" s="109">
        <f t="shared" ref="J35:J36" si="6">SUM(D35:I35)</f>
        <v>93</v>
      </c>
    </row>
    <row r="36" spans="1:12" ht="36.75" customHeight="1" x14ac:dyDescent="0.15">
      <c r="A36" s="348" t="s">
        <v>333</v>
      </c>
      <c r="B36" s="348"/>
      <c r="C36" s="348"/>
      <c r="D36" s="3">
        <v>14</v>
      </c>
      <c r="E36" s="3">
        <v>23</v>
      </c>
      <c r="F36" s="3">
        <v>10</v>
      </c>
      <c r="G36" s="3">
        <v>15</v>
      </c>
      <c r="H36" s="3">
        <v>24</v>
      </c>
      <c r="I36" s="4">
        <v>6</v>
      </c>
      <c r="J36" s="109">
        <f t="shared" si="6"/>
        <v>92</v>
      </c>
    </row>
    <row r="37" spans="1:12" x14ac:dyDescent="0.15">
      <c r="A37" s="272"/>
      <c r="B37" s="272"/>
      <c r="C37" s="272"/>
      <c r="D37" s="12"/>
      <c r="E37" s="12"/>
      <c r="F37" s="12"/>
      <c r="G37" s="12"/>
      <c r="H37" s="12"/>
      <c r="I37" s="12"/>
      <c r="J37" s="12"/>
    </row>
    <row r="38" spans="1:12" ht="14.25" thickBot="1" x14ac:dyDescent="0.2">
      <c r="A38" t="s">
        <v>334</v>
      </c>
    </row>
    <row r="39" spans="1:12" ht="31.5" x14ac:dyDescent="0.15">
      <c r="A39" s="346" t="s">
        <v>261</v>
      </c>
      <c r="B39" s="346"/>
      <c r="C39" s="90" t="s">
        <v>307</v>
      </c>
      <c r="D39" s="80" t="s">
        <v>308</v>
      </c>
      <c r="E39" s="78" t="s">
        <v>309</v>
      </c>
      <c r="F39" s="79" t="s">
        <v>310</v>
      </c>
      <c r="G39" s="80" t="s">
        <v>311</v>
      </c>
      <c r="H39" s="209" t="s">
        <v>312</v>
      </c>
      <c r="I39" s="270" t="s">
        <v>3</v>
      </c>
    </row>
    <row r="40" spans="1:12" ht="14.25" thickBot="1" x14ac:dyDescent="0.2">
      <c r="A40" s="344" t="s">
        <v>335</v>
      </c>
      <c r="B40" s="345"/>
      <c r="C40" s="4">
        <v>11</v>
      </c>
      <c r="D40" s="10">
        <v>59</v>
      </c>
      <c r="E40" s="6">
        <v>20</v>
      </c>
      <c r="F40" s="4">
        <v>13</v>
      </c>
      <c r="G40" s="10">
        <v>32</v>
      </c>
      <c r="H40" s="7">
        <v>7</v>
      </c>
      <c r="I40" s="109">
        <f>SUM(C40:H40)</f>
        <v>142</v>
      </c>
    </row>
    <row r="41" spans="1:12" x14ac:dyDescent="0.15">
      <c r="A41" s="273"/>
      <c r="B41" s="273"/>
      <c r="C41" s="12"/>
      <c r="D41" s="12"/>
      <c r="E41" s="12"/>
      <c r="F41" s="12"/>
      <c r="G41" s="12"/>
      <c r="H41" s="12"/>
      <c r="I41" s="12"/>
    </row>
    <row r="42" spans="1:12" ht="14.25" thickBot="1" x14ac:dyDescent="0.2">
      <c r="A42" t="s">
        <v>336</v>
      </c>
    </row>
    <row r="43" spans="1:12" ht="31.5" x14ac:dyDescent="0.15">
      <c r="A43" s="346" t="s">
        <v>262</v>
      </c>
      <c r="B43" s="346"/>
      <c r="C43" s="90" t="s">
        <v>307</v>
      </c>
      <c r="D43" s="80" t="s">
        <v>308</v>
      </c>
      <c r="E43" s="78" t="s">
        <v>309</v>
      </c>
      <c r="F43" s="79" t="s">
        <v>310</v>
      </c>
      <c r="G43" s="80" t="s">
        <v>311</v>
      </c>
      <c r="H43" s="80" t="s">
        <v>312</v>
      </c>
      <c r="I43" s="78" t="s">
        <v>3</v>
      </c>
    </row>
    <row r="44" spans="1:12" ht="14.25" thickBot="1" x14ac:dyDescent="0.2">
      <c r="A44" s="347" t="s">
        <v>337</v>
      </c>
      <c r="B44" s="347"/>
      <c r="C44" s="4">
        <v>49</v>
      </c>
      <c r="D44" s="10">
        <v>282</v>
      </c>
      <c r="E44" s="6">
        <v>94</v>
      </c>
      <c r="F44" s="4">
        <v>106</v>
      </c>
      <c r="G44" s="10">
        <v>178</v>
      </c>
      <c r="H44" s="10">
        <v>183</v>
      </c>
      <c r="I44" s="6">
        <f>SUM(C44:H44)</f>
        <v>892</v>
      </c>
    </row>
    <row r="45" spans="1:12" ht="14.25" thickBot="1" x14ac:dyDescent="0.2"/>
    <row r="46" spans="1:12" ht="20.100000000000001" customHeight="1" thickTop="1" x14ac:dyDescent="0.15">
      <c r="A46" s="99" t="s">
        <v>116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4"/>
    </row>
    <row r="47" spans="1:12" s="1" customFormat="1" ht="20.100000000000001" customHeight="1" x14ac:dyDescent="0.15">
      <c r="A47" s="15" t="s">
        <v>338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1:12" s="1" customFormat="1" ht="20.100000000000001" customHeight="1" x14ac:dyDescent="0.15">
      <c r="A48" s="15" t="s">
        <v>339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/>
    </row>
    <row r="49" spans="1:12" s="1" customFormat="1" ht="20.100000000000001" customHeight="1" x14ac:dyDescent="0.15">
      <c r="A49" s="15" t="s">
        <v>340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7"/>
    </row>
    <row r="50" spans="1:12" s="1" customFormat="1" ht="20.100000000000001" customHeight="1" thickBot="1" x14ac:dyDescent="0.2">
      <c r="A50" s="18" t="s">
        <v>341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284"/>
    </row>
    <row r="51" spans="1:12" ht="14.25" thickTop="1" x14ac:dyDescent="0.15"/>
  </sheetData>
  <mergeCells count="9">
    <mergeCell ref="A40:B40"/>
    <mergeCell ref="A43:B43"/>
    <mergeCell ref="A44:B44"/>
    <mergeCell ref="A2:L2"/>
    <mergeCell ref="A33:C33"/>
    <mergeCell ref="A34:C34"/>
    <mergeCell ref="A35:C35"/>
    <mergeCell ref="A36:C36"/>
    <mergeCell ref="A39:B39"/>
  </mergeCells>
  <phoneticPr fontId="1"/>
  <pageMargins left="0.7" right="0.7" top="0.75" bottom="0.75" header="0.3" footer="0.3"/>
  <pageSetup paperSize="9" scale="8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view="pageBreakPreview" zoomScaleNormal="100" zoomScaleSheetLayoutView="100" workbookViewId="0">
      <selection activeCell="N109" sqref="N109"/>
    </sheetView>
  </sheetViews>
  <sheetFormatPr defaultRowHeight="13.5" x14ac:dyDescent="0.15"/>
  <sheetData>
    <row r="1" spans="1:12" s="1" customFormat="1" ht="24.75" customHeight="1" x14ac:dyDescent="0.15">
      <c r="A1" s="2" t="s">
        <v>342</v>
      </c>
    </row>
    <row r="2" spans="1:12" ht="56.25" customHeight="1" x14ac:dyDescent="0.15">
      <c r="A2" s="292" t="s">
        <v>343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6"/>
    </row>
    <row r="6" spans="1:12" x14ac:dyDescent="0.15">
      <c r="A6" t="s">
        <v>344</v>
      </c>
    </row>
    <row r="7" spans="1:12" x14ac:dyDescent="0.15">
      <c r="A7" s="353"/>
      <c r="B7" s="353"/>
      <c r="C7" s="353"/>
      <c r="D7" s="274" t="s">
        <v>345</v>
      </c>
      <c r="E7" s="275" t="s">
        <v>346</v>
      </c>
      <c r="F7" s="275" t="s">
        <v>347</v>
      </c>
      <c r="G7" s="275" t="s">
        <v>348</v>
      </c>
      <c r="H7" s="275" t="s">
        <v>349</v>
      </c>
      <c r="I7" s="275" t="s">
        <v>350</v>
      </c>
      <c r="J7" s="275" t="s">
        <v>351</v>
      </c>
      <c r="K7" s="276" t="s">
        <v>352</v>
      </c>
      <c r="L7" s="277" t="s">
        <v>3</v>
      </c>
    </row>
    <row r="8" spans="1:12" ht="14.25" thickBot="1" x14ac:dyDescent="0.2">
      <c r="A8" s="354" t="s">
        <v>353</v>
      </c>
      <c r="B8" s="354"/>
      <c r="C8" s="354"/>
      <c r="D8" s="278">
        <v>346</v>
      </c>
      <c r="E8" s="3">
        <v>99</v>
      </c>
      <c r="F8" s="3">
        <v>16</v>
      </c>
      <c r="G8" s="3">
        <v>15</v>
      </c>
      <c r="H8" s="3">
        <v>8</v>
      </c>
      <c r="I8" s="3">
        <v>23</v>
      </c>
      <c r="J8" s="3">
        <v>66</v>
      </c>
      <c r="K8" s="4">
        <v>8</v>
      </c>
      <c r="L8" s="111">
        <f>SUM(D8:K8)</f>
        <v>581</v>
      </c>
    </row>
    <row r="9" spans="1:12" ht="14.25" thickBot="1" x14ac:dyDescent="0.2">
      <c r="A9" s="354" t="s">
        <v>354</v>
      </c>
      <c r="B9" s="354"/>
      <c r="C9" s="354"/>
      <c r="D9" s="278">
        <v>142</v>
      </c>
      <c r="E9" s="3">
        <v>39</v>
      </c>
      <c r="F9" s="3">
        <v>182</v>
      </c>
      <c r="G9" s="3">
        <v>369</v>
      </c>
      <c r="H9" s="3">
        <v>397</v>
      </c>
      <c r="I9" s="3">
        <v>73</v>
      </c>
      <c r="J9" s="3">
        <v>206</v>
      </c>
      <c r="K9" s="4">
        <v>68</v>
      </c>
      <c r="L9" s="49">
        <f t="shared" ref="L9:L13" si="0">SUM(D9:K9)</f>
        <v>1476</v>
      </c>
    </row>
    <row r="10" spans="1:12" x14ac:dyDescent="0.15">
      <c r="A10" s="354" t="s">
        <v>355</v>
      </c>
      <c r="B10" s="354"/>
      <c r="C10" s="354"/>
      <c r="D10" s="278">
        <v>41</v>
      </c>
      <c r="E10" s="3">
        <v>22</v>
      </c>
      <c r="F10" s="3">
        <v>27</v>
      </c>
      <c r="G10" s="3">
        <v>17</v>
      </c>
      <c r="H10" s="3">
        <v>5</v>
      </c>
      <c r="I10" s="3">
        <v>38</v>
      </c>
      <c r="J10" s="3">
        <v>16</v>
      </c>
      <c r="K10" s="4">
        <v>16</v>
      </c>
      <c r="L10" s="279">
        <f t="shared" si="0"/>
        <v>182</v>
      </c>
    </row>
    <row r="11" spans="1:12" x14ac:dyDescent="0.15">
      <c r="A11" s="354" t="s">
        <v>356</v>
      </c>
      <c r="B11" s="354"/>
      <c r="C11" s="354"/>
      <c r="D11" s="278">
        <v>112</v>
      </c>
      <c r="E11" s="3">
        <v>145</v>
      </c>
      <c r="F11" s="3">
        <v>101</v>
      </c>
      <c r="G11" s="3">
        <v>66</v>
      </c>
      <c r="H11" s="3">
        <v>116</v>
      </c>
      <c r="I11" s="3">
        <v>51</v>
      </c>
      <c r="J11" s="3">
        <v>45</v>
      </c>
      <c r="K11" s="4">
        <v>105</v>
      </c>
      <c r="L11" s="109">
        <f t="shared" si="0"/>
        <v>741</v>
      </c>
    </row>
    <row r="12" spans="1:12" ht="14.25" thickBot="1" x14ac:dyDescent="0.2">
      <c r="A12" s="350" t="s">
        <v>357</v>
      </c>
      <c r="B12" s="350"/>
      <c r="C12" s="350"/>
      <c r="D12" s="280"/>
      <c r="E12" s="8">
        <v>5</v>
      </c>
      <c r="F12" s="8">
        <v>16</v>
      </c>
      <c r="G12" s="8">
        <v>35</v>
      </c>
      <c r="H12" s="8">
        <v>19</v>
      </c>
      <c r="I12" s="8">
        <v>15</v>
      </c>
      <c r="J12" s="8">
        <v>2</v>
      </c>
      <c r="K12" s="81">
        <v>3</v>
      </c>
      <c r="L12" s="111">
        <f t="shared" si="0"/>
        <v>95</v>
      </c>
    </row>
    <row r="13" spans="1:12" ht="15" thickTop="1" thickBot="1" x14ac:dyDescent="0.2">
      <c r="A13" s="351" t="s">
        <v>3</v>
      </c>
      <c r="B13" s="351"/>
      <c r="C13" s="352"/>
      <c r="D13" s="49">
        <f>SUM(D8:D12)</f>
        <v>641</v>
      </c>
      <c r="E13" s="85">
        <f t="shared" ref="E13:K13" si="1">SUM(E8:E12)</f>
        <v>310</v>
      </c>
      <c r="F13" s="86">
        <f t="shared" si="1"/>
        <v>342</v>
      </c>
      <c r="G13" s="86">
        <f t="shared" si="1"/>
        <v>502</v>
      </c>
      <c r="H13" s="86">
        <f t="shared" si="1"/>
        <v>545</v>
      </c>
      <c r="I13" s="86">
        <f t="shared" si="1"/>
        <v>200</v>
      </c>
      <c r="J13" s="86">
        <f t="shared" si="1"/>
        <v>335</v>
      </c>
      <c r="K13" s="83">
        <f t="shared" si="1"/>
        <v>200</v>
      </c>
      <c r="L13" s="113">
        <f t="shared" si="0"/>
        <v>3075</v>
      </c>
    </row>
    <row r="14" spans="1:12" ht="14.25" thickBot="1" x14ac:dyDescent="0.2"/>
    <row r="15" spans="1:12" ht="20.100000000000001" customHeight="1" thickTop="1" x14ac:dyDescent="0.15">
      <c r="A15" s="99" t="s">
        <v>358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</row>
    <row r="16" spans="1:12" s="1" customFormat="1" ht="20.100000000000001" customHeight="1" x14ac:dyDescent="0.15">
      <c r="A16" s="15" t="s">
        <v>359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</row>
    <row r="17" spans="1:12" s="1" customFormat="1" ht="20.100000000000001" customHeight="1" thickBot="1" x14ac:dyDescent="0.2">
      <c r="A17" s="18" t="s">
        <v>360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20"/>
    </row>
    <row r="18" spans="1:12" ht="14.25" thickTop="1" x14ac:dyDescent="0.15"/>
    <row r="66" spans="12:12" ht="17.25" x14ac:dyDescent="0.2">
      <c r="L66" s="282"/>
    </row>
  </sheetData>
  <mergeCells count="8">
    <mergeCell ref="A12:C12"/>
    <mergeCell ref="A13:C13"/>
    <mergeCell ref="A2:L2"/>
    <mergeCell ref="A7:C7"/>
    <mergeCell ref="A8:C8"/>
    <mergeCell ref="A9:C9"/>
    <mergeCell ref="A10:C10"/>
    <mergeCell ref="A11:C11"/>
  </mergeCells>
  <phoneticPr fontId="1"/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①</vt:lpstr>
      <vt:lpstr>②</vt:lpstr>
      <vt:lpstr>③</vt:lpstr>
      <vt:lpstr>④</vt:lpstr>
      <vt:lpstr>➄</vt:lpstr>
      <vt:lpstr>⑥</vt:lpstr>
      <vt:lpstr>⑦</vt:lpstr>
      <vt:lpstr>①!Print_Area</vt:lpstr>
      <vt:lpstr>②!Print_Area</vt:lpstr>
      <vt:lpstr>③!Print_Area</vt:lpstr>
      <vt:lpstr>④!Print_Area</vt:lpstr>
      <vt:lpstr>'➄'!Print_Area</vt:lpstr>
      <vt:lpstr>⑥!Print_Area</vt:lpstr>
      <vt:lpstr>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2019-07-24T05:55:11Z</dcterms:modified>
</cp:coreProperties>
</file>