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activeTab="4"/>
  </bookViews>
  <sheets>
    <sheet name="項目①" sheetId="13" r:id="rId1"/>
    <sheet name="項目②" sheetId="9" r:id="rId2"/>
    <sheet name="項目②(参考）" sheetId="10" r:id="rId3"/>
    <sheet name="項目③" sheetId="4" r:id="rId4"/>
    <sheet name="項目④最終" sheetId="8" r:id="rId5"/>
  </sheets>
  <definedNames>
    <definedName name="_xlnm.Print_Area" localSheetId="1">項目②!$A$1:$R$40</definedName>
    <definedName name="_xlnm.Print_Area" localSheetId="2">'項目②(参考）'!$A$1:$R$32</definedName>
    <definedName name="_xlnm.Print_Titles" localSheetId="0">項目①!$5:$6</definedName>
  </definedNames>
  <calcPr calcId="145621"/>
</workbook>
</file>

<file path=xl/calcChain.xml><?xml version="1.0" encoding="utf-8"?>
<calcChain xmlns="http://schemas.openxmlformats.org/spreadsheetml/2006/main">
  <c r="T9" i="10" l="1"/>
  <c r="U9" i="10"/>
  <c r="V9" i="10"/>
  <c r="W9" i="10"/>
  <c r="X9" i="10"/>
  <c r="Y9" i="10"/>
  <c r="F6" i="10" l="1"/>
  <c r="D6" i="10"/>
  <c r="Y15" i="9"/>
  <c r="X15" i="9"/>
  <c r="W15" i="9"/>
  <c r="V15" i="9"/>
  <c r="Y14" i="9"/>
  <c r="X14" i="9"/>
  <c r="W14" i="9"/>
  <c r="V14" i="9"/>
  <c r="U14" i="9"/>
  <c r="T14" i="9"/>
  <c r="H11" i="9"/>
  <c r="D11" i="9"/>
  <c r="F6" i="9"/>
  <c r="AH18" i="8" l="1"/>
  <c r="AI18" i="8" s="1"/>
  <c r="W18" i="8"/>
  <c r="X18" i="8" s="1"/>
  <c r="O18" i="8"/>
  <c r="AH17" i="8"/>
  <c r="AE17" i="8"/>
  <c r="W17" i="8"/>
  <c r="X17" i="8" s="1"/>
  <c r="O17" i="8"/>
  <c r="AH16" i="8"/>
  <c r="AI16" i="8" s="1"/>
  <c r="W16" i="8"/>
  <c r="X16" i="8" s="1"/>
  <c r="O16" i="8"/>
  <c r="AH15" i="8"/>
  <c r="AE15" i="8"/>
  <c r="V15" i="8"/>
  <c r="W15" i="8" s="1"/>
  <c r="X15" i="8" s="1"/>
  <c r="O15" i="8"/>
  <c r="AG14" i="8"/>
  <c r="AG13" i="8" s="1"/>
  <c r="AF14" i="8"/>
  <c r="AD14" i="8"/>
  <c r="U14" i="8"/>
  <c r="U13" i="8" s="1"/>
  <c r="N14" i="8"/>
  <c r="N13" i="8" s="1"/>
  <c r="AH12" i="8"/>
  <c r="AI12" i="8" s="1"/>
  <c r="U12" i="8"/>
  <c r="W12" i="8" s="1"/>
  <c r="X12" i="8" s="1"/>
  <c r="O12" i="8"/>
  <c r="AG11" i="8"/>
  <c r="AH11" i="8" s="1"/>
  <c r="AE11" i="8"/>
  <c r="W11" i="8"/>
  <c r="X11" i="8" s="1"/>
  <c r="O11" i="8"/>
  <c r="AG10" i="8"/>
  <c r="AH10" i="8" s="1"/>
  <c r="AI10" i="8" s="1"/>
  <c r="AE10" i="8"/>
  <c r="W10" i="8"/>
  <c r="X10" i="8" s="1"/>
  <c r="O10" i="8"/>
  <c r="AG9" i="8"/>
  <c r="AE9" i="8"/>
  <c r="W9" i="8"/>
  <c r="X9" i="8" s="1"/>
  <c r="O9" i="8"/>
  <c r="AF8" i="8"/>
  <c r="AD8" i="8"/>
  <c r="V8" i="8"/>
  <c r="V7" i="8" s="1"/>
  <c r="U8" i="8"/>
  <c r="N8" i="8"/>
  <c r="N7" i="8" s="1"/>
  <c r="N23" i="8" s="1"/>
  <c r="O23" i="8" s="1"/>
  <c r="W8" i="8" l="1"/>
  <c r="X8" i="8" s="1"/>
  <c r="AH14" i="8"/>
  <c r="AI14" i="8" s="1"/>
  <c r="AE14" i="8"/>
  <c r="AE13" i="8" s="1"/>
  <c r="AG8" i="8"/>
  <c r="AG7" i="8" s="1"/>
  <c r="AG23" i="8" s="1"/>
  <c r="AF13" i="8"/>
  <c r="AH13" i="8" s="1"/>
  <c r="AI13" i="8" s="1"/>
  <c r="O8" i="8"/>
  <c r="O7" i="8" s="1"/>
  <c r="O14" i="8"/>
  <c r="O13" i="8" s="1"/>
  <c r="AD13" i="8"/>
  <c r="V14" i="8"/>
  <c r="V13" i="8" s="1"/>
  <c r="V23" i="8" s="1"/>
  <c r="U7" i="8"/>
  <c r="AD7" i="8"/>
  <c r="AF7" i="8"/>
  <c r="N22" i="8"/>
  <c r="O22" i="8" s="1"/>
  <c r="AH9" i="8"/>
  <c r="AI9" i="8" s="1"/>
  <c r="AE8" i="8"/>
  <c r="AE7" i="8" s="1"/>
  <c r="AH8" i="8" l="1"/>
  <c r="AG22" i="8"/>
  <c r="W14" i="8"/>
  <c r="X14" i="8" s="1"/>
  <c r="W13" i="8"/>
  <c r="X13" i="8" s="1"/>
  <c r="V22" i="8"/>
  <c r="AD22" i="8"/>
  <c r="AD23" i="8"/>
  <c r="AE22" i="8"/>
  <c r="AE23" i="8"/>
  <c r="U23" i="8"/>
  <c r="W23" i="8" s="1"/>
  <c r="X23" i="8" s="1"/>
  <c r="U22" i="8"/>
  <c r="W7" i="8"/>
  <c r="X7" i="8" s="1"/>
  <c r="AH7" i="8"/>
  <c r="AF23" i="8"/>
  <c r="AF22" i="8"/>
  <c r="W22" i="8" l="1"/>
  <c r="X22" i="8" s="1"/>
  <c r="AI23" i="8" l="1"/>
</calcChain>
</file>

<file path=xl/sharedStrings.xml><?xml version="1.0" encoding="utf-8"?>
<sst xmlns="http://schemas.openxmlformats.org/spreadsheetml/2006/main" count="433" uniqueCount="224">
  <si>
    <t>大阪府中央卸売市場　経営展望の進捗状況</t>
    <rPh sb="0" eb="3">
      <t>オオサカフ</t>
    </rPh>
    <rPh sb="3" eb="5">
      <t>チュウオウ</t>
    </rPh>
    <rPh sb="5" eb="7">
      <t>オロシウリ</t>
    </rPh>
    <rPh sb="7" eb="9">
      <t>シジョウ</t>
    </rPh>
    <rPh sb="10" eb="12">
      <t>ケイエイ</t>
    </rPh>
    <rPh sb="12" eb="14">
      <t>テンボウ</t>
    </rPh>
    <rPh sb="15" eb="17">
      <t>シンチョク</t>
    </rPh>
    <rPh sb="17" eb="19">
      <t>ジョウキョウ</t>
    </rPh>
    <phoneticPr fontId="1"/>
  </si>
  <si>
    <t>経営展望における基本戦略</t>
    <rPh sb="0" eb="2">
      <t>ケイエイ</t>
    </rPh>
    <rPh sb="2" eb="4">
      <t>テンボウ</t>
    </rPh>
    <rPh sb="8" eb="10">
      <t>キホン</t>
    </rPh>
    <rPh sb="10" eb="12">
      <t>センリャク</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</si>
  <si>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</si>
  <si>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</si>
  <si>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</si>
  <si>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</si>
  <si>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</si>
  <si>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</si>
  <si>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</si>
  <si>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</si>
  <si>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</si>
  <si>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</si>
  <si>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</si>
  <si>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</si>
  <si>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</si>
  <si>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施設整備の名称</t>
    <rPh sb="0" eb="2">
      <t>シセツ</t>
    </rPh>
    <rPh sb="2" eb="4">
      <t>セイビ</t>
    </rPh>
    <rPh sb="5" eb="7">
      <t>メイショウ</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</si>
  <si>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</si>
  <si>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</si>
  <si>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平成24年度終了。</t>
    <rPh sb="0" eb="2">
      <t>ヘイセイ</t>
    </rPh>
    <rPh sb="4" eb="5">
      <t>ネン</t>
    </rPh>
    <rPh sb="5" eb="6">
      <t>ド</t>
    </rPh>
    <rPh sb="6" eb="8">
      <t>シュウリョウ</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</si>
  <si>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</si>
  <si>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平成24年度から工事開始（平成28年度まで）。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</si>
  <si>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低圧幹線（バスダクト）設備改修工事</t>
    <rPh sb="0" eb="2">
      <t>テイアツ</t>
    </rPh>
    <rPh sb="2" eb="4">
      <t>カンセン</t>
    </rPh>
    <rPh sb="11" eb="13">
      <t>セツビ</t>
    </rPh>
    <rPh sb="13" eb="15">
      <t>カイシュウ</t>
    </rPh>
    <rPh sb="15" eb="17">
      <t>コウジ</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</si>
  <si>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</si>
  <si>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</si>
  <si>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冷蔵庫棟耐震改修工事</t>
    <rPh sb="0" eb="3">
      <t>レイゾウコ</t>
    </rPh>
    <rPh sb="3" eb="4">
      <t>トウ</t>
    </rPh>
    <rPh sb="4" eb="6">
      <t>タイシン</t>
    </rPh>
    <rPh sb="6" eb="8">
      <t>カイシュウ</t>
    </rPh>
    <rPh sb="8" eb="10">
      <t>コウジ</t>
    </rPh>
    <phoneticPr fontId="1"/>
  </si>
  <si>
    <t>管理棟耐震改修工事</t>
    <rPh sb="0" eb="2">
      <t>カンリ</t>
    </rPh>
    <rPh sb="2" eb="3">
      <t>トウ</t>
    </rPh>
    <rPh sb="3" eb="5">
      <t>タイシン</t>
    </rPh>
    <rPh sb="5" eb="7">
      <t>カイシュウ</t>
    </rPh>
    <rPh sb="7" eb="9">
      <t>コウジ</t>
    </rPh>
    <phoneticPr fontId="1"/>
  </si>
  <si>
    <t>平成25年度に実施設計。平成26年度から工事開始（平成27年度まで）。</t>
    <rPh sb="0" eb="2">
      <t>ヘイセイ</t>
    </rPh>
    <rPh sb="4" eb="5">
      <t>ネン</t>
    </rPh>
    <rPh sb="5" eb="6">
      <t>ド</t>
    </rPh>
    <rPh sb="7" eb="9">
      <t>ジッシ</t>
    </rPh>
    <rPh sb="9" eb="11">
      <t>セッケイ</t>
    </rPh>
    <rPh sb="12" eb="14">
      <t>ヘイセイ</t>
    </rPh>
    <rPh sb="16" eb="18">
      <t>ネンド</t>
    </rPh>
    <rPh sb="20" eb="22">
      <t>コウジ</t>
    </rPh>
    <rPh sb="22" eb="24">
      <t>カイシ</t>
    </rPh>
    <rPh sb="25" eb="27">
      <t>ヘイセイ</t>
    </rPh>
    <rPh sb="29" eb="30">
      <t>ネン</t>
    </rPh>
    <rPh sb="30" eb="31">
      <t>ド</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</si>
  <si>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</si>
  <si>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</si>
  <si>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平成24年度に基本設計。平成25年度に実施設計。平成26年度に工事。</t>
    <rPh sb="0" eb="2">
      <t>ヘイセイ</t>
    </rPh>
    <rPh sb="4" eb="5">
      <t>ネン</t>
    </rPh>
    <rPh sb="5" eb="6">
      <t>ド</t>
    </rPh>
    <rPh sb="7" eb="9">
      <t>キホン</t>
    </rPh>
    <rPh sb="9" eb="11">
      <t>セッケイ</t>
    </rPh>
    <rPh sb="12" eb="14">
      <t>ヘイセイ</t>
    </rPh>
    <rPh sb="16" eb="17">
      <t>ネン</t>
    </rPh>
    <rPh sb="17" eb="18">
      <t>ド</t>
    </rPh>
    <rPh sb="19" eb="21">
      <t>ジッシ</t>
    </rPh>
    <rPh sb="21" eb="23">
      <t>セッケイ</t>
    </rPh>
    <rPh sb="24" eb="26">
      <t>ヘイセイ</t>
    </rPh>
    <rPh sb="28" eb="30">
      <t>ネンド</t>
    </rPh>
    <rPh sb="31" eb="33">
      <t>コウジ</t>
    </rPh>
    <phoneticPr fontId="1"/>
  </si>
  <si>
    <t>（単位：百万円）</t>
    <rPh sb="1" eb="3">
      <t>タンイ</t>
    </rPh>
    <rPh sb="4" eb="7">
      <t>ヒャクマンエン</t>
    </rPh>
    <phoneticPr fontId="1"/>
  </si>
  <si>
    <t>市場事業収益</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</si>
  <si>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</si>
  <si>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</si>
  <si>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</si>
  <si>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</si>
  <si>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</si>
  <si>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市場事業費用</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</si>
  <si>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</si>
  <si>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</si>
  <si>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減価償却費</t>
    <rPh sb="0" eb="2">
      <t>ゲンカ</t>
    </rPh>
    <rPh sb="2" eb="4">
      <t>ショウキャク</t>
    </rPh>
    <rPh sb="4" eb="5">
      <t>ヒ</t>
    </rPh>
    <phoneticPr fontId="1"/>
  </si>
  <si>
    <t>営業外費用</t>
    <rPh sb="0" eb="3">
      <t>エイギョウガイ</t>
    </rPh>
    <rPh sb="3" eb="5">
      <t>ヒヨウ</t>
    </rPh>
    <phoneticPr fontId="1"/>
  </si>
  <si>
    <t>予備費</t>
    <rPh sb="0" eb="3">
      <t>ヨビヒ</t>
    </rPh>
    <phoneticPr fontId="1"/>
  </si>
  <si>
    <t>単年度損益</t>
    <rPh sb="0" eb="3">
      <t>タンネンド</t>
    </rPh>
    <rPh sb="3" eb="5">
      <t>ソンエキ</t>
    </rPh>
    <phoneticPr fontId="1"/>
  </si>
  <si>
    <t>減価償却を除いた
資金ベースの収支差額</t>
    <rPh sb="0" eb="2">
      <t>ゲンカ</t>
    </rPh>
    <rPh sb="2" eb="4">
      <t>ショウキャク</t>
    </rPh>
    <rPh sb="5" eb="6">
      <t>ノゾ</t>
    </rPh>
    <rPh sb="9" eb="11">
      <t>シキン</t>
    </rPh>
    <rPh sb="15" eb="17">
      <t>シュウシ</t>
    </rPh>
    <rPh sb="17" eb="19">
      <t>サガク</t>
    </rPh>
    <phoneticPr fontId="1"/>
  </si>
  <si>
    <t>【平成24年度決算】</t>
    <rPh sb="1" eb="3">
      <t>ヘイセイ</t>
    </rPh>
    <rPh sb="5" eb="6">
      <t>ネン</t>
    </rPh>
    <rPh sb="6" eb="7">
      <t>ド</t>
    </rPh>
    <rPh sb="7" eb="9">
      <t>ケッサン</t>
    </rPh>
    <phoneticPr fontId="1"/>
  </si>
  <si>
    <t>開設者</t>
    <rPh sb="0" eb="3">
      <t>カイセツシャ</t>
    </rPh>
    <phoneticPr fontId="1"/>
  </si>
  <si>
    <t>指定管理者</t>
    <rPh sb="0" eb="2">
      <t>シテイ</t>
    </rPh>
    <rPh sb="2" eb="5">
      <t>カンリシャ</t>
    </rPh>
    <phoneticPr fontId="1"/>
  </si>
  <si>
    <t>合　計</t>
    <rPh sb="0" eb="1">
      <t>ゴウ</t>
    </rPh>
    <rPh sb="2" eb="3">
      <t>ケイ</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</si>
  <si>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</si>
  <si>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</si>
  <si>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</si>
  <si>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</si>
  <si>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</si>
  <si>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②新規仲卸業者の誘致の検討</t>
    <rPh sb="1" eb="3">
      <t>シンキ</t>
    </rPh>
    <rPh sb="3" eb="4">
      <t>ナカ</t>
    </rPh>
    <rPh sb="4" eb="5">
      <t>オロシ</t>
    </rPh>
    <rPh sb="5" eb="7">
      <t>ギョウシャ</t>
    </rPh>
    <rPh sb="8" eb="10">
      <t>ユウチ</t>
    </rPh>
    <rPh sb="11" eb="13">
      <t>ケントウ</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</si>
  <si>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</si>
  <si>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</si>
  <si>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</si>
  <si>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</si>
  <si>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</si>
  <si>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</si>
  <si>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</si>
  <si>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</si>
  <si>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</si>
  <si>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</si>
  <si>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</si>
  <si>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②荷捌き場、駐車場の再編整備</t>
    <rPh sb="1" eb="3">
      <t>ニサバ</t>
    </rPh>
    <rPh sb="4" eb="5">
      <t>バ</t>
    </rPh>
    <rPh sb="6" eb="9">
      <t>チュウシャジョウ</t>
    </rPh>
    <rPh sb="10" eb="12">
      <t>サイヘン</t>
    </rPh>
    <rPh sb="12" eb="14">
      <t>セイビ</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</si>
  <si>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</si>
  <si>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　経営展望の収支計画と比較するために作成した決算数値</t>
    <rPh sb="2" eb="4">
      <t>ケイエイ</t>
    </rPh>
    <rPh sb="4" eb="6">
      <t>テンボウ</t>
    </rPh>
    <rPh sb="7" eb="9">
      <t>シュウシ</t>
    </rPh>
    <rPh sb="9" eb="11">
      <t>ケイカク</t>
    </rPh>
    <rPh sb="12" eb="14">
      <t>ヒカク</t>
    </rPh>
    <rPh sb="19" eb="21">
      <t>サクセイ</t>
    </rPh>
    <rPh sb="23" eb="25">
      <t>ケッサン</t>
    </rPh>
    <rPh sb="25" eb="27">
      <t>スウチ</t>
    </rPh>
    <phoneticPr fontId="1"/>
  </si>
  <si>
    <t>※　開設者と指定管理者の決算額を合計し、重複する納付金を控除</t>
    <rPh sb="2" eb="5">
      <t>カイセツシャ</t>
    </rPh>
    <rPh sb="6" eb="8">
      <t>シテイ</t>
    </rPh>
    <rPh sb="8" eb="11">
      <t>カンリシャ</t>
    </rPh>
    <rPh sb="12" eb="14">
      <t>ケッサン</t>
    </rPh>
    <rPh sb="14" eb="15">
      <t>ガク</t>
    </rPh>
    <rPh sb="16" eb="18">
      <t>ゴウケイ</t>
    </rPh>
    <rPh sb="20" eb="22">
      <t>チョウフク</t>
    </rPh>
    <rPh sb="24" eb="27">
      <t>ノウフキン</t>
    </rPh>
    <rPh sb="28" eb="30">
      <t>コウジョ</t>
    </rPh>
    <phoneticPr fontId="1"/>
  </si>
  <si>
    <t>決算</t>
    <rPh sb="0" eb="2">
      <t>ケッサン</t>
    </rPh>
    <phoneticPr fontId="1"/>
  </si>
  <si>
    <t>○</t>
    <phoneticPr fontId="1"/>
  </si>
  <si>
    <t>△</t>
    <phoneticPr fontId="1"/>
  </si>
  <si>
    <t>不法駐車を立体駐車場・既存駐車場への誘導を図った。</t>
    <rPh sb="0" eb="2">
      <t>フホウ</t>
    </rPh>
    <rPh sb="2" eb="4">
      <t>チュウシャ</t>
    </rPh>
    <rPh sb="5" eb="7">
      <t>リッタイ</t>
    </rPh>
    <rPh sb="7" eb="10">
      <t>チュウシャジョウ</t>
    </rPh>
    <rPh sb="11" eb="13">
      <t>キゾン</t>
    </rPh>
    <rPh sb="13" eb="16">
      <t>チュウシャジョウ</t>
    </rPh>
    <rPh sb="18" eb="20">
      <t>ユウドウ</t>
    </rPh>
    <rPh sb="21" eb="22">
      <t>ハカ</t>
    </rPh>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</si>
  <si>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</si>
  <si>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</si>
  <si>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</si>
  <si>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主な増減要因</t>
    <rPh sb="0" eb="1">
      <t>オモ</t>
    </rPh>
    <rPh sb="2" eb="4">
      <t>ゾウゲン</t>
    </rPh>
    <rPh sb="4" eb="6">
      <t>ヨウイン</t>
    </rPh>
    <phoneticPr fontId="1"/>
  </si>
  <si>
    <t>取扱金額の減少</t>
    <rPh sb="0" eb="2">
      <t>トリアツカイ</t>
    </rPh>
    <rPh sb="2" eb="4">
      <t>キンガク</t>
    </rPh>
    <rPh sb="5" eb="7">
      <t>ゲンショウ</t>
    </rPh>
    <phoneticPr fontId="1"/>
  </si>
  <si>
    <t>施設利用面積の減少</t>
    <rPh sb="0" eb="2">
      <t>シセツ</t>
    </rPh>
    <rPh sb="2" eb="4">
      <t>リヨウ</t>
    </rPh>
    <rPh sb="4" eb="6">
      <t>メンセキ</t>
    </rPh>
    <rPh sb="7" eb="9">
      <t>ゲンショウ</t>
    </rPh>
    <phoneticPr fontId="1"/>
  </si>
  <si>
    <t>光熱水費単価の増加</t>
    <rPh sb="0" eb="4">
      <t>コウネツスイヒ</t>
    </rPh>
    <rPh sb="4" eb="6">
      <t>タンカ</t>
    </rPh>
    <rPh sb="7" eb="9">
      <t>ゾウカ</t>
    </rPh>
    <phoneticPr fontId="1"/>
  </si>
  <si>
    <t>他会計補助金（一般会計からの繰入金）の減少</t>
    <rPh sb="0" eb="1">
      <t>ホカ</t>
    </rPh>
    <rPh sb="1" eb="3">
      <t>カイケイ</t>
    </rPh>
    <rPh sb="3" eb="6">
      <t>ホジョキン</t>
    </rPh>
    <rPh sb="7" eb="9">
      <t>イッパン</t>
    </rPh>
    <rPh sb="9" eb="11">
      <t>カイケイ</t>
    </rPh>
    <rPh sb="14" eb="16">
      <t>クリイレ</t>
    </rPh>
    <rPh sb="16" eb="17">
      <t>キン</t>
    </rPh>
    <rPh sb="19" eb="21">
      <t>ゲンショウ</t>
    </rPh>
    <phoneticPr fontId="1"/>
  </si>
  <si>
    <t>減価償却費等</t>
    <rPh sb="0" eb="2">
      <t>ゲンカ</t>
    </rPh>
    <rPh sb="2" eb="4">
      <t>ショウキャク</t>
    </rPh>
    <rPh sb="4" eb="5">
      <t>ヒ</t>
    </rPh>
    <rPh sb="5" eb="6">
      <t>トウ</t>
    </rPh>
    <phoneticPr fontId="1"/>
  </si>
  <si>
    <t>廃業者の滞納に係る不納欠損処理等による増加</t>
    <rPh sb="0" eb="2">
      <t>ハイギョウ</t>
    </rPh>
    <rPh sb="2" eb="3">
      <t>シャ</t>
    </rPh>
    <rPh sb="4" eb="6">
      <t>タイノウ</t>
    </rPh>
    <rPh sb="7" eb="8">
      <t>カカ</t>
    </rPh>
    <rPh sb="9" eb="11">
      <t>フノウ</t>
    </rPh>
    <rPh sb="11" eb="13">
      <t>ケッソン</t>
    </rPh>
    <rPh sb="13" eb="15">
      <t>ショリ</t>
    </rPh>
    <rPh sb="15" eb="16">
      <t>トウ</t>
    </rPh>
    <rPh sb="19" eb="21">
      <t>ゾウカ</t>
    </rPh>
    <phoneticPr fontId="1"/>
  </si>
  <si>
    <t>項目③　施設整備の実施状況</t>
    <rPh sb="0" eb="2">
      <t>コウモク</t>
    </rPh>
    <rPh sb="4" eb="6">
      <t>シセツ</t>
    </rPh>
    <rPh sb="6" eb="8">
      <t>セイビ</t>
    </rPh>
    <rPh sb="9" eb="11">
      <t>ジッシ</t>
    </rPh>
    <rPh sb="11" eb="13">
      <t>ジョウキョウ</t>
    </rPh>
    <phoneticPr fontId="1"/>
  </si>
  <si>
    <t>項目①　基本戦略の実施状況</t>
    <rPh sb="0" eb="2">
      <t>コウモク</t>
    </rPh>
    <rPh sb="4" eb="6">
      <t>キホン</t>
    </rPh>
    <rPh sb="6" eb="8">
      <t>センリャク</t>
    </rPh>
    <rPh sb="9" eb="11">
      <t>ジッシ</t>
    </rPh>
    <rPh sb="11" eb="13">
      <t>ジョウキョウ</t>
    </rPh>
    <phoneticPr fontId="1"/>
  </si>
  <si>
    <t xml:space="preserve"> </t>
    <phoneticPr fontId="1"/>
  </si>
  <si>
    <t>●対象期間中に施設整備を行うもの</t>
    <rPh sb="1" eb="3">
      <t>タイショウ</t>
    </rPh>
    <rPh sb="3" eb="6">
      <t>キカンチュウ</t>
    </rPh>
    <rPh sb="7" eb="9">
      <t>シセツ</t>
    </rPh>
    <rPh sb="9" eb="11">
      <t>セイビ</t>
    </rPh>
    <rPh sb="12" eb="13">
      <t>オコナ</t>
    </rPh>
    <phoneticPr fontId="1"/>
  </si>
  <si>
    <t>青果・水産ともに新規参入はなかった。</t>
    <rPh sb="0" eb="2">
      <t>セイカ</t>
    </rPh>
    <rPh sb="3" eb="5">
      <t>スイサン</t>
    </rPh>
    <rPh sb="8" eb="10">
      <t>シンキ</t>
    </rPh>
    <rPh sb="10" eb="12">
      <t>サンニュウ</t>
    </rPh>
    <phoneticPr fontId="1"/>
  </si>
  <si>
    <t>〇</t>
    <phoneticPr fontId="1"/>
  </si>
  <si>
    <t>４者会議（流通対策室、府市場、食品流通センター、北部冷蔵）を開催し検討し、経営改善策を策定した。</t>
    <rPh sb="1" eb="2">
      <t>シャ</t>
    </rPh>
    <rPh sb="2" eb="4">
      <t>カイギ</t>
    </rPh>
    <rPh sb="5" eb="7">
      <t>リュウツウ</t>
    </rPh>
    <rPh sb="7" eb="10">
      <t>タイサクシツ</t>
    </rPh>
    <rPh sb="11" eb="12">
      <t>フ</t>
    </rPh>
    <rPh sb="12" eb="14">
      <t>シジョウ</t>
    </rPh>
    <rPh sb="15" eb="17">
      <t>ショクヒン</t>
    </rPh>
    <rPh sb="17" eb="19">
      <t>リュウツウ</t>
    </rPh>
    <rPh sb="24" eb="26">
      <t>ホクブ</t>
    </rPh>
    <rPh sb="26" eb="28">
      <t>レイゾウ</t>
    </rPh>
    <rPh sb="30" eb="32">
      <t>カイサイ</t>
    </rPh>
    <rPh sb="33" eb="35">
      <t>ケントウ</t>
    </rPh>
    <rPh sb="37" eb="39">
      <t>ケイエイ</t>
    </rPh>
    <rPh sb="39" eb="42">
      <t>カイゼンサク</t>
    </rPh>
    <rPh sb="43" eb="45">
      <t>サクテイ</t>
    </rPh>
    <phoneticPr fontId="1"/>
  </si>
  <si>
    <t>水産棟、管理棟の実施設計を行った。</t>
    <rPh sb="0" eb="2">
      <t>スイサン</t>
    </rPh>
    <rPh sb="2" eb="3">
      <t>トウ</t>
    </rPh>
    <rPh sb="4" eb="6">
      <t>カンリ</t>
    </rPh>
    <rPh sb="6" eb="7">
      <t>トウ</t>
    </rPh>
    <rPh sb="8" eb="10">
      <t>ジッシ</t>
    </rPh>
    <rPh sb="10" eb="12">
      <t>セッケイ</t>
    </rPh>
    <rPh sb="13" eb="14">
      <t>オコナ</t>
    </rPh>
    <phoneticPr fontId="1"/>
  </si>
  <si>
    <t>平成27年度、平成28年度に実施予定。</t>
    <rPh sb="0" eb="2">
      <t>ヘイセイ</t>
    </rPh>
    <rPh sb="4" eb="5">
      <t>ネン</t>
    </rPh>
    <rPh sb="5" eb="6">
      <t>ド</t>
    </rPh>
    <rPh sb="7" eb="9">
      <t>ヘイセイ</t>
    </rPh>
    <rPh sb="11" eb="12">
      <t>ネン</t>
    </rPh>
    <rPh sb="12" eb="13">
      <t>ド</t>
    </rPh>
    <rPh sb="14" eb="16">
      <t>ジッシ</t>
    </rPh>
    <rPh sb="16" eb="18">
      <t>ヨテイ</t>
    </rPh>
    <phoneticPr fontId="1"/>
  </si>
  <si>
    <t>平成25年度から工事開始（平成28年度まで）。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</si>
  <si>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管理棟第三電気室の改修及び管理棟の個別空調により省エネを図った。</t>
    <rPh sb="0" eb="3">
      <t>カンリトウ</t>
    </rPh>
    <rPh sb="3" eb="4">
      <t>ダイ</t>
    </rPh>
    <rPh sb="4" eb="5">
      <t>サン</t>
    </rPh>
    <rPh sb="5" eb="7">
      <t>デンキ</t>
    </rPh>
    <rPh sb="7" eb="8">
      <t>シツ</t>
    </rPh>
    <rPh sb="9" eb="11">
      <t>カイシュウ</t>
    </rPh>
    <rPh sb="11" eb="12">
      <t>オヨ</t>
    </rPh>
    <rPh sb="13" eb="16">
      <t>カンリトウ</t>
    </rPh>
    <rPh sb="17" eb="19">
      <t>コベツ</t>
    </rPh>
    <rPh sb="19" eb="21">
      <t>クウチョウ</t>
    </rPh>
    <rPh sb="24" eb="25">
      <t>ショウ</t>
    </rPh>
    <rPh sb="28" eb="29">
      <t>ハカ</t>
    </rPh>
    <phoneticPr fontId="1"/>
  </si>
  <si>
    <t>H24年11月にネットショップをオープン。
H25掲載件数　青果186件、水産144件</t>
    <rPh sb="3" eb="4">
      <t>ネン</t>
    </rPh>
    <rPh sb="6" eb="7">
      <t>ガツ</t>
    </rPh>
    <rPh sb="25" eb="27">
      <t>ケイサイ</t>
    </rPh>
    <rPh sb="27" eb="29">
      <t>ケンスウ</t>
    </rPh>
    <rPh sb="30" eb="32">
      <t>セイカ</t>
    </rPh>
    <rPh sb="35" eb="36">
      <t>ケン</t>
    </rPh>
    <rPh sb="37" eb="39">
      <t>スイサン</t>
    </rPh>
    <rPh sb="42" eb="43">
      <t>ケン</t>
    </rPh>
    <phoneticPr fontId="1"/>
  </si>
  <si>
    <t>H25年度の実績</t>
    <rPh sb="3" eb="4">
      <t>ネン</t>
    </rPh>
    <rPh sb="4" eb="5">
      <t>ド</t>
    </rPh>
    <rPh sb="6" eb="8">
      <t>ジッセキ</t>
    </rPh>
    <phoneticPr fontId="1"/>
  </si>
  <si>
    <t>場内業者による近郷売場の低温保管施設の整備及び冷蔵庫の設置等、自主的な設置を行った。　冷蔵庫等の設置　15件</t>
    <rPh sb="0" eb="2">
      <t>ジョウナイ</t>
    </rPh>
    <rPh sb="2" eb="4">
      <t>ギョウシャ</t>
    </rPh>
    <rPh sb="7" eb="9">
      <t>キンゴウ</t>
    </rPh>
    <rPh sb="9" eb="11">
      <t>ウリバ</t>
    </rPh>
    <rPh sb="12" eb="14">
      <t>テイオン</t>
    </rPh>
    <rPh sb="14" eb="16">
      <t>ホカン</t>
    </rPh>
    <rPh sb="16" eb="18">
      <t>シセツ</t>
    </rPh>
    <rPh sb="19" eb="21">
      <t>セイビ</t>
    </rPh>
    <rPh sb="21" eb="22">
      <t>オヨ</t>
    </rPh>
    <rPh sb="23" eb="26">
      <t>レイゾウコ</t>
    </rPh>
    <rPh sb="27" eb="29">
      <t>セッチ</t>
    </rPh>
    <rPh sb="29" eb="30">
      <t>トウ</t>
    </rPh>
    <rPh sb="31" eb="34">
      <t>ジシュテキ</t>
    </rPh>
    <rPh sb="35" eb="37">
      <t>セッチ</t>
    </rPh>
    <rPh sb="38" eb="39">
      <t>オコナ</t>
    </rPh>
    <rPh sb="43" eb="46">
      <t>レイゾウコ</t>
    </rPh>
    <rPh sb="46" eb="47">
      <t>トウ</t>
    </rPh>
    <rPh sb="48" eb="50">
      <t>セッチ</t>
    </rPh>
    <rPh sb="53" eb="54">
      <t>ケン</t>
    </rPh>
    <phoneticPr fontId="1"/>
  </si>
  <si>
    <t>【平成2５年度決算】</t>
    <rPh sb="1" eb="3">
      <t>ヘイセイ</t>
    </rPh>
    <rPh sb="5" eb="6">
      <t>ネン</t>
    </rPh>
    <rPh sb="6" eb="7">
      <t>ド</t>
    </rPh>
    <rPh sb="7" eb="9">
      <t>ケッサン</t>
    </rPh>
    <phoneticPr fontId="1"/>
  </si>
  <si>
    <t>25年度決算</t>
    <rPh sb="2" eb="3">
      <t>ネン</t>
    </rPh>
    <rPh sb="3" eb="4">
      <t>ド</t>
    </rPh>
    <rPh sb="4" eb="6">
      <t>ケッサン</t>
    </rPh>
    <phoneticPr fontId="1"/>
  </si>
  <si>
    <t>修繕費、活性化対策費の増加</t>
    <rPh sb="0" eb="3">
      <t>シュウゼンヒ</t>
    </rPh>
    <rPh sb="4" eb="7">
      <t>カッセイカ</t>
    </rPh>
    <rPh sb="7" eb="9">
      <t>タイサク</t>
    </rPh>
    <rPh sb="11" eb="13">
      <t>ゾウカ</t>
    </rPh>
    <phoneticPr fontId="1"/>
  </si>
  <si>
    <t>進捗状況</t>
    <rPh sb="0" eb="2">
      <t>シンチョク</t>
    </rPh>
    <rPh sb="2" eb="4">
      <t>ジョウキョウ</t>
    </rPh>
    <phoneticPr fontId="1"/>
  </si>
  <si>
    <t>25年度</t>
    <rPh sb="2" eb="4">
      <t>ネンド</t>
    </rPh>
    <phoneticPr fontId="1"/>
  </si>
  <si>
    <t>①－１仲卸業者の規模拡大</t>
    <rPh sb="3" eb="4">
      <t>ナカ</t>
    </rPh>
    <rPh sb="4" eb="5">
      <t>オロシ</t>
    </rPh>
    <rPh sb="5" eb="7">
      <t>ギョウシャ</t>
    </rPh>
    <rPh sb="8" eb="10">
      <t>キボ</t>
    </rPh>
    <rPh sb="10" eb="12">
      <t>カクダイ</t>
    </rPh>
    <phoneticPr fontId="1"/>
  </si>
  <si>
    <t>評価</t>
    <rPh sb="0" eb="2">
      <t>ヒョウカ</t>
    </rPh>
    <phoneticPr fontId="1"/>
  </si>
  <si>
    <t>〇は終了　　△は実施中　　×は未実施</t>
    <rPh sb="2" eb="4">
      <t>シュウリョウ</t>
    </rPh>
    <rPh sb="8" eb="10">
      <t>ジッシ</t>
    </rPh>
    <rPh sb="10" eb="11">
      <t>チュウ</t>
    </rPh>
    <rPh sb="15" eb="18">
      <t>ミジッシ</t>
    </rPh>
    <phoneticPr fontId="1"/>
  </si>
  <si>
    <t>◎</t>
    <phoneticPr fontId="1"/>
  </si>
  <si>
    <t>大学との連携を20件に増やし、産地が求める企画にも取り組んだ。</t>
    <rPh sb="0" eb="2">
      <t>ダイガク</t>
    </rPh>
    <rPh sb="4" eb="6">
      <t>レンケイ</t>
    </rPh>
    <rPh sb="9" eb="10">
      <t>ケン</t>
    </rPh>
    <rPh sb="11" eb="12">
      <t>フ</t>
    </rPh>
    <rPh sb="15" eb="17">
      <t>サンチ</t>
    </rPh>
    <rPh sb="18" eb="19">
      <t>モト</t>
    </rPh>
    <rPh sb="21" eb="23">
      <t>キカク</t>
    </rPh>
    <rPh sb="25" eb="26">
      <t>ト</t>
    </rPh>
    <rPh sb="27" eb="28">
      <t>ク</t>
    </rPh>
    <phoneticPr fontId="1"/>
  </si>
  <si>
    <t>近隣中央市場の策定状況や策定手法などの情報収集を行った。</t>
    <rPh sb="0" eb="2">
      <t>キンリン</t>
    </rPh>
    <rPh sb="2" eb="4">
      <t>チュウオウ</t>
    </rPh>
    <rPh sb="4" eb="6">
      <t>シジョウ</t>
    </rPh>
    <rPh sb="7" eb="9">
      <t>サクテイ</t>
    </rPh>
    <rPh sb="9" eb="11">
      <t>ジョウキョウ</t>
    </rPh>
    <rPh sb="12" eb="14">
      <t>サクテイ</t>
    </rPh>
    <rPh sb="14" eb="16">
      <t>シュホウ</t>
    </rPh>
    <rPh sb="19" eb="21">
      <t>ジョウホウ</t>
    </rPh>
    <rPh sb="21" eb="23">
      <t>シュウシュウ</t>
    </rPh>
    <rPh sb="24" eb="25">
      <t>オコナ</t>
    </rPh>
    <phoneticPr fontId="1"/>
  </si>
  <si>
    <t>廃業による返還が11件あったが、空き店舗の活用許可が17件あり、トータル6件の増加となった。</t>
    <rPh sb="0" eb="2">
      <t>ハイギョウ</t>
    </rPh>
    <rPh sb="5" eb="7">
      <t>ヘンカン</t>
    </rPh>
    <rPh sb="10" eb="11">
      <t>ケン</t>
    </rPh>
    <rPh sb="16" eb="17">
      <t>ア</t>
    </rPh>
    <rPh sb="18" eb="20">
      <t>テンポ</t>
    </rPh>
    <rPh sb="21" eb="23">
      <t>カツヨウ</t>
    </rPh>
    <rPh sb="23" eb="25">
      <t>キョカ</t>
    </rPh>
    <rPh sb="28" eb="29">
      <t>ケン</t>
    </rPh>
    <rPh sb="37" eb="38">
      <t>ケン</t>
    </rPh>
    <rPh sb="39" eb="41">
      <t>ゾウカ</t>
    </rPh>
    <phoneticPr fontId="1"/>
  </si>
  <si>
    <t>共同実施</t>
    <rPh sb="0" eb="2">
      <t>キョウドウ</t>
    </rPh>
    <rPh sb="2" eb="4">
      <t>ジッシ</t>
    </rPh>
    <phoneticPr fontId="1"/>
  </si>
  <si>
    <t>【実績】</t>
  </si>
  <si>
    <t>大規模改修の進捗に伴う減価償却費等の減少</t>
    <rPh sb="0" eb="3">
      <t>ダイキボ</t>
    </rPh>
    <rPh sb="3" eb="5">
      <t>カイシュウ</t>
    </rPh>
    <rPh sb="6" eb="8">
      <t>シンチョク</t>
    </rPh>
    <rPh sb="9" eb="10">
      <t>トモナ</t>
    </rPh>
    <rPh sb="11" eb="13">
      <t>ゲンカ</t>
    </rPh>
    <rPh sb="13" eb="15">
      <t>ショウキャク</t>
    </rPh>
    <rPh sb="15" eb="16">
      <t>ヒ</t>
    </rPh>
    <rPh sb="16" eb="17">
      <t>トウ</t>
    </rPh>
    <rPh sb="18" eb="20">
      <t>ゲンショウ</t>
    </rPh>
    <phoneticPr fontId="1"/>
  </si>
  <si>
    <t>21年度</t>
    <rPh sb="2" eb="3">
      <t>ネン</t>
    </rPh>
    <rPh sb="3" eb="4">
      <t>ド</t>
    </rPh>
    <phoneticPr fontId="1"/>
  </si>
  <si>
    <t>22年度</t>
    <rPh sb="2" eb="3">
      <t>ネン</t>
    </rPh>
    <rPh sb="3" eb="4">
      <t>ド</t>
    </rPh>
    <phoneticPr fontId="1"/>
  </si>
  <si>
    <t>23年度</t>
    <rPh sb="2" eb="3">
      <t>ネン</t>
    </rPh>
    <rPh sb="3" eb="4">
      <t>ド</t>
    </rPh>
    <phoneticPr fontId="1"/>
  </si>
  <si>
    <t>（開設者会計と指定管理者会計の合算、納付金は計上せず）</t>
    <phoneticPr fontId="1"/>
  </si>
  <si>
    <t>府実施</t>
    <rPh sb="0" eb="1">
      <t>フ</t>
    </rPh>
    <rPh sb="1" eb="3">
      <t>ジッシ</t>
    </rPh>
    <phoneticPr fontId="1"/>
  </si>
  <si>
    <t>管理センター</t>
    <rPh sb="0" eb="2">
      <t>カンリ</t>
    </rPh>
    <phoneticPr fontId="1"/>
  </si>
  <si>
    <t>新たに診療所、薬局、運送会社を誘致した。</t>
    <rPh sb="0" eb="1">
      <t>アラ</t>
    </rPh>
    <rPh sb="3" eb="5">
      <t>シンリョウ</t>
    </rPh>
    <rPh sb="5" eb="6">
      <t>ショ</t>
    </rPh>
    <rPh sb="7" eb="9">
      <t>ヤッキョク</t>
    </rPh>
    <rPh sb="10" eb="12">
      <t>ウンソウ</t>
    </rPh>
    <rPh sb="12" eb="14">
      <t>ガイシャ</t>
    </rPh>
    <rPh sb="15" eb="17">
      <t>ユウチ</t>
    </rPh>
    <phoneticPr fontId="1"/>
  </si>
  <si>
    <t>実施主体</t>
    <rPh sb="0" eb="2">
      <t>ジッシ</t>
    </rPh>
    <rPh sb="2" eb="4">
      <t>シュタイ</t>
    </rPh>
    <phoneticPr fontId="1"/>
  </si>
  <si>
    <t>③場内における駐車場利用の見直しと
　　地上部分の有効活用</t>
    <rPh sb="1" eb="3">
      <t>ジョウナイ</t>
    </rPh>
    <rPh sb="7" eb="10">
      <t>チュウシャジョウ</t>
    </rPh>
    <rPh sb="10" eb="12">
      <t>リヨウ</t>
    </rPh>
    <rPh sb="13" eb="15">
      <t>ミナオ</t>
    </rPh>
    <rPh sb="20" eb="22">
      <t>チジョウ</t>
    </rPh>
    <rPh sb="22" eb="23">
      <t>ブ</t>
    </rPh>
    <rPh sb="23" eb="24">
      <t>ブン</t>
    </rPh>
    <rPh sb="25" eb="27">
      <t>ユウコウ</t>
    </rPh>
    <rPh sb="27" eb="29">
      <t>カツヨウ</t>
    </rPh>
    <phoneticPr fontId="1"/>
  </si>
  <si>
    <t>⑤大学や食育関係団体等と連携した
　　取組の推進</t>
    <rPh sb="1" eb="3">
      <t>ダイガク</t>
    </rPh>
    <rPh sb="4" eb="6">
      <t>ショクイク</t>
    </rPh>
    <rPh sb="6" eb="8">
      <t>カンケイ</t>
    </rPh>
    <rPh sb="8" eb="10">
      <t>ダンタイ</t>
    </rPh>
    <rPh sb="10" eb="11">
      <t>ナド</t>
    </rPh>
    <rPh sb="12" eb="14">
      <t>レンケイ</t>
    </rPh>
    <rPh sb="19" eb="21">
      <t>トリク</t>
    </rPh>
    <rPh sb="22" eb="24">
      <t>スイシン</t>
    </rPh>
    <phoneticPr fontId="1"/>
  </si>
  <si>
    <t>③場内業者における品質管理対策の
　　強化と食品衛生検査所の検査</t>
    <rPh sb="1" eb="3">
      <t>ジョウナイ</t>
    </rPh>
    <rPh sb="3" eb="5">
      <t>ギョウシャ</t>
    </rPh>
    <rPh sb="9" eb="11">
      <t>ヒンシツ</t>
    </rPh>
    <rPh sb="11" eb="13">
      <t>カンリ</t>
    </rPh>
    <rPh sb="13" eb="15">
      <t>タイサク</t>
    </rPh>
    <rPh sb="19" eb="21">
      <t>キョウカ</t>
    </rPh>
    <rPh sb="22" eb="24">
      <t>ショクヒン</t>
    </rPh>
    <rPh sb="24" eb="26">
      <t>エイセイ</t>
    </rPh>
    <rPh sb="26" eb="28">
      <t>ケンサ</t>
    </rPh>
    <rPh sb="28" eb="29">
      <t>ショ</t>
    </rPh>
    <rPh sb="30" eb="32">
      <t>ケンサ</t>
    </rPh>
    <phoneticPr fontId="1"/>
  </si>
  <si>
    <t>②自動車環境規則の徹底と低公害車の
　　導入促進</t>
    <rPh sb="1" eb="4">
      <t>ジドウシャ</t>
    </rPh>
    <rPh sb="4" eb="6">
      <t>カンキョウ</t>
    </rPh>
    <rPh sb="6" eb="8">
      <t>キソク</t>
    </rPh>
    <rPh sb="9" eb="11">
      <t>テッテイ</t>
    </rPh>
    <rPh sb="12" eb="15">
      <t>テイコウガイ</t>
    </rPh>
    <rPh sb="15" eb="16">
      <t>クルマ</t>
    </rPh>
    <rPh sb="20" eb="22">
      <t>ドウニュウ</t>
    </rPh>
    <rPh sb="22" eb="24">
      <t>ソクシン</t>
    </rPh>
    <phoneticPr fontId="1"/>
  </si>
  <si>
    <t xml:space="preserve">
①水産物部　卸売業者　2社
</t>
    <rPh sb="7" eb="9">
      <t>オロシウリ</t>
    </rPh>
    <rPh sb="9" eb="11">
      <t>ギョウシャ</t>
    </rPh>
    <phoneticPr fontId="1"/>
  </si>
  <si>
    <t xml:space="preserve">
①青果31社　　　水産27社　　　計58社
</t>
    <phoneticPr fontId="1"/>
  </si>
  <si>
    <t>実施年度</t>
    <rPh sb="0" eb="2">
      <t>ジッシ</t>
    </rPh>
    <rPh sb="2" eb="4">
      <t>ネンド</t>
    </rPh>
    <phoneticPr fontId="1"/>
  </si>
  <si>
    <t>青果仲卸棟各ブロック東側トイレ修繕工事</t>
    <rPh sb="0" eb="2">
      <t>セイカ</t>
    </rPh>
    <rPh sb="2" eb="3">
      <t>ナカ</t>
    </rPh>
    <rPh sb="3" eb="4">
      <t>オロシ</t>
    </rPh>
    <rPh sb="4" eb="5">
      <t>トウ</t>
    </rPh>
    <rPh sb="5" eb="6">
      <t>カク</t>
    </rPh>
    <rPh sb="10" eb="12">
      <t>ヒガシガワ</t>
    </rPh>
    <rPh sb="15" eb="17">
      <t>シュウゼン</t>
    </rPh>
    <rPh sb="17" eb="19">
      <t>コウジ</t>
    </rPh>
    <phoneticPr fontId="1"/>
  </si>
  <si>
    <t>青果・水産仲卸棟トイレ改修工事</t>
    <rPh sb="0" eb="2">
      <t>セイカ</t>
    </rPh>
    <rPh sb="3" eb="5">
      <t>スイサン</t>
    </rPh>
    <rPh sb="5" eb="6">
      <t>ナカ</t>
    </rPh>
    <rPh sb="6" eb="7">
      <t>オロシ</t>
    </rPh>
    <rPh sb="7" eb="8">
      <t>トウ</t>
    </rPh>
    <rPh sb="11" eb="13">
      <t>カイシュウ</t>
    </rPh>
    <rPh sb="13" eb="15">
      <t>コウジ</t>
    </rPh>
    <phoneticPr fontId="1"/>
  </si>
  <si>
    <t>青果・水産卸棟3階事務所前通路床修繕工事</t>
    <rPh sb="0" eb="2">
      <t>セイカ</t>
    </rPh>
    <rPh sb="3" eb="5">
      <t>スイサン</t>
    </rPh>
    <rPh sb="5" eb="6">
      <t>オロシ</t>
    </rPh>
    <rPh sb="6" eb="7">
      <t>トウ</t>
    </rPh>
    <rPh sb="8" eb="9">
      <t>カイ</t>
    </rPh>
    <rPh sb="9" eb="11">
      <t>ジム</t>
    </rPh>
    <rPh sb="11" eb="12">
      <t>ショ</t>
    </rPh>
    <rPh sb="12" eb="13">
      <t>マエ</t>
    </rPh>
    <rPh sb="13" eb="15">
      <t>ツウロ</t>
    </rPh>
    <rPh sb="15" eb="16">
      <t>ユカ</t>
    </rPh>
    <rPh sb="16" eb="18">
      <t>シュウゼン</t>
    </rPh>
    <rPh sb="18" eb="20">
      <t>コウジ</t>
    </rPh>
    <phoneticPr fontId="1"/>
  </si>
  <si>
    <t>管理棟ネオンサイン改修工事</t>
    <rPh sb="0" eb="2">
      <t>カンリ</t>
    </rPh>
    <rPh sb="2" eb="3">
      <t>トウ</t>
    </rPh>
    <rPh sb="9" eb="11">
      <t>カイシュウ</t>
    </rPh>
    <rPh sb="11" eb="13">
      <t>コウジ</t>
    </rPh>
    <phoneticPr fontId="1"/>
  </si>
  <si>
    <t>水産卸棟4階事務所前通路全面修繕工事</t>
    <rPh sb="0" eb="2">
      <t>スイサン</t>
    </rPh>
    <rPh sb="2" eb="3">
      <t>オロシ</t>
    </rPh>
    <rPh sb="3" eb="4">
      <t>トウ</t>
    </rPh>
    <rPh sb="5" eb="6">
      <t>カイ</t>
    </rPh>
    <rPh sb="6" eb="8">
      <t>ジム</t>
    </rPh>
    <rPh sb="8" eb="9">
      <t>ショ</t>
    </rPh>
    <rPh sb="9" eb="10">
      <t>マエ</t>
    </rPh>
    <rPh sb="10" eb="12">
      <t>ツウロ</t>
    </rPh>
    <rPh sb="12" eb="14">
      <t>ゼンメン</t>
    </rPh>
    <rPh sb="14" eb="16">
      <t>シュウゼン</t>
    </rPh>
    <rPh sb="16" eb="18">
      <t>コウジ</t>
    </rPh>
    <phoneticPr fontId="1"/>
  </si>
  <si>
    <t>冷蔵庫棟・高架下棟冷凍機分解整備工事</t>
    <rPh sb="0" eb="3">
      <t>レイゾウコ</t>
    </rPh>
    <rPh sb="3" eb="4">
      <t>トウ</t>
    </rPh>
    <rPh sb="5" eb="8">
      <t>コウカシタ</t>
    </rPh>
    <rPh sb="8" eb="9">
      <t>トウ</t>
    </rPh>
    <rPh sb="9" eb="12">
      <t>レイトウキ</t>
    </rPh>
    <rPh sb="12" eb="14">
      <t>ブンカイ</t>
    </rPh>
    <rPh sb="14" eb="16">
      <t>セイビ</t>
    </rPh>
    <rPh sb="16" eb="18">
      <t>コウジ</t>
    </rPh>
    <phoneticPr fontId="1"/>
  </si>
  <si>
    <t>青果・水産卸棟3階廊下修繕工事</t>
    <rPh sb="0" eb="2">
      <t>セイカ</t>
    </rPh>
    <rPh sb="3" eb="5">
      <t>スイサン</t>
    </rPh>
    <rPh sb="5" eb="6">
      <t>オロシ</t>
    </rPh>
    <rPh sb="6" eb="7">
      <t>トウ</t>
    </rPh>
    <rPh sb="8" eb="9">
      <t>カイ</t>
    </rPh>
    <rPh sb="9" eb="11">
      <t>ロウカ</t>
    </rPh>
    <rPh sb="11" eb="13">
      <t>シュウゼン</t>
    </rPh>
    <rPh sb="13" eb="15">
      <t>コウジ</t>
    </rPh>
    <phoneticPr fontId="1"/>
  </si>
  <si>
    <t>水産事務所回り駐車場車止め修繕工事</t>
    <rPh sb="0" eb="2">
      <t>スイサン</t>
    </rPh>
    <rPh sb="2" eb="4">
      <t>ジム</t>
    </rPh>
    <rPh sb="4" eb="5">
      <t>ショ</t>
    </rPh>
    <rPh sb="5" eb="6">
      <t>マワ</t>
    </rPh>
    <rPh sb="7" eb="10">
      <t>チュウシャジョウ</t>
    </rPh>
    <rPh sb="10" eb="11">
      <t>クルマ</t>
    </rPh>
    <rPh sb="11" eb="12">
      <t>ド</t>
    </rPh>
    <rPh sb="13" eb="15">
      <t>シュウゼン</t>
    </rPh>
    <rPh sb="15" eb="17">
      <t>コウジ</t>
    </rPh>
    <phoneticPr fontId="1"/>
  </si>
  <si>
    <t>管理棟・青果棟2階連絡通路修繕工事</t>
    <rPh sb="0" eb="2">
      <t>カンリ</t>
    </rPh>
    <rPh sb="2" eb="3">
      <t>トウ</t>
    </rPh>
    <rPh sb="4" eb="6">
      <t>セイカ</t>
    </rPh>
    <rPh sb="6" eb="7">
      <t>トウ</t>
    </rPh>
    <rPh sb="8" eb="9">
      <t>カイ</t>
    </rPh>
    <rPh sb="9" eb="11">
      <t>レンラク</t>
    </rPh>
    <rPh sb="11" eb="13">
      <t>ツウロ</t>
    </rPh>
    <rPh sb="13" eb="17">
      <t>シュウゼンコウジ</t>
    </rPh>
    <phoneticPr fontId="1"/>
  </si>
  <si>
    <t>有料駐車場所有者ネームプレート修繕工事</t>
    <rPh sb="0" eb="2">
      <t>ユウリョウ</t>
    </rPh>
    <rPh sb="2" eb="5">
      <t>チュウシャジョウ</t>
    </rPh>
    <rPh sb="5" eb="8">
      <t>ショユウシャ</t>
    </rPh>
    <rPh sb="15" eb="17">
      <t>シュウゼン</t>
    </rPh>
    <rPh sb="17" eb="19">
      <t>コウジ</t>
    </rPh>
    <phoneticPr fontId="1"/>
  </si>
  <si>
    <t>青果・水産大通り照明装置照度アップ（ＬＥＤ）</t>
    <rPh sb="0" eb="2">
      <t>セイカ</t>
    </rPh>
    <rPh sb="3" eb="5">
      <t>スイサン</t>
    </rPh>
    <rPh sb="5" eb="7">
      <t>オオドオ</t>
    </rPh>
    <rPh sb="8" eb="10">
      <t>ショウメイ</t>
    </rPh>
    <rPh sb="10" eb="12">
      <t>ソウチ</t>
    </rPh>
    <rPh sb="12" eb="14">
      <t>ショウド</t>
    </rPh>
    <phoneticPr fontId="1"/>
  </si>
  <si>
    <t>青果ごみ置き場防犯カメラ配線修繕工事</t>
    <rPh sb="0" eb="2">
      <t>セイカ</t>
    </rPh>
    <rPh sb="4" eb="5">
      <t>オ</t>
    </rPh>
    <rPh sb="6" eb="7">
      <t>バ</t>
    </rPh>
    <rPh sb="7" eb="9">
      <t>ボウハン</t>
    </rPh>
    <rPh sb="12" eb="14">
      <t>ハイセン</t>
    </rPh>
    <rPh sb="14" eb="18">
      <t>シュウゼンコウジ</t>
    </rPh>
    <phoneticPr fontId="1"/>
  </si>
  <si>
    <t>青果買荷保管所前ほか側溝改修工事</t>
    <rPh sb="0" eb="2">
      <t>セイカ</t>
    </rPh>
    <rPh sb="2" eb="3">
      <t>カ</t>
    </rPh>
    <rPh sb="3" eb="4">
      <t>ニ</t>
    </rPh>
    <rPh sb="4" eb="6">
      <t>ホカン</t>
    </rPh>
    <rPh sb="6" eb="7">
      <t>ショ</t>
    </rPh>
    <rPh sb="7" eb="8">
      <t>マエ</t>
    </rPh>
    <rPh sb="10" eb="12">
      <t>ソッコウ</t>
    </rPh>
    <rPh sb="12" eb="14">
      <t>カイシュウ</t>
    </rPh>
    <rPh sb="14" eb="16">
      <t>コウジ</t>
    </rPh>
    <phoneticPr fontId="1"/>
  </si>
  <si>
    <t>正門・西門・北門サイン搭（ＬＥＤ）整備工事</t>
    <rPh sb="0" eb="2">
      <t>セイモン</t>
    </rPh>
    <rPh sb="3" eb="5">
      <t>ニシカド</t>
    </rPh>
    <rPh sb="6" eb="8">
      <t>キタモン</t>
    </rPh>
    <rPh sb="11" eb="12">
      <t>トウ</t>
    </rPh>
    <rPh sb="17" eb="19">
      <t>セイビ</t>
    </rPh>
    <rPh sb="19" eb="21">
      <t>コウジ</t>
    </rPh>
    <phoneticPr fontId="1"/>
  </si>
  <si>
    <t>青果・水産2階回廊床・手摺修繕工事</t>
    <rPh sb="0" eb="2">
      <t>セイカ</t>
    </rPh>
    <rPh sb="3" eb="5">
      <t>スイサン</t>
    </rPh>
    <rPh sb="6" eb="7">
      <t>カイ</t>
    </rPh>
    <rPh sb="7" eb="9">
      <t>カイロウ</t>
    </rPh>
    <rPh sb="9" eb="10">
      <t>ユカ</t>
    </rPh>
    <rPh sb="11" eb="13">
      <t>テスリ</t>
    </rPh>
    <rPh sb="13" eb="15">
      <t>シュウゼン</t>
    </rPh>
    <rPh sb="15" eb="17">
      <t>コウジ</t>
    </rPh>
    <phoneticPr fontId="1"/>
  </si>
  <si>
    <t xml:space="preserve">
(3) 直接集荷に係る立入検査
</t>
    <phoneticPr fontId="1"/>
  </si>
  <si>
    <t>運転資金</t>
    <rPh sb="0" eb="2">
      <t>ウンテン</t>
    </rPh>
    <rPh sb="2" eb="4">
      <t>シキン</t>
    </rPh>
    <phoneticPr fontId="1"/>
  </si>
  <si>
    <t>①ネット販売や提携ショップを通じた
    新たな消費者ニーズの取り込み</t>
    <rPh sb="4" eb="6">
      <t>ハンバイ</t>
    </rPh>
    <rPh sb="7" eb="9">
      <t>テイケイ</t>
    </rPh>
    <rPh sb="14" eb="15">
      <t>ツウ</t>
    </rPh>
    <rPh sb="22" eb="23">
      <t>アラ</t>
    </rPh>
    <rPh sb="25" eb="28">
      <t>ショウヒシャ</t>
    </rPh>
    <rPh sb="32" eb="33">
      <t>ト</t>
    </rPh>
    <rPh sb="34" eb="35">
      <t>コ</t>
    </rPh>
    <phoneticPr fontId="1"/>
  </si>
  <si>
    <t>⑥場内のプロ集団による情報発信の
    推進</t>
    <rPh sb="1" eb="3">
      <t>ジョウナイ</t>
    </rPh>
    <rPh sb="6" eb="8">
      <t>シュウダン</t>
    </rPh>
    <rPh sb="11" eb="13">
      <t>ジョウホウ</t>
    </rPh>
    <rPh sb="13" eb="15">
      <t>ハッシン</t>
    </rPh>
    <rPh sb="21" eb="23">
      <t>スイシン</t>
    </rPh>
    <phoneticPr fontId="1"/>
  </si>
  <si>
    <t>③近郊売場の内容充実と売買参加者へ
    の新規参入の促進</t>
    <rPh sb="1" eb="3">
      <t>キンコウ</t>
    </rPh>
    <rPh sb="3" eb="5">
      <t>ウリバ</t>
    </rPh>
    <rPh sb="6" eb="8">
      <t>ナイヨウ</t>
    </rPh>
    <rPh sb="8" eb="10">
      <t>ジュウジツ</t>
    </rPh>
    <rPh sb="11" eb="13">
      <t>バイバイ</t>
    </rPh>
    <rPh sb="13" eb="16">
      <t>サンカシャ</t>
    </rPh>
    <rPh sb="23" eb="25">
      <t>シンキ</t>
    </rPh>
    <rPh sb="25" eb="27">
      <t>サンニュウ</t>
    </rPh>
    <rPh sb="28" eb="30">
      <t>ソクシン</t>
    </rPh>
    <phoneticPr fontId="1"/>
  </si>
  <si>
    <t>④市場の魅力を高める関連事業者の
    誘致</t>
    <rPh sb="1" eb="3">
      <t>シジョウ</t>
    </rPh>
    <rPh sb="4" eb="6">
      <t>ミリョク</t>
    </rPh>
    <rPh sb="7" eb="8">
      <t>タカ</t>
    </rPh>
    <rPh sb="10" eb="12">
      <t>カンレン</t>
    </rPh>
    <rPh sb="12" eb="14">
      <t>ジギョウ</t>
    </rPh>
    <rPh sb="14" eb="15">
      <t>シャ</t>
    </rPh>
    <rPh sb="21" eb="23">
      <t>ユウチ</t>
    </rPh>
    <phoneticPr fontId="1"/>
  </si>
  <si>
    <t>産地との連携事業 ： 鳥取県等　22回（Ｈ24）⇒27回
パナソニックセンターでの新規イベントを実施する
など昨年より充実した。</t>
    <rPh sb="0" eb="2">
      <t>サンチ</t>
    </rPh>
    <rPh sb="4" eb="6">
      <t>レンケイ</t>
    </rPh>
    <rPh sb="6" eb="8">
      <t>ジギョウ</t>
    </rPh>
    <rPh sb="11" eb="14">
      <t>トットリケン</t>
    </rPh>
    <rPh sb="14" eb="15">
      <t>ナド</t>
    </rPh>
    <rPh sb="18" eb="19">
      <t>カイ</t>
    </rPh>
    <rPh sb="27" eb="28">
      <t>カイ</t>
    </rPh>
    <rPh sb="41" eb="43">
      <t>シンキ</t>
    </rPh>
    <rPh sb="48" eb="50">
      <t>ジッシ</t>
    </rPh>
    <rPh sb="55" eb="57">
      <t>サクネン</t>
    </rPh>
    <rPh sb="59" eb="61">
      <t>ジュウジツ</t>
    </rPh>
    <phoneticPr fontId="1"/>
  </si>
  <si>
    <t xml:space="preserve">量販店へのトップセールス ： 4社
</t>
    <rPh sb="0" eb="3">
      <t>リョウハンテン</t>
    </rPh>
    <rPh sb="16" eb="17">
      <t>シャ</t>
    </rPh>
    <phoneticPr fontId="1"/>
  </si>
  <si>
    <t>イベント開催回数 ： 阪急オアシス等23回</t>
    <rPh sb="4" eb="6">
      <t>カイサイ</t>
    </rPh>
    <rPh sb="6" eb="8">
      <t>カイスウ</t>
    </rPh>
    <rPh sb="11" eb="13">
      <t>ハンキュウ</t>
    </rPh>
    <rPh sb="17" eb="18">
      <t>ナド</t>
    </rPh>
    <rPh sb="20" eb="21">
      <t>カイ</t>
    </rPh>
    <phoneticPr fontId="1"/>
  </si>
  <si>
    <t>７．市場機能の再構築</t>
    <rPh sb="2" eb="4">
      <t>シジョウ</t>
    </rPh>
    <rPh sb="4" eb="6">
      <t>キノウ</t>
    </rPh>
    <rPh sb="7" eb="10">
      <t>サイコウチク</t>
    </rPh>
    <phoneticPr fontId="1"/>
  </si>
  <si>
    <t>１．市場外部との連携と情報発信の強化
　　</t>
    <rPh sb="2" eb="4">
      <t>シジョウ</t>
    </rPh>
    <rPh sb="4" eb="6">
      <t>ガイブ</t>
    </rPh>
    <rPh sb="8" eb="10">
      <t>レンケイ</t>
    </rPh>
    <rPh sb="11" eb="13">
      <t>ジョウホウ</t>
    </rPh>
    <rPh sb="13" eb="15">
      <t>ハッシン</t>
    </rPh>
    <rPh sb="16" eb="18">
      <t>キョウカ</t>
    </rPh>
    <phoneticPr fontId="1"/>
  </si>
  <si>
    <t>⑦サイン塔の整備</t>
    <rPh sb="4" eb="5">
      <t>トウ</t>
    </rPh>
    <rPh sb="6" eb="8">
      <t>セイビ</t>
    </rPh>
    <phoneticPr fontId="1"/>
  </si>
  <si>
    <t>-</t>
    <phoneticPr fontId="1"/>
  </si>
  <si>
    <t>正門、西門、及び北門の3カ所にLEDによる自立サインを設置した。</t>
    <rPh sb="0" eb="2">
      <t>セイモン</t>
    </rPh>
    <rPh sb="3" eb="4">
      <t>ニシ</t>
    </rPh>
    <rPh sb="4" eb="5">
      <t>モン</t>
    </rPh>
    <rPh sb="6" eb="7">
      <t>オヨ</t>
    </rPh>
    <rPh sb="8" eb="10">
      <t>キタモン</t>
    </rPh>
    <rPh sb="13" eb="14">
      <t>ショ</t>
    </rPh>
    <rPh sb="21" eb="23">
      <t>ジリツ</t>
    </rPh>
    <rPh sb="27" eb="29">
      <t>セッチ</t>
    </rPh>
    <phoneticPr fontId="1"/>
  </si>
  <si>
    <t>⑧市場ゆるキャラの制作・運営</t>
    <rPh sb="1" eb="3">
      <t>シジョウ</t>
    </rPh>
    <rPh sb="9" eb="11">
      <t>セイサク</t>
    </rPh>
    <rPh sb="12" eb="14">
      <t>ウンエイ</t>
    </rPh>
    <phoneticPr fontId="1"/>
  </si>
  <si>
    <t>市場ゆるキャラ「せりちゃん」を制作し、各種イベントに出場させ、府市場のPR大使として市場の知名度を高めた。</t>
    <rPh sb="0" eb="2">
      <t>シジョウ</t>
    </rPh>
    <rPh sb="15" eb="17">
      <t>セイサク</t>
    </rPh>
    <rPh sb="19" eb="21">
      <t>カクシュ</t>
    </rPh>
    <rPh sb="26" eb="27">
      <t>シュツ</t>
    </rPh>
    <rPh sb="27" eb="28">
      <t>ジョウ</t>
    </rPh>
    <rPh sb="31" eb="32">
      <t>フ</t>
    </rPh>
    <rPh sb="32" eb="34">
      <t>シジョウ</t>
    </rPh>
    <rPh sb="37" eb="39">
      <t>タイシ</t>
    </rPh>
    <rPh sb="42" eb="44">
      <t>シジョウ</t>
    </rPh>
    <rPh sb="45" eb="48">
      <t>チメイド</t>
    </rPh>
    <rPh sb="49" eb="50">
      <t>タカ</t>
    </rPh>
    <phoneticPr fontId="1"/>
  </si>
  <si>
    <t>①場内冷蔵庫の改修と営業戦略の構築</t>
    <rPh sb="1" eb="3">
      <t>ジョウナイ</t>
    </rPh>
    <rPh sb="3" eb="6">
      <t>レイゾウコ</t>
    </rPh>
    <rPh sb="7" eb="9">
      <t>カイシュウ</t>
    </rPh>
    <rPh sb="10" eb="12">
      <t>エイギョウ</t>
    </rPh>
    <rPh sb="12" eb="14">
      <t>センリャク</t>
    </rPh>
    <rPh sb="15" eb="17">
      <t>コウチク</t>
    </rPh>
    <phoneticPr fontId="1"/>
  </si>
  <si>
    <t>②場内業者による自主的な施設整備</t>
    <rPh sb="1" eb="3">
      <t>ジョウナイ</t>
    </rPh>
    <rPh sb="3" eb="5">
      <t>ギョウシャ</t>
    </rPh>
    <rPh sb="8" eb="11">
      <t>ジシュテキ</t>
    </rPh>
    <rPh sb="12" eb="14">
      <t>シセツ</t>
    </rPh>
    <rPh sb="14" eb="16">
      <t>セイビ</t>
    </rPh>
    <phoneticPr fontId="1"/>
  </si>
  <si>
    <t>　　－２空店舗の活用</t>
    <phoneticPr fontId="1"/>
  </si>
  <si>
    <t>(参考)</t>
    <phoneticPr fontId="1"/>
  </si>
  <si>
    <t>卸売業者及び仲卸業者に対する検査・経営指導等の実施</t>
    <phoneticPr fontId="1"/>
  </si>
  <si>
    <t xml:space="preserve">
(1) 卸売業者に対する検査・経営指導等
</t>
    <phoneticPr fontId="1"/>
  </si>
  <si>
    <t xml:space="preserve">
(2) 仲卸業者に対する検査・経営指導等
</t>
    <phoneticPr fontId="1"/>
  </si>
  <si>
    <t xml:space="preserve">
①通常検査　　　青果7社　　　水産7社　　計14社
②経営面談　　　青果12者　　 水産10社　計22社</t>
    <phoneticPr fontId="1"/>
  </si>
  <si>
    <t>×</t>
    <phoneticPr fontId="1"/>
  </si>
  <si>
    <t>●指定管理者において施設整備を行ったもの【工事費　300万円以上（Ｈ24）、500万円以上（Ｈ25）】</t>
    <rPh sb="1" eb="3">
      <t>シテイ</t>
    </rPh>
    <rPh sb="3" eb="6">
      <t>カンリシャ</t>
    </rPh>
    <rPh sb="10" eb="12">
      <t>シセツ</t>
    </rPh>
    <rPh sb="12" eb="14">
      <t>セイビ</t>
    </rPh>
    <rPh sb="15" eb="16">
      <t>オコナ</t>
    </rPh>
    <rPh sb="21" eb="24">
      <t>コウジヒ</t>
    </rPh>
    <rPh sb="28" eb="30">
      <t>マンエン</t>
    </rPh>
    <rPh sb="30" eb="32">
      <t>イジョウ</t>
    </rPh>
    <phoneticPr fontId="1"/>
  </si>
  <si>
    <t>Ｈ２４</t>
    <phoneticPr fontId="1"/>
  </si>
  <si>
    <t>Ｈ２５</t>
    <phoneticPr fontId="1"/>
  </si>
  <si>
    <t>＋16</t>
    <phoneticPr fontId="1"/>
  </si>
  <si>
    <t>＋20</t>
    <phoneticPr fontId="1"/>
  </si>
  <si>
    <t>＋53</t>
    <phoneticPr fontId="1"/>
  </si>
  <si>
    <t>＋7</t>
    <phoneticPr fontId="1"/>
  </si>
  <si>
    <t>＋25</t>
    <phoneticPr fontId="1"/>
  </si>
  <si>
    <t>市場名称の使用申請が新たに5件増え、トータル16件となった.</t>
    <rPh sb="0" eb="2">
      <t>シジョウ</t>
    </rPh>
    <rPh sb="2" eb="4">
      <t>メイショウ</t>
    </rPh>
    <rPh sb="5" eb="7">
      <t>シヨウ</t>
    </rPh>
    <rPh sb="7" eb="9">
      <t>シンセイ</t>
    </rPh>
    <rPh sb="10" eb="11">
      <t>アラ</t>
    </rPh>
    <rPh sb="14" eb="15">
      <t>ケン</t>
    </rPh>
    <rPh sb="15" eb="16">
      <t>フ</t>
    </rPh>
    <rPh sb="24" eb="25">
      <t>ケン</t>
    </rPh>
    <phoneticPr fontId="1"/>
  </si>
  <si>
    <t>一日お魚料理教室の開催
視察・見学者　　　1,981人（Ｈ24）⇒2,311人
35周年記念の市場まつりに参画した。</t>
    <rPh sb="0" eb="2">
      <t>イチニチ</t>
    </rPh>
    <rPh sb="3" eb="4">
      <t>サカナ</t>
    </rPh>
    <rPh sb="4" eb="6">
      <t>リョウリ</t>
    </rPh>
    <rPh sb="6" eb="8">
      <t>キョウシツ</t>
    </rPh>
    <rPh sb="9" eb="11">
      <t>カイサイ</t>
    </rPh>
    <rPh sb="12" eb="14">
      <t>シサツ</t>
    </rPh>
    <rPh sb="15" eb="18">
      <t>ケンガクシャ</t>
    </rPh>
    <rPh sb="26" eb="27">
      <t>ニン</t>
    </rPh>
    <rPh sb="38" eb="39">
      <t>ニン</t>
    </rPh>
    <rPh sb="42" eb="44">
      <t>シュウネン</t>
    </rPh>
    <rPh sb="44" eb="46">
      <t>キネン</t>
    </rPh>
    <rPh sb="47" eb="49">
      <t>シジョウ</t>
    </rPh>
    <rPh sb="53" eb="55">
      <t>サンカク</t>
    </rPh>
    <phoneticPr fontId="1"/>
  </si>
  <si>
    <t>場内一斉大掃除を年４回実施した。</t>
    <rPh sb="0" eb="2">
      <t>ジョウナイ</t>
    </rPh>
    <rPh sb="2" eb="4">
      <t>イッセイ</t>
    </rPh>
    <rPh sb="4" eb="7">
      <t>オオソウジ</t>
    </rPh>
    <rPh sb="8" eb="9">
      <t>ネン</t>
    </rPh>
    <rPh sb="10" eb="11">
      <t>カイ</t>
    </rPh>
    <rPh sb="11" eb="13">
      <t>ジッシ</t>
    </rPh>
    <phoneticPr fontId="1"/>
  </si>
  <si>
    <t>品質管理対策の強化として、品質管理高度化規範を4卸会社全て策定した。また、仲卸業者へも高度化規範例を配布するなど策定を促している。
食品衛生検査所において以下の検査を実施した。
細菌検査 ： 1,236検体、2,448項目
理化学検査 ： 1,771検体、8,165項目</t>
    <rPh sb="0" eb="2">
      <t>ヒンシツ</t>
    </rPh>
    <rPh sb="2" eb="4">
      <t>カンリ</t>
    </rPh>
    <rPh sb="4" eb="6">
      <t>タイサク</t>
    </rPh>
    <rPh sb="7" eb="9">
      <t>キョウカ</t>
    </rPh>
    <rPh sb="13" eb="15">
      <t>ヒンシツ</t>
    </rPh>
    <rPh sb="15" eb="17">
      <t>カンリ</t>
    </rPh>
    <rPh sb="17" eb="20">
      <t>コウドカ</t>
    </rPh>
    <rPh sb="20" eb="22">
      <t>キハン</t>
    </rPh>
    <rPh sb="24" eb="25">
      <t>オロシ</t>
    </rPh>
    <rPh sb="25" eb="27">
      <t>カイシャ</t>
    </rPh>
    <rPh sb="27" eb="28">
      <t>スベ</t>
    </rPh>
    <rPh sb="29" eb="31">
      <t>サクテイ</t>
    </rPh>
    <rPh sb="37" eb="38">
      <t>ナカ</t>
    </rPh>
    <rPh sb="38" eb="39">
      <t>オロシ</t>
    </rPh>
    <rPh sb="39" eb="41">
      <t>ギョウシャ</t>
    </rPh>
    <rPh sb="43" eb="46">
      <t>コウドカ</t>
    </rPh>
    <rPh sb="46" eb="48">
      <t>キハン</t>
    </rPh>
    <rPh sb="48" eb="49">
      <t>レイ</t>
    </rPh>
    <rPh sb="50" eb="52">
      <t>ハイフ</t>
    </rPh>
    <rPh sb="56" eb="58">
      <t>サクテイ</t>
    </rPh>
    <rPh sb="59" eb="60">
      <t>ウナガ</t>
    </rPh>
    <rPh sb="66" eb="68">
      <t>ショクヒン</t>
    </rPh>
    <rPh sb="68" eb="70">
      <t>エイセイ</t>
    </rPh>
    <rPh sb="70" eb="72">
      <t>ケンサ</t>
    </rPh>
    <rPh sb="72" eb="73">
      <t>ショ</t>
    </rPh>
    <rPh sb="77" eb="79">
      <t>イカ</t>
    </rPh>
    <rPh sb="80" eb="82">
      <t>ケンサ</t>
    </rPh>
    <rPh sb="83" eb="85">
      <t>ジッシ</t>
    </rPh>
    <rPh sb="89" eb="91">
      <t>サイキン</t>
    </rPh>
    <rPh sb="91" eb="93">
      <t>ケンサ</t>
    </rPh>
    <rPh sb="101" eb="103">
      <t>ケンタイ</t>
    </rPh>
    <rPh sb="109" eb="111">
      <t>コウモク</t>
    </rPh>
    <rPh sb="112" eb="115">
      <t>リカガク</t>
    </rPh>
    <rPh sb="115" eb="117">
      <t>ケンサ</t>
    </rPh>
    <rPh sb="125" eb="127">
      <t>ケンタイ</t>
    </rPh>
    <rPh sb="133" eb="135">
      <t>コウモク</t>
    </rPh>
    <phoneticPr fontId="1"/>
  </si>
  <si>
    <t>生ごみ（青果くず、魚あら）及び発泡スチロールを外部の施設でリサイクル処理した。
・ごみ焼却量　　　　　　5,953ｔ（H24 6,341ｔ）
・生ごみリサイクル量　2,456ｔ（H24 2,852ｔ）
・発砲スチロール量　　　194ｔ（H24 　215ｔ）</t>
    <rPh sb="0" eb="1">
      <t>ナマ</t>
    </rPh>
    <rPh sb="4" eb="6">
      <t>セイカ</t>
    </rPh>
    <rPh sb="9" eb="10">
      <t>ギョ</t>
    </rPh>
    <rPh sb="13" eb="14">
      <t>オヨ</t>
    </rPh>
    <rPh sb="15" eb="17">
      <t>ハッポウ</t>
    </rPh>
    <rPh sb="23" eb="25">
      <t>ガイブ</t>
    </rPh>
    <rPh sb="26" eb="28">
      <t>シセツ</t>
    </rPh>
    <rPh sb="34" eb="36">
      <t>ショリ</t>
    </rPh>
    <rPh sb="43" eb="45">
      <t>ショウキャク</t>
    </rPh>
    <rPh sb="45" eb="46">
      <t>リョウ</t>
    </rPh>
    <rPh sb="72" eb="73">
      <t>ナマ</t>
    </rPh>
    <rPh sb="80" eb="81">
      <t>リョウ</t>
    </rPh>
    <rPh sb="102" eb="104">
      <t>ハッポウ</t>
    </rPh>
    <rPh sb="109" eb="110">
      <t>リョウ</t>
    </rPh>
    <phoneticPr fontId="1"/>
  </si>
  <si>
    <t>府の流入車規制の立入検査に協力した。
また、流入車規制に関する啓発を実施した。</t>
    <rPh sb="0" eb="1">
      <t>フ</t>
    </rPh>
    <rPh sb="2" eb="4">
      <t>リュウニュウ</t>
    </rPh>
    <rPh sb="4" eb="5">
      <t>シャ</t>
    </rPh>
    <rPh sb="5" eb="7">
      <t>キセイ</t>
    </rPh>
    <rPh sb="8" eb="10">
      <t>タチイリ</t>
    </rPh>
    <rPh sb="10" eb="12">
      <t>ケンサ</t>
    </rPh>
    <rPh sb="13" eb="15">
      <t>キョウリョク</t>
    </rPh>
    <rPh sb="22" eb="24">
      <t>リュウニュウ</t>
    </rPh>
    <rPh sb="24" eb="25">
      <t>シャ</t>
    </rPh>
    <rPh sb="25" eb="27">
      <t>キセイ</t>
    </rPh>
    <rPh sb="28" eb="29">
      <t>カン</t>
    </rPh>
    <rPh sb="31" eb="33">
      <t>ケイハツ</t>
    </rPh>
    <rPh sb="34" eb="36">
      <t>ジッシ</t>
    </rPh>
    <phoneticPr fontId="1"/>
  </si>
  <si>
    <t>駐車ルール遵守の啓発を実施した。</t>
    <rPh sb="0" eb="2">
      <t>チュウシャ</t>
    </rPh>
    <rPh sb="5" eb="7">
      <t>ジュンシュ</t>
    </rPh>
    <rPh sb="8" eb="10">
      <t>ケイハツ</t>
    </rPh>
    <rPh sb="11" eb="13">
      <t>ジッシ</t>
    </rPh>
    <phoneticPr fontId="1"/>
  </si>
  <si>
    <t>非常用発電機設備改修工事の実施設計を実施した。</t>
    <rPh sb="0" eb="3">
      <t>ヒジョウヨウ</t>
    </rPh>
    <rPh sb="3" eb="6">
      <t>ハツデンキ</t>
    </rPh>
    <rPh sb="6" eb="8">
      <t>セツビ</t>
    </rPh>
    <rPh sb="8" eb="10">
      <t>カイシュウ</t>
    </rPh>
    <rPh sb="10" eb="12">
      <t>コウジ</t>
    </rPh>
    <rPh sb="13" eb="15">
      <t>ジッシ</t>
    </rPh>
    <rPh sb="15" eb="17">
      <t>セッケイ</t>
    </rPh>
    <rPh sb="18" eb="20">
      <t>ジッシ</t>
    </rPh>
    <phoneticPr fontId="1"/>
  </si>
  <si>
    <t>青果立体駐車場Ａ棟塗膜防水修繕工事を実施した。不法駐車を整理した。</t>
    <rPh sb="0" eb="2">
      <t>セイカ</t>
    </rPh>
    <rPh sb="2" eb="4">
      <t>リッタイ</t>
    </rPh>
    <rPh sb="4" eb="7">
      <t>チュウシャジョウ</t>
    </rPh>
    <rPh sb="8" eb="9">
      <t>トウ</t>
    </rPh>
    <rPh sb="9" eb="11">
      <t>トマク</t>
    </rPh>
    <rPh sb="11" eb="13">
      <t>ボウスイ</t>
    </rPh>
    <rPh sb="13" eb="15">
      <t>シュウゼン</t>
    </rPh>
    <rPh sb="15" eb="17">
      <t>コウジ</t>
    </rPh>
    <rPh sb="18" eb="20">
      <t>ジッシ</t>
    </rPh>
    <rPh sb="23" eb="25">
      <t>フホウ</t>
    </rPh>
    <rPh sb="25" eb="27">
      <t>チュウシャ</t>
    </rPh>
    <rPh sb="28" eb="30">
      <t>セイリ</t>
    </rPh>
    <phoneticPr fontId="1"/>
  </si>
  <si>
    <t>株式会社大阪府食品流通センターの民営化を行うため、府保有株の公募を実施した。</t>
    <rPh sb="0" eb="4">
      <t>カブシキガイシャ</t>
    </rPh>
    <rPh sb="4" eb="7">
      <t>オオサカフ</t>
    </rPh>
    <rPh sb="7" eb="9">
      <t>ショクヒン</t>
    </rPh>
    <rPh sb="9" eb="11">
      <t>リュウツウ</t>
    </rPh>
    <rPh sb="16" eb="19">
      <t>ミンエイカ</t>
    </rPh>
    <rPh sb="20" eb="21">
      <t>オコナ</t>
    </rPh>
    <rPh sb="25" eb="26">
      <t>フ</t>
    </rPh>
    <rPh sb="26" eb="28">
      <t>ホユウ</t>
    </rPh>
    <rPh sb="28" eb="29">
      <t>カブ</t>
    </rPh>
    <rPh sb="30" eb="32">
      <t>コウボ</t>
    </rPh>
    <rPh sb="33" eb="35">
      <t>ジッシ</t>
    </rPh>
    <phoneticPr fontId="1"/>
  </si>
  <si>
    <t>5業者が新規参入したが、廃業等によりトータル7業者減となった。</t>
    <rPh sb="1" eb="3">
      <t>ギョウシャ</t>
    </rPh>
    <rPh sb="4" eb="6">
      <t>シンキ</t>
    </rPh>
    <rPh sb="6" eb="8">
      <t>サンニュウ</t>
    </rPh>
    <rPh sb="12" eb="14">
      <t>ハイギョウ</t>
    </rPh>
    <rPh sb="14" eb="15">
      <t>トウ</t>
    </rPh>
    <rPh sb="23" eb="25">
      <t>ギョウシャ</t>
    </rPh>
    <rPh sb="25" eb="26">
      <t>ゲン</t>
    </rPh>
    <phoneticPr fontId="1"/>
  </si>
  <si>
    <t>カラスの捕獲を年7回実施した（捕獲数144羽）。　　　　　タカによる撃退・威嚇を実施した。</t>
    <rPh sb="4" eb="6">
      <t>ホカク</t>
    </rPh>
    <rPh sb="7" eb="8">
      <t>ネン</t>
    </rPh>
    <rPh sb="9" eb="10">
      <t>カイ</t>
    </rPh>
    <rPh sb="10" eb="12">
      <t>ジッシ</t>
    </rPh>
    <rPh sb="15" eb="17">
      <t>ホカク</t>
    </rPh>
    <rPh sb="17" eb="18">
      <t>スウ</t>
    </rPh>
    <rPh sb="21" eb="22">
      <t>ハ</t>
    </rPh>
    <rPh sb="34" eb="36">
      <t>ゲキタイ</t>
    </rPh>
    <rPh sb="37" eb="39">
      <t>イカク</t>
    </rPh>
    <rPh sb="40" eb="42">
      <t>ジッシ</t>
    </rPh>
    <phoneticPr fontId="1"/>
  </si>
  <si>
    <t>分煙の啓発を実施。たばこに関する職場アンケートを実施した。禁煙ステッカー・ポスターの制作・貼付による啓発、禁煙講習会の開催した。</t>
    <rPh sb="0" eb="2">
      <t>ブンエン</t>
    </rPh>
    <rPh sb="3" eb="5">
      <t>ケイハツ</t>
    </rPh>
    <rPh sb="6" eb="8">
      <t>ジッシ</t>
    </rPh>
    <rPh sb="13" eb="14">
      <t>カン</t>
    </rPh>
    <rPh sb="16" eb="18">
      <t>ショクバ</t>
    </rPh>
    <rPh sb="24" eb="26">
      <t>ジッシ</t>
    </rPh>
    <rPh sb="29" eb="31">
      <t>キンエン</t>
    </rPh>
    <rPh sb="42" eb="44">
      <t>セイサク</t>
    </rPh>
    <rPh sb="45" eb="47">
      <t>ハリツケ</t>
    </rPh>
    <rPh sb="50" eb="52">
      <t>ケイハツ</t>
    </rPh>
    <rPh sb="53" eb="55">
      <t>キンエン</t>
    </rPh>
    <rPh sb="55" eb="58">
      <t>コウシュウカイ</t>
    </rPh>
    <rPh sb="59" eb="61">
      <t>カイサイ</t>
    </rPh>
    <phoneticPr fontId="1"/>
  </si>
  <si>
    <t>廃業を予定する業者へは、失う恐れがある顧客や従業員を既存の業者に引継ぐよう指導をおこなった。</t>
    <rPh sb="0" eb="2">
      <t>ハイギョウ</t>
    </rPh>
    <rPh sb="3" eb="5">
      <t>ヨテイ</t>
    </rPh>
    <rPh sb="7" eb="9">
      <t>ギョウシャ</t>
    </rPh>
    <rPh sb="12" eb="13">
      <t>ウシナ</t>
    </rPh>
    <rPh sb="14" eb="15">
      <t>オソ</t>
    </rPh>
    <rPh sb="19" eb="21">
      <t>コキャク</t>
    </rPh>
    <rPh sb="22" eb="25">
      <t>ジュウギョウイン</t>
    </rPh>
    <rPh sb="26" eb="28">
      <t>キゾン</t>
    </rPh>
    <rPh sb="29" eb="31">
      <t>ギョウシャ</t>
    </rPh>
    <rPh sb="32" eb="34">
      <t>ヒキツ</t>
    </rPh>
    <rPh sb="37" eb="39">
      <t>シドウ</t>
    </rPh>
    <phoneticPr fontId="1"/>
  </si>
  <si>
    <t>平成25年度は、青果仲卸棟１階トイレ（４カ所）、
水産棟中２階トイレ(６ヵ所)の改修を行った。</t>
    <rPh sb="0" eb="2">
      <t>ヘイセイ</t>
    </rPh>
    <rPh sb="4" eb="5">
      <t>ネン</t>
    </rPh>
    <rPh sb="5" eb="6">
      <t>ド</t>
    </rPh>
    <rPh sb="8" eb="10">
      <t>セイカ</t>
    </rPh>
    <rPh sb="10" eb="11">
      <t>ナカ</t>
    </rPh>
    <rPh sb="11" eb="12">
      <t>オロシ</t>
    </rPh>
    <rPh sb="12" eb="13">
      <t>トウ</t>
    </rPh>
    <rPh sb="14" eb="15">
      <t>カイ</t>
    </rPh>
    <rPh sb="21" eb="22">
      <t>ショ</t>
    </rPh>
    <rPh sb="25" eb="27">
      <t>スイサン</t>
    </rPh>
    <rPh sb="27" eb="28">
      <t>トウ</t>
    </rPh>
    <rPh sb="28" eb="29">
      <t>チュウ</t>
    </rPh>
    <rPh sb="30" eb="31">
      <t>カイ</t>
    </rPh>
    <rPh sb="37" eb="38">
      <t>ショ</t>
    </rPh>
    <rPh sb="40" eb="42">
      <t>カイシュウ</t>
    </rPh>
    <rPh sb="43" eb="44">
      <t>オコナ</t>
    </rPh>
    <phoneticPr fontId="1"/>
  </si>
  <si>
    <t>関係行政機関（府茨木土木事務所、茨木市等）に違法駐車等の改善の要請を実施した。</t>
    <rPh sb="0" eb="2">
      <t>カンケイ</t>
    </rPh>
    <rPh sb="2" eb="4">
      <t>ギョウセイ</t>
    </rPh>
    <rPh sb="4" eb="6">
      <t>キカン</t>
    </rPh>
    <rPh sb="7" eb="8">
      <t>フ</t>
    </rPh>
    <rPh sb="8" eb="10">
      <t>イバラキ</t>
    </rPh>
    <rPh sb="10" eb="12">
      <t>ドボク</t>
    </rPh>
    <rPh sb="12" eb="14">
      <t>ジム</t>
    </rPh>
    <rPh sb="14" eb="15">
      <t>ショ</t>
    </rPh>
    <rPh sb="16" eb="19">
      <t>イバラキシ</t>
    </rPh>
    <rPh sb="19" eb="20">
      <t>トウ</t>
    </rPh>
    <rPh sb="22" eb="24">
      <t>イホウ</t>
    </rPh>
    <rPh sb="24" eb="26">
      <t>チュウシャ</t>
    </rPh>
    <rPh sb="26" eb="27">
      <t>トウ</t>
    </rPh>
    <rPh sb="28" eb="30">
      <t>カイゼン</t>
    </rPh>
    <rPh sb="31" eb="33">
      <t>ヨウセイ</t>
    </rPh>
    <rPh sb="34" eb="36">
      <t>ジッシ</t>
    </rPh>
    <phoneticPr fontId="1"/>
  </si>
  <si>
    <t>▲２３１</t>
    <phoneticPr fontId="1"/>
  </si>
  <si>
    <t>項目②　　取扱数量に関する目標の達成状況（H26予測値を追加）</t>
    <rPh sb="0" eb="2">
      <t>コウモク</t>
    </rPh>
    <rPh sb="5" eb="7">
      <t>トリアツカイ</t>
    </rPh>
    <rPh sb="7" eb="9">
      <t>スウリョウ</t>
    </rPh>
    <rPh sb="10" eb="11">
      <t>カン</t>
    </rPh>
    <rPh sb="13" eb="15">
      <t>モクヒョウ</t>
    </rPh>
    <rPh sb="16" eb="18">
      <t>タッセイ</t>
    </rPh>
    <rPh sb="18" eb="20">
      <t>ジョウキョウ</t>
    </rPh>
    <rPh sb="24" eb="27">
      <t>ヨソクチ</t>
    </rPh>
    <rPh sb="28" eb="30">
      <t>ツイカ</t>
    </rPh>
    <phoneticPr fontId="1"/>
  </si>
  <si>
    <t>【取扱数量の目標】</t>
    <rPh sb="1" eb="3">
      <t>トリアツカイ</t>
    </rPh>
    <rPh sb="3" eb="4">
      <t>スウ</t>
    </rPh>
    <rPh sb="4" eb="5">
      <t>リョウ</t>
    </rPh>
    <rPh sb="6" eb="8">
      <t>モクヒョウ</t>
    </rPh>
    <phoneticPr fontId="1"/>
  </si>
  <si>
    <t>（単位：トン）</t>
    <rPh sb="1" eb="3">
      <t>タンイ</t>
    </rPh>
    <phoneticPr fontId="1"/>
  </si>
  <si>
    <t>青果</t>
    <rPh sb="0" eb="2">
      <t>セイカ</t>
    </rPh>
    <phoneticPr fontId="1"/>
  </si>
  <si>
    <t>26年度
(予測)</t>
    <rPh sb="2" eb="3">
      <t>ネン</t>
    </rPh>
    <rPh sb="3" eb="4">
      <t>ド</t>
    </rPh>
    <rPh sb="6" eb="8">
      <t>ヨソク</t>
    </rPh>
    <phoneticPr fontId="1"/>
  </si>
  <si>
    <t>実績</t>
    <rPh sb="0" eb="2">
      <t>ジッセキ</t>
    </rPh>
    <phoneticPr fontId="1"/>
  </si>
  <si>
    <t>目標</t>
    <rPh sb="0" eb="2">
      <t>モクヒョウ</t>
    </rPh>
    <phoneticPr fontId="1"/>
  </si>
  <si>
    <t>【取扱数量の実績】</t>
    <rPh sb="1" eb="3">
      <t>トリアツカイ</t>
    </rPh>
    <rPh sb="3" eb="5">
      <t>スウリョウ</t>
    </rPh>
    <rPh sb="6" eb="8">
      <t>ジッセキ</t>
    </rPh>
    <phoneticPr fontId="1"/>
  </si>
  <si>
    <t>水産</t>
    <rPh sb="0" eb="2">
      <t>スイサン</t>
    </rPh>
    <phoneticPr fontId="1"/>
  </si>
  <si>
    <t>24年度実績</t>
    <rPh sb="2" eb="3">
      <t>ネン</t>
    </rPh>
    <rPh sb="3" eb="4">
      <t>ド</t>
    </rPh>
    <rPh sb="4" eb="6">
      <t>ジッセキ</t>
    </rPh>
    <phoneticPr fontId="1"/>
  </si>
  <si>
    <t>25年度実績</t>
    <rPh sb="2" eb="3">
      <t>ネン</t>
    </rPh>
    <rPh sb="3" eb="4">
      <t>ド</t>
    </rPh>
    <rPh sb="4" eb="6">
      <t>ジッセキ</t>
    </rPh>
    <phoneticPr fontId="1"/>
  </si>
  <si>
    <t>前年比(25/24)</t>
    <rPh sb="0" eb="3">
      <t>ゼンネンヒ</t>
    </rPh>
    <phoneticPr fontId="1"/>
  </si>
  <si>
    <t>26年度(予測)</t>
    <rPh sb="2" eb="3">
      <t>ネン</t>
    </rPh>
    <rPh sb="3" eb="4">
      <t>ド</t>
    </rPh>
    <rPh sb="5" eb="7">
      <t>ヨソク</t>
    </rPh>
    <phoneticPr fontId="1"/>
  </si>
  <si>
    <t>前年比(26/25)</t>
    <rPh sb="0" eb="3">
      <t>ゼンネンヒ</t>
    </rPh>
    <phoneticPr fontId="1"/>
  </si>
  <si>
    <t>目標達成率</t>
    <rPh sb="0" eb="2">
      <t>モクヒョウ</t>
    </rPh>
    <rPh sb="2" eb="5">
      <t>タッセイリツ</t>
    </rPh>
    <phoneticPr fontId="1"/>
  </si>
  <si>
    <t>１０１％</t>
    <phoneticPr fontId="1"/>
  </si>
  <si>
    <t>１００％</t>
    <phoneticPr fontId="1"/>
  </si>
  <si>
    <t>９７％</t>
    <phoneticPr fontId="1"/>
  </si>
  <si>
    <t>９８％</t>
    <phoneticPr fontId="1"/>
  </si>
  <si>
    <t>９６％</t>
    <phoneticPr fontId="1"/>
  </si>
  <si>
    <t>市場計</t>
    <rPh sb="0" eb="2">
      <t>シジョウ</t>
    </rPh>
    <rPh sb="2" eb="3">
      <t>ケイ</t>
    </rPh>
    <phoneticPr fontId="1"/>
  </si>
  <si>
    <t>(参考）　　取扱金額の状況（Ｈ２６予測値を追加）</t>
    <rPh sb="1" eb="3">
      <t>サンコウ</t>
    </rPh>
    <rPh sb="6" eb="8">
      <t>トリアツカイ</t>
    </rPh>
    <rPh sb="8" eb="10">
      <t>キンガク</t>
    </rPh>
    <rPh sb="11" eb="13">
      <t>ジョウキョウ</t>
    </rPh>
    <rPh sb="17" eb="20">
      <t>ヨソクチ</t>
    </rPh>
    <rPh sb="21" eb="23">
      <t>ツイカ</t>
    </rPh>
    <phoneticPr fontId="1"/>
  </si>
  <si>
    <t>【取扱金額の実績】</t>
    <rPh sb="1" eb="3">
      <t>トリアツカイ</t>
    </rPh>
    <rPh sb="3" eb="5">
      <t>キンガク</t>
    </rPh>
    <rPh sb="6" eb="8">
      <t>ジッセキ</t>
    </rPh>
    <phoneticPr fontId="1"/>
  </si>
  <si>
    <t>品目別</t>
    <rPh sb="0" eb="2">
      <t>ヒンモク</t>
    </rPh>
    <rPh sb="2" eb="3">
      <t>ベツ</t>
    </rPh>
    <phoneticPr fontId="1"/>
  </si>
  <si>
    <t>対前年比</t>
    <rPh sb="0" eb="1">
      <t>タイ</t>
    </rPh>
    <rPh sb="1" eb="4">
      <t>ゼンネンヒ</t>
    </rPh>
    <phoneticPr fontId="1"/>
  </si>
  <si>
    <t>１００％</t>
    <phoneticPr fontId="1"/>
  </si>
  <si>
    <t>１０８％</t>
    <phoneticPr fontId="1"/>
  </si>
  <si>
    <t>１０４％</t>
    <phoneticPr fontId="1"/>
  </si>
  <si>
    <t>合計</t>
    <rPh sb="0" eb="2">
      <t>ゴウケイ</t>
    </rPh>
    <phoneticPr fontId="1"/>
  </si>
  <si>
    <t>ー６－</t>
    <phoneticPr fontId="1"/>
  </si>
  <si>
    <t>ー７－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</si>
</sst>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rgb="FF0070C0"/>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4"/>
      <name val="ＭＳ Ｐゴシック"/>
      <family val="2"/>
      <charset val="128"/>
      <scheme val="minor"/>
    </font>
    <font>
      <b/>
      <sz val="1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1"/>
      <color theme="0"/>
      <name val="ＭＳ Ｐゴシック"/>
      <family val="2"/>
      <charset val="128"/>
      <scheme val="minor"/>
    </font>
    <font>
      <sz val="11"/>
      <color theme="0" tint="-4.9989318521683403E-2"/>
      <name val="ＭＳ Ｐゴシック"/>
      <family val="2"/>
      <charset val="128"/>
      <scheme val="minor"/>
    </font>
    <font>
      <sz val="11"/>
      <color theme="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auto="1"/>
        <bgColor theme="0"/>
      </patternFill>
    </fill>
    <fill>
      <patternFill patternType="solid">
        <fgColor theme="0"/>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style="medium">
        <color auto="1"/>
      </left>
      <right style="thin">
        <color auto="1"/>
      </right>
      <top style="thin">
        <color auto="1"/>
      </top>
      <bottom/>
      <diagonal/>
    </border>
    <border>
      <left/>
      <right style="medium">
        <color auto="1"/>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style="medium">
        <color auto="1"/>
      </right>
      <top/>
      <bottom/>
      <diagonal/>
    </border>
    <border>
      <left/>
      <right style="thin">
        <color auto="1"/>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77">
    <xf numFmtId="0" fontId="0" fillId="0" borderId="0" xfId="0">
      <alignment vertical="center"/>
    </xf>
    <xf numFmtId="176" fontId="0" fillId="0" borderId="0" xfId="0" applyNumberFormat="1" applyBorder="1">
      <alignment vertical="center"/>
    </xf>
    <xf numFmtId="0" fontId="0" fillId="0" borderId="0" xfId="0" applyBorder="1">
      <alignment vertical="center"/>
    </xf>
    <xf numFmtId="0" fontId="2" fillId="0" borderId="11"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6" xfId="0" applyFont="1" applyBorder="1">
      <alignment vertical="center"/>
    </xf>
    <xf numFmtId="0" fontId="3" fillId="0" borderId="0" xfId="0" applyFont="1">
      <alignment vertical="center"/>
    </xf>
    <xf numFmtId="177" fontId="0" fillId="0" borderId="13" xfId="0" applyNumberFormat="1" applyBorder="1">
      <alignment vertical="center"/>
    </xf>
    <xf numFmtId="177" fontId="5" fillId="0" borderId="13" xfId="0" applyNumberFormat="1" applyFont="1" applyBorder="1">
      <alignment vertical="center"/>
    </xf>
    <xf numFmtId="177" fontId="5" fillId="0" borderId="27" xfId="0" applyNumberFormat="1" applyFont="1" applyBorder="1">
      <alignment vertical="center"/>
    </xf>
    <xf numFmtId="177" fontId="5" fillId="0" borderId="28" xfId="0" applyNumberFormat="1" applyFont="1" applyBorder="1">
      <alignment vertical="center"/>
    </xf>
    <xf numFmtId="177" fontId="0" fillId="0" borderId="1" xfId="0" applyNumberFormat="1" applyBorder="1">
      <alignment vertical="center"/>
    </xf>
    <xf numFmtId="177" fontId="5" fillId="0" borderId="1" xfId="0" applyNumberFormat="1" applyFont="1" applyBorder="1">
      <alignment vertical="center"/>
    </xf>
    <xf numFmtId="177" fontId="4" fillId="0" borderId="28" xfId="0" applyNumberFormat="1" applyFont="1" applyBorder="1">
      <alignment vertical="center"/>
    </xf>
    <xf numFmtId="177" fontId="4" fillId="0" borderId="31" xfId="0" applyNumberFormat="1" applyFont="1" applyBorder="1">
      <alignment vertical="center"/>
    </xf>
    <xf numFmtId="177" fontId="0" fillId="0" borderId="21" xfId="0" applyNumberFormat="1" applyBorder="1">
      <alignment vertical="center"/>
    </xf>
    <xf numFmtId="177" fontId="5" fillId="0" borderId="21" xfId="0" applyNumberFormat="1" applyFont="1" applyBorder="1">
      <alignment vertical="center"/>
    </xf>
    <xf numFmtId="177" fontId="0" fillId="0" borderId="0" xfId="0" applyNumberFormat="1">
      <alignment vertical="center"/>
    </xf>
    <xf numFmtId="177" fontId="0" fillId="0" borderId="0" xfId="0" applyNumberFormat="1" applyBorder="1" applyAlignment="1">
      <alignment vertical="center"/>
    </xf>
    <xf numFmtId="0" fontId="3" fillId="0" borderId="0" xfId="0" applyFont="1" applyFill="1" applyBorder="1">
      <alignment vertical="center"/>
    </xf>
    <xf numFmtId="0" fontId="0" fillId="0" borderId="0" xfId="0" applyAlignment="1">
      <alignment horizontal="right" vertical="center"/>
    </xf>
    <xf numFmtId="0" fontId="6" fillId="0" borderId="0" xfId="0" applyFont="1" applyFill="1">
      <alignment vertical="center"/>
    </xf>
    <xf numFmtId="0" fontId="6" fillId="0" borderId="15" xfId="0" applyFont="1" applyFill="1" applyBorder="1">
      <alignment vertical="center"/>
    </xf>
    <xf numFmtId="0" fontId="6" fillId="0" borderId="15" xfId="0" applyFont="1" applyBorder="1">
      <alignment vertical="center"/>
    </xf>
    <xf numFmtId="0" fontId="6" fillId="0" borderId="18" xfId="0" applyFont="1" applyBorder="1">
      <alignment vertical="center"/>
    </xf>
    <xf numFmtId="0" fontId="6" fillId="0" borderId="50" xfId="0" applyFont="1" applyFill="1" applyBorder="1">
      <alignment vertical="center"/>
    </xf>
    <xf numFmtId="0" fontId="7" fillId="0" borderId="0" xfId="0" applyFont="1">
      <alignment vertical="center"/>
    </xf>
    <xf numFmtId="0" fontId="8" fillId="0" borderId="0" xfId="0" applyFont="1">
      <alignment vertical="center"/>
    </xf>
    <xf numFmtId="177" fontId="0" fillId="0" borderId="24" xfId="0" applyNumberFormat="1" applyBorder="1" applyAlignment="1">
      <alignment vertical="center"/>
    </xf>
    <xf numFmtId="0" fontId="9" fillId="0" borderId="0" xfId="0" applyFont="1">
      <alignment vertical="center"/>
    </xf>
    <xf numFmtId="0" fontId="10" fillId="0" borderId="0" xfId="0" applyFont="1">
      <alignment vertical="center"/>
    </xf>
    <xf numFmtId="0" fontId="6" fillId="0" borderId="24" xfId="0" applyFont="1" applyBorder="1">
      <alignment vertical="center"/>
    </xf>
    <xf numFmtId="0" fontId="6" fillId="0" borderId="50" xfId="0" applyFont="1" applyBorder="1" applyAlignment="1">
      <alignment vertical="center" wrapText="1"/>
    </xf>
    <xf numFmtId="0" fontId="6" fillId="0" borderId="19" xfId="0" applyFont="1" applyFill="1" applyBorder="1" applyAlignment="1">
      <alignment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62"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24" xfId="0" applyFont="1" applyBorder="1" applyAlignment="1">
      <alignment horizontal="center" vertical="center"/>
    </xf>
    <xf numFmtId="0" fontId="6" fillId="0" borderId="16"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64" xfId="0" applyFont="1" applyBorder="1" applyAlignment="1">
      <alignment horizontal="center" vertical="center"/>
    </xf>
    <xf numFmtId="0" fontId="6" fillId="0" borderId="66"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6" xfId="0" applyFont="1" applyFill="1" applyBorder="1" applyAlignment="1">
      <alignment horizontal="center" vertical="center"/>
    </xf>
    <xf numFmtId="0" fontId="0" fillId="0" borderId="7" xfId="0" applyBorder="1">
      <alignment vertical="center"/>
    </xf>
    <xf numFmtId="0" fontId="0" fillId="0" borderId="8" xfId="0" applyBorder="1">
      <alignment vertical="center"/>
    </xf>
    <xf numFmtId="0" fontId="2" fillId="0" borderId="10"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2" fillId="0" borderId="35" xfId="0" applyFont="1" applyBorder="1" applyAlignment="1">
      <alignment horizontal="center" vertical="center"/>
    </xf>
    <xf numFmtId="0" fontId="3" fillId="0" borderId="9" xfId="0" applyFont="1" applyBorder="1" applyAlignment="1">
      <alignment horizontal="center" vertical="center"/>
    </xf>
    <xf numFmtId="0" fontId="12" fillId="0" borderId="55" xfId="0" applyFont="1" applyBorder="1" applyAlignment="1">
      <alignment horizontal="center" vertical="center"/>
    </xf>
    <xf numFmtId="0" fontId="2" fillId="0" borderId="35" xfId="0" applyFont="1" applyBorder="1" applyAlignment="1">
      <alignment horizontal="center" vertical="center" shrinkToFit="1"/>
    </xf>
    <xf numFmtId="0" fontId="3" fillId="2" borderId="35" xfId="0" applyFont="1" applyFill="1" applyBorder="1" applyAlignment="1">
      <alignment horizontal="center" vertical="center" shrinkToFit="1"/>
    </xf>
    <xf numFmtId="0" fontId="0" fillId="0" borderId="51" xfId="0" applyBorder="1" applyAlignment="1">
      <alignment horizontal="center" vertical="center"/>
    </xf>
    <xf numFmtId="0" fontId="3" fillId="0" borderId="12" xfId="0" applyFont="1" applyBorder="1">
      <alignment vertical="center"/>
    </xf>
    <xf numFmtId="176" fontId="0" fillId="0" borderId="14" xfId="0" applyNumberFormat="1" applyFill="1" applyBorder="1">
      <alignment vertical="center"/>
    </xf>
    <xf numFmtId="176" fontId="0" fillId="2" borderId="49" xfId="0" applyNumberFormat="1" applyFill="1" applyBorder="1">
      <alignment vertical="center"/>
    </xf>
    <xf numFmtId="176" fontId="0" fillId="0" borderId="13" xfId="0" applyNumberFormat="1" applyBorder="1">
      <alignment vertical="center"/>
    </xf>
    <xf numFmtId="177" fontId="0" fillId="0" borderId="36" xfId="0" applyNumberFormat="1" applyBorder="1">
      <alignment vertical="center"/>
    </xf>
    <xf numFmtId="177" fontId="5" fillId="2" borderId="27" xfId="0" applyNumberFormat="1" applyFont="1" applyFill="1" applyBorder="1">
      <alignment vertical="center"/>
    </xf>
    <xf numFmtId="0" fontId="0" fillId="0" borderId="56" xfId="0" applyBorder="1" applyAlignment="1">
      <alignment vertical="center" shrinkToFit="1"/>
    </xf>
    <xf numFmtId="0" fontId="3" fillId="0" borderId="15" xfId="0" applyFont="1" applyBorder="1">
      <alignment vertical="center"/>
    </xf>
    <xf numFmtId="176" fontId="0" fillId="0" borderId="16" xfId="0" applyNumberFormat="1" applyFill="1" applyBorder="1">
      <alignment vertical="center"/>
    </xf>
    <xf numFmtId="176" fontId="0" fillId="2" borderId="4" xfId="0" applyNumberFormat="1" applyFill="1" applyBorder="1">
      <alignment vertical="center"/>
    </xf>
    <xf numFmtId="176" fontId="0" fillId="0" borderId="1" xfId="0" applyNumberFormat="1" applyBorder="1">
      <alignment vertical="center"/>
    </xf>
    <xf numFmtId="177" fontId="0" fillId="0" borderId="2" xfId="0" applyNumberFormat="1" applyBorder="1">
      <alignment vertical="center"/>
    </xf>
    <xf numFmtId="177" fontId="5" fillId="2" borderId="28" xfId="0" applyNumberFormat="1" applyFont="1" applyFill="1" applyBorder="1">
      <alignment vertical="center"/>
    </xf>
    <xf numFmtId="0" fontId="0" fillId="0" borderId="57" xfId="0" applyBorder="1" applyAlignment="1">
      <alignment vertical="center" shrinkToFit="1"/>
    </xf>
    <xf numFmtId="0" fontId="0" fillId="0" borderId="44" xfId="0" applyBorder="1" applyAlignment="1">
      <alignment vertical="center" shrinkToFit="1"/>
    </xf>
    <xf numFmtId="0" fontId="3" fillId="0" borderId="17" xfId="0" applyFont="1" applyBorder="1">
      <alignment vertical="center"/>
    </xf>
    <xf numFmtId="0" fontId="3" fillId="0" borderId="18" xfId="0" applyFont="1" applyBorder="1">
      <alignment vertical="center"/>
    </xf>
    <xf numFmtId="176" fontId="0" fillId="0" borderId="22" xfId="0" applyNumberFormat="1" applyFill="1" applyBorder="1">
      <alignment vertical="center"/>
    </xf>
    <xf numFmtId="176" fontId="0" fillId="2" borderId="34" xfId="0" applyNumberFormat="1" applyFill="1" applyBorder="1">
      <alignment vertical="center"/>
    </xf>
    <xf numFmtId="176" fontId="0" fillId="0" borderId="21" xfId="0" applyNumberFormat="1" applyBorder="1">
      <alignment vertical="center"/>
    </xf>
    <xf numFmtId="177" fontId="0" fillId="0" borderId="19" xfId="0" applyNumberFormat="1" applyBorder="1">
      <alignment vertical="center"/>
    </xf>
    <xf numFmtId="177" fontId="5" fillId="2" borderId="31" xfId="0" applyNumberFormat="1" applyFont="1" applyFill="1" applyBorder="1">
      <alignment vertical="center"/>
    </xf>
    <xf numFmtId="0" fontId="0" fillId="0" borderId="45" xfId="0" applyBorder="1" applyAlignment="1">
      <alignment vertical="center" shrinkToFit="1"/>
    </xf>
    <xf numFmtId="0" fontId="3" fillId="0" borderId="25" xfId="0" applyFont="1" applyBorder="1">
      <alignment vertical="center"/>
    </xf>
    <xf numFmtId="0" fontId="3" fillId="0" borderId="6" xfId="0" applyFont="1" applyBorder="1">
      <alignment vertical="center"/>
    </xf>
    <xf numFmtId="0" fontId="2" fillId="0" borderId="44" xfId="0" applyFont="1" applyBorder="1" applyAlignment="1">
      <alignment vertical="center" shrinkToFit="1"/>
    </xf>
    <xf numFmtId="0" fontId="0" fillId="0" borderId="58" xfId="0" applyBorder="1" applyAlignment="1">
      <alignment vertical="center" shrinkToFit="1"/>
    </xf>
    <xf numFmtId="0" fontId="13" fillId="0" borderId="0" xfId="0" applyFont="1" applyBorder="1">
      <alignment vertical="center"/>
    </xf>
    <xf numFmtId="0" fontId="2" fillId="0" borderId="0" xfId="0" applyFont="1" applyFill="1" applyBorder="1">
      <alignment vertical="center"/>
    </xf>
    <xf numFmtId="177" fontId="4" fillId="0" borderId="0" xfId="0" applyNumberFormat="1" applyFont="1" applyBorder="1">
      <alignment vertical="center"/>
    </xf>
    <xf numFmtId="177" fontId="0" fillId="0" borderId="0" xfId="0" applyNumberFormat="1" applyBorder="1">
      <alignment vertical="center"/>
    </xf>
    <xf numFmtId="177" fontId="5" fillId="0" borderId="0" xfId="0" applyNumberFormat="1" applyFont="1" applyBorder="1">
      <alignment vertical="center"/>
    </xf>
    <xf numFmtId="177" fontId="0" fillId="0" borderId="14" xfId="0" applyNumberFormat="1" applyFill="1" applyBorder="1">
      <alignment vertical="center"/>
    </xf>
    <xf numFmtId="177" fontId="0" fillId="2" borderId="4" xfId="0" applyNumberFormat="1" applyFill="1" applyBorder="1">
      <alignment vertical="center"/>
    </xf>
    <xf numFmtId="177" fontId="0" fillId="0" borderId="27" xfId="0" applyNumberFormat="1" applyBorder="1">
      <alignment vertical="center"/>
    </xf>
    <xf numFmtId="0" fontId="3" fillId="0" borderId="0" xfId="0" applyFont="1" applyBorder="1" applyAlignment="1">
      <alignment vertical="center" wrapText="1"/>
    </xf>
    <xf numFmtId="177" fontId="0" fillId="0" borderId="0" xfId="0" applyNumberFormat="1" applyFill="1" applyBorder="1" applyAlignment="1">
      <alignment vertical="center"/>
    </xf>
    <xf numFmtId="0" fontId="3" fillId="0" borderId="24" xfId="0" applyFont="1" applyBorder="1" applyAlignment="1">
      <alignment vertical="center" wrapText="1"/>
    </xf>
    <xf numFmtId="177" fontId="0" fillId="0" borderId="6" xfId="0" applyNumberFormat="1" applyBorder="1" applyAlignment="1">
      <alignment vertical="center"/>
    </xf>
    <xf numFmtId="177" fontId="0" fillId="0" borderId="60" xfId="0" applyNumberFormat="1" applyBorder="1" applyAlignment="1">
      <alignment vertical="center"/>
    </xf>
    <xf numFmtId="177" fontId="0" fillId="0" borderId="52" xfId="0" applyNumberFormat="1" applyBorder="1" applyAlignment="1">
      <alignment vertical="center"/>
    </xf>
    <xf numFmtId="177" fontId="5" fillId="0" borderId="52" xfId="0" applyNumberFormat="1" applyFont="1" applyBorder="1" applyAlignment="1">
      <alignment vertical="center"/>
    </xf>
    <xf numFmtId="0" fontId="3" fillId="0" borderId="8" xfId="0" applyFont="1" applyBorder="1" applyAlignment="1">
      <alignment vertical="center" wrapText="1"/>
    </xf>
    <xf numFmtId="177" fontId="0" fillId="0" borderId="8" xfId="0" applyNumberFormat="1" applyBorder="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66" xfId="0" applyFont="1" applyBorder="1" applyAlignment="1">
      <alignment horizontal="center" vertical="center"/>
    </xf>
    <xf numFmtId="0" fontId="6" fillId="0" borderId="63" xfId="0" applyFont="1" applyBorder="1" applyAlignment="1">
      <alignment horizontal="center" vertical="center" wrapText="1"/>
    </xf>
    <xf numFmtId="0" fontId="6" fillId="0" borderId="16" xfId="0" applyFont="1" applyBorder="1">
      <alignment vertical="center"/>
    </xf>
    <xf numFmtId="0" fontId="6" fillId="0" borderId="11" xfId="0" applyFont="1" applyBorder="1">
      <alignment vertical="center"/>
    </xf>
    <xf numFmtId="0" fontId="6" fillId="0" borderId="26" xfId="0" applyFont="1" applyBorder="1">
      <alignment vertical="center"/>
    </xf>
    <xf numFmtId="0" fontId="6" fillId="0" borderId="3" xfId="0" applyFont="1" applyFill="1" applyBorder="1" applyAlignment="1">
      <alignment horizontal="center" vertical="center"/>
    </xf>
    <xf numFmtId="0" fontId="6" fillId="0" borderId="12" xfId="0" applyFont="1" applyBorder="1">
      <alignment vertical="center"/>
    </xf>
    <xf numFmtId="0" fontId="6" fillId="0" borderId="16" xfId="0" applyFont="1" applyFill="1" applyBorder="1">
      <alignment vertical="center"/>
    </xf>
    <xf numFmtId="0" fontId="6" fillId="0" borderId="22" xfId="0" applyFont="1" applyFill="1" applyBorder="1">
      <alignment vertical="center"/>
    </xf>
    <xf numFmtId="0" fontId="6" fillId="0" borderId="64" xfId="0" applyFont="1" applyBorder="1" applyAlignment="1">
      <alignment vertical="center" wrapText="1"/>
    </xf>
    <xf numFmtId="0" fontId="0" fillId="0" borderId="0" xfId="0" applyBorder="1" applyAlignment="1">
      <alignment horizontal="right" vertical="center"/>
    </xf>
    <xf numFmtId="0" fontId="12" fillId="0" borderId="55" xfId="0" applyFont="1" applyBorder="1" applyAlignment="1">
      <alignment horizontal="center" vertical="center" shrinkToFit="1"/>
    </xf>
    <xf numFmtId="0" fontId="0" fillId="0" borderId="0" xfId="0" applyAlignment="1">
      <alignment vertical="center" shrinkToFit="1"/>
    </xf>
    <xf numFmtId="0" fontId="0" fillId="0" borderId="43" xfId="0" applyBorder="1" applyAlignment="1">
      <alignment vertical="center"/>
    </xf>
    <xf numFmtId="0" fontId="12" fillId="0" borderId="9"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Fill="1" applyBorder="1" applyAlignment="1">
      <alignment vertical="center" wrapText="1"/>
    </xf>
    <xf numFmtId="177" fontId="0" fillId="0" borderId="23" xfId="0" applyNumberFormat="1" applyBorder="1" applyAlignment="1">
      <alignment vertical="center"/>
    </xf>
    <xf numFmtId="177" fontId="5" fillId="0" borderId="23" xfId="0" applyNumberFormat="1" applyFont="1" applyBorder="1" applyAlignment="1">
      <alignment vertical="center"/>
    </xf>
    <xf numFmtId="177" fontId="5" fillId="0" borderId="0" xfId="0" applyNumberFormat="1" applyFont="1" applyBorder="1" applyAlignment="1">
      <alignment vertical="center"/>
    </xf>
    <xf numFmtId="0" fontId="3" fillId="0" borderId="23" xfId="0" applyFont="1" applyBorder="1" applyAlignment="1">
      <alignment vertical="center" wrapText="1"/>
    </xf>
    <xf numFmtId="0" fontId="0" fillId="0" borderId="0" xfId="0" applyBorder="1" applyAlignment="1">
      <alignment vertical="center" shrinkToFit="1"/>
    </xf>
    <xf numFmtId="0" fontId="0" fillId="0" borderId="0" xfId="0" applyAlignment="1">
      <alignment vertical="center" shrinkToFit="1"/>
    </xf>
    <xf numFmtId="0" fontId="8" fillId="0" borderId="0" xfId="0" applyFont="1" applyFill="1" applyBorder="1" applyAlignment="1">
      <alignment vertical="center"/>
    </xf>
    <xf numFmtId="0" fontId="0" fillId="0" borderId="0" xfId="0" applyFill="1" applyBorder="1" applyAlignment="1">
      <alignment vertical="center"/>
    </xf>
    <xf numFmtId="0" fontId="14" fillId="0" borderId="0" xfId="0" applyFont="1">
      <alignment vertical="center"/>
    </xf>
    <xf numFmtId="0" fontId="15" fillId="0" borderId="0" xfId="0" applyFo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2" fillId="0" borderId="0" xfId="0" applyFont="1" applyFill="1" applyBorder="1" applyAlignment="1">
      <alignment vertical="top"/>
    </xf>
    <xf numFmtId="0" fontId="15" fillId="0" borderId="0" xfId="0" applyFont="1" applyAlignment="1">
      <alignment vertical="top"/>
    </xf>
    <xf numFmtId="0" fontId="0" fillId="0" borderId="4" xfId="0" applyBorder="1">
      <alignment vertical="center"/>
    </xf>
    <xf numFmtId="0" fontId="12" fillId="0" borderId="3" xfId="0" applyFont="1" applyBorder="1" applyAlignment="1">
      <alignment vertical="center"/>
    </xf>
    <xf numFmtId="0" fontId="12" fillId="0" borderId="0" xfId="0" applyFont="1" applyBorder="1" applyAlignment="1">
      <alignment horizontal="center" vertical="center"/>
    </xf>
    <xf numFmtId="0" fontId="6" fillId="0" borderId="26" xfId="0" applyFont="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lignment vertical="center"/>
    </xf>
    <xf numFmtId="0" fontId="6" fillId="2" borderId="41" xfId="0" applyFont="1" applyFill="1" applyBorder="1" applyAlignment="1">
      <alignment horizontal="center" vertical="center" shrinkToFit="1"/>
    </xf>
    <xf numFmtId="0" fontId="12" fillId="0" borderId="0" xfId="0" applyFont="1" applyBorder="1" applyAlignment="1">
      <alignment vertical="center"/>
    </xf>
    <xf numFmtId="0" fontId="16" fillId="0" borderId="0" xfId="0" applyFont="1" applyBorder="1" applyAlignment="1">
      <alignment horizontal="center" vertical="center"/>
    </xf>
    <xf numFmtId="0" fontId="6" fillId="0" borderId="38" xfId="0" applyFont="1" applyBorder="1" applyAlignment="1">
      <alignment vertical="center" wrapText="1"/>
    </xf>
    <xf numFmtId="0" fontId="12" fillId="0" borderId="2" xfId="0" applyFont="1" applyBorder="1" applyAlignment="1">
      <alignment vertical="center"/>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6" fillId="0" borderId="16" xfId="0" applyFont="1" applyBorder="1" applyAlignment="1">
      <alignment vertical="center" wrapText="1"/>
    </xf>
    <xf numFmtId="0" fontId="6" fillId="0" borderId="24" xfId="0" applyFont="1" applyFill="1" applyBorder="1">
      <alignment vertical="center"/>
    </xf>
    <xf numFmtId="0" fontId="6" fillId="0" borderId="63" xfId="0" applyFont="1" applyFill="1" applyBorder="1" applyAlignment="1">
      <alignment horizontal="center" vertical="center" wrapText="1"/>
    </xf>
    <xf numFmtId="0" fontId="6" fillId="0" borderId="41" xfId="0" applyFont="1" applyFill="1" applyBorder="1">
      <alignment vertical="center"/>
    </xf>
    <xf numFmtId="0" fontId="6" fillId="0" borderId="16" xfId="0" applyFont="1" applyFill="1" applyBorder="1" applyAlignment="1">
      <alignment vertical="center" wrapText="1"/>
    </xf>
    <xf numFmtId="0" fontId="6" fillId="0" borderId="0" xfId="0" applyFont="1" applyBorder="1">
      <alignment vertical="center"/>
    </xf>
    <xf numFmtId="0" fontId="6" fillId="0" borderId="62" xfId="0" applyFont="1" applyBorder="1" applyAlignment="1">
      <alignment horizontal="center" vertical="center" wrapText="1"/>
    </xf>
    <xf numFmtId="0" fontId="6" fillId="0" borderId="22" xfId="0" applyFont="1" applyBorder="1" applyAlignment="1">
      <alignment horizontal="center" vertical="center"/>
    </xf>
    <xf numFmtId="0" fontId="6" fillId="0" borderId="18" xfId="0" applyFont="1" applyFill="1" applyBorder="1" applyAlignment="1">
      <alignment horizontal="center" vertical="center" wrapText="1"/>
    </xf>
    <xf numFmtId="0" fontId="6" fillId="0" borderId="64" xfId="0" applyFont="1" applyBorder="1">
      <alignment vertical="center"/>
    </xf>
    <xf numFmtId="0" fontId="6" fillId="0" borderId="64" xfId="0" applyFont="1" applyFill="1" applyBorder="1">
      <alignment vertical="center"/>
    </xf>
    <xf numFmtId="0" fontId="6" fillId="0" borderId="5" xfId="0" applyFont="1" applyFill="1" applyBorder="1" applyAlignment="1">
      <alignment horizontal="center" vertical="center"/>
    </xf>
    <xf numFmtId="0" fontId="6" fillId="0" borderId="66" xfId="0" applyFont="1" applyFill="1" applyBorder="1" applyAlignment="1">
      <alignment horizontal="center" vertical="center" wrapText="1"/>
    </xf>
    <xf numFmtId="0" fontId="6" fillId="0" borderId="6" xfId="0" applyFont="1" applyFill="1" applyBorder="1">
      <alignment vertical="center"/>
    </xf>
    <xf numFmtId="0" fontId="6" fillId="0" borderId="24"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2" xfId="0" applyFont="1" applyBorder="1" applyAlignment="1">
      <alignment horizontal="center" vertical="center"/>
    </xf>
    <xf numFmtId="0" fontId="11" fillId="0" borderId="12" xfId="0" applyFont="1" applyBorder="1" applyAlignment="1">
      <alignment horizontal="center" vertical="center" shrinkToFit="1"/>
    </xf>
    <xf numFmtId="0" fontId="11" fillId="0" borderId="37" xfId="0" applyFont="1" applyBorder="1" applyAlignment="1">
      <alignment horizontal="center" vertical="center" shrinkToFit="1"/>
    </xf>
    <xf numFmtId="0" fontId="6" fillId="0" borderId="3" xfId="0" applyFont="1" applyBorder="1" applyAlignment="1">
      <alignment horizontal="center" vertical="center"/>
    </xf>
    <xf numFmtId="0" fontId="11" fillId="0" borderId="37" xfId="0" applyFont="1" applyBorder="1" applyAlignment="1">
      <alignment vertical="center" shrinkToFit="1"/>
    </xf>
    <xf numFmtId="0" fontId="6" fillId="0" borderId="70" xfId="0" applyFont="1" applyBorder="1" applyAlignment="1">
      <alignment vertical="center" wrapText="1"/>
    </xf>
    <xf numFmtId="0" fontId="6" fillId="0" borderId="44" xfId="0" applyFont="1" applyBorder="1" applyAlignment="1">
      <alignment vertical="center" wrapText="1"/>
    </xf>
    <xf numFmtId="0" fontId="6" fillId="0" borderId="44" xfId="0" applyFont="1" applyBorder="1" applyAlignment="1">
      <alignment vertical="center"/>
    </xf>
    <xf numFmtId="0" fontId="6" fillId="0" borderId="70" xfId="0" applyFont="1" applyFill="1" applyBorder="1" applyAlignment="1">
      <alignment vertical="center" wrapText="1"/>
    </xf>
    <xf numFmtId="0" fontId="6" fillId="0" borderId="45" xfId="0" applyFont="1" applyFill="1" applyBorder="1" applyAlignment="1">
      <alignment vertical="center" wrapText="1"/>
    </xf>
    <xf numFmtId="0" fontId="6" fillId="0" borderId="44" xfId="0" applyFont="1" applyFill="1" applyBorder="1" applyAlignment="1">
      <alignment vertical="center"/>
    </xf>
    <xf numFmtId="0" fontId="6" fillId="0" borderId="44" xfId="0" applyFont="1" applyFill="1" applyBorder="1" applyAlignment="1">
      <alignment vertical="center" wrapText="1"/>
    </xf>
    <xf numFmtId="0" fontId="6" fillId="0" borderId="70" xfId="0" applyFont="1" applyFill="1" applyBorder="1" applyAlignment="1">
      <alignment vertical="center" wrapText="1" shrinkToFit="1"/>
    </xf>
    <xf numFmtId="0" fontId="6" fillId="0" borderId="71" xfId="0" applyFont="1" applyFill="1" applyBorder="1" applyAlignment="1">
      <alignment vertical="center" wrapText="1"/>
    </xf>
    <xf numFmtId="0" fontId="6" fillId="0" borderId="37" xfId="0" applyFont="1" applyBorder="1" applyAlignment="1">
      <alignment horizontal="center" vertical="center"/>
    </xf>
    <xf numFmtId="0" fontId="6" fillId="0" borderId="68" xfId="0" applyFont="1" applyFill="1" applyBorder="1" applyAlignment="1">
      <alignment vertical="center"/>
    </xf>
    <xf numFmtId="0" fontId="17" fillId="0" borderId="0" xfId="0" applyFont="1">
      <alignment vertical="center"/>
    </xf>
    <xf numFmtId="177" fontId="5" fillId="2" borderId="27" xfId="0" applyNumberFormat="1" applyFont="1" applyFill="1" applyBorder="1" applyAlignment="1">
      <alignment horizontal="right" vertical="center"/>
    </xf>
    <xf numFmtId="0" fontId="6" fillId="0" borderId="5" xfId="0" applyFont="1" applyBorder="1">
      <alignment vertical="center"/>
    </xf>
    <xf numFmtId="0" fontId="11" fillId="0" borderId="5" xfId="0" applyFont="1" applyBorder="1" applyAlignment="1">
      <alignment horizontal="center" vertical="center" shrinkToFit="1"/>
    </xf>
    <xf numFmtId="0" fontId="11" fillId="0" borderId="68" xfId="0" applyFont="1" applyBorder="1" applyAlignment="1">
      <alignment vertical="center" shrinkToFit="1"/>
    </xf>
    <xf numFmtId="0" fontId="6" fillId="0" borderId="63" xfId="0" applyFont="1" applyFill="1" applyBorder="1">
      <alignment vertical="center"/>
    </xf>
    <xf numFmtId="0" fontId="6" fillId="0" borderId="63" xfId="0" applyFont="1" applyBorder="1">
      <alignment vertical="center"/>
    </xf>
    <xf numFmtId="0" fontId="6" fillId="0" borderId="46" xfId="0" applyFont="1" applyBorder="1">
      <alignment vertical="center"/>
    </xf>
    <xf numFmtId="0" fontId="6" fillId="0" borderId="3" xfId="0" applyFont="1" applyBorder="1">
      <alignment vertical="center"/>
    </xf>
    <xf numFmtId="0" fontId="11" fillId="0" borderId="3" xfId="0" applyFont="1" applyBorder="1" applyAlignment="1">
      <alignment horizontal="center" vertical="center" shrinkToFit="1"/>
    </xf>
    <xf numFmtId="0" fontId="11" fillId="0" borderId="38" xfId="0" applyFont="1" applyBorder="1" applyAlignment="1">
      <alignment vertical="center" shrinkToFit="1"/>
    </xf>
    <xf numFmtId="0" fontId="6" fillId="0" borderId="66" xfId="0" applyFont="1" applyBorder="1">
      <alignment vertical="center"/>
    </xf>
    <xf numFmtId="0" fontId="6" fillId="0" borderId="68" xfId="0" applyFont="1" applyFill="1" applyBorder="1" applyAlignment="1">
      <alignment vertical="center" wrapText="1" shrinkToFit="1"/>
    </xf>
    <xf numFmtId="0" fontId="6" fillId="0" borderId="60" xfId="0" applyFont="1" applyBorder="1">
      <alignment vertical="center"/>
    </xf>
    <xf numFmtId="0" fontId="6" fillId="0" borderId="44" xfId="0" applyFont="1" applyBorder="1" applyAlignment="1">
      <alignment vertical="top" wrapText="1"/>
    </xf>
    <xf numFmtId="0" fontId="6" fillId="0" borderId="45" xfId="0" applyFont="1" applyBorder="1" applyAlignment="1">
      <alignment vertical="top" wrapText="1"/>
    </xf>
    <xf numFmtId="0" fontId="19"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Fill="1" applyBorder="1" applyAlignment="1">
      <alignment horizontal="left" vertical="center"/>
    </xf>
    <xf numFmtId="0" fontId="20" fillId="0" borderId="0" xfId="0" applyFont="1">
      <alignment vertical="center"/>
    </xf>
    <xf numFmtId="0" fontId="0" fillId="3" borderId="0" xfId="0" applyFill="1">
      <alignment vertical="center"/>
    </xf>
    <xf numFmtId="38" fontId="23" fillId="3" borderId="0" xfId="1" applyFont="1" applyFill="1" applyBorder="1" applyAlignment="1">
      <alignment horizontal="center" vertical="center" shrinkToFit="1"/>
    </xf>
    <xf numFmtId="0" fontId="21" fillId="3" borderId="0" xfId="0" applyFont="1" applyFill="1" applyBorder="1">
      <alignment vertical="center"/>
    </xf>
    <xf numFmtId="0" fontId="23" fillId="3" borderId="0" xfId="0" applyFont="1" applyFill="1" applyBorder="1" applyAlignment="1">
      <alignment horizontal="center" vertical="center" shrinkToFit="1"/>
    </xf>
    <xf numFmtId="0" fontId="23" fillId="3" borderId="0" xfId="0" applyFont="1" applyFill="1" applyBorder="1" applyAlignment="1">
      <alignment horizontal="center" vertical="center" wrapText="1" shrinkToFit="1"/>
    </xf>
    <xf numFmtId="176" fontId="23" fillId="3" borderId="0" xfId="0" applyNumberFormat="1" applyFont="1" applyFill="1" applyBorder="1" applyAlignment="1">
      <alignment horizontal="center" vertical="center" shrinkToFit="1"/>
    </xf>
    <xf numFmtId="0" fontId="22" fillId="0" borderId="0" xfId="0" applyFont="1">
      <alignment vertical="center"/>
    </xf>
    <xf numFmtId="38" fontId="23" fillId="0" borderId="0" xfId="1" applyFont="1" applyFill="1" applyBorder="1" applyAlignment="1">
      <alignment horizontal="center" vertical="center" shrinkToFit="1"/>
    </xf>
    <xf numFmtId="0" fontId="21" fillId="0" borderId="0" xfId="0" applyFont="1" applyBorder="1">
      <alignment vertical="center"/>
    </xf>
    <xf numFmtId="38" fontId="23" fillId="0" borderId="0" xfId="1" applyFont="1" applyBorder="1" applyAlignment="1">
      <alignment horizontal="center" vertical="center" shrinkToFit="1"/>
    </xf>
    <xf numFmtId="0" fontId="23" fillId="0" borderId="0" xfId="0" applyFont="1" applyBorder="1" applyAlignment="1">
      <alignment horizontal="center" vertical="center" shrinkToFit="1"/>
    </xf>
    <xf numFmtId="176" fontId="23" fillId="0" borderId="0" xfId="0" applyNumberFormat="1" applyFont="1" applyBorder="1" applyAlignment="1">
      <alignment horizontal="center" vertical="center" shrinkToFit="1"/>
    </xf>
    <xf numFmtId="38" fontId="23" fillId="4" borderId="0" xfId="1" applyFont="1" applyFill="1" applyBorder="1" applyAlignment="1">
      <alignment horizontal="center" vertical="center" shrinkToFit="1"/>
    </xf>
    <xf numFmtId="0" fontId="23" fillId="4" borderId="0" xfId="0" applyFont="1" applyFill="1" applyBorder="1" applyAlignment="1">
      <alignment horizontal="center" vertical="center" wrapText="1" shrinkToFit="1"/>
    </xf>
    <xf numFmtId="0" fontId="23" fillId="4" borderId="0" xfId="0" applyFont="1" applyFill="1" applyBorder="1" applyAlignment="1">
      <alignment horizontal="center" vertical="center" shrinkToFit="1"/>
    </xf>
    <xf numFmtId="0" fontId="0" fillId="0" borderId="0" xfId="0" applyAlignment="1">
      <alignment vertical="center"/>
    </xf>
    <xf numFmtId="0" fontId="6" fillId="2" borderId="26" xfId="0" applyFont="1" applyFill="1" applyBorder="1" applyAlignment="1">
      <alignment horizontal="center" vertical="center"/>
    </xf>
    <xf numFmtId="0" fontId="6" fillId="0" borderId="12" xfId="0" applyFont="1" applyBorder="1" applyAlignment="1">
      <alignmen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center" vertical="center"/>
    </xf>
    <xf numFmtId="0" fontId="6" fillId="0" borderId="63"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6" xfId="0" applyFont="1" applyBorder="1" applyAlignment="1">
      <alignment horizontal="left" vertical="top"/>
    </xf>
    <xf numFmtId="0" fontId="6" fillId="2" borderId="1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69" xfId="0" applyFont="1" applyFill="1" applyBorder="1" applyAlignment="1">
      <alignment horizontal="center" vertical="center"/>
    </xf>
    <xf numFmtId="0" fontId="6" fillId="0" borderId="16" xfId="0" applyFont="1" applyBorder="1" applyAlignment="1">
      <alignment horizontal="left" vertical="top" wrapText="1"/>
    </xf>
    <xf numFmtId="0" fontId="6" fillId="2" borderId="48"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11" xfId="0" applyFont="1" applyBorder="1" applyAlignment="1">
      <alignment vertical="center" wrapText="1"/>
    </xf>
    <xf numFmtId="0" fontId="6" fillId="0" borderId="12" xfId="0" applyFont="1" applyBorder="1" applyAlignment="1">
      <alignment vertical="center"/>
    </xf>
    <xf numFmtId="0" fontId="6" fillId="2" borderId="61"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176" fontId="0" fillId="0" borderId="21" xfId="0" quotePrefix="1" applyNumberFormat="1" applyBorder="1" applyAlignment="1">
      <alignment horizontal="center" vertical="center"/>
    </xf>
    <xf numFmtId="176" fontId="0" fillId="0" borderId="22" xfId="0" applyNumberForma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 xfId="0" quotePrefix="1" applyNumberFormat="1" applyBorder="1" applyAlignment="1">
      <alignment horizontal="center" vertical="center"/>
    </xf>
    <xf numFmtId="176" fontId="0" fillId="0" borderId="16" xfId="0" applyNumberFormat="1" applyBorder="1" applyAlignment="1">
      <alignment horizontal="center" vertical="center"/>
    </xf>
    <xf numFmtId="176" fontId="0" fillId="0" borderId="28" xfId="0" applyNumberForma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176" fontId="0" fillId="0" borderId="31"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1" xfId="0" quotePrefix="1" applyNumberFormat="1" applyFill="1" applyBorder="1" applyAlignment="1">
      <alignment horizontal="center" vertical="center"/>
    </xf>
    <xf numFmtId="0" fontId="0" fillId="0" borderId="16" xfId="0" applyFill="1" applyBorder="1" applyAlignment="1">
      <alignment horizontal="center" vertical="center"/>
    </xf>
    <xf numFmtId="0" fontId="0" fillId="0" borderId="23" xfId="0" applyBorder="1" applyAlignment="1">
      <alignment horizontal="left" vertical="center"/>
    </xf>
    <xf numFmtId="0" fontId="0" fillId="0" borderId="0" xfId="0" applyBorder="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176" fontId="0" fillId="0" borderId="16"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xf>
    <xf numFmtId="176" fontId="0" fillId="0" borderId="72" xfId="0" applyNumberFormat="1" applyFill="1" applyBorder="1" applyAlignment="1">
      <alignment horizontal="center" vertical="center"/>
    </xf>
    <xf numFmtId="176" fontId="0" fillId="0" borderId="6" xfId="0" applyNumberFormat="1" applyFill="1" applyBorder="1" applyAlignment="1">
      <alignment horizontal="center" vertical="center"/>
    </xf>
    <xf numFmtId="0" fontId="0" fillId="0" borderId="6" xfId="0" applyFill="1" applyBorder="1" applyAlignment="1">
      <alignment horizontal="center" vertical="center"/>
    </xf>
    <xf numFmtId="0" fontId="0" fillId="2" borderId="14" xfId="0" applyFill="1" applyBorder="1" applyAlignment="1">
      <alignment horizontal="center" vertical="center"/>
    </xf>
    <xf numFmtId="0" fontId="0" fillId="0" borderId="72" xfId="0" applyFill="1" applyBorder="1" applyAlignment="1">
      <alignment horizontal="center" vertical="center"/>
    </xf>
    <xf numFmtId="176"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176" fontId="0" fillId="0" borderId="15" xfId="0" quotePrefix="1" applyNumberFormat="1" applyBorder="1" applyAlignment="1">
      <alignment horizontal="center" vertical="center"/>
    </xf>
    <xf numFmtId="176" fontId="0" fillId="0" borderId="6" xfId="0" applyNumberFormat="1" applyBorder="1" applyAlignment="1">
      <alignment horizontal="center" vertical="center"/>
    </xf>
    <xf numFmtId="176" fontId="0" fillId="0" borderId="38" xfId="0" applyNumberFormat="1" applyBorder="1" applyAlignment="1">
      <alignment horizontal="center" vertical="center"/>
    </xf>
    <xf numFmtId="0" fontId="0" fillId="0" borderId="6" xfId="0" applyBorder="1" applyAlignment="1">
      <alignment horizontal="center" vertical="center"/>
    </xf>
    <xf numFmtId="176" fontId="0" fillId="0" borderId="2" xfId="0" applyNumberFormat="1" applyFill="1" applyBorder="1" applyAlignment="1">
      <alignment horizontal="center" vertical="center"/>
    </xf>
    <xf numFmtId="176" fontId="0" fillId="0" borderId="15" xfId="0" quotePrefix="1" applyNumberFormat="1" applyFill="1" applyBorder="1" applyAlignment="1">
      <alignment horizontal="center" vertical="center"/>
    </xf>
    <xf numFmtId="0" fontId="0" fillId="2" borderId="16" xfId="0" applyFill="1" applyBorder="1" applyAlignment="1">
      <alignment horizontal="center" vertical="center"/>
    </xf>
    <xf numFmtId="0" fontId="0" fillId="0" borderId="36" xfId="0" applyFill="1" applyBorder="1" applyAlignment="1">
      <alignment horizontal="center" vertical="center"/>
    </xf>
    <xf numFmtId="0" fontId="0" fillId="0" borderId="15" xfId="0" applyFill="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6" fillId="0" borderId="29"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177" fontId="0" fillId="0" borderId="19" xfId="0" applyNumberFormat="1" applyBorder="1" applyAlignment="1">
      <alignment vertical="center"/>
    </xf>
    <xf numFmtId="177" fontId="0" fillId="0" borderId="39" xfId="0" applyNumberFormat="1" applyBorder="1" applyAlignment="1">
      <alignment vertical="center"/>
    </xf>
    <xf numFmtId="49" fontId="0" fillId="0" borderId="36" xfId="0" applyNumberFormat="1" applyBorder="1" applyAlignment="1">
      <alignment horizontal="right" vertical="center"/>
    </xf>
    <xf numFmtId="49" fontId="0" fillId="0" borderId="37" xfId="0" applyNumberFormat="1" applyBorder="1" applyAlignment="1">
      <alignment horizontal="right" vertical="center"/>
    </xf>
    <xf numFmtId="177" fontId="0" fillId="0" borderId="59" xfId="0" applyNumberFormat="1" applyBorder="1" applyAlignment="1">
      <alignment vertical="center"/>
    </xf>
    <xf numFmtId="177" fontId="0" fillId="0" borderId="18" xfId="0" applyNumberFormat="1" applyBorder="1" applyAlignment="1">
      <alignment vertical="center"/>
    </xf>
    <xf numFmtId="177" fontId="0" fillId="0" borderId="30" xfId="0" applyNumberFormat="1" applyBorder="1" applyAlignment="1">
      <alignment vertical="center"/>
    </xf>
    <xf numFmtId="177" fontId="0" fillId="0" borderId="33" xfId="0" applyNumberFormat="1" applyBorder="1" applyAlignment="1">
      <alignment vertical="center"/>
    </xf>
    <xf numFmtId="177" fontId="5" fillId="2" borderId="59" xfId="0" applyNumberFormat="1" applyFont="1" applyFill="1" applyBorder="1" applyAlignment="1">
      <alignment vertical="center"/>
    </xf>
    <xf numFmtId="177" fontId="5" fillId="2" borderId="18" xfId="0" applyNumberFormat="1" applyFont="1" applyFill="1" applyBorder="1" applyAlignment="1">
      <alignment vertical="center"/>
    </xf>
    <xf numFmtId="177" fontId="0" fillId="0" borderId="17" xfId="0" applyNumberFormat="1" applyBorder="1" applyAlignment="1">
      <alignment vertical="center"/>
    </xf>
    <xf numFmtId="177" fontId="0" fillId="0" borderId="40" xfId="0" applyNumberFormat="1" applyBorder="1" applyAlignment="1">
      <alignment vertical="center"/>
    </xf>
    <xf numFmtId="177" fontId="0" fillId="0" borderId="41" xfId="0" applyNumberFormat="1" applyBorder="1" applyAlignment="1">
      <alignment vertical="center"/>
    </xf>
    <xf numFmtId="177" fontId="0" fillId="0" borderId="42" xfId="0" applyNumberFormat="1" applyBorder="1" applyAlignment="1">
      <alignment vertical="center"/>
    </xf>
    <xf numFmtId="0" fontId="12" fillId="0" borderId="55" xfId="0" applyFont="1" applyBorder="1" applyAlignment="1">
      <alignment horizontal="center" vertical="center" shrinkToFit="1"/>
    </xf>
    <xf numFmtId="0" fontId="12" fillId="0" borderId="67" xfId="0" applyFont="1" applyBorder="1" applyAlignment="1">
      <alignment horizontal="center" vertical="center" shrinkToFit="1"/>
    </xf>
    <xf numFmtId="49" fontId="0" fillId="0" borderId="50" xfId="0" applyNumberFormat="1" applyBorder="1" applyAlignment="1">
      <alignment horizontal="right" vertical="center"/>
    </xf>
    <xf numFmtId="49" fontId="0" fillId="0" borderId="68" xfId="0" applyNumberFormat="1" applyBorder="1" applyAlignment="1">
      <alignment horizontal="right" vertical="center"/>
    </xf>
    <xf numFmtId="177" fontId="0" fillId="0" borderId="2" xfId="0" applyNumberFormat="1" applyBorder="1" applyAlignment="1">
      <alignment vertical="center"/>
    </xf>
    <xf numFmtId="177" fontId="0" fillId="0" borderId="38" xfId="0" applyNumberFormat="1" applyBorder="1" applyAlignment="1">
      <alignment vertical="center"/>
    </xf>
    <xf numFmtId="177" fontId="0" fillId="0" borderId="36" xfId="0" applyNumberFormat="1" applyBorder="1" applyAlignment="1">
      <alignment vertical="center"/>
    </xf>
    <xf numFmtId="177" fontId="0" fillId="0" borderId="37" xfId="0" applyNumberFormat="1" applyBorder="1" applyAlignment="1">
      <alignment vertical="center"/>
    </xf>
    <xf numFmtId="177" fontId="0" fillId="0" borderId="29" xfId="0" applyNumberFormat="1" applyBorder="1" applyAlignment="1">
      <alignment vertical="center"/>
    </xf>
    <xf numFmtId="177" fontId="0" fillId="0" borderId="53" xfId="0" applyNumberFormat="1" applyBorder="1" applyAlignment="1">
      <alignment vertical="center"/>
    </xf>
    <xf numFmtId="0" fontId="3" fillId="0" borderId="28"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1" xfId="0"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177" fontId="0" fillId="0" borderId="46" xfId="0" applyNumberFormat="1" applyBorder="1" applyAlignment="1">
      <alignment vertical="center"/>
    </xf>
    <xf numFmtId="177" fontId="0" fillId="0" borderId="26" xfId="0" applyNumberFormat="1" applyBorder="1" applyAlignment="1">
      <alignment vertical="center"/>
    </xf>
    <xf numFmtId="0" fontId="3" fillId="0" borderId="27" xfId="0" applyFont="1" applyBorder="1" applyAlignment="1">
      <alignment vertical="center"/>
    </xf>
    <xf numFmtId="0" fontId="3" fillId="0" borderId="13" xfId="0" applyFont="1" applyBorder="1" applyAlignment="1">
      <alignment vertical="center"/>
    </xf>
    <xf numFmtId="0" fontId="3" fillId="0" borderId="36" xfId="0" applyFont="1" applyBorder="1" applyAlignment="1">
      <alignment vertical="center"/>
    </xf>
    <xf numFmtId="177" fontId="0" fillId="0" borderId="30" xfId="0" applyNumberFormat="1" applyFill="1" applyBorder="1" applyAlignment="1">
      <alignment vertical="center"/>
    </xf>
    <xf numFmtId="177" fontId="0" fillId="0" borderId="33" xfId="0" applyNumberFormat="1" applyFill="1" applyBorder="1" applyAlignment="1">
      <alignment vertical="center"/>
    </xf>
    <xf numFmtId="177" fontId="0" fillId="2" borderId="4" xfId="0" applyNumberFormat="1" applyFill="1" applyBorder="1" applyAlignment="1">
      <alignment vertical="center"/>
    </xf>
    <xf numFmtId="177" fontId="0" fillId="0" borderId="1" xfId="0" applyNumberFormat="1" applyBorder="1" applyAlignment="1">
      <alignment vertical="center"/>
    </xf>
    <xf numFmtId="177" fontId="0" fillId="0" borderId="32" xfId="0" applyNumberFormat="1" applyBorder="1" applyAlignment="1">
      <alignment vertical="center"/>
    </xf>
    <xf numFmtId="177" fontId="5" fillId="0" borderId="29" xfId="0" applyNumberFormat="1" applyFont="1" applyBorder="1" applyAlignment="1">
      <alignment vertical="center"/>
    </xf>
    <xf numFmtId="177" fontId="5" fillId="0" borderId="32" xfId="0" applyNumberFormat="1" applyFont="1" applyBorder="1" applyAlignment="1">
      <alignment vertical="center"/>
    </xf>
    <xf numFmtId="177" fontId="0" fillId="0" borderId="16" xfId="0" applyNumberFormat="1" applyBorder="1" applyAlignment="1">
      <alignment vertical="center"/>
    </xf>
    <xf numFmtId="177" fontId="0" fillId="0" borderId="21" xfId="0" applyNumberFormat="1" applyBorder="1" applyAlignment="1">
      <alignment vertical="center"/>
    </xf>
    <xf numFmtId="177" fontId="0" fillId="0" borderId="22" xfId="0" applyNumberFormat="1" applyBorder="1" applyAlignment="1">
      <alignment vertical="center"/>
    </xf>
    <xf numFmtId="0" fontId="0" fillId="0" borderId="0" xfId="0" applyAlignment="1">
      <alignment vertical="center" shrinkToFit="1"/>
    </xf>
    <xf numFmtId="0" fontId="0" fillId="0" borderId="43" xfId="0" applyBorder="1" applyAlignment="1">
      <alignment vertical="center"/>
    </xf>
    <xf numFmtId="0" fontId="0" fillId="0" borderId="43" xfId="0"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vertical="center"/>
    </xf>
    <xf numFmtId="177" fontId="0" fillId="0" borderId="13" xfId="0" applyNumberFormat="1" applyBorder="1" applyAlignment="1">
      <alignment vertical="center"/>
    </xf>
    <xf numFmtId="177" fontId="0" fillId="0" borderId="14" xfId="0" applyNumberFormat="1" applyBorder="1" applyAlignment="1">
      <alignment vertical="center"/>
    </xf>
    <xf numFmtId="0" fontId="6" fillId="0" borderId="0" xfId="0" applyFont="1" applyFill="1" applyBorder="1">
      <alignment vertical="center"/>
    </xf>
    <xf numFmtId="0" fontId="6" fillId="0" borderId="25" xfId="0" applyFont="1" applyFill="1" applyBorder="1">
      <alignment vertical="center"/>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43" xfId="0" applyFont="1" applyBorder="1" applyAlignment="1">
      <alignment horizontal="left" vertical="center"/>
    </xf>
    <xf numFmtId="0" fontId="6" fillId="0" borderId="11" xfId="0" applyFont="1" applyBorder="1" applyAlignment="1">
      <alignment horizontal="left" vertical="center"/>
    </xf>
    <xf numFmtId="0" fontId="6" fillId="0" borderId="2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14158495260857"/>
          <c:y val="6.0659813356663747E-2"/>
          <c:w val="0.7504833872741844"/>
          <c:h val="0.71290300088030456"/>
        </c:manualLayout>
      </c:layout>
      <c:lineChart>
        <c:grouping val="standard"/>
        <c:varyColors val="0"/>
        <c:ser>
          <c:idx val="0"/>
          <c:order val="0"/>
          <c:tx>
            <c:strRef>
              <c:f>項目②!$S$5</c:f>
              <c:strCache>
                <c:ptCount val="1"/>
                <c:pt idx="0">
                  <c:v>実績</c:v>
                </c:pt>
              </c:strCache>
            </c:strRef>
          </c:tx>
          <c:marker>
            <c:symbol val="none"/>
          </c:marker>
          <c:cat>
            <c:strRef>
              <c:f>項目②!$T$4:$Y$4</c:f>
              <c:strCache>
                <c:ptCount val="6"/>
                <c:pt idx="0">
                  <c:v>21年度</c:v>
                </c:pt>
                <c:pt idx="1">
                  <c:v>22年度</c:v>
                </c:pt>
                <c:pt idx="2">
                  <c:v>23年度</c:v>
                </c:pt>
                <c:pt idx="3">
                  <c:v>24年度</c:v>
                </c:pt>
                <c:pt idx="4">
                  <c:v>25年度</c:v>
                </c:pt>
                <c:pt idx="5">
                  <c:v>26年度
(予測)</c:v>
                </c:pt>
              </c:strCache>
            </c:strRef>
          </c:cat>
          <c:val>
            <c:numRef>
              <c:f>項目②!$T$5:$Y$5</c:f>
              <c:numCache>
                <c:formatCode>#,##0_ </c:formatCode>
                <c:ptCount val="6"/>
                <c:pt idx="0">
                  <c:v>244</c:v>
                </c:pt>
                <c:pt idx="1">
                  <c:v>234</c:v>
                </c:pt>
                <c:pt idx="2">
                  <c:v>231</c:v>
                </c:pt>
                <c:pt idx="3">
                  <c:v>227</c:v>
                </c:pt>
                <c:pt idx="4">
                  <c:v>229</c:v>
                </c:pt>
                <c:pt idx="5">
                  <c:v>230</c:v>
                </c:pt>
              </c:numCache>
            </c:numRef>
          </c:val>
          <c:smooth val="0"/>
        </c:ser>
        <c:ser>
          <c:idx val="1"/>
          <c:order val="1"/>
          <c:tx>
            <c:strRef>
              <c:f>項目②!$S$6</c:f>
              <c:strCache>
                <c:ptCount val="1"/>
                <c:pt idx="0">
                  <c:v>目標</c:v>
                </c:pt>
              </c:strCache>
            </c:strRef>
          </c:tx>
          <c:spPr>
            <a:ln>
              <a:prstDash val="sysDash"/>
            </a:ln>
          </c:spPr>
          <c:marker>
            <c:symbol val="none"/>
          </c:marker>
          <c:cat>
            <c:strRef>
              <c:f>項目②!$T$4:$Y$4</c:f>
              <c:strCache>
                <c:ptCount val="6"/>
                <c:pt idx="0">
                  <c:v>21年度</c:v>
                </c:pt>
                <c:pt idx="1">
                  <c:v>22年度</c:v>
                </c:pt>
                <c:pt idx="2">
                  <c:v>23年度</c:v>
                </c:pt>
                <c:pt idx="3">
                  <c:v>24年度</c:v>
                </c:pt>
                <c:pt idx="4">
                  <c:v>25年度</c:v>
                </c:pt>
                <c:pt idx="5">
                  <c:v>26年度
(予測)</c:v>
                </c:pt>
              </c:strCache>
            </c:strRef>
          </c:cat>
          <c:val>
            <c:numRef>
              <c:f>項目②!$T$6:$Y$6</c:f>
              <c:numCache>
                <c:formatCode>General</c:formatCode>
                <c:ptCount val="6"/>
                <c:pt idx="2">
                  <c:v>231</c:v>
                </c:pt>
                <c:pt idx="3">
                  <c:v>233</c:v>
                </c:pt>
                <c:pt idx="4">
                  <c:v>235</c:v>
                </c:pt>
                <c:pt idx="5">
                  <c:v>238</c:v>
                </c:pt>
              </c:numCache>
            </c:numRef>
          </c:val>
          <c:smooth val="0"/>
        </c:ser>
        <c:dLbls>
          <c:showLegendKey val="0"/>
          <c:showVal val="0"/>
          <c:showCatName val="0"/>
          <c:showSerName val="0"/>
          <c:showPercent val="0"/>
          <c:showBubbleSize val="0"/>
        </c:dLbls>
        <c:marker val="1"/>
        <c:smooth val="0"/>
        <c:axId val="101246464"/>
        <c:axId val="101248000"/>
      </c:lineChart>
      <c:catAx>
        <c:axId val="101246464"/>
        <c:scaling>
          <c:orientation val="minMax"/>
        </c:scaling>
        <c:delete val="0"/>
        <c:axPos val="b"/>
        <c:majorTickMark val="out"/>
        <c:minorTickMark val="none"/>
        <c:tickLblPos val="nextTo"/>
        <c:crossAx val="101248000"/>
        <c:crosses val="autoZero"/>
        <c:auto val="1"/>
        <c:lblAlgn val="ctr"/>
        <c:lblOffset val="100"/>
        <c:noMultiLvlLbl val="0"/>
      </c:catAx>
      <c:valAx>
        <c:axId val="101248000"/>
        <c:scaling>
          <c:orientation val="minMax"/>
        </c:scaling>
        <c:delete val="0"/>
        <c:axPos val="l"/>
        <c:majorGridlines/>
        <c:numFmt formatCode="#,##0_ " sourceLinked="1"/>
        <c:majorTickMark val="out"/>
        <c:minorTickMark val="none"/>
        <c:tickLblPos val="nextTo"/>
        <c:crossAx val="101246464"/>
        <c:crosses val="autoZero"/>
        <c:crossBetween val="between"/>
      </c:valAx>
    </c:plotArea>
    <c:legend>
      <c:legendPos val="r"/>
      <c:layout>
        <c:manualLayout>
          <c:xMode val="edge"/>
          <c:yMode val="edge"/>
          <c:x val="0.19064428314108403"/>
          <c:y val="0.50507868524802602"/>
          <c:w val="0.19242428833793565"/>
          <c:h val="0.20734073512777429"/>
        </c:manualLayout>
      </c:layout>
      <c:overlay val="0"/>
      <c:spPr>
        <a:ln>
          <a:solidFill>
            <a:schemeClr val="tx2"/>
          </a:solidFill>
        </a:ln>
      </c:spPr>
    </c:legend>
    <c:plotVisOnly val="1"/>
    <c:dispBlanksAs val="gap"/>
    <c:showDLblsOverMax val="0"/>
  </c:chart>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81751938541929"/>
          <c:y val="5.1400554097404488E-2"/>
          <c:w val="0.73229353180167545"/>
          <c:h val="0.73203312480565597"/>
        </c:manualLayout>
      </c:layout>
      <c:lineChart>
        <c:grouping val="standard"/>
        <c:varyColors val="0"/>
        <c:ser>
          <c:idx val="0"/>
          <c:order val="0"/>
          <c:tx>
            <c:strRef>
              <c:f>項目②!$S$9</c:f>
              <c:strCache>
                <c:ptCount val="1"/>
                <c:pt idx="0">
                  <c:v>実績</c:v>
                </c:pt>
              </c:strCache>
            </c:strRef>
          </c:tx>
          <c:marker>
            <c:symbol val="none"/>
          </c:marker>
          <c:cat>
            <c:strRef>
              <c:f>項目②!$T$8:$Y$8</c:f>
              <c:strCache>
                <c:ptCount val="6"/>
                <c:pt idx="0">
                  <c:v>21年度</c:v>
                </c:pt>
                <c:pt idx="1">
                  <c:v>22年度</c:v>
                </c:pt>
                <c:pt idx="2">
                  <c:v>23年度</c:v>
                </c:pt>
                <c:pt idx="3">
                  <c:v>24年度</c:v>
                </c:pt>
                <c:pt idx="4">
                  <c:v>25年度</c:v>
                </c:pt>
                <c:pt idx="5">
                  <c:v>26年度
(予測)</c:v>
                </c:pt>
              </c:strCache>
            </c:strRef>
          </c:cat>
          <c:val>
            <c:numRef>
              <c:f>項目②!$T$9:$Y$9</c:f>
              <c:numCache>
                <c:formatCode>#,##0_);[Red]\(#,##0\)</c:formatCode>
                <c:ptCount val="6"/>
                <c:pt idx="0">
                  <c:v>58</c:v>
                </c:pt>
                <c:pt idx="1">
                  <c:v>54</c:v>
                </c:pt>
                <c:pt idx="2">
                  <c:v>53</c:v>
                </c:pt>
                <c:pt idx="3">
                  <c:v>51</c:v>
                </c:pt>
                <c:pt idx="4">
                  <c:v>50</c:v>
                </c:pt>
                <c:pt idx="5">
                  <c:v>49</c:v>
                </c:pt>
              </c:numCache>
            </c:numRef>
          </c:val>
          <c:smooth val="0"/>
        </c:ser>
        <c:ser>
          <c:idx val="1"/>
          <c:order val="1"/>
          <c:tx>
            <c:strRef>
              <c:f>項目②!$S$10</c:f>
              <c:strCache>
                <c:ptCount val="1"/>
                <c:pt idx="0">
                  <c:v>目標</c:v>
                </c:pt>
              </c:strCache>
            </c:strRef>
          </c:tx>
          <c:spPr>
            <a:ln>
              <a:prstDash val="sysDash"/>
            </a:ln>
          </c:spPr>
          <c:marker>
            <c:symbol val="none"/>
          </c:marker>
          <c:cat>
            <c:strRef>
              <c:f>項目②!$T$8:$Y$8</c:f>
              <c:strCache>
                <c:ptCount val="6"/>
                <c:pt idx="0">
                  <c:v>21年度</c:v>
                </c:pt>
                <c:pt idx="1">
                  <c:v>22年度</c:v>
                </c:pt>
                <c:pt idx="2">
                  <c:v>23年度</c:v>
                </c:pt>
                <c:pt idx="3">
                  <c:v>24年度</c:v>
                </c:pt>
                <c:pt idx="4">
                  <c:v>25年度</c:v>
                </c:pt>
                <c:pt idx="5">
                  <c:v>26年度
(予測)</c:v>
                </c:pt>
              </c:strCache>
            </c:strRef>
          </c:cat>
          <c:val>
            <c:numRef>
              <c:f>項目②!$T$10:$Y$10</c:f>
              <c:numCache>
                <c:formatCode>#,##0_);[Red]\(#,##0\)</c:formatCode>
                <c:ptCount val="6"/>
                <c:pt idx="2">
                  <c:v>53</c:v>
                </c:pt>
                <c:pt idx="3">
                  <c:v>51</c:v>
                </c:pt>
                <c:pt idx="4">
                  <c:v>51</c:v>
                </c:pt>
                <c:pt idx="5">
                  <c:v>51</c:v>
                </c:pt>
              </c:numCache>
            </c:numRef>
          </c:val>
          <c:smooth val="0"/>
        </c:ser>
        <c:dLbls>
          <c:showLegendKey val="0"/>
          <c:showVal val="0"/>
          <c:showCatName val="0"/>
          <c:showSerName val="0"/>
          <c:showPercent val="0"/>
          <c:showBubbleSize val="0"/>
        </c:dLbls>
        <c:marker val="1"/>
        <c:smooth val="0"/>
        <c:axId val="113623808"/>
        <c:axId val="113625344"/>
      </c:lineChart>
      <c:catAx>
        <c:axId val="113623808"/>
        <c:scaling>
          <c:orientation val="minMax"/>
        </c:scaling>
        <c:delete val="0"/>
        <c:axPos val="b"/>
        <c:majorTickMark val="out"/>
        <c:minorTickMark val="none"/>
        <c:tickLblPos val="nextTo"/>
        <c:crossAx val="113625344"/>
        <c:crosses val="autoZero"/>
        <c:auto val="1"/>
        <c:lblAlgn val="ctr"/>
        <c:lblOffset val="100"/>
        <c:noMultiLvlLbl val="0"/>
      </c:catAx>
      <c:valAx>
        <c:axId val="113625344"/>
        <c:scaling>
          <c:orientation val="minMax"/>
        </c:scaling>
        <c:delete val="0"/>
        <c:axPos val="l"/>
        <c:majorGridlines/>
        <c:numFmt formatCode="#,##0_);[Red]\(#,##0\)" sourceLinked="1"/>
        <c:majorTickMark val="out"/>
        <c:minorTickMark val="none"/>
        <c:tickLblPos val="nextTo"/>
        <c:crossAx val="113623808"/>
        <c:crosses val="autoZero"/>
        <c:crossBetween val="between"/>
      </c:valAx>
    </c:plotArea>
    <c:legend>
      <c:legendPos val="r"/>
      <c:layout>
        <c:manualLayout>
          <c:xMode val="edge"/>
          <c:yMode val="edge"/>
          <c:x val="0.19889383736535199"/>
          <c:y val="0.56039878079756156"/>
          <c:w val="0.18572154725003262"/>
          <c:h val="0.16218186436372872"/>
        </c:manualLayout>
      </c:layout>
      <c:overlay val="0"/>
      <c:spPr>
        <a:ln>
          <a:solidFill>
            <a:schemeClr val="tx2"/>
          </a:solidFill>
        </a:ln>
      </c:spPr>
    </c:legend>
    <c:plotVisOnly val="1"/>
    <c:dispBlanksAs val="gap"/>
    <c:showDLblsOverMax val="0"/>
  </c:chart>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1462823363777"/>
          <c:y val="6.3709276696496009E-2"/>
          <c:w val="0.78610816631935221"/>
          <c:h val="0.78827683100225332"/>
        </c:manualLayout>
      </c:layout>
      <c:lineChart>
        <c:grouping val="standard"/>
        <c:varyColors val="0"/>
        <c:ser>
          <c:idx val="0"/>
          <c:order val="0"/>
          <c:tx>
            <c:v>実績</c:v>
          </c:tx>
          <c:marker>
            <c:symbol val="none"/>
          </c:marker>
          <c:cat>
            <c:strRef>
              <c:f>項目②!$T$13:$Y$13</c:f>
              <c:strCache>
                <c:ptCount val="6"/>
                <c:pt idx="0">
                  <c:v>21年度</c:v>
                </c:pt>
                <c:pt idx="1">
                  <c:v>22年度</c:v>
                </c:pt>
                <c:pt idx="2">
                  <c:v>23年度</c:v>
                </c:pt>
                <c:pt idx="3">
                  <c:v>24年度</c:v>
                </c:pt>
                <c:pt idx="4">
                  <c:v>25年度</c:v>
                </c:pt>
                <c:pt idx="5">
                  <c:v>26年度
(予測)</c:v>
                </c:pt>
              </c:strCache>
            </c:strRef>
          </c:cat>
          <c:val>
            <c:numRef>
              <c:f>項目②!$T$14:$Y$14</c:f>
              <c:numCache>
                <c:formatCode>#,##0_ </c:formatCode>
                <c:ptCount val="6"/>
                <c:pt idx="0">
                  <c:v>302</c:v>
                </c:pt>
                <c:pt idx="1">
                  <c:v>288</c:v>
                </c:pt>
                <c:pt idx="2">
                  <c:v>284</c:v>
                </c:pt>
                <c:pt idx="3">
                  <c:v>278</c:v>
                </c:pt>
                <c:pt idx="4">
                  <c:v>279</c:v>
                </c:pt>
                <c:pt idx="5">
                  <c:v>279</c:v>
                </c:pt>
              </c:numCache>
            </c:numRef>
          </c:val>
          <c:smooth val="0"/>
        </c:ser>
        <c:ser>
          <c:idx val="1"/>
          <c:order val="1"/>
          <c:tx>
            <c:v>目標</c:v>
          </c:tx>
          <c:spPr>
            <a:ln>
              <a:prstDash val="sysDash"/>
            </a:ln>
          </c:spPr>
          <c:marker>
            <c:symbol val="none"/>
          </c:marker>
          <c:cat>
            <c:strRef>
              <c:f>項目②!$T$13:$Y$13</c:f>
              <c:strCache>
                <c:ptCount val="6"/>
                <c:pt idx="0">
                  <c:v>21年度</c:v>
                </c:pt>
                <c:pt idx="1">
                  <c:v>22年度</c:v>
                </c:pt>
                <c:pt idx="2">
                  <c:v>23年度</c:v>
                </c:pt>
                <c:pt idx="3">
                  <c:v>24年度</c:v>
                </c:pt>
                <c:pt idx="4">
                  <c:v>25年度</c:v>
                </c:pt>
                <c:pt idx="5">
                  <c:v>26年度
(予測)</c:v>
                </c:pt>
              </c:strCache>
            </c:strRef>
          </c:cat>
          <c:val>
            <c:numRef>
              <c:f>項目②!$T$15:$Y$15</c:f>
              <c:numCache>
                <c:formatCode>#,##0_ </c:formatCode>
                <c:ptCount val="6"/>
                <c:pt idx="2">
                  <c:v>284</c:v>
                </c:pt>
                <c:pt idx="3">
                  <c:v>284</c:v>
                </c:pt>
                <c:pt idx="4">
                  <c:v>286</c:v>
                </c:pt>
                <c:pt idx="5">
                  <c:v>289</c:v>
                </c:pt>
              </c:numCache>
            </c:numRef>
          </c:val>
          <c:smooth val="0"/>
        </c:ser>
        <c:dLbls>
          <c:showLegendKey val="0"/>
          <c:showVal val="0"/>
          <c:showCatName val="0"/>
          <c:showSerName val="0"/>
          <c:showPercent val="0"/>
          <c:showBubbleSize val="0"/>
        </c:dLbls>
        <c:marker val="1"/>
        <c:smooth val="0"/>
        <c:axId val="114044288"/>
        <c:axId val="114058368"/>
      </c:lineChart>
      <c:catAx>
        <c:axId val="114044288"/>
        <c:scaling>
          <c:orientation val="minMax"/>
        </c:scaling>
        <c:delete val="0"/>
        <c:axPos val="b"/>
        <c:majorTickMark val="out"/>
        <c:minorTickMark val="none"/>
        <c:tickLblPos val="nextTo"/>
        <c:crossAx val="114058368"/>
        <c:crosses val="autoZero"/>
        <c:auto val="1"/>
        <c:lblAlgn val="ctr"/>
        <c:lblOffset val="100"/>
        <c:noMultiLvlLbl val="0"/>
      </c:catAx>
      <c:valAx>
        <c:axId val="114058368"/>
        <c:scaling>
          <c:orientation val="minMax"/>
        </c:scaling>
        <c:delete val="0"/>
        <c:axPos val="l"/>
        <c:majorGridlines/>
        <c:numFmt formatCode="#,##0_ " sourceLinked="1"/>
        <c:majorTickMark val="out"/>
        <c:minorTickMark val="none"/>
        <c:tickLblPos val="nextTo"/>
        <c:crossAx val="114044288"/>
        <c:crosses val="autoZero"/>
        <c:crossBetween val="between"/>
      </c:valAx>
    </c:plotArea>
    <c:legend>
      <c:legendPos val="r"/>
      <c:layout>
        <c:manualLayout>
          <c:xMode val="edge"/>
          <c:yMode val="edge"/>
          <c:x val="0.18159857904085261"/>
          <c:y val="0.63194085982415915"/>
          <c:w val="0.17896980461811721"/>
          <c:h val="0.18265411185619601"/>
        </c:manualLayout>
      </c:layout>
      <c:overlay val="0"/>
      <c:spPr>
        <a:ln>
          <a:solidFill>
            <a:schemeClr val="tx2"/>
          </a:solidFill>
        </a:ln>
      </c:spPr>
    </c:legend>
    <c:plotVisOnly val="1"/>
    <c:dispBlanksAs val="gap"/>
    <c:showDLblsOverMax val="0"/>
  </c:chart>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24119666037221"/>
          <c:y val="6.0659813356663747E-2"/>
          <c:w val="0.77461621595943042"/>
          <c:h val="0.71290300088030456"/>
        </c:manualLayout>
      </c:layout>
      <c:lineChart>
        <c:grouping val="standard"/>
        <c:varyColors val="0"/>
        <c:ser>
          <c:idx val="0"/>
          <c:order val="0"/>
          <c:tx>
            <c:v>青果</c:v>
          </c:tx>
          <c:marker>
            <c:symbol val="none"/>
          </c:marker>
          <c:cat>
            <c:strRef>
              <c:f>'項目②(参考）'!$V$3:$AA$3</c:f>
              <c:strCache>
                <c:ptCount val="6"/>
                <c:pt idx="0">
                  <c:v>21年度</c:v>
                </c:pt>
                <c:pt idx="1">
                  <c:v>22年度</c:v>
                </c:pt>
                <c:pt idx="2">
                  <c:v>23年度</c:v>
                </c:pt>
                <c:pt idx="3">
                  <c:v>24年度</c:v>
                </c:pt>
                <c:pt idx="4">
                  <c:v>25年度</c:v>
                </c:pt>
                <c:pt idx="5">
                  <c:v>26年度
(予測)</c:v>
                </c:pt>
              </c:strCache>
            </c:strRef>
          </c:cat>
          <c:val>
            <c:numRef>
              <c:f>'項目②(参考）'!$V$4:$AA$4</c:f>
              <c:numCache>
                <c:formatCode>#,##0_);[Red]\(#,##0\)</c:formatCode>
                <c:ptCount val="6"/>
                <c:pt idx="0">
                  <c:v>51700</c:v>
                </c:pt>
                <c:pt idx="1">
                  <c:v>56083</c:v>
                </c:pt>
                <c:pt idx="2">
                  <c:v>52465</c:v>
                </c:pt>
                <c:pt idx="3">
                  <c:v>49821</c:v>
                </c:pt>
                <c:pt idx="4">
                  <c:v>53619</c:v>
                </c:pt>
                <c:pt idx="5">
                  <c:v>53859</c:v>
                </c:pt>
              </c:numCache>
            </c:numRef>
          </c:val>
          <c:smooth val="0"/>
        </c:ser>
        <c:ser>
          <c:idx val="1"/>
          <c:order val="1"/>
          <c:tx>
            <c:v>水産</c:v>
          </c:tx>
          <c:marker>
            <c:symbol val="none"/>
          </c:marker>
          <c:cat>
            <c:strRef>
              <c:f>'項目②(参考）'!$V$3:$AA$3</c:f>
              <c:strCache>
                <c:ptCount val="6"/>
                <c:pt idx="0">
                  <c:v>21年度</c:v>
                </c:pt>
                <c:pt idx="1">
                  <c:v>22年度</c:v>
                </c:pt>
                <c:pt idx="2">
                  <c:v>23年度</c:v>
                </c:pt>
                <c:pt idx="3">
                  <c:v>24年度</c:v>
                </c:pt>
                <c:pt idx="4">
                  <c:v>25年度</c:v>
                </c:pt>
                <c:pt idx="5">
                  <c:v>26年度
(予測)</c:v>
                </c:pt>
              </c:strCache>
            </c:strRef>
          </c:cat>
          <c:val>
            <c:numRef>
              <c:f>'項目②(参考）'!$V$5:$AA$5</c:f>
              <c:numCache>
                <c:formatCode>#,##0_);[Red]\(#,##0\)</c:formatCode>
                <c:ptCount val="6"/>
                <c:pt idx="0">
                  <c:v>46266</c:v>
                </c:pt>
                <c:pt idx="1">
                  <c:v>44245</c:v>
                </c:pt>
                <c:pt idx="2">
                  <c:v>41938</c:v>
                </c:pt>
                <c:pt idx="3">
                  <c:v>39973</c:v>
                </c:pt>
                <c:pt idx="4">
                  <c:v>39767</c:v>
                </c:pt>
                <c:pt idx="5">
                  <c:v>43015</c:v>
                </c:pt>
              </c:numCache>
            </c:numRef>
          </c:val>
          <c:smooth val="0"/>
        </c:ser>
        <c:dLbls>
          <c:showLegendKey val="0"/>
          <c:showVal val="0"/>
          <c:showCatName val="0"/>
          <c:showSerName val="0"/>
          <c:showPercent val="0"/>
          <c:showBubbleSize val="0"/>
        </c:dLbls>
        <c:marker val="1"/>
        <c:smooth val="0"/>
        <c:axId val="114160768"/>
        <c:axId val="114162304"/>
      </c:lineChart>
      <c:catAx>
        <c:axId val="114160768"/>
        <c:scaling>
          <c:orientation val="minMax"/>
        </c:scaling>
        <c:delete val="0"/>
        <c:axPos val="b"/>
        <c:numFmt formatCode="#,##0_);[Red]\(#,##0\)" sourceLinked="1"/>
        <c:majorTickMark val="out"/>
        <c:minorTickMark val="none"/>
        <c:tickLblPos val="nextTo"/>
        <c:crossAx val="114162304"/>
        <c:crosses val="autoZero"/>
        <c:auto val="1"/>
        <c:lblAlgn val="ctr"/>
        <c:lblOffset val="100"/>
        <c:noMultiLvlLbl val="0"/>
      </c:catAx>
      <c:valAx>
        <c:axId val="114162304"/>
        <c:scaling>
          <c:orientation val="minMax"/>
        </c:scaling>
        <c:delete val="0"/>
        <c:axPos val="l"/>
        <c:majorGridlines/>
        <c:numFmt formatCode="#,##0_);[Red]\(#,##0\)" sourceLinked="1"/>
        <c:majorTickMark val="out"/>
        <c:minorTickMark val="none"/>
        <c:tickLblPos val="nextTo"/>
        <c:crossAx val="114160768"/>
        <c:crosses val="autoZero"/>
        <c:crossBetween val="between"/>
      </c:valAx>
    </c:plotArea>
    <c:legend>
      <c:legendPos val="r"/>
      <c:layout>
        <c:manualLayout>
          <c:xMode val="edge"/>
          <c:yMode val="edge"/>
          <c:x val="0.19064428314108403"/>
          <c:y val="0.50507868524802602"/>
          <c:w val="0.18466180456951078"/>
          <c:h val="0.20176193456989425"/>
        </c:manualLayout>
      </c:layout>
      <c:overlay val="0"/>
      <c:spPr>
        <a:ln>
          <a:solidFill>
            <a:schemeClr val="tx2"/>
          </a:solidFill>
        </a:ln>
      </c:sp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45675325067125"/>
          <c:y val="6.3709276696496009E-2"/>
          <c:w val="0.73706603915889823"/>
          <c:h val="0.74401683971342514"/>
        </c:manualLayout>
      </c:layout>
      <c:lineChart>
        <c:grouping val="standard"/>
        <c:varyColors val="0"/>
        <c:ser>
          <c:idx val="0"/>
          <c:order val="0"/>
          <c:tx>
            <c:v>合計</c:v>
          </c:tx>
          <c:marker>
            <c:symbol val="none"/>
          </c:marker>
          <c:cat>
            <c:strRef>
              <c:f>'項目②(参考）'!$T$8:$Y$8</c:f>
              <c:strCache>
                <c:ptCount val="6"/>
                <c:pt idx="0">
                  <c:v>21年度</c:v>
                </c:pt>
                <c:pt idx="1">
                  <c:v>22年度</c:v>
                </c:pt>
                <c:pt idx="2">
                  <c:v>23年度</c:v>
                </c:pt>
                <c:pt idx="3">
                  <c:v>24年度</c:v>
                </c:pt>
                <c:pt idx="4">
                  <c:v>25年度</c:v>
                </c:pt>
                <c:pt idx="5">
                  <c:v>26年度
(予測)</c:v>
                </c:pt>
              </c:strCache>
            </c:strRef>
          </c:cat>
          <c:val>
            <c:numRef>
              <c:f>'項目②(参考）'!$T$9:$Y$9</c:f>
              <c:numCache>
                <c:formatCode>#,##0_ </c:formatCode>
                <c:ptCount val="6"/>
                <c:pt idx="0">
                  <c:v>97966</c:v>
                </c:pt>
                <c:pt idx="1">
                  <c:v>100328</c:v>
                </c:pt>
                <c:pt idx="2">
                  <c:v>94403</c:v>
                </c:pt>
                <c:pt idx="3">
                  <c:v>89794</c:v>
                </c:pt>
                <c:pt idx="4">
                  <c:v>93386</c:v>
                </c:pt>
                <c:pt idx="5">
                  <c:v>96874</c:v>
                </c:pt>
              </c:numCache>
            </c:numRef>
          </c:val>
          <c:smooth val="0"/>
        </c:ser>
        <c:dLbls>
          <c:showLegendKey val="0"/>
          <c:showVal val="0"/>
          <c:showCatName val="0"/>
          <c:showSerName val="0"/>
          <c:showPercent val="0"/>
          <c:showBubbleSize val="0"/>
        </c:dLbls>
        <c:marker val="1"/>
        <c:smooth val="0"/>
        <c:axId val="114192384"/>
        <c:axId val="114193920"/>
      </c:lineChart>
      <c:catAx>
        <c:axId val="114192384"/>
        <c:scaling>
          <c:orientation val="minMax"/>
        </c:scaling>
        <c:delete val="0"/>
        <c:axPos val="b"/>
        <c:numFmt formatCode="General" sourceLinked="1"/>
        <c:majorTickMark val="out"/>
        <c:minorTickMark val="none"/>
        <c:tickLblPos val="nextTo"/>
        <c:crossAx val="114193920"/>
        <c:crosses val="autoZero"/>
        <c:auto val="1"/>
        <c:lblAlgn val="ctr"/>
        <c:lblOffset val="100"/>
        <c:noMultiLvlLbl val="0"/>
      </c:catAx>
      <c:valAx>
        <c:axId val="114193920"/>
        <c:scaling>
          <c:orientation val="minMax"/>
        </c:scaling>
        <c:delete val="0"/>
        <c:axPos val="l"/>
        <c:majorGridlines/>
        <c:numFmt formatCode="#,##0_ " sourceLinked="1"/>
        <c:majorTickMark val="out"/>
        <c:minorTickMark val="none"/>
        <c:tickLblPos val="nextTo"/>
        <c:crossAx val="114192384"/>
        <c:crosses val="autoZero"/>
        <c:crossBetween val="between"/>
      </c:valAx>
      <c:spPr>
        <a:noFill/>
        <a:ln w="25400">
          <a:noFill/>
        </a:ln>
      </c:spPr>
    </c:plotArea>
    <c:plotVisOnly val="1"/>
    <c:dispBlanksAs val="gap"/>
    <c:showDLblsOverMax val="0"/>
  </c:chart>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11</xdr:row>
      <xdr:rowOff>85724</xdr:rowOff>
    </xdr:from>
    <xdr:to>
      <xdr:col>8</xdr:col>
      <xdr:colOff>66674</xdr:colOff>
      <xdr:row>23</xdr:row>
      <xdr:rowOff>133349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24</xdr:row>
      <xdr:rowOff>9526</xdr:rowOff>
    </xdr:from>
    <xdr:to>
      <xdr:col>8</xdr:col>
      <xdr:colOff>76200</xdr:colOff>
      <xdr:row>37</xdr:row>
      <xdr:rowOff>142876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219075</xdr:colOff>
      <xdr:row>13</xdr:row>
      <xdr:rowOff>57149</xdr:rowOff>
    </xdr:from>
    <xdr:to>
      <xdr:col>17</xdr:col>
      <xdr:colOff>514350</xdr:colOff>
      <xdr:row>32</xdr:row>
      <xdr:rowOff>114300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219074</xdr:colOff>
      <xdr:row>26</xdr:row>
      <xdr:rowOff>28574</xdr:rowOff>
    </xdr:from>
    <xdr:to>
      <xdr:col>15</xdr:col>
      <xdr:colOff>123825</xdr:colOff>
      <xdr:row>27</xdr:row>
      <xdr:rowOff>161925</xdr:rowOff>
    </xdr:to>
    <xdr:sp macro="" textlink="">
      <xdr:nvSpPr>
        <xdr:cNvPr id="5" name="四角形吹き出し 4"/>
        <xdr:cNvSpPr/>
      </xdr:nvSpPr>
      <xdr:spPr>
        <a:xfrm>
          <a:off x="6848474" y="4800599"/>
          <a:ext cx="1276351" cy="304801"/>
        </a:xfrm>
        <a:prstGeom prst="wedgeRectCallout">
          <a:avLst>
            <a:gd name="adj1" fmla="val 61303"/>
            <a:gd name="adj2" fmla="val -914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５年ぶりに増加</a:t>
          </a:r>
        </a:p>
      </xdr:txBody>
    </xdr:sp>
    <xdr:clientData/>
  </xdr:twoCellAnchor>
  <xdr:twoCellAnchor>
    <xdr:from>
      <xdr:col>15</xdr:col>
      <xdr:colOff>552450</xdr:colOff>
      <xdr:row>26</xdr:row>
      <xdr:rowOff>9525</xdr:rowOff>
    </xdr:from>
    <xdr:to>
      <xdr:col>17</xdr:col>
      <xdr:colOff>295275</xdr:colOff>
      <xdr:row>29</xdr:row>
      <xdr:rowOff>9525</xdr:rowOff>
    </xdr:to>
    <xdr:sp macro="" textlink="">
      <xdr:nvSpPr>
        <xdr:cNvPr id="6" name="四角形吹き出し 5"/>
        <xdr:cNvSpPr/>
      </xdr:nvSpPr>
      <xdr:spPr>
        <a:xfrm>
          <a:off x="8553450" y="4781550"/>
          <a:ext cx="962025" cy="514350"/>
        </a:xfrm>
        <a:prstGeom prst="wedgeRectCallout">
          <a:avLst>
            <a:gd name="adj1" fmla="val -8951"/>
            <a:gd name="adj2" fmla="val -800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前年同等で推移</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0.29318</cdr:x>
      <cdr:y>0.07113</cdr:y>
    </cdr:from>
    <cdr:to>
      <cdr:x>0.95909</cdr:x>
      <cdr:y>0.17155</cdr:y>
    </cdr:to>
    <cdr:sp macro="" textlink="">
      <cdr:nvSpPr>
        <cdr:cNvPr id="2" name="角丸四角形 1"/>
        <cdr:cNvSpPr/>
      </cdr:nvSpPr>
      <cdr:spPr>
        <a:xfrm xmlns:a="http://schemas.openxmlformats.org/drawingml/2006/main">
          <a:off x="1228724" y="161926"/>
          <a:ext cx="2790825" cy="228599"/>
        </a:xfrm>
        <a:prstGeom xmlns:a="http://schemas.openxmlformats.org/drawingml/2006/main" prst="round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ja-JP" altLang="en-US" sz="1000"/>
            <a:t>取扱数量に関する目標の達成状況（青果</a:t>
          </a:r>
          <a:r>
            <a:rPr lang="ja-JP" altLang="en-US"/>
            <a:t>）</a:t>
          </a:r>
          <a:endParaRPr lang="ja-JP"/>
        </a:p>
      </cdr:txBody>
    </cdr:sp>
  </cdr:relSizeAnchor>
  <cdr:relSizeAnchor xmlns:cdr="http://schemas.openxmlformats.org/drawingml/2006/chartDrawing">
    <cdr:from>
      <cdr:x>0.01663</cdr:x>
      <cdr:y>0.10879</cdr:y>
    </cdr:from>
    <cdr:to>
      <cdr:x>0.05909</cdr:x>
      <cdr:y>0.85356</cdr:y>
    </cdr:to>
    <cdr:sp macro="" textlink="">
      <cdr:nvSpPr>
        <cdr:cNvPr id="3" name="角丸四角形 2"/>
        <cdr:cNvSpPr/>
      </cdr:nvSpPr>
      <cdr:spPr>
        <a:xfrm xmlns:a="http://schemas.openxmlformats.org/drawingml/2006/main">
          <a:off x="69697" y="247652"/>
          <a:ext cx="177954" cy="169545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ja-JP" altLang="en-US">
              <a:solidFill>
                <a:sysClr val="windowText" lastClr="000000"/>
              </a:solidFill>
            </a:rPr>
            <a:t>取扱数量：千トﾝ</a:t>
          </a:r>
          <a:endParaRPr lang="ja-JP">
            <a:solidFill>
              <a:sysClr val="windowText" lastClr="000000"/>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0.01736</cdr:x>
      <cdr:y>0.11227</cdr:y>
    </cdr:from>
    <cdr:to>
      <cdr:x>0.06736</cdr:x>
      <cdr:y>0.70255</cdr:y>
    </cdr:to>
    <cdr:sp macro="" textlink="">
      <cdr:nvSpPr>
        <cdr:cNvPr id="3" name="角丸四角形 2"/>
        <cdr:cNvSpPr/>
      </cdr:nvSpPr>
      <cdr:spPr>
        <a:xfrm xmlns:a="http://schemas.openxmlformats.org/drawingml/2006/main">
          <a:off x="79375" y="307975"/>
          <a:ext cx="228600" cy="161925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ysClr val="windowText" lastClr="000000"/>
              </a:solidFill>
            </a:rPr>
            <a:t>取扱数量：千トﾝ</a:t>
          </a:r>
          <a:endParaRPr lang="ja-JP">
            <a:solidFill>
              <a:sysClr val="windowText" lastClr="000000"/>
            </a:solidFill>
          </a:endParaRPr>
        </a:p>
      </cdr:txBody>
    </cdr:sp>
  </cdr:relSizeAnchor>
  <cdr:relSizeAnchor xmlns:cdr="http://schemas.openxmlformats.org/drawingml/2006/chartDrawing">
    <cdr:from>
      <cdr:x>0.32361</cdr:x>
      <cdr:y>0.0706</cdr:y>
    </cdr:from>
    <cdr:to>
      <cdr:x>0.96606</cdr:x>
      <cdr:y>0.16782</cdr:y>
    </cdr:to>
    <cdr:sp macro="" textlink="">
      <cdr:nvSpPr>
        <cdr:cNvPr id="5" name="角丸四角形 4"/>
        <cdr:cNvSpPr/>
      </cdr:nvSpPr>
      <cdr:spPr>
        <a:xfrm xmlns:a="http://schemas.openxmlformats.org/drawingml/2006/main">
          <a:off x="1362419" y="170138"/>
          <a:ext cx="2704756" cy="234289"/>
        </a:xfrm>
        <a:prstGeom xmlns:a="http://schemas.openxmlformats.org/drawingml/2006/main" prst="round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1000"/>
            <a:t>取扱数量に関する目標の達成状況（水産）</a:t>
          </a:r>
          <a:endParaRPr lang="ja-JP" sz="1000"/>
        </a:p>
      </cdr:txBody>
    </cdr:sp>
  </cdr:relSizeAnchor>
</c:userShapes>
</file>

<file path=xl/drawings/drawing4.xml><?xml version="1.0" encoding="utf-8"?>
<c:userShapes xmlns:c="http://schemas.openxmlformats.org/drawingml/2006/chart">
  <cdr:relSizeAnchor xmlns:cdr="http://schemas.openxmlformats.org/drawingml/2006/chartDrawing">
    <cdr:from>
      <cdr:x>0.02191</cdr:x>
      <cdr:y>0.25915</cdr:y>
    </cdr:from>
    <cdr:to>
      <cdr:x>0.06037</cdr:x>
      <cdr:y>0.69179</cdr:y>
    </cdr:to>
    <cdr:sp macro="" textlink="">
      <cdr:nvSpPr>
        <cdr:cNvPr id="2" name="角丸四角形 1"/>
        <cdr:cNvSpPr/>
      </cdr:nvSpPr>
      <cdr:spPr>
        <a:xfrm xmlns:a="http://schemas.openxmlformats.org/drawingml/2006/main">
          <a:off x="117475" y="831850"/>
          <a:ext cx="206263" cy="1388732"/>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ysClr val="windowText" lastClr="000000"/>
              </a:solidFill>
            </a:rPr>
            <a:t>取扱数量：千トﾝ</a:t>
          </a:r>
          <a:endParaRPr lang="ja-JP">
            <a:solidFill>
              <a:sysClr val="windowText" lastClr="000000"/>
            </a:solidFill>
          </a:endParaRPr>
        </a:p>
      </cdr:txBody>
    </cdr:sp>
  </cdr:relSizeAnchor>
  <cdr:relSizeAnchor xmlns:cdr="http://schemas.openxmlformats.org/drawingml/2006/chartDrawing">
    <cdr:from>
      <cdr:x>0.35879</cdr:x>
      <cdr:y>0.07517</cdr:y>
    </cdr:from>
    <cdr:to>
      <cdr:x>0.96625</cdr:x>
      <cdr:y>0.16914</cdr:y>
    </cdr:to>
    <cdr:sp macro="" textlink="">
      <cdr:nvSpPr>
        <cdr:cNvPr id="3" name="角丸四角形 2"/>
        <cdr:cNvSpPr/>
      </cdr:nvSpPr>
      <cdr:spPr>
        <a:xfrm xmlns:a="http://schemas.openxmlformats.org/drawingml/2006/main">
          <a:off x="1924050" y="241300"/>
          <a:ext cx="3257550" cy="301626"/>
        </a:xfrm>
        <a:prstGeom xmlns:a="http://schemas.openxmlformats.org/drawingml/2006/main" prst="round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t>取扱数量に関する目標の達成状況（市場計）</a:t>
          </a:r>
          <a:endParaRPr lang="ja-JP"/>
        </a:p>
      </cdr:txBody>
    </cdr:sp>
  </cdr:relSizeAnchor>
  <cdr:relSizeAnchor xmlns:cdr="http://schemas.openxmlformats.org/drawingml/2006/chartDrawing">
    <cdr:from>
      <cdr:x>0.49556</cdr:x>
      <cdr:y>0.20772</cdr:y>
    </cdr:from>
    <cdr:to>
      <cdr:x>0.7762</cdr:x>
      <cdr:y>0.30564</cdr:y>
    </cdr:to>
    <cdr:sp macro="" textlink="">
      <cdr:nvSpPr>
        <cdr:cNvPr id="4" name="四角形吹き出し 3"/>
        <cdr:cNvSpPr/>
      </cdr:nvSpPr>
      <cdr:spPr>
        <a:xfrm xmlns:a="http://schemas.openxmlformats.org/drawingml/2006/main">
          <a:off x="2657475" y="666751"/>
          <a:ext cx="1504950" cy="314325"/>
        </a:xfrm>
        <a:prstGeom xmlns:a="http://schemas.openxmlformats.org/drawingml/2006/main" prst="wedgeRectCallout">
          <a:avLst>
            <a:gd name="adj1" fmla="val 65577"/>
            <a:gd name="adj2" fmla="val 86743"/>
          </a:avLst>
        </a:prstGeom>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ja-JP" altLang="en-US"/>
            <a:t>目標の９７％（予測）</a:t>
          </a:r>
          <a:endParaRPr lang="ja-JP"/>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57149</xdr:colOff>
      <xdr:row>7</xdr:row>
      <xdr:rowOff>133349</xdr:rowOff>
    </xdr:from>
    <xdr:to>
      <xdr:col>8</xdr:col>
      <xdr:colOff>485774</xdr:colOff>
      <xdr:row>22</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142876</xdr:colOff>
      <xdr:row>7</xdr:row>
      <xdr:rowOff>114299</xdr:rowOff>
    </xdr:from>
    <xdr:to>
      <xdr:col>17</xdr:col>
      <xdr:colOff>409576</xdr:colOff>
      <xdr:row>22</xdr:row>
      <xdr:rowOff>161924</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400050</xdr:colOff>
      <xdr:row>14</xdr:row>
      <xdr:rowOff>66675</xdr:rowOff>
    </xdr:from>
    <xdr:to>
      <xdr:col>14</xdr:col>
      <xdr:colOff>1</xdr:colOff>
      <xdr:row>16</xdr:row>
      <xdr:rowOff>28576</xdr:rowOff>
    </xdr:to>
    <xdr:sp macro="" textlink="">
      <xdr:nvSpPr>
        <xdr:cNvPr id="4" name="四角形吹き出し 3"/>
        <xdr:cNvSpPr/>
      </xdr:nvSpPr>
      <xdr:spPr>
        <a:xfrm>
          <a:off x="6038850" y="2752725"/>
          <a:ext cx="1276351" cy="304801"/>
        </a:xfrm>
        <a:prstGeom prst="wedgeRectCallout">
          <a:avLst>
            <a:gd name="adj1" fmla="val 119511"/>
            <a:gd name="adj2" fmla="val -103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３年ぶりに増加</a:t>
          </a:r>
        </a:p>
      </xdr:txBody>
    </xdr:sp>
    <xdr:clientData/>
  </xdr:twoCellAnchor>
  <xdr:twoCellAnchor>
    <xdr:from>
      <xdr:col>15</xdr:col>
      <xdr:colOff>95249</xdr:colOff>
      <xdr:row>15</xdr:row>
      <xdr:rowOff>57149</xdr:rowOff>
    </xdr:from>
    <xdr:to>
      <xdr:col>17</xdr:col>
      <xdr:colOff>142874</xdr:colOff>
      <xdr:row>18</xdr:row>
      <xdr:rowOff>66674</xdr:rowOff>
    </xdr:to>
    <xdr:sp macro="" textlink="">
      <xdr:nvSpPr>
        <xdr:cNvPr id="5" name="四角形吹き出し 4"/>
        <xdr:cNvSpPr/>
      </xdr:nvSpPr>
      <xdr:spPr>
        <a:xfrm>
          <a:off x="8096249" y="2914649"/>
          <a:ext cx="1266825" cy="523875"/>
        </a:xfrm>
        <a:prstGeom prst="wedgeRectCallout">
          <a:avLst>
            <a:gd name="adj1" fmla="val 12005"/>
            <a:gd name="adj2" fmla="val -1580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昨年同様の伸びで増加見込み</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0.54773</cdr:x>
      <cdr:y>0.62762</cdr:y>
    </cdr:from>
    <cdr:to>
      <cdr:x>0.94545</cdr:x>
      <cdr:y>0.71967</cdr:y>
    </cdr:to>
    <cdr:sp macro="" textlink="">
      <cdr:nvSpPr>
        <cdr:cNvPr id="2" name="角丸四角形 1"/>
        <cdr:cNvSpPr/>
      </cdr:nvSpPr>
      <cdr:spPr>
        <a:xfrm xmlns:a="http://schemas.openxmlformats.org/drawingml/2006/main">
          <a:off x="2295517" y="1428752"/>
          <a:ext cx="1666883" cy="209550"/>
        </a:xfrm>
        <a:prstGeom xmlns:a="http://schemas.openxmlformats.org/drawingml/2006/main" prst="round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ja-JP" altLang="en-US" sz="1000"/>
            <a:t>市場取扱金額（百万円</a:t>
          </a:r>
          <a:r>
            <a:rPr lang="ja-JP" altLang="en-US"/>
            <a:t>）</a:t>
          </a:r>
          <a:endParaRPr lang="ja-JP"/>
        </a:p>
      </cdr:txBody>
    </cdr:sp>
  </cdr:relSizeAnchor>
  <cdr:relSizeAnchor xmlns:cdr="http://schemas.openxmlformats.org/drawingml/2006/chartDrawing">
    <cdr:from>
      <cdr:x>0</cdr:x>
      <cdr:y>0.25523</cdr:y>
    </cdr:from>
    <cdr:to>
      <cdr:x>0.03484</cdr:x>
      <cdr:y>1</cdr:y>
    </cdr:to>
    <cdr:sp macro="" textlink="">
      <cdr:nvSpPr>
        <cdr:cNvPr id="3" name="角丸四角形 2"/>
        <cdr:cNvSpPr/>
      </cdr:nvSpPr>
      <cdr:spPr>
        <a:xfrm xmlns:a="http://schemas.openxmlformats.org/drawingml/2006/main">
          <a:off x="0" y="581025"/>
          <a:ext cx="161926" cy="1695450"/>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ja-JP" altLang="en-US">
              <a:solidFill>
                <a:sysClr val="windowText" lastClr="000000"/>
              </a:solidFill>
            </a:rPr>
            <a:t>取扱金額</a:t>
          </a:r>
          <a:endParaRPr lang="en-US" altLang="ja-JP">
            <a:solidFill>
              <a:sysClr val="windowText" lastClr="000000"/>
            </a:solidFill>
          </a:endParaRPr>
        </a:p>
        <a:p xmlns:a="http://schemas.openxmlformats.org/drawingml/2006/main">
          <a:endParaRPr lang="ja-JP">
            <a:solidFill>
              <a:sysClr val="windowText" lastClr="000000"/>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0.01149</cdr:x>
      <cdr:y>0.25915</cdr:y>
    </cdr:from>
    <cdr:to>
      <cdr:x>0.04828</cdr:x>
      <cdr:y>0.69179</cdr:y>
    </cdr:to>
    <cdr:sp macro="" textlink="">
      <cdr:nvSpPr>
        <cdr:cNvPr id="2" name="角丸四角形 1"/>
        <cdr:cNvSpPr/>
      </cdr:nvSpPr>
      <cdr:spPr>
        <a:xfrm xmlns:a="http://schemas.openxmlformats.org/drawingml/2006/main">
          <a:off x="47626" y="594886"/>
          <a:ext cx="152400" cy="993136"/>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ysClr val="windowText" lastClr="000000"/>
              </a:solidFill>
            </a:rPr>
            <a:t>取扱金額</a:t>
          </a:r>
          <a:endParaRPr lang="en-US" altLang="ja-JP">
            <a:solidFill>
              <a:sysClr val="windowText" lastClr="000000"/>
            </a:solidFill>
          </a:endParaRPr>
        </a:p>
        <a:p xmlns:a="http://schemas.openxmlformats.org/drawingml/2006/main">
          <a:endParaRPr lang="ja-JP">
            <a:solidFill>
              <a:sysClr val="windowText" lastClr="000000"/>
            </a:solidFill>
          </a:endParaRPr>
        </a:p>
      </cdr:txBody>
    </cdr:sp>
  </cdr:relSizeAnchor>
  <cdr:relSizeAnchor xmlns:cdr="http://schemas.openxmlformats.org/drawingml/2006/chartDrawing">
    <cdr:from>
      <cdr:x>0.47359</cdr:x>
      <cdr:y>0.06072</cdr:y>
    </cdr:from>
    <cdr:to>
      <cdr:x>0.93319</cdr:x>
      <cdr:y>0.15983</cdr:y>
    </cdr:to>
    <cdr:sp macro="" textlink="">
      <cdr:nvSpPr>
        <cdr:cNvPr id="3" name="角丸四角形 2"/>
        <cdr:cNvSpPr/>
      </cdr:nvSpPr>
      <cdr:spPr>
        <a:xfrm xmlns:a="http://schemas.openxmlformats.org/drawingml/2006/main">
          <a:off x="2214862" y="158477"/>
          <a:ext cx="2149449" cy="258647"/>
        </a:xfrm>
        <a:prstGeom xmlns:a="http://schemas.openxmlformats.org/drawingml/2006/main" prst="round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t>市場取扱金額（合計　百万円）</a:t>
          </a:r>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8"/>
  <sheetViews>
    <sheetView view="pageLayout" topLeftCell="A61" zoomScaleNormal="75" workbookViewId="0">
      <selection activeCell="A43" sqref="A43:XFD43"/>
    </sheetView>
  </sheetViews>
  <sheetFormatPr defaultRowHeight="13.5"/>
  <cols>
    <col min="1" max="1" width="5" style="112" customWidth="1"/>
    <col min="2" max="2" width="3.125" style="112" customWidth="1"/>
    <col min="3" max="3" width="37.625" style="112" customWidth="1"/>
    <col min="4" max="5" width="8.125" style="112" customWidth="1"/>
    <col min="6" max="6" width="10.375" style="112" customWidth="1"/>
    <col min="7" max="7" width="65.75" style="112" customWidth="1"/>
    <col min="8" max="16384" width="9" style="112"/>
  </cols>
  <sheetData>
    <row r="1" spans="1:7" ht="18" customHeight="1">
      <c r="B1" s="35" t="s">
        <v>0</v>
      </c>
    </row>
    <row r="2" spans="1:7" ht="11.25" customHeight="1"/>
    <row r="3" spans="1:7" ht="18" customHeight="1">
      <c r="B3" s="195" t="s">
        <v>85</v>
      </c>
      <c r="E3" s="36"/>
    </row>
    <row r="4" spans="1:7" ht="15" customHeight="1" thickBot="1"/>
    <row r="5" spans="1:7" ht="21" customHeight="1">
      <c r="B5" s="241" t="s">
        <v>1</v>
      </c>
      <c r="C5" s="243"/>
      <c r="D5" s="254" t="s">
        <v>101</v>
      </c>
      <c r="E5" s="255"/>
      <c r="F5" s="250" t="s">
        <v>120</v>
      </c>
      <c r="G5" s="247" t="s">
        <v>96</v>
      </c>
    </row>
    <row r="6" spans="1:7" ht="22.5" customHeight="1" thickBot="1">
      <c r="B6" s="244"/>
      <c r="C6" s="246"/>
      <c r="D6" s="232" t="s">
        <v>7</v>
      </c>
      <c r="E6" s="155" t="s">
        <v>102</v>
      </c>
      <c r="F6" s="251"/>
      <c r="G6" s="248"/>
    </row>
    <row r="7" spans="1:7" ht="39" customHeight="1">
      <c r="A7" s="27"/>
      <c r="B7" s="252" t="s">
        <v>153</v>
      </c>
      <c r="C7" s="253"/>
      <c r="D7" s="233"/>
      <c r="E7" s="233"/>
      <c r="F7" s="180"/>
      <c r="G7" s="183"/>
    </row>
    <row r="8" spans="1:7" ht="39.75" customHeight="1">
      <c r="A8" s="27"/>
      <c r="B8" s="163"/>
      <c r="C8" s="116" t="s">
        <v>50</v>
      </c>
      <c r="D8" s="114" t="s">
        <v>89</v>
      </c>
      <c r="E8" s="51" t="s">
        <v>71</v>
      </c>
      <c r="F8" s="115" t="s">
        <v>110</v>
      </c>
      <c r="G8" s="184" t="s">
        <v>176</v>
      </c>
    </row>
    <row r="9" spans="1:7" ht="38.25" customHeight="1">
      <c r="A9" s="27"/>
      <c r="B9" s="28"/>
      <c r="C9" s="116" t="s">
        <v>51</v>
      </c>
      <c r="D9" s="44" t="s">
        <v>89</v>
      </c>
      <c r="E9" s="45" t="s">
        <v>71</v>
      </c>
      <c r="F9" s="40" t="s">
        <v>110</v>
      </c>
      <c r="G9" s="185" t="s">
        <v>151</v>
      </c>
    </row>
    <row r="10" spans="1:7" ht="55.5" customHeight="1">
      <c r="A10" s="27"/>
      <c r="B10" s="28"/>
      <c r="C10" s="116" t="s">
        <v>52</v>
      </c>
      <c r="D10" s="44" t="s">
        <v>89</v>
      </c>
      <c r="E10" s="45" t="s">
        <v>106</v>
      </c>
      <c r="F10" s="40" t="s">
        <v>110</v>
      </c>
      <c r="G10" s="185" t="s">
        <v>149</v>
      </c>
    </row>
    <row r="11" spans="1:7" ht="42.75" customHeight="1">
      <c r="A11" s="27"/>
      <c r="B11" s="28"/>
      <c r="C11" s="116" t="s">
        <v>53</v>
      </c>
      <c r="D11" s="44" t="s">
        <v>89</v>
      </c>
      <c r="E11" s="45" t="s">
        <v>89</v>
      </c>
      <c r="F11" s="40" t="s">
        <v>118</v>
      </c>
      <c r="G11" s="185" t="s">
        <v>150</v>
      </c>
    </row>
    <row r="12" spans="1:7" ht="42.75" customHeight="1">
      <c r="A12" s="27"/>
      <c r="B12" s="28"/>
      <c r="C12" s="162" t="s">
        <v>122</v>
      </c>
      <c r="D12" s="44" t="s">
        <v>89</v>
      </c>
      <c r="E12" s="45" t="s">
        <v>106</v>
      </c>
      <c r="F12" s="40" t="s">
        <v>110</v>
      </c>
      <c r="G12" s="185" t="s">
        <v>107</v>
      </c>
    </row>
    <row r="13" spans="1:7" ht="42.75" customHeight="1">
      <c r="A13" s="27"/>
      <c r="B13" s="163"/>
      <c r="C13" s="162" t="s">
        <v>146</v>
      </c>
      <c r="D13" s="44" t="s">
        <v>89</v>
      </c>
      <c r="E13" s="45" t="s">
        <v>106</v>
      </c>
      <c r="F13" s="40" t="s">
        <v>118</v>
      </c>
      <c r="G13" s="185" t="s">
        <v>177</v>
      </c>
    </row>
    <row r="14" spans="1:7" ht="42.75" customHeight="1">
      <c r="A14" s="27"/>
      <c r="B14" s="28"/>
      <c r="C14" s="162" t="s">
        <v>154</v>
      </c>
      <c r="D14" s="44" t="s">
        <v>155</v>
      </c>
      <c r="E14" s="45" t="s">
        <v>106</v>
      </c>
      <c r="F14" s="40" t="s">
        <v>118</v>
      </c>
      <c r="G14" s="185" t="s">
        <v>156</v>
      </c>
    </row>
    <row r="15" spans="1:7" ht="42.75" customHeight="1">
      <c r="A15" s="27"/>
      <c r="B15" s="200"/>
      <c r="C15" s="123" t="s">
        <v>157</v>
      </c>
      <c r="D15" s="114" t="s">
        <v>155</v>
      </c>
      <c r="E15" s="45" t="s">
        <v>106</v>
      </c>
      <c r="F15" s="40" t="s">
        <v>118</v>
      </c>
      <c r="G15" s="184" t="s">
        <v>158</v>
      </c>
    </row>
    <row r="16" spans="1:7" ht="39" customHeight="1">
      <c r="A16" s="27"/>
      <c r="B16" s="37" t="s">
        <v>2</v>
      </c>
      <c r="C16" s="197"/>
      <c r="D16" s="197"/>
      <c r="E16" s="197"/>
      <c r="F16" s="198"/>
      <c r="G16" s="199"/>
    </row>
    <row r="17" spans="1:7" ht="42.75" customHeight="1">
      <c r="A17" s="27"/>
      <c r="B17" s="29"/>
      <c r="C17" s="38" t="s">
        <v>145</v>
      </c>
      <c r="D17" s="114" t="s">
        <v>89</v>
      </c>
      <c r="E17" s="51" t="s">
        <v>71</v>
      </c>
      <c r="F17" s="115" t="s">
        <v>118</v>
      </c>
      <c r="G17" s="184" t="s">
        <v>95</v>
      </c>
    </row>
    <row r="18" spans="1:7" ht="42.75" customHeight="1">
      <c r="A18" s="27"/>
      <c r="B18" s="37"/>
      <c r="C18" s="116" t="s">
        <v>54</v>
      </c>
      <c r="D18" s="44" t="s">
        <v>72</v>
      </c>
      <c r="E18" s="45" t="s">
        <v>72</v>
      </c>
      <c r="F18" s="40" t="s">
        <v>118</v>
      </c>
      <c r="G18" s="186" t="s">
        <v>88</v>
      </c>
    </row>
    <row r="19" spans="1:7" ht="42.75" customHeight="1">
      <c r="A19" s="27"/>
      <c r="B19" s="29"/>
      <c r="C19" s="38" t="s">
        <v>147</v>
      </c>
      <c r="D19" s="114" t="s">
        <v>72</v>
      </c>
      <c r="E19" s="51" t="s">
        <v>72</v>
      </c>
      <c r="F19" s="115" t="s">
        <v>118</v>
      </c>
      <c r="G19" s="187" t="s">
        <v>186</v>
      </c>
    </row>
    <row r="20" spans="1:7" ht="42.75" customHeight="1" thickBot="1">
      <c r="A20" s="27"/>
      <c r="B20" s="30"/>
      <c r="C20" s="39" t="s">
        <v>148</v>
      </c>
      <c r="D20" s="50" t="s">
        <v>72</v>
      </c>
      <c r="E20" s="169" t="s">
        <v>106</v>
      </c>
      <c r="F20" s="42" t="s">
        <v>118</v>
      </c>
      <c r="G20" s="188" t="s">
        <v>119</v>
      </c>
    </row>
    <row r="21" spans="1:7" ht="39" customHeight="1">
      <c r="A21" s="27"/>
      <c r="B21" s="117" t="s">
        <v>3</v>
      </c>
      <c r="C21" s="120"/>
      <c r="D21" s="120"/>
      <c r="E21" s="120"/>
      <c r="F21" s="180"/>
      <c r="G21" s="181"/>
    </row>
    <row r="22" spans="1:7" ht="42.75" customHeight="1">
      <c r="A22" s="27"/>
      <c r="B22" s="37"/>
      <c r="C22" s="172" t="s">
        <v>159</v>
      </c>
      <c r="D22" s="52" t="s">
        <v>72</v>
      </c>
      <c r="E22" s="53" t="s">
        <v>72</v>
      </c>
      <c r="F22" s="164" t="s">
        <v>110</v>
      </c>
      <c r="G22" s="187" t="s">
        <v>90</v>
      </c>
    </row>
    <row r="23" spans="1:7" ht="45.75" customHeight="1">
      <c r="A23" s="27"/>
      <c r="B23" s="201"/>
      <c r="C23" s="121" t="s">
        <v>160</v>
      </c>
      <c r="D23" s="47" t="s">
        <v>89</v>
      </c>
      <c r="E23" s="49" t="s">
        <v>71</v>
      </c>
      <c r="F23" s="43" t="s">
        <v>118</v>
      </c>
      <c r="G23" s="190" t="s">
        <v>97</v>
      </c>
    </row>
    <row r="24" spans="1:7" ht="45.75" customHeight="1">
      <c r="A24" s="367"/>
      <c r="B24" s="167"/>
      <c r="C24" s="368"/>
      <c r="D24" s="369"/>
      <c r="E24" s="369"/>
      <c r="F24" s="370"/>
      <c r="G24" s="371"/>
    </row>
    <row r="25" spans="1:7" ht="45.75" customHeight="1">
      <c r="A25" s="27"/>
      <c r="B25" s="167"/>
      <c r="C25" s="367"/>
      <c r="D25" s="372"/>
      <c r="E25" s="372"/>
      <c r="F25" s="373"/>
      <c r="G25" s="371"/>
    </row>
    <row r="26" spans="1:7" ht="39" customHeight="1">
      <c r="A26" s="27"/>
      <c r="B26" s="37" t="s">
        <v>4</v>
      </c>
      <c r="C26" s="197"/>
      <c r="D26" s="197"/>
      <c r="E26" s="197"/>
      <c r="F26" s="198"/>
      <c r="G26" s="199"/>
    </row>
    <row r="27" spans="1:7" ht="45.75" customHeight="1">
      <c r="A27" s="27"/>
      <c r="B27" s="29"/>
      <c r="C27" s="172" t="s">
        <v>55</v>
      </c>
      <c r="D27" s="173" t="s">
        <v>89</v>
      </c>
      <c r="E27" s="53" t="s">
        <v>106</v>
      </c>
      <c r="F27" s="174" t="s">
        <v>110</v>
      </c>
      <c r="G27" s="187" t="s">
        <v>190</v>
      </c>
    </row>
    <row r="28" spans="1:7" ht="39" customHeight="1">
      <c r="A28" s="27"/>
      <c r="B28" s="37"/>
      <c r="C28" s="121" t="s">
        <v>56</v>
      </c>
      <c r="D28" s="119" t="s">
        <v>89</v>
      </c>
      <c r="E28" s="49" t="s">
        <v>71</v>
      </c>
      <c r="F28" s="43" t="s">
        <v>110</v>
      </c>
      <c r="G28" s="189" t="s">
        <v>178</v>
      </c>
    </row>
    <row r="29" spans="1:7" ht="97.5" customHeight="1">
      <c r="A29" s="27"/>
      <c r="B29" s="29"/>
      <c r="C29" s="123" t="s">
        <v>123</v>
      </c>
      <c r="D29" s="119" t="s">
        <v>89</v>
      </c>
      <c r="E29" s="51" t="s">
        <v>71</v>
      </c>
      <c r="F29" s="40" t="s">
        <v>117</v>
      </c>
      <c r="G29" s="187" t="s">
        <v>179</v>
      </c>
    </row>
    <row r="30" spans="1:7" ht="73.5" customHeight="1">
      <c r="A30" s="27"/>
      <c r="B30" s="29"/>
      <c r="C30" s="121" t="s">
        <v>57</v>
      </c>
      <c r="D30" s="119" t="s">
        <v>89</v>
      </c>
      <c r="E30" s="49" t="s">
        <v>71</v>
      </c>
      <c r="F30" s="43" t="s">
        <v>118</v>
      </c>
      <c r="G30" s="190" t="s">
        <v>180</v>
      </c>
    </row>
    <row r="31" spans="1:7" ht="45.75" customHeight="1">
      <c r="A31" s="27"/>
      <c r="B31" s="29"/>
      <c r="C31" s="121" t="s">
        <v>58</v>
      </c>
      <c r="D31" s="119" t="s">
        <v>89</v>
      </c>
      <c r="E31" s="49" t="s">
        <v>71</v>
      </c>
      <c r="F31" s="43" t="s">
        <v>118</v>
      </c>
      <c r="G31" s="190" t="s">
        <v>187</v>
      </c>
    </row>
    <row r="32" spans="1:7" ht="45.75" customHeight="1">
      <c r="A32" s="27"/>
      <c r="B32" s="201"/>
      <c r="C32" s="121" t="s">
        <v>59</v>
      </c>
      <c r="D32" s="119" t="s">
        <v>72</v>
      </c>
      <c r="E32" s="49" t="s">
        <v>89</v>
      </c>
      <c r="F32" s="43" t="s">
        <v>110</v>
      </c>
      <c r="G32" s="190" t="s">
        <v>188</v>
      </c>
    </row>
    <row r="33" spans="1:7" ht="39.75" customHeight="1">
      <c r="A33" s="27"/>
      <c r="B33" s="202" t="s">
        <v>5</v>
      </c>
      <c r="C33" s="203"/>
      <c r="D33" s="203"/>
      <c r="E33" s="203"/>
      <c r="F33" s="204"/>
      <c r="G33" s="205"/>
    </row>
    <row r="34" spans="1:7" ht="40.5" customHeight="1">
      <c r="A34" s="27"/>
      <c r="B34" s="29"/>
      <c r="C34" s="31" t="s">
        <v>60</v>
      </c>
      <c r="D34" s="52" t="s">
        <v>89</v>
      </c>
      <c r="E34" s="53" t="s">
        <v>89</v>
      </c>
      <c r="F34" s="164" t="s">
        <v>110</v>
      </c>
      <c r="G34" s="191" t="s">
        <v>94</v>
      </c>
    </row>
    <row r="35" spans="1:7" ht="45.75" customHeight="1">
      <c r="A35" s="27"/>
      <c r="B35" s="29"/>
      <c r="C35" s="131" t="s">
        <v>124</v>
      </c>
      <c r="D35" s="52" t="s">
        <v>72</v>
      </c>
      <c r="E35" s="53" t="s">
        <v>72</v>
      </c>
      <c r="F35" s="43" t="s">
        <v>110</v>
      </c>
      <c r="G35" s="190" t="s">
        <v>181</v>
      </c>
    </row>
    <row r="36" spans="1:7" ht="45.75" customHeight="1" thickBot="1">
      <c r="A36" s="27"/>
      <c r="B36" s="30"/>
      <c r="C36" s="165" t="s">
        <v>61</v>
      </c>
      <c r="D36" s="55" t="s">
        <v>72</v>
      </c>
      <c r="E36" s="54" t="s">
        <v>89</v>
      </c>
      <c r="F36" s="170" t="s">
        <v>118</v>
      </c>
      <c r="G36" s="188" t="s">
        <v>182</v>
      </c>
    </row>
    <row r="37" spans="1:7" ht="45.75" customHeight="1" thickBot="1">
      <c r="A37" s="27"/>
      <c r="B37" s="29"/>
      <c r="C37" s="175" t="s">
        <v>62</v>
      </c>
      <c r="D37" s="176" t="s">
        <v>72</v>
      </c>
      <c r="E37" s="177" t="s">
        <v>72</v>
      </c>
      <c r="F37" s="178" t="s">
        <v>110</v>
      </c>
      <c r="G37" s="192" t="s">
        <v>191</v>
      </c>
    </row>
    <row r="38" spans="1:7" ht="38.25" customHeight="1">
      <c r="A38" s="27"/>
      <c r="B38" s="117" t="s">
        <v>6</v>
      </c>
      <c r="C38" s="120"/>
      <c r="D38" s="179"/>
      <c r="E38" s="120"/>
      <c r="F38" s="180"/>
      <c r="G38" s="193"/>
    </row>
    <row r="39" spans="1:7" ht="40.5" customHeight="1">
      <c r="A39" s="27"/>
      <c r="B39" s="37"/>
      <c r="C39" s="172" t="s">
        <v>63</v>
      </c>
      <c r="D39" s="52" t="s">
        <v>89</v>
      </c>
      <c r="E39" s="53" t="s">
        <v>71</v>
      </c>
      <c r="F39" s="115" t="s">
        <v>117</v>
      </c>
      <c r="G39" s="194" t="s">
        <v>91</v>
      </c>
    </row>
    <row r="40" spans="1:7" ht="40.5" customHeight="1">
      <c r="A40" s="27"/>
      <c r="B40" s="37"/>
      <c r="C40" s="121" t="s">
        <v>64</v>
      </c>
      <c r="D40" s="47" t="s">
        <v>72</v>
      </c>
      <c r="E40" s="45" t="s">
        <v>72</v>
      </c>
      <c r="F40" s="40" t="s">
        <v>117</v>
      </c>
      <c r="G40" s="158" t="s">
        <v>108</v>
      </c>
    </row>
    <row r="41" spans="1:7" ht="40.5" customHeight="1">
      <c r="A41" s="27"/>
      <c r="B41" s="206"/>
      <c r="C41" s="172" t="s">
        <v>65</v>
      </c>
      <c r="D41" s="52" t="s">
        <v>89</v>
      </c>
      <c r="E41" s="53" t="s">
        <v>71</v>
      </c>
      <c r="F41" s="115" t="s">
        <v>117</v>
      </c>
      <c r="G41" s="207" t="s">
        <v>183</v>
      </c>
    </row>
    <row r="42" spans="1:7" ht="36.75" customHeight="1">
      <c r="A42" s="27"/>
      <c r="B42" s="202" t="s">
        <v>152</v>
      </c>
      <c r="C42" s="203"/>
      <c r="D42" s="182"/>
      <c r="E42" s="203"/>
      <c r="F42" s="204"/>
      <c r="G42" s="205"/>
    </row>
    <row r="43" spans="1:7" ht="46.5" customHeight="1">
      <c r="A43" s="27"/>
      <c r="B43" s="37"/>
      <c r="C43" s="171" t="s">
        <v>103</v>
      </c>
      <c r="D43" s="236" t="s">
        <v>72</v>
      </c>
      <c r="E43" s="51" t="s">
        <v>72</v>
      </c>
      <c r="F43" s="115" t="s">
        <v>117</v>
      </c>
      <c r="G43" s="184" t="s">
        <v>189</v>
      </c>
    </row>
    <row r="44" spans="1:7" ht="46.5" customHeight="1">
      <c r="A44" s="27"/>
      <c r="B44" s="37"/>
      <c r="C44" s="116" t="s">
        <v>161</v>
      </c>
      <c r="D44" s="237"/>
      <c r="E44" s="45" t="s">
        <v>89</v>
      </c>
      <c r="F44" s="40" t="s">
        <v>118</v>
      </c>
      <c r="G44" s="185" t="s">
        <v>109</v>
      </c>
    </row>
    <row r="45" spans="1:7" ht="39" customHeight="1">
      <c r="A45" s="27"/>
      <c r="B45" s="37"/>
      <c r="C45" s="121" t="s">
        <v>66</v>
      </c>
      <c r="D45" s="47" t="s">
        <v>72</v>
      </c>
      <c r="E45" s="45" t="s">
        <v>89</v>
      </c>
      <c r="F45" s="43" t="s">
        <v>110</v>
      </c>
      <c r="G45" s="190" t="s">
        <v>184</v>
      </c>
    </row>
    <row r="46" spans="1:7" ht="46.5" customHeight="1">
      <c r="A46" s="27"/>
      <c r="B46" s="37"/>
      <c r="C46" s="166" t="s">
        <v>121</v>
      </c>
      <c r="D46" s="47" t="s">
        <v>72</v>
      </c>
      <c r="E46" s="49" t="s">
        <v>89</v>
      </c>
      <c r="F46" s="43" t="s">
        <v>118</v>
      </c>
      <c r="G46" s="190" t="s">
        <v>73</v>
      </c>
    </row>
    <row r="47" spans="1:7" ht="46.5" customHeight="1" thickBot="1">
      <c r="A47" s="27"/>
      <c r="B47" s="118"/>
      <c r="C47" s="122" t="s">
        <v>67</v>
      </c>
      <c r="D47" s="50" t="s">
        <v>72</v>
      </c>
      <c r="E47" s="46" t="s">
        <v>72</v>
      </c>
      <c r="F47" s="41" t="s">
        <v>110</v>
      </c>
      <c r="G47" s="188" t="s">
        <v>185</v>
      </c>
    </row>
    <row r="49" spans="2:7" ht="14.25" thickBot="1">
      <c r="B49" s="374" t="s">
        <v>162</v>
      </c>
      <c r="C49" s="374"/>
    </row>
    <row r="50" spans="2:7">
      <c r="B50" s="241"/>
      <c r="C50" s="242"/>
      <c r="D50" s="242"/>
      <c r="E50" s="243"/>
      <c r="F50" s="250" t="s">
        <v>120</v>
      </c>
      <c r="G50" s="247" t="s">
        <v>96</v>
      </c>
    </row>
    <row r="51" spans="2:7" ht="14.25" thickBot="1">
      <c r="B51" s="244"/>
      <c r="C51" s="245"/>
      <c r="D51" s="245"/>
      <c r="E51" s="246"/>
      <c r="F51" s="251"/>
      <c r="G51" s="248"/>
    </row>
    <row r="52" spans="2:7" ht="6.75" customHeight="1">
      <c r="B52" s="375" t="s">
        <v>163</v>
      </c>
      <c r="C52" s="376"/>
      <c r="D52" s="376"/>
      <c r="E52" s="376"/>
      <c r="F52" s="167"/>
      <c r="G52" s="208"/>
    </row>
    <row r="53" spans="2:7" ht="25.5" customHeight="1">
      <c r="B53" s="256"/>
      <c r="C53" s="257"/>
      <c r="D53" s="257"/>
      <c r="E53" s="257"/>
      <c r="F53" s="167"/>
      <c r="G53" s="208"/>
    </row>
    <row r="54" spans="2:7" ht="38.25" customHeight="1">
      <c r="B54" s="48"/>
      <c r="C54" s="238" t="s">
        <v>164</v>
      </c>
      <c r="D54" s="239"/>
      <c r="E54" s="240"/>
      <c r="F54" s="168" t="s">
        <v>117</v>
      </c>
      <c r="G54" s="209" t="s">
        <v>125</v>
      </c>
    </row>
    <row r="55" spans="2:7" ht="39.75" customHeight="1">
      <c r="B55" s="48"/>
      <c r="C55" s="238" t="s">
        <v>165</v>
      </c>
      <c r="D55" s="238"/>
      <c r="E55" s="249"/>
      <c r="F55" s="129" t="s">
        <v>117</v>
      </c>
      <c r="G55" s="209" t="s">
        <v>166</v>
      </c>
    </row>
    <row r="56" spans="2:7" ht="39" customHeight="1" thickBot="1">
      <c r="B56" s="152"/>
      <c r="C56" s="234" t="s">
        <v>143</v>
      </c>
      <c r="D56" s="234"/>
      <c r="E56" s="235"/>
      <c r="F56" s="130" t="s">
        <v>117</v>
      </c>
      <c r="G56" s="210" t="s">
        <v>126</v>
      </c>
    </row>
    <row r="58" spans="2:7">
      <c r="B58" s="113"/>
    </row>
  </sheetData>
  <mergeCells count="14">
    <mergeCell ref="C55:E55"/>
    <mergeCell ref="C56:E56"/>
    <mergeCell ref="B49:C49"/>
    <mergeCell ref="B50:E51"/>
    <mergeCell ref="F50:F51"/>
    <mergeCell ref="G50:G51"/>
    <mergeCell ref="B52:E53"/>
    <mergeCell ref="C54:E54"/>
    <mergeCell ref="B5:C6"/>
    <mergeCell ref="D5:E5"/>
    <mergeCell ref="F5:F6"/>
    <mergeCell ref="G5:G6"/>
    <mergeCell ref="B7:C7"/>
    <mergeCell ref="D43:D44"/>
  </mergeCells>
  <phoneticPr fontId="1"/>
  <pageMargins left="0.31496062992125984" right="0.31496062992125984" top="0.74803149606299213" bottom="0.74803149606299213" header="0.31496062992125984" footer="0.31496062992125984"/>
  <pageSetup paperSize="9" orientation="landscape" r:id="rId1"/>
  <headerFooter>
    <oddFooter>&amp;L　　　　　◎ ：実施し、顕著な成果を上げているもの
　　　　　○ ： 実施し、一定の成果を上げているもの及び継続して取り組むもの
　　　　　△ ： 実施をしているが、十分な成果を上げるまでには至っていないもの及び検討中のもの
　　　　　× ： 未実施&amp;C&amp;14―　&amp;P　―</oddFooter>
  </headerFooter>
  <rowBreaks count="3" manualBreakCount="3">
    <brk id="14" max="16383" man="1"/>
    <brk id="32" max="16383" man="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0"/>
  <sheetViews>
    <sheetView topLeftCell="A49" zoomScaleNormal="100" workbookViewId="0">
      <selection activeCell="E84" sqref="E84"/>
    </sheetView>
  </sheetViews>
  <sheetFormatPr defaultRowHeight="13.5"/>
  <cols>
    <col min="2" max="13" width="6.5" customWidth="1"/>
    <col min="16" max="21" width="8" customWidth="1"/>
  </cols>
  <sheetData>
    <row r="1" spans="1:25" ht="17.25">
      <c r="A1" s="211" t="s">
        <v>193</v>
      </c>
    </row>
    <row r="2" spans="1:25" ht="14.25" thickBot="1">
      <c r="A2" t="s">
        <v>194</v>
      </c>
      <c r="E2" s="275" t="s">
        <v>195</v>
      </c>
      <c r="F2" s="275"/>
      <c r="I2" s="275"/>
      <c r="J2" s="275"/>
      <c r="S2" s="216"/>
      <c r="T2" s="216"/>
      <c r="U2" s="216"/>
      <c r="V2" s="216"/>
      <c r="W2" s="216"/>
      <c r="X2" s="216"/>
      <c r="Y2" s="216"/>
    </row>
    <row r="3" spans="1:25" ht="14.25" customHeight="1">
      <c r="A3" s="212"/>
      <c r="B3" s="276" t="s">
        <v>7</v>
      </c>
      <c r="C3" s="267"/>
      <c r="D3" s="276" t="s">
        <v>8</v>
      </c>
      <c r="E3" s="267"/>
      <c r="F3" s="279" t="s">
        <v>9</v>
      </c>
      <c r="G3" s="292"/>
      <c r="H3" s="293"/>
      <c r="I3" s="291"/>
      <c r="J3" s="286"/>
      <c r="K3" s="286"/>
      <c r="L3" s="286"/>
      <c r="M3" s="286"/>
      <c r="N3" s="286"/>
      <c r="O3" s="286"/>
      <c r="S3" s="218"/>
      <c r="T3" s="218"/>
      <c r="U3" s="218" t="s">
        <v>196</v>
      </c>
      <c r="V3" s="218"/>
      <c r="W3" s="218"/>
      <c r="X3" s="218"/>
      <c r="Y3" s="218"/>
    </row>
    <row r="4" spans="1:25" ht="14.25" customHeight="1">
      <c r="A4" s="213" t="s">
        <v>12</v>
      </c>
      <c r="B4" s="260">
        <v>233000</v>
      </c>
      <c r="C4" s="261"/>
      <c r="D4" s="287">
        <v>235300</v>
      </c>
      <c r="E4" s="288"/>
      <c r="F4" s="266">
        <v>237600</v>
      </c>
      <c r="G4" s="268"/>
      <c r="H4" s="289"/>
      <c r="I4" s="291"/>
      <c r="J4" s="285"/>
      <c r="K4" s="286"/>
      <c r="L4" s="285"/>
      <c r="M4" s="285"/>
      <c r="N4" s="285"/>
      <c r="O4" s="286"/>
      <c r="S4" s="219"/>
      <c r="T4" s="219" t="s">
        <v>113</v>
      </c>
      <c r="U4" s="219" t="s">
        <v>114</v>
      </c>
      <c r="V4" s="219" t="s">
        <v>115</v>
      </c>
      <c r="W4" s="219" t="s">
        <v>7</v>
      </c>
      <c r="X4" s="219" t="s">
        <v>8</v>
      </c>
      <c r="Y4" s="220" t="s">
        <v>197</v>
      </c>
    </row>
    <row r="5" spans="1:25" ht="14.25" customHeight="1">
      <c r="A5" s="213" t="s">
        <v>13</v>
      </c>
      <c r="B5" s="260">
        <v>51000</v>
      </c>
      <c r="C5" s="261"/>
      <c r="D5" s="287">
        <v>51000</v>
      </c>
      <c r="E5" s="288"/>
      <c r="F5" s="266">
        <v>51000</v>
      </c>
      <c r="G5" s="268"/>
      <c r="H5" s="289"/>
      <c r="I5" s="291"/>
      <c r="J5" s="285"/>
      <c r="K5" s="286"/>
      <c r="L5" s="285"/>
      <c r="M5" s="285"/>
      <c r="N5" s="285"/>
      <c r="O5" s="286"/>
      <c r="S5" s="219" t="s">
        <v>198</v>
      </c>
      <c r="T5" s="221">
        <v>244</v>
      </c>
      <c r="U5" s="221">
        <v>234</v>
      </c>
      <c r="V5" s="221">
        <v>231</v>
      </c>
      <c r="W5" s="221">
        <v>227</v>
      </c>
      <c r="X5" s="221">
        <v>229</v>
      </c>
      <c r="Y5" s="221">
        <v>230</v>
      </c>
    </row>
    <row r="6" spans="1:25" ht="14.25" customHeight="1" thickBot="1">
      <c r="A6" s="213" t="s">
        <v>14</v>
      </c>
      <c r="B6" s="260">
        <v>284000</v>
      </c>
      <c r="C6" s="261"/>
      <c r="D6" s="287">
        <v>286300</v>
      </c>
      <c r="E6" s="288"/>
      <c r="F6" s="269">
        <f t="shared" ref="F6" si="0">F4+F5</f>
        <v>288600</v>
      </c>
      <c r="G6" s="259"/>
      <c r="H6" s="289"/>
      <c r="I6" s="290"/>
      <c r="J6" s="285"/>
      <c r="K6" s="285"/>
      <c r="L6" s="285"/>
      <c r="M6" s="285"/>
      <c r="N6" s="285"/>
      <c r="O6" s="285"/>
      <c r="S6" s="219" t="s">
        <v>199</v>
      </c>
      <c r="T6" s="219"/>
      <c r="U6" s="219"/>
      <c r="V6" s="219">
        <v>231</v>
      </c>
      <c r="W6" s="219">
        <v>233</v>
      </c>
      <c r="X6" s="219">
        <v>235</v>
      </c>
      <c r="Y6" s="219">
        <v>238</v>
      </c>
    </row>
    <row r="7" spans="1:25" ht="14.25" thickBot="1">
      <c r="A7" s="214" t="s">
        <v>200</v>
      </c>
      <c r="B7" s="2"/>
      <c r="C7" s="2"/>
      <c r="D7" s="2"/>
      <c r="E7" s="2"/>
      <c r="F7" s="274" t="s">
        <v>195</v>
      </c>
      <c r="G7" s="274"/>
      <c r="H7" s="2"/>
      <c r="I7" s="2"/>
      <c r="J7" s="2"/>
      <c r="K7" s="275"/>
      <c r="L7" s="275"/>
      <c r="M7" s="2"/>
      <c r="S7" s="218" t="s">
        <v>201</v>
      </c>
      <c r="T7" s="218"/>
      <c r="U7" s="218"/>
      <c r="V7" s="218"/>
      <c r="W7" s="218"/>
      <c r="X7" s="218"/>
      <c r="Y7" s="218"/>
    </row>
    <row r="8" spans="1:25" ht="14.25" customHeight="1">
      <c r="A8" s="212"/>
      <c r="B8" s="276" t="s">
        <v>202</v>
      </c>
      <c r="C8" s="267"/>
      <c r="D8" s="276" t="s">
        <v>203</v>
      </c>
      <c r="E8" s="277"/>
      <c r="F8" s="278" t="s">
        <v>204</v>
      </c>
      <c r="G8" s="273"/>
      <c r="H8" s="279" t="s">
        <v>205</v>
      </c>
      <c r="I8" s="280"/>
      <c r="J8" s="281" t="s">
        <v>206</v>
      </c>
      <c r="K8" s="281"/>
      <c r="L8" s="281" t="s">
        <v>207</v>
      </c>
      <c r="M8" s="282"/>
      <c r="S8" s="217"/>
      <c r="T8" s="217" t="s">
        <v>113</v>
      </c>
      <c r="U8" s="217" t="s">
        <v>114</v>
      </c>
      <c r="V8" s="217" t="s">
        <v>115</v>
      </c>
      <c r="W8" s="217" t="s">
        <v>7</v>
      </c>
      <c r="X8" s="217" t="s">
        <v>8</v>
      </c>
      <c r="Y8" s="220" t="s">
        <v>197</v>
      </c>
    </row>
    <row r="9" spans="1:25" ht="14.25" customHeight="1">
      <c r="A9" s="213" t="s">
        <v>12</v>
      </c>
      <c r="B9" s="260">
        <v>226777</v>
      </c>
      <c r="C9" s="261"/>
      <c r="D9" s="262">
        <v>229382</v>
      </c>
      <c r="E9" s="263"/>
      <c r="F9" s="272" t="s">
        <v>208</v>
      </c>
      <c r="G9" s="283"/>
      <c r="H9" s="266">
        <v>230528</v>
      </c>
      <c r="I9" s="267"/>
      <c r="J9" s="272" t="s">
        <v>209</v>
      </c>
      <c r="K9" s="284"/>
      <c r="L9" s="272" t="s">
        <v>210</v>
      </c>
      <c r="M9" s="273"/>
      <c r="S9" s="217" t="s">
        <v>198</v>
      </c>
      <c r="T9" s="217">
        <v>58</v>
      </c>
      <c r="U9" s="217">
        <v>54</v>
      </c>
      <c r="V9" s="217">
        <v>53</v>
      </c>
      <c r="W9" s="217">
        <v>51</v>
      </c>
      <c r="X9" s="217">
        <v>50</v>
      </c>
      <c r="Y9" s="217">
        <v>49</v>
      </c>
    </row>
    <row r="10" spans="1:25" ht="14.25" customHeight="1">
      <c r="A10" s="213" t="s">
        <v>13</v>
      </c>
      <c r="B10" s="260">
        <v>51413</v>
      </c>
      <c r="C10" s="261"/>
      <c r="D10" s="262">
        <v>50322</v>
      </c>
      <c r="E10" s="263"/>
      <c r="F10" s="264" t="s">
        <v>211</v>
      </c>
      <c r="G10" s="265"/>
      <c r="H10" s="266">
        <v>49164</v>
      </c>
      <c r="I10" s="267"/>
      <c r="J10" s="264" t="s">
        <v>211</v>
      </c>
      <c r="K10" s="262"/>
      <c r="L10" s="264" t="s">
        <v>212</v>
      </c>
      <c r="M10" s="268"/>
      <c r="S10" s="217" t="s">
        <v>199</v>
      </c>
      <c r="T10" s="217"/>
      <c r="U10" s="217"/>
      <c r="V10" s="217">
        <v>53</v>
      </c>
      <c r="W10" s="217">
        <v>51</v>
      </c>
      <c r="X10" s="217">
        <v>51</v>
      </c>
      <c r="Y10" s="217">
        <v>51</v>
      </c>
    </row>
    <row r="11" spans="1:25" ht="14.25" customHeight="1" thickBot="1">
      <c r="A11" s="213" t="s">
        <v>14</v>
      </c>
      <c r="B11" s="260">
        <v>278190</v>
      </c>
      <c r="C11" s="261"/>
      <c r="D11" s="262">
        <f t="shared" ref="D11" si="1">D9+D10</f>
        <v>279704</v>
      </c>
      <c r="E11" s="263"/>
      <c r="F11" s="264" t="s">
        <v>208</v>
      </c>
      <c r="G11" s="265"/>
      <c r="H11" s="269">
        <f t="shared" ref="H11" si="2">H9+H10</f>
        <v>279692</v>
      </c>
      <c r="I11" s="270"/>
      <c r="J11" s="258" t="s">
        <v>209</v>
      </c>
      <c r="K11" s="271"/>
      <c r="L11" s="258" t="s">
        <v>210</v>
      </c>
      <c r="M11" s="259"/>
      <c r="S11" s="218"/>
      <c r="T11" s="218"/>
      <c r="U11" s="218"/>
      <c r="V11" s="218"/>
      <c r="W11" s="218"/>
      <c r="X11" s="218"/>
      <c r="Y11" s="218"/>
    </row>
    <row r="12" spans="1:25">
      <c r="S12" s="217" t="s">
        <v>213</v>
      </c>
      <c r="T12" s="218"/>
      <c r="U12" s="218"/>
      <c r="V12" s="218"/>
      <c r="W12" s="218"/>
      <c r="X12" s="218"/>
      <c r="Y12" s="218"/>
    </row>
    <row r="13" spans="1:25" ht="27">
      <c r="S13" s="219"/>
      <c r="T13" s="219" t="s">
        <v>113</v>
      </c>
      <c r="U13" s="219" t="s">
        <v>114</v>
      </c>
      <c r="V13" s="219" t="s">
        <v>115</v>
      </c>
      <c r="W13" s="219" t="s">
        <v>7</v>
      </c>
      <c r="X13" s="219" t="s">
        <v>8</v>
      </c>
      <c r="Y13" s="220" t="s">
        <v>197</v>
      </c>
    </row>
    <row r="14" spans="1:25">
      <c r="S14" s="219" t="s">
        <v>198</v>
      </c>
      <c r="T14" s="221">
        <f t="shared" ref="T14:Y14" si="3">T5+T9</f>
        <v>302</v>
      </c>
      <c r="U14" s="221">
        <f t="shared" si="3"/>
        <v>288</v>
      </c>
      <c r="V14" s="221">
        <f t="shared" si="3"/>
        <v>284</v>
      </c>
      <c r="W14" s="221">
        <f t="shared" si="3"/>
        <v>278</v>
      </c>
      <c r="X14" s="221">
        <f t="shared" si="3"/>
        <v>279</v>
      </c>
      <c r="Y14" s="221">
        <f t="shared" si="3"/>
        <v>279</v>
      </c>
    </row>
    <row r="15" spans="1:25">
      <c r="S15" s="219" t="s">
        <v>199</v>
      </c>
      <c r="T15" s="221"/>
      <c r="U15" s="221"/>
      <c r="V15" s="221">
        <f>V6+V10</f>
        <v>284</v>
      </c>
      <c r="W15" s="221">
        <f>W6+W10</f>
        <v>284</v>
      </c>
      <c r="X15" s="221">
        <f>X6+X10</f>
        <v>286</v>
      </c>
      <c r="Y15" s="221">
        <f>Y6+Y10</f>
        <v>289</v>
      </c>
    </row>
    <row r="16" spans="1:25">
      <c r="S16" s="218"/>
      <c r="T16" s="218"/>
      <c r="U16" s="218"/>
      <c r="V16" s="218"/>
      <c r="W16" s="218"/>
      <c r="X16" s="218"/>
      <c r="Y16" s="218"/>
    </row>
    <row r="17" spans="19:25">
      <c r="S17" s="218"/>
      <c r="T17" s="218"/>
      <c r="U17" s="218"/>
      <c r="V17" s="218"/>
      <c r="W17" s="218"/>
      <c r="X17" s="218"/>
      <c r="Y17" s="218"/>
    </row>
    <row r="18" spans="19:25">
      <c r="S18" s="218"/>
      <c r="T18" s="218"/>
      <c r="U18" s="218"/>
      <c r="V18" s="218"/>
      <c r="W18" s="218"/>
      <c r="X18" s="218"/>
      <c r="Y18" s="218"/>
    </row>
    <row r="19" spans="19:25">
      <c r="S19" s="218"/>
      <c r="T19" s="218"/>
      <c r="U19" s="218"/>
      <c r="V19" s="218"/>
      <c r="W19" s="218"/>
      <c r="X19" s="218"/>
      <c r="Y19" s="218"/>
    </row>
    <row r="20" spans="19:25">
      <c r="S20" s="216"/>
      <c r="T20" s="216"/>
      <c r="U20" s="216"/>
      <c r="V20" s="216"/>
      <c r="W20" s="216"/>
      <c r="X20" s="216"/>
      <c r="Y20" s="216"/>
    </row>
    <row r="21" spans="19:25">
      <c r="S21" s="216"/>
      <c r="T21" s="216"/>
      <c r="U21" s="216"/>
      <c r="V21" s="216"/>
      <c r="W21" s="216"/>
      <c r="X21" s="216"/>
      <c r="Y21" s="216"/>
    </row>
    <row r="22" spans="19:25">
      <c r="S22" s="216"/>
      <c r="T22" s="216"/>
      <c r="U22" s="216"/>
      <c r="V22" s="216"/>
      <c r="W22" s="216"/>
      <c r="X22" s="216"/>
      <c r="Y22" s="216"/>
    </row>
    <row r="23" spans="19:25">
      <c r="S23" s="216"/>
      <c r="T23" s="216"/>
      <c r="U23" s="216"/>
      <c r="V23" s="216"/>
      <c r="W23" s="216"/>
      <c r="X23" s="216"/>
      <c r="Y23" s="216"/>
    </row>
    <row r="24" spans="19:25">
      <c r="S24" s="216"/>
      <c r="T24" s="216"/>
      <c r="U24" s="216"/>
      <c r="V24" s="216"/>
      <c r="W24" s="216"/>
      <c r="X24" s="216"/>
      <c r="Y24" s="216"/>
    </row>
    <row r="25" spans="19:25">
      <c r="S25" s="216"/>
      <c r="T25" s="216"/>
      <c r="U25" s="216"/>
      <c r="V25" s="216"/>
      <c r="W25" s="216"/>
      <c r="X25" s="216"/>
      <c r="Y25" s="216"/>
    </row>
    <row r="26" spans="19:25">
      <c r="S26" s="216"/>
      <c r="T26" s="216"/>
      <c r="U26" s="216"/>
      <c r="V26" s="216"/>
      <c r="W26" s="216"/>
      <c r="X26" s="216"/>
      <c r="Y26" s="216"/>
    </row>
    <row r="27" spans="19:25">
      <c r="S27" s="216"/>
      <c r="T27" s="216"/>
      <c r="U27" s="216"/>
      <c r="V27" s="216"/>
      <c r="W27" s="216"/>
      <c r="X27" s="216"/>
      <c r="Y27" s="216"/>
    </row>
    <row r="28" spans="19:25">
      <c r="S28" s="216"/>
      <c r="T28" s="216"/>
      <c r="U28" s="216"/>
      <c r="V28" s="216"/>
      <c r="W28" s="216"/>
      <c r="X28" s="216"/>
      <c r="Y28" s="216"/>
    </row>
    <row r="29" spans="19:25">
      <c r="S29" s="216"/>
      <c r="T29" s="216"/>
      <c r="U29" s="216"/>
      <c r="V29" s="216"/>
      <c r="W29" s="216"/>
      <c r="X29" s="216"/>
      <c r="Y29" s="216"/>
    </row>
    <row r="30" spans="19:25">
      <c r="S30" s="216"/>
      <c r="T30" s="216"/>
      <c r="U30" s="216"/>
      <c r="V30" s="216"/>
      <c r="W30" s="216"/>
      <c r="X30" s="216"/>
      <c r="Y30" s="216"/>
    </row>
    <row r="31" spans="19:25">
      <c r="S31" s="216"/>
      <c r="T31" s="216"/>
      <c r="U31" s="216"/>
      <c r="V31" s="216"/>
      <c r="W31" s="216"/>
      <c r="X31" s="216"/>
      <c r="Y31" s="216"/>
    </row>
    <row r="32" spans="19:25">
      <c r="S32" s="216"/>
      <c r="T32" s="216"/>
      <c r="U32" s="216"/>
      <c r="V32" s="216"/>
      <c r="W32" s="216"/>
      <c r="X32" s="216"/>
      <c r="Y32" s="216"/>
    </row>
    <row r="33" spans="11:25">
      <c r="S33" s="216"/>
      <c r="T33" s="216"/>
      <c r="U33" s="216"/>
      <c r="V33" s="216"/>
      <c r="W33" s="216"/>
      <c r="X33" s="216"/>
      <c r="Y33" s="216"/>
    </row>
    <row r="34" spans="11:25">
      <c r="S34" s="216"/>
      <c r="T34" s="216"/>
      <c r="U34" s="216"/>
      <c r="V34" s="216"/>
      <c r="W34" s="216"/>
      <c r="X34" s="216"/>
      <c r="Y34" s="216"/>
    </row>
    <row r="35" spans="11:25">
      <c r="S35" s="216"/>
      <c r="T35" s="216"/>
      <c r="U35" s="216"/>
      <c r="V35" s="216"/>
      <c r="W35" s="216"/>
      <c r="X35" s="216"/>
      <c r="Y35" s="216"/>
    </row>
    <row r="36" spans="11:25">
      <c r="S36" s="216"/>
      <c r="T36" s="216"/>
      <c r="U36" s="216"/>
      <c r="V36" s="216"/>
      <c r="W36" s="216"/>
      <c r="X36" s="216"/>
      <c r="Y36" s="216"/>
    </row>
    <row r="37" spans="11:25">
      <c r="S37" s="216"/>
      <c r="T37" s="216"/>
      <c r="U37" s="216"/>
      <c r="V37" s="216"/>
      <c r="W37" s="216"/>
      <c r="X37" s="216"/>
      <c r="Y37" s="216"/>
    </row>
    <row r="38" spans="11:25">
      <c r="S38" s="216"/>
      <c r="T38" s="216"/>
      <c r="U38" s="216"/>
      <c r="V38" s="216"/>
      <c r="W38" s="216"/>
      <c r="X38" s="216"/>
      <c r="Y38" s="216"/>
    </row>
    <row r="39" spans="11:25">
      <c r="S39" s="216"/>
      <c r="T39" s="216"/>
      <c r="U39" s="216"/>
      <c r="V39" s="216"/>
      <c r="W39" s="216"/>
      <c r="X39" s="216"/>
      <c r="Y39" s="216"/>
    </row>
    <row r="40" spans="11:25">
      <c r="K40" t="s">
        <v>222</v>
      </c>
      <c r="S40" s="216"/>
      <c r="T40" s="216"/>
      <c r="U40" s="216"/>
      <c r="V40" s="216"/>
      <c r="W40" s="216"/>
      <c r="X40" s="216"/>
      <c r="Y40" s="216"/>
    </row>
  </sheetData>
  <mergeCells count="56">
    <mergeCell ref="E2:F2"/>
    <mergeCell ref="I2:J2"/>
    <mergeCell ref="B3:C3"/>
    <mergeCell ref="D3:E3"/>
    <mergeCell ref="F3:G3"/>
    <mergeCell ref="H3:I3"/>
    <mergeCell ref="J3:K3"/>
    <mergeCell ref="L3:M3"/>
    <mergeCell ref="N3:O3"/>
    <mergeCell ref="B4:C4"/>
    <mergeCell ref="D4:E4"/>
    <mergeCell ref="F4:G4"/>
    <mergeCell ref="H4:I4"/>
    <mergeCell ref="J4:K4"/>
    <mergeCell ref="L4:M4"/>
    <mergeCell ref="N4:O4"/>
    <mergeCell ref="N5:O5"/>
    <mergeCell ref="B6:C6"/>
    <mergeCell ref="D6:E6"/>
    <mergeCell ref="F6:G6"/>
    <mergeCell ref="H6:I6"/>
    <mergeCell ref="J6:K6"/>
    <mergeCell ref="L6:M6"/>
    <mergeCell ref="N6:O6"/>
    <mergeCell ref="B5:C5"/>
    <mergeCell ref="D5:E5"/>
    <mergeCell ref="F5:G5"/>
    <mergeCell ref="H5:I5"/>
    <mergeCell ref="J5:K5"/>
    <mergeCell ref="L5:M5"/>
    <mergeCell ref="L9:M9"/>
    <mergeCell ref="F7:G7"/>
    <mergeCell ref="K7:L7"/>
    <mergeCell ref="B8:C8"/>
    <mergeCell ref="D8:E8"/>
    <mergeCell ref="F8:G8"/>
    <mergeCell ref="H8:I8"/>
    <mergeCell ref="J8:K8"/>
    <mergeCell ref="L8:M8"/>
    <mergeCell ref="B9:C9"/>
    <mergeCell ref="D9:E9"/>
    <mergeCell ref="F9:G9"/>
    <mergeCell ref="H9:I9"/>
    <mergeCell ref="J9:K9"/>
    <mergeCell ref="L11:M11"/>
    <mergeCell ref="B10:C10"/>
    <mergeCell ref="D10:E10"/>
    <mergeCell ref="F10:G10"/>
    <mergeCell ref="H10:I10"/>
    <mergeCell ref="J10:K10"/>
    <mergeCell ref="L10:M10"/>
    <mergeCell ref="B11:C11"/>
    <mergeCell ref="D11:E11"/>
    <mergeCell ref="F11:G11"/>
    <mergeCell ref="H11:I11"/>
    <mergeCell ref="J11:K11"/>
  </mergeCells>
  <phoneticPr fontId="1"/>
  <pageMargins left="0.70866141732283472" right="0.51181102362204722" top="0.55118110236220474" bottom="0.5511811023622047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2"/>
  <sheetViews>
    <sheetView topLeftCell="A13" zoomScaleNormal="100" workbookViewId="0">
      <selection activeCell="E84" sqref="E84"/>
    </sheetView>
  </sheetViews>
  <sheetFormatPr defaultRowHeight="13.5"/>
  <cols>
    <col min="2" max="13" width="6.5" customWidth="1"/>
    <col min="16" max="21" width="8" customWidth="1"/>
  </cols>
  <sheetData>
    <row r="1" spans="1:31" ht="18.75">
      <c r="A1" s="215" t="s">
        <v>214</v>
      </c>
    </row>
    <row r="2" spans="1:31" ht="14.25" thickBot="1">
      <c r="A2" s="214" t="s">
        <v>215</v>
      </c>
      <c r="B2" s="2"/>
      <c r="C2" s="2"/>
      <c r="D2" s="2"/>
      <c r="E2" s="2"/>
      <c r="F2" s="2" t="s">
        <v>30</v>
      </c>
      <c r="G2" s="2"/>
      <c r="H2" s="2"/>
      <c r="I2" s="2"/>
      <c r="J2" s="2"/>
      <c r="K2" s="275"/>
      <c r="L2" s="275"/>
      <c r="M2" s="2"/>
      <c r="S2" s="224" t="s">
        <v>216</v>
      </c>
      <c r="T2" s="224"/>
      <c r="U2" s="224"/>
      <c r="V2" s="224"/>
      <c r="W2" s="224"/>
      <c r="X2" s="224"/>
      <c r="Y2" s="224"/>
      <c r="Z2" s="224"/>
      <c r="AA2" s="224"/>
    </row>
    <row r="3" spans="1:31" ht="14.25" customHeight="1">
      <c r="A3" s="212"/>
      <c r="B3" s="276" t="s">
        <v>7</v>
      </c>
      <c r="C3" s="303"/>
      <c r="D3" s="276" t="s">
        <v>8</v>
      </c>
      <c r="E3" s="303"/>
      <c r="F3" s="279" t="s">
        <v>205</v>
      </c>
      <c r="G3" s="280"/>
      <c r="H3" s="281" t="s">
        <v>217</v>
      </c>
      <c r="I3" s="304"/>
      <c r="J3" s="305"/>
      <c r="K3" s="291"/>
      <c r="L3" s="286"/>
      <c r="M3" s="286"/>
      <c r="N3" s="286"/>
      <c r="O3" s="286"/>
      <c r="S3" s="224"/>
      <c r="T3" s="224"/>
      <c r="U3" s="225"/>
      <c r="V3" s="228" t="s">
        <v>113</v>
      </c>
      <c r="W3" s="228" t="s">
        <v>114</v>
      </c>
      <c r="X3" s="228" t="s">
        <v>115</v>
      </c>
      <c r="Y3" s="228" t="s">
        <v>7</v>
      </c>
      <c r="Z3" s="228" t="s">
        <v>8</v>
      </c>
      <c r="AA3" s="229" t="s">
        <v>197</v>
      </c>
    </row>
    <row r="4" spans="1:31" ht="14.25" customHeight="1">
      <c r="A4" s="213" t="s">
        <v>12</v>
      </c>
      <c r="B4" s="267">
        <v>49821</v>
      </c>
      <c r="C4" s="296"/>
      <c r="D4" s="263">
        <v>53619</v>
      </c>
      <c r="E4" s="299"/>
      <c r="F4" s="266">
        <v>53859</v>
      </c>
      <c r="G4" s="267"/>
      <c r="H4" s="272" t="s">
        <v>218</v>
      </c>
      <c r="I4" s="301"/>
      <c r="J4" s="302"/>
      <c r="K4" s="291"/>
      <c r="L4" s="285"/>
      <c r="M4" s="285"/>
      <c r="N4" s="285"/>
      <c r="O4" s="286"/>
      <c r="S4" s="224"/>
      <c r="T4" s="224"/>
      <c r="U4" s="225" t="s">
        <v>196</v>
      </c>
      <c r="V4" s="225">
        <v>51700</v>
      </c>
      <c r="W4" s="225">
        <v>56083</v>
      </c>
      <c r="X4" s="225">
        <v>52465</v>
      </c>
      <c r="Y4" s="225">
        <v>49821</v>
      </c>
      <c r="Z4" s="225">
        <v>53619</v>
      </c>
      <c r="AA4" s="225">
        <v>53859</v>
      </c>
    </row>
    <row r="5" spans="1:31" ht="14.25" customHeight="1">
      <c r="A5" s="213" t="s">
        <v>13</v>
      </c>
      <c r="B5" s="267">
        <v>39973</v>
      </c>
      <c r="C5" s="296"/>
      <c r="D5" s="263">
        <v>39767</v>
      </c>
      <c r="E5" s="299"/>
      <c r="F5" s="266">
        <v>43015</v>
      </c>
      <c r="G5" s="267"/>
      <c r="H5" s="264" t="s">
        <v>219</v>
      </c>
      <c r="I5" s="263"/>
      <c r="J5" s="297"/>
      <c r="K5" s="300"/>
      <c r="L5" s="294"/>
      <c r="M5" s="294"/>
      <c r="N5" s="294"/>
      <c r="O5" s="295"/>
      <c r="S5" s="224"/>
      <c r="T5" s="224"/>
      <c r="U5" s="225" t="s">
        <v>201</v>
      </c>
      <c r="V5" s="225">
        <v>46266</v>
      </c>
      <c r="W5" s="225">
        <v>44245</v>
      </c>
      <c r="X5" s="225">
        <v>41938</v>
      </c>
      <c r="Y5" s="225">
        <v>39973</v>
      </c>
      <c r="Z5" s="225">
        <v>39767</v>
      </c>
      <c r="AA5" s="225">
        <v>43015</v>
      </c>
    </row>
    <row r="6" spans="1:31" ht="14.25" customHeight="1" thickBot="1">
      <c r="A6" s="213" t="s">
        <v>14</v>
      </c>
      <c r="B6" s="267">
        <v>89794</v>
      </c>
      <c r="C6" s="296"/>
      <c r="D6" s="262">
        <f t="shared" ref="D6" si="0">D4+D5</f>
        <v>93386</v>
      </c>
      <c r="E6" s="265"/>
      <c r="F6" s="269">
        <f t="shared" ref="F6" si="1">F4+F5</f>
        <v>96874</v>
      </c>
      <c r="G6" s="270"/>
      <c r="H6" s="258" t="s">
        <v>220</v>
      </c>
      <c r="I6" s="270"/>
      <c r="J6" s="297"/>
      <c r="K6" s="298"/>
      <c r="L6" s="294"/>
      <c r="M6" s="294"/>
      <c r="N6" s="294"/>
      <c r="O6" s="294"/>
      <c r="S6" s="224"/>
      <c r="T6" s="224"/>
      <c r="U6" s="224"/>
      <c r="V6" s="224"/>
      <c r="W6" s="224"/>
      <c r="X6" s="224"/>
      <c r="Y6" s="224"/>
      <c r="Z6" s="224"/>
      <c r="AA6" s="224"/>
    </row>
    <row r="7" spans="1:31">
      <c r="S7" s="223" t="s">
        <v>213</v>
      </c>
      <c r="T7" s="224"/>
      <c r="U7" s="224"/>
      <c r="V7" s="224"/>
      <c r="W7" s="224"/>
      <c r="X7" s="224"/>
      <c r="Y7" s="224"/>
      <c r="Z7" s="224"/>
      <c r="AA7" s="224"/>
    </row>
    <row r="8" spans="1:31" ht="27">
      <c r="S8" s="226"/>
      <c r="T8" s="230" t="s">
        <v>113</v>
      </c>
      <c r="U8" s="230" t="s">
        <v>114</v>
      </c>
      <c r="V8" s="230" t="s">
        <v>115</v>
      </c>
      <c r="W8" s="230" t="s">
        <v>7</v>
      </c>
      <c r="X8" s="230" t="s">
        <v>8</v>
      </c>
      <c r="Y8" s="229" t="s">
        <v>197</v>
      </c>
      <c r="Z8" s="224"/>
      <c r="AA8" s="224"/>
    </row>
    <row r="9" spans="1:31">
      <c r="S9" s="226" t="s">
        <v>221</v>
      </c>
      <c r="T9" s="227">
        <f>V4+V5</f>
        <v>97966</v>
      </c>
      <c r="U9" s="227">
        <f t="shared" ref="U9:Y9" si="2">W4+W5</f>
        <v>100328</v>
      </c>
      <c r="V9" s="227">
        <f t="shared" si="2"/>
        <v>94403</v>
      </c>
      <c r="W9" s="227">
        <f t="shared" si="2"/>
        <v>89794</v>
      </c>
      <c r="X9" s="227">
        <f t="shared" si="2"/>
        <v>93386</v>
      </c>
      <c r="Y9" s="227">
        <f t="shared" si="2"/>
        <v>96874</v>
      </c>
      <c r="Z9" s="224"/>
      <c r="AA9" s="224"/>
    </row>
    <row r="10" spans="1:31">
      <c r="S10" s="224"/>
      <c r="T10" s="224"/>
      <c r="U10" s="224"/>
      <c r="V10" s="224"/>
      <c r="W10" s="224"/>
      <c r="X10" s="224"/>
      <c r="Y10" s="224"/>
      <c r="Z10" s="224"/>
      <c r="AA10" s="224"/>
    </row>
    <row r="11" spans="1:31">
      <c r="S11" s="224"/>
      <c r="T11" s="224"/>
      <c r="U11" s="224"/>
      <c r="V11" s="224"/>
      <c r="W11" s="224"/>
      <c r="X11" s="224"/>
      <c r="Y11" s="224"/>
      <c r="Z11" s="224"/>
      <c r="AA11" s="224"/>
    </row>
    <row r="12" spans="1:31">
      <c r="S12" s="224"/>
      <c r="T12" s="224"/>
      <c r="U12" s="224"/>
      <c r="V12" s="224"/>
      <c r="W12" s="224"/>
      <c r="X12" s="224"/>
      <c r="Y12" s="224"/>
      <c r="Z12" s="224"/>
      <c r="AA12" s="224"/>
    </row>
    <row r="13" spans="1:31">
      <c r="S13" s="224"/>
      <c r="T13" s="224"/>
      <c r="U13" s="224"/>
      <c r="V13" s="224"/>
      <c r="W13" s="224"/>
      <c r="X13" s="224"/>
      <c r="Y13" s="224"/>
      <c r="Z13" s="224"/>
      <c r="AA13" s="224"/>
      <c r="AE13" s="222"/>
    </row>
    <row r="32" spans="10:10">
      <c r="J32" t="s">
        <v>223</v>
      </c>
    </row>
  </sheetData>
  <mergeCells count="29">
    <mergeCell ref="K2:L2"/>
    <mergeCell ref="B3:C3"/>
    <mergeCell ref="D3:E3"/>
    <mergeCell ref="F3:G3"/>
    <mergeCell ref="H3:I3"/>
    <mergeCell ref="J3:K3"/>
    <mergeCell ref="L3:M3"/>
    <mergeCell ref="N3:O3"/>
    <mergeCell ref="B4:C4"/>
    <mergeCell ref="D4:E4"/>
    <mergeCell ref="F4:G4"/>
    <mergeCell ref="H4:I4"/>
    <mergeCell ref="J4:K4"/>
    <mergeCell ref="L4:M4"/>
    <mergeCell ref="N4:O4"/>
    <mergeCell ref="N5:O5"/>
    <mergeCell ref="B6:C6"/>
    <mergeCell ref="D6:E6"/>
    <mergeCell ref="F6:G6"/>
    <mergeCell ref="H6:I6"/>
    <mergeCell ref="J6:K6"/>
    <mergeCell ref="L6:M6"/>
    <mergeCell ref="N6:O6"/>
    <mergeCell ref="B5:C5"/>
    <mergeCell ref="D5:E5"/>
    <mergeCell ref="F5:G5"/>
    <mergeCell ref="H5:I5"/>
    <mergeCell ref="J5:K5"/>
    <mergeCell ref="L5:M5"/>
  </mergeCells>
  <phoneticPr fontId="1"/>
  <pageMargins left="0.70866141732283472" right="0.70866141732283472" top="1.1417322834645669"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2"/>
  <sheetViews>
    <sheetView view="pageLayout" topLeftCell="A22" zoomScaleNormal="100" workbookViewId="0">
      <selection activeCell="M33" sqref="M33"/>
    </sheetView>
  </sheetViews>
  <sheetFormatPr defaultRowHeight="13.5"/>
  <cols>
    <col min="1" max="1" width="4.375" customWidth="1"/>
    <col min="2" max="2" width="5.625" customWidth="1"/>
    <col min="7" max="7" width="9" customWidth="1"/>
    <col min="8" max="8" width="4" customWidth="1"/>
    <col min="9" max="9" width="5.625" customWidth="1"/>
  </cols>
  <sheetData>
    <row r="1" spans="1:14" ht="18" customHeight="1">
      <c r="A1" s="32" t="s">
        <v>0</v>
      </c>
      <c r="B1" s="32"/>
    </row>
    <row r="2" spans="1:14" ht="11.25" customHeight="1"/>
    <row r="3" spans="1:14" ht="18" customHeight="1">
      <c r="A3" s="33" t="s">
        <v>84</v>
      </c>
      <c r="B3" s="33"/>
      <c r="C3" s="138"/>
    </row>
    <row r="4" spans="1:14" ht="18" customHeight="1">
      <c r="C4" s="139"/>
      <c r="I4" s="140"/>
    </row>
    <row r="5" spans="1:14" ht="27.75" customHeight="1">
      <c r="B5" s="141" t="s">
        <v>87</v>
      </c>
      <c r="C5" s="141"/>
      <c r="D5" s="141"/>
      <c r="E5" s="141"/>
      <c r="F5" s="141"/>
      <c r="G5" s="141"/>
      <c r="H5" s="141"/>
      <c r="I5" s="141"/>
      <c r="J5" s="141"/>
      <c r="K5" s="141"/>
      <c r="L5" s="141"/>
      <c r="M5" s="141"/>
      <c r="N5" s="141"/>
    </row>
    <row r="6" spans="1:14" ht="14.25" customHeight="1">
      <c r="B6" s="154"/>
      <c r="C6" s="308" t="s">
        <v>15</v>
      </c>
      <c r="D6" s="308"/>
      <c r="E6" s="308"/>
      <c r="F6" s="309"/>
      <c r="G6" s="161" t="s">
        <v>104</v>
      </c>
      <c r="H6" s="309" t="s">
        <v>16</v>
      </c>
      <c r="I6" s="310"/>
      <c r="J6" s="310"/>
      <c r="K6" s="310"/>
      <c r="L6" s="310"/>
      <c r="M6" s="310"/>
      <c r="N6" s="311"/>
    </row>
    <row r="7" spans="1:14" ht="14.25" customHeight="1">
      <c r="B7" s="153">
        <v>1</v>
      </c>
      <c r="C7" s="306" t="s">
        <v>17</v>
      </c>
      <c r="D7" s="306"/>
      <c r="E7" s="306"/>
      <c r="F7" s="307"/>
      <c r="G7" s="153" t="s">
        <v>89</v>
      </c>
      <c r="H7" s="142" t="s">
        <v>18</v>
      </c>
      <c r="I7" s="143"/>
      <c r="J7" s="143"/>
      <c r="K7" s="143"/>
      <c r="L7" s="143"/>
      <c r="M7" s="143"/>
      <c r="N7" s="144"/>
    </row>
    <row r="8" spans="1:14" ht="14.25" customHeight="1">
      <c r="B8" s="153">
        <v>2</v>
      </c>
      <c r="C8" s="306" t="s">
        <v>19</v>
      </c>
      <c r="D8" s="306"/>
      <c r="E8" s="306"/>
      <c r="F8" s="307"/>
      <c r="G8" s="153" t="s">
        <v>72</v>
      </c>
      <c r="H8" s="142" t="s">
        <v>20</v>
      </c>
      <c r="I8" s="143"/>
      <c r="J8" s="143"/>
      <c r="K8" s="143"/>
      <c r="L8" s="143"/>
      <c r="M8" s="143"/>
      <c r="N8" s="144"/>
    </row>
    <row r="9" spans="1:14" ht="14.25" customHeight="1">
      <c r="B9" s="153">
        <v>3</v>
      </c>
      <c r="C9" s="306" t="s">
        <v>21</v>
      </c>
      <c r="D9" s="306"/>
      <c r="E9" s="306"/>
      <c r="F9" s="307"/>
      <c r="G9" s="153" t="s">
        <v>167</v>
      </c>
      <c r="H9" s="142" t="s">
        <v>92</v>
      </c>
      <c r="I9" s="143"/>
      <c r="J9" s="143"/>
      <c r="K9" s="143"/>
      <c r="L9" s="143"/>
      <c r="M9" s="143"/>
      <c r="N9" s="144"/>
    </row>
    <row r="10" spans="1:14" ht="14.25" customHeight="1">
      <c r="B10" s="153">
        <v>4</v>
      </c>
      <c r="C10" s="306" t="s">
        <v>22</v>
      </c>
      <c r="D10" s="306"/>
      <c r="E10" s="306"/>
      <c r="F10" s="307"/>
      <c r="G10" s="153" t="s">
        <v>89</v>
      </c>
      <c r="H10" s="142" t="s">
        <v>18</v>
      </c>
      <c r="I10" s="143"/>
      <c r="J10" s="143"/>
      <c r="K10" s="143"/>
      <c r="L10" s="143"/>
      <c r="M10" s="143"/>
      <c r="N10" s="144"/>
    </row>
    <row r="11" spans="1:14" ht="14.25" customHeight="1">
      <c r="B11" s="153">
        <v>5</v>
      </c>
      <c r="C11" s="306" t="s">
        <v>23</v>
      </c>
      <c r="D11" s="306"/>
      <c r="E11" s="306"/>
      <c r="F11" s="307"/>
      <c r="G11" s="153" t="s">
        <v>72</v>
      </c>
      <c r="H11" s="142" t="s">
        <v>93</v>
      </c>
      <c r="I11" s="145"/>
      <c r="J11" s="145"/>
      <c r="K11" s="145"/>
      <c r="L11" s="145"/>
      <c r="M11" s="145"/>
      <c r="N11" s="146"/>
    </row>
    <row r="12" spans="1:14" ht="14.25" customHeight="1">
      <c r="B12" s="153">
        <v>6</v>
      </c>
      <c r="C12" s="306" t="s">
        <v>24</v>
      </c>
      <c r="D12" s="306"/>
      <c r="E12" s="306"/>
      <c r="F12" s="307"/>
      <c r="G12" s="153" t="s">
        <v>89</v>
      </c>
      <c r="H12" s="142" t="s">
        <v>18</v>
      </c>
      <c r="I12" s="143"/>
      <c r="J12" s="143"/>
      <c r="K12" s="143"/>
      <c r="L12" s="143"/>
      <c r="M12" s="143"/>
      <c r="N12" s="144"/>
    </row>
    <row r="13" spans="1:14" ht="14.25" customHeight="1">
      <c r="B13" s="153">
        <v>7</v>
      </c>
      <c r="C13" s="306" t="s">
        <v>25</v>
      </c>
      <c r="D13" s="306"/>
      <c r="E13" s="306"/>
      <c r="F13" s="307"/>
      <c r="G13" s="153" t="s">
        <v>72</v>
      </c>
      <c r="H13" s="142" t="s">
        <v>26</v>
      </c>
      <c r="I13" s="145"/>
      <c r="J13" s="145"/>
      <c r="K13" s="145"/>
      <c r="L13" s="145"/>
      <c r="M13" s="145"/>
      <c r="N13" s="146"/>
    </row>
    <row r="14" spans="1:14" ht="14.25" customHeight="1">
      <c r="B14" s="153">
        <v>8</v>
      </c>
      <c r="C14" s="306" t="s">
        <v>27</v>
      </c>
      <c r="D14" s="306"/>
      <c r="E14" s="306"/>
      <c r="F14" s="307"/>
      <c r="G14" s="153" t="s">
        <v>72</v>
      </c>
      <c r="H14" s="142" t="s">
        <v>26</v>
      </c>
      <c r="I14" s="145"/>
      <c r="J14" s="145"/>
      <c r="K14" s="145"/>
      <c r="L14" s="145"/>
      <c r="M14" s="145"/>
      <c r="N14" s="146"/>
    </row>
    <row r="15" spans="1:14" ht="14.25" customHeight="1">
      <c r="B15" s="153">
        <v>9</v>
      </c>
      <c r="C15" s="306" t="s">
        <v>28</v>
      </c>
      <c r="D15" s="306"/>
      <c r="E15" s="306"/>
      <c r="F15" s="307"/>
      <c r="G15" s="153" t="s">
        <v>72</v>
      </c>
      <c r="H15" s="142" t="s">
        <v>29</v>
      </c>
      <c r="I15" s="145"/>
      <c r="J15" s="145"/>
      <c r="K15" s="145"/>
      <c r="L15" s="145"/>
      <c r="M15" s="145"/>
      <c r="N15" s="146"/>
    </row>
    <row r="16" spans="1:14" ht="21" customHeight="1">
      <c r="B16" s="141"/>
      <c r="C16" s="141"/>
      <c r="D16" s="141"/>
      <c r="E16" s="141"/>
      <c r="F16" s="141"/>
      <c r="G16" s="147" t="s">
        <v>105</v>
      </c>
      <c r="H16" s="148"/>
      <c r="I16" s="148"/>
      <c r="J16" s="141"/>
      <c r="K16" s="141"/>
      <c r="L16" s="141"/>
      <c r="M16" s="141"/>
      <c r="N16" s="141"/>
    </row>
    <row r="17" spans="2:15" ht="16.5" customHeight="1">
      <c r="B17" s="141" t="s">
        <v>168</v>
      </c>
      <c r="C17" s="141"/>
      <c r="D17" s="141"/>
      <c r="E17" s="141"/>
      <c r="F17" s="141"/>
      <c r="G17" s="141"/>
      <c r="H17" s="141"/>
      <c r="I17" s="141"/>
      <c r="J17" s="141"/>
      <c r="K17" s="141"/>
      <c r="L17" s="141"/>
      <c r="M17" s="141"/>
      <c r="N17" s="141"/>
    </row>
    <row r="18" spans="2:15" ht="16.5" customHeight="1">
      <c r="B18" s="309" t="s">
        <v>15</v>
      </c>
      <c r="C18" s="310"/>
      <c r="D18" s="310"/>
      <c r="E18" s="310"/>
      <c r="F18" s="310"/>
      <c r="G18" s="161" t="s">
        <v>127</v>
      </c>
      <c r="I18" s="309" t="s">
        <v>15</v>
      </c>
      <c r="J18" s="310"/>
      <c r="K18" s="310"/>
      <c r="L18" s="310"/>
      <c r="M18" s="310"/>
      <c r="N18" s="311"/>
      <c r="O18" s="160" t="s">
        <v>127</v>
      </c>
    </row>
    <row r="19" spans="2:15" ht="16.5" customHeight="1">
      <c r="B19" s="153">
        <v>1</v>
      </c>
      <c r="C19" s="159" t="s">
        <v>129</v>
      </c>
      <c r="D19" s="150"/>
      <c r="E19" s="150"/>
      <c r="F19" s="150"/>
      <c r="G19" s="312" t="s">
        <v>169</v>
      </c>
      <c r="I19" s="153">
        <v>1</v>
      </c>
      <c r="J19" s="306" t="s">
        <v>128</v>
      </c>
      <c r="K19" s="306"/>
      <c r="L19" s="306"/>
      <c r="M19" s="307"/>
      <c r="N19" s="149"/>
      <c r="O19" s="312" t="s">
        <v>170</v>
      </c>
    </row>
    <row r="20" spans="2:15" ht="16.5" customHeight="1">
      <c r="B20" s="153">
        <v>2</v>
      </c>
      <c r="C20" s="159" t="s">
        <v>131</v>
      </c>
      <c r="D20" s="150"/>
      <c r="E20" s="150"/>
      <c r="F20" s="150"/>
      <c r="G20" s="313"/>
      <c r="I20" s="153">
        <v>2</v>
      </c>
      <c r="J20" s="306" t="s">
        <v>130</v>
      </c>
      <c r="K20" s="306"/>
      <c r="L20" s="306"/>
      <c r="M20" s="307"/>
      <c r="N20" s="149"/>
      <c r="O20" s="313"/>
    </row>
    <row r="21" spans="2:15" ht="16.5" customHeight="1">
      <c r="B21" s="153">
        <v>3</v>
      </c>
      <c r="C21" s="159" t="s">
        <v>133</v>
      </c>
      <c r="D21" s="150"/>
      <c r="E21" s="150"/>
      <c r="F21" s="150"/>
      <c r="G21" s="313"/>
      <c r="I21" s="153">
        <v>3</v>
      </c>
      <c r="J21" s="306" t="s">
        <v>132</v>
      </c>
      <c r="K21" s="306"/>
      <c r="L21" s="306"/>
      <c r="M21" s="307"/>
      <c r="N21" s="149"/>
      <c r="O21" s="313"/>
    </row>
    <row r="22" spans="2:15" ht="16.5" customHeight="1">
      <c r="B22" s="153">
        <v>4</v>
      </c>
      <c r="C22" s="159" t="s">
        <v>135</v>
      </c>
      <c r="D22" s="150"/>
      <c r="E22" s="150"/>
      <c r="F22" s="150"/>
      <c r="G22" s="313"/>
      <c r="I22" s="153">
        <v>4</v>
      </c>
      <c r="J22" s="306" t="s">
        <v>134</v>
      </c>
      <c r="K22" s="306"/>
      <c r="L22" s="306"/>
      <c r="M22" s="307"/>
      <c r="N22" s="149"/>
      <c r="O22" s="313"/>
    </row>
    <row r="23" spans="2:15" ht="16.5" customHeight="1">
      <c r="B23" s="153">
        <v>5</v>
      </c>
      <c r="C23" s="159" t="s">
        <v>137</v>
      </c>
      <c r="D23" s="150"/>
      <c r="E23" s="150"/>
      <c r="F23" s="150"/>
      <c r="G23" s="313"/>
      <c r="I23" s="153">
        <v>5</v>
      </c>
      <c r="J23" s="306" t="s">
        <v>136</v>
      </c>
      <c r="K23" s="306"/>
      <c r="L23" s="306"/>
      <c r="M23" s="307"/>
      <c r="N23" s="149"/>
      <c r="O23" s="313"/>
    </row>
    <row r="24" spans="2:15" ht="16.5" customHeight="1">
      <c r="B24" s="153">
        <v>6</v>
      </c>
      <c r="C24" s="159" t="s">
        <v>139</v>
      </c>
      <c r="D24" s="150"/>
      <c r="E24" s="150"/>
      <c r="F24" s="150"/>
      <c r="G24" s="314"/>
      <c r="I24" s="153">
        <v>6</v>
      </c>
      <c r="J24" s="306" t="s">
        <v>138</v>
      </c>
      <c r="K24" s="306"/>
      <c r="L24" s="306"/>
      <c r="M24" s="307"/>
      <c r="N24" s="149"/>
      <c r="O24" s="313"/>
    </row>
    <row r="25" spans="2:15" ht="16.5" customHeight="1">
      <c r="G25" s="2"/>
      <c r="H25" s="151"/>
      <c r="I25" s="153">
        <v>7</v>
      </c>
      <c r="J25" s="306" t="s">
        <v>140</v>
      </c>
      <c r="K25" s="306"/>
      <c r="L25" s="306"/>
      <c r="M25" s="307"/>
      <c r="N25" s="149"/>
      <c r="O25" s="313"/>
    </row>
    <row r="26" spans="2:15" ht="16.5" customHeight="1">
      <c r="G26" s="2"/>
      <c r="H26" s="151"/>
      <c r="I26" s="153">
        <v>8</v>
      </c>
      <c r="J26" s="306" t="s">
        <v>141</v>
      </c>
      <c r="K26" s="306"/>
      <c r="L26" s="306"/>
      <c r="M26" s="307"/>
      <c r="N26" s="149"/>
      <c r="O26" s="313"/>
    </row>
    <row r="27" spans="2:15" ht="16.5" customHeight="1">
      <c r="G27" s="2"/>
      <c r="H27" s="151"/>
      <c r="I27" s="153">
        <v>9</v>
      </c>
      <c r="J27" s="306" t="s">
        <v>142</v>
      </c>
      <c r="K27" s="306"/>
      <c r="L27" s="306"/>
      <c r="M27" s="307"/>
      <c r="N27" s="149"/>
      <c r="O27" s="314"/>
    </row>
    <row r="28" spans="2:15" ht="16.5" customHeight="1">
      <c r="G28" s="2"/>
      <c r="H28" s="151"/>
      <c r="I28" s="151"/>
      <c r="J28" s="156"/>
      <c r="K28" s="156"/>
      <c r="L28" s="156"/>
      <c r="M28" s="156"/>
      <c r="N28" s="2"/>
      <c r="O28" s="157"/>
    </row>
    <row r="32" spans="2:15">
      <c r="H32" s="231"/>
      <c r="I32" s="231"/>
    </row>
  </sheetData>
  <mergeCells count="24">
    <mergeCell ref="O19:O27"/>
    <mergeCell ref="J26:M26"/>
    <mergeCell ref="J27:M27"/>
    <mergeCell ref="I18:N18"/>
    <mergeCell ref="B18:F18"/>
    <mergeCell ref="J19:M19"/>
    <mergeCell ref="J20:M20"/>
    <mergeCell ref="J21:M21"/>
    <mergeCell ref="J22:M22"/>
    <mergeCell ref="J23:M23"/>
    <mergeCell ref="J24:M24"/>
    <mergeCell ref="J25:M25"/>
    <mergeCell ref="G19:G24"/>
    <mergeCell ref="H6:N6"/>
    <mergeCell ref="C11:F11"/>
    <mergeCell ref="C12:F12"/>
    <mergeCell ref="C13:F13"/>
    <mergeCell ref="C14:F14"/>
    <mergeCell ref="C15:F15"/>
    <mergeCell ref="C6:F6"/>
    <mergeCell ref="C7:F7"/>
    <mergeCell ref="C8:F8"/>
    <mergeCell ref="C9:F9"/>
    <mergeCell ref="C10:F10"/>
  </mergeCells>
  <phoneticPr fontId="1"/>
  <pageMargins left="1.1023622047244095" right="0.70866141732283472" top="0.74803149606299213" bottom="0.55118110236220474" header="0.31496062992125984" footer="0.31496062992125984"/>
  <pageSetup paperSize="9" scale="105" firstPageNumber="6" orientation="landscape" useFirstPageNumber="1" r:id="rId1"/>
  <headerFooter>
    <oddFooter>&amp;C-8-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30"/>
  <sheetViews>
    <sheetView tabSelected="1" view="pageLayout" topLeftCell="A19" zoomScaleNormal="100" zoomScaleSheetLayoutView="100" workbookViewId="0">
      <selection activeCell="E84" sqref="E84"/>
    </sheetView>
  </sheetViews>
  <sheetFormatPr defaultRowHeight="13.5"/>
  <cols>
    <col min="1" max="1" width="3.5" customWidth="1"/>
    <col min="2" max="3" width="2.125" customWidth="1"/>
    <col min="4" max="4" width="16.625" customWidth="1"/>
    <col min="5" max="5" width="9.125" customWidth="1"/>
    <col min="6" max="9" width="8" bestFit="1" customWidth="1"/>
    <col min="10" max="10" width="1.875" customWidth="1"/>
    <col min="11" max="12" width="2.125" hidden="1" customWidth="1"/>
    <col min="13" max="13" width="16.625" hidden="1" customWidth="1"/>
    <col min="14" max="14" width="10.625" hidden="1" customWidth="1"/>
    <col min="15" max="16" width="7.625" hidden="1" customWidth="1"/>
    <col min="17" max="17" width="6.625" hidden="1" customWidth="1"/>
    <col min="18" max="19" width="2.125" hidden="1" customWidth="1"/>
    <col min="20" max="20" width="15.125" hidden="1" customWidth="1"/>
    <col min="21" max="23" width="8.625" hidden="1" customWidth="1"/>
    <col min="24" max="25" width="6.125" hidden="1" customWidth="1"/>
    <col min="26" max="26" width="2.5" customWidth="1"/>
    <col min="27" max="28" width="2.125" hidden="1" customWidth="1"/>
    <col min="29" max="29" width="15.125" hidden="1" customWidth="1"/>
    <col min="30" max="33" width="8.625" hidden="1" customWidth="1"/>
    <col min="34" max="34" width="8.625" customWidth="1"/>
    <col min="35" max="35" width="4.125" customWidth="1"/>
    <col min="36" max="36" width="4.625" customWidth="1"/>
    <col min="37" max="37" width="29.375" customWidth="1"/>
    <col min="38" max="39" width="2.125" customWidth="1"/>
    <col min="40" max="40" width="5.625" customWidth="1"/>
    <col min="41" max="43" width="8.625" customWidth="1"/>
    <col min="44" max="45" width="6.125" customWidth="1"/>
  </cols>
  <sheetData>
    <row r="1" spans="1:37" ht="18" customHeight="1">
      <c r="A1" s="32" t="s">
        <v>0</v>
      </c>
    </row>
    <row r="2" spans="1:37" ht="11.25" customHeight="1">
      <c r="AH2" t="s">
        <v>86</v>
      </c>
    </row>
    <row r="3" spans="1:37" ht="18.75" customHeight="1">
      <c r="A3" s="33" t="s">
        <v>74</v>
      </c>
      <c r="AK3" s="26" t="s">
        <v>75</v>
      </c>
    </row>
    <row r="4" spans="1:37" ht="9" customHeight="1"/>
    <row r="5" spans="1:37" ht="14.25" thickBot="1">
      <c r="B5" t="s">
        <v>76</v>
      </c>
      <c r="E5" s="360" t="s">
        <v>116</v>
      </c>
      <c r="F5" s="360"/>
      <c r="G5" s="360"/>
      <c r="H5" s="360"/>
      <c r="I5" s="360"/>
      <c r="J5" s="124"/>
      <c r="K5" t="s">
        <v>45</v>
      </c>
      <c r="O5" s="361"/>
      <c r="P5" s="361"/>
      <c r="Q5" s="124"/>
      <c r="R5" t="s">
        <v>45</v>
      </c>
      <c r="W5" s="362" t="s">
        <v>30</v>
      </c>
      <c r="X5" s="361"/>
      <c r="Y5" s="361"/>
      <c r="AA5" t="s">
        <v>98</v>
      </c>
      <c r="AH5" t="s">
        <v>111</v>
      </c>
      <c r="AI5" s="127"/>
      <c r="AJ5" s="127"/>
    </row>
    <row r="6" spans="1:37" ht="18" customHeight="1" thickBot="1">
      <c r="B6" s="56"/>
      <c r="C6" s="57"/>
      <c r="D6" s="57"/>
      <c r="E6" s="58" t="s">
        <v>7</v>
      </c>
      <c r="F6" s="59" t="s">
        <v>8</v>
      </c>
      <c r="G6" s="60" t="s">
        <v>9</v>
      </c>
      <c r="H6" s="60" t="s">
        <v>10</v>
      </c>
      <c r="I6" s="60" t="s">
        <v>11</v>
      </c>
      <c r="J6" s="61"/>
      <c r="K6" s="56"/>
      <c r="L6" s="57"/>
      <c r="M6" s="57"/>
      <c r="N6" s="62" t="s">
        <v>70</v>
      </c>
      <c r="O6" s="363" t="s">
        <v>49</v>
      </c>
      <c r="P6" s="364"/>
      <c r="Q6" s="61"/>
      <c r="R6" s="56"/>
      <c r="S6" s="57"/>
      <c r="T6" s="57"/>
      <c r="U6" s="62" t="s">
        <v>46</v>
      </c>
      <c r="V6" s="128" t="s">
        <v>47</v>
      </c>
      <c r="W6" s="63" t="s">
        <v>48</v>
      </c>
      <c r="X6" s="363" t="s">
        <v>49</v>
      </c>
      <c r="Y6" s="364"/>
      <c r="AA6" s="56"/>
      <c r="AB6" s="57"/>
      <c r="AC6" s="57"/>
      <c r="AD6" s="62" t="s">
        <v>46</v>
      </c>
      <c r="AE6" s="64" t="s">
        <v>47</v>
      </c>
      <c r="AF6" s="65" t="s">
        <v>46</v>
      </c>
      <c r="AG6" s="125" t="s">
        <v>47</v>
      </c>
      <c r="AH6" s="66" t="s">
        <v>99</v>
      </c>
      <c r="AI6" s="329" t="s">
        <v>49</v>
      </c>
      <c r="AJ6" s="330"/>
      <c r="AK6" s="67" t="s">
        <v>77</v>
      </c>
    </row>
    <row r="7" spans="1:37" ht="18" customHeight="1">
      <c r="B7" s="3" t="s">
        <v>31</v>
      </c>
      <c r="C7" s="68"/>
      <c r="D7" s="68"/>
      <c r="E7" s="69">
        <v>1835</v>
      </c>
      <c r="F7" s="70">
        <v>1836</v>
      </c>
      <c r="G7" s="71">
        <v>1834</v>
      </c>
      <c r="H7" s="71">
        <v>1839</v>
      </c>
      <c r="I7" s="71">
        <v>1843</v>
      </c>
      <c r="J7" s="1"/>
      <c r="K7" s="3" t="s">
        <v>31</v>
      </c>
      <c r="L7" s="68"/>
      <c r="M7" s="68"/>
      <c r="N7" s="15">
        <f>N8+N12</f>
        <v>772</v>
      </c>
      <c r="O7" s="365">
        <f>O8+O12</f>
        <v>-1063</v>
      </c>
      <c r="P7" s="366"/>
      <c r="Q7" s="1"/>
      <c r="R7" s="3" t="s">
        <v>31</v>
      </c>
      <c r="S7" s="68"/>
      <c r="T7" s="68"/>
      <c r="U7" s="15">
        <f>U8+U12</f>
        <v>132</v>
      </c>
      <c r="V7" s="13">
        <f>V8+V12</f>
        <v>1590</v>
      </c>
      <c r="W7" s="14">
        <f t="shared" ref="W7:W18" si="0">U7+V7</f>
        <v>1722</v>
      </c>
      <c r="X7" s="365">
        <f t="shared" ref="X7:X18" si="1">W7-E7</f>
        <v>-113</v>
      </c>
      <c r="Y7" s="366"/>
      <c r="AA7" s="3" t="s">
        <v>31</v>
      </c>
      <c r="AB7" s="68"/>
      <c r="AC7" s="68"/>
      <c r="AD7" s="15">
        <f>AD8+AD12</f>
        <v>132</v>
      </c>
      <c r="AE7" s="72">
        <f>AE8+AE12</f>
        <v>1668</v>
      </c>
      <c r="AF7" s="15">
        <f>AF8+AF12</f>
        <v>137</v>
      </c>
      <c r="AG7" s="72">
        <f>AG8+AG12</f>
        <v>1715</v>
      </c>
      <c r="AH7" s="73">
        <f t="shared" ref="AH7:AH18" si="2">AF7+AG7</f>
        <v>1852</v>
      </c>
      <c r="AI7" s="317" t="s">
        <v>171</v>
      </c>
      <c r="AJ7" s="318"/>
      <c r="AK7" s="74"/>
    </row>
    <row r="8" spans="1:37" ht="18" customHeight="1">
      <c r="B8" s="75"/>
      <c r="C8" s="4" t="s">
        <v>32</v>
      </c>
      <c r="D8" s="5"/>
      <c r="E8" s="76">
        <v>1673</v>
      </c>
      <c r="F8" s="77">
        <v>1674</v>
      </c>
      <c r="G8" s="78">
        <v>1676</v>
      </c>
      <c r="H8" s="78">
        <v>1677</v>
      </c>
      <c r="I8" s="78">
        <v>1679</v>
      </c>
      <c r="J8" s="1"/>
      <c r="K8" s="75"/>
      <c r="L8" s="4" t="s">
        <v>32</v>
      </c>
      <c r="M8" s="5"/>
      <c r="N8" s="16">
        <f>N9+N10+N11</f>
        <v>0</v>
      </c>
      <c r="O8" s="353">
        <f>O9+O10+O11</f>
        <v>-1673</v>
      </c>
      <c r="P8" s="357"/>
      <c r="Q8" s="1"/>
      <c r="R8" s="75"/>
      <c r="S8" s="4" t="s">
        <v>32</v>
      </c>
      <c r="T8" s="5"/>
      <c r="U8" s="16">
        <f>U9+U10+U11</f>
        <v>0</v>
      </c>
      <c r="V8" s="17">
        <f>SUM(V9:V11)</f>
        <v>1573</v>
      </c>
      <c r="W8" s="18">
        <f t="shared" si="0"/>
        <v>1573</v>
      </c>
      <c r="X8" s="353">
        <f t="shared" si="1"/>
        <v>-100</v>
      </c>
      <c r="Y8" s="357"/>
      <c r="AA8" s="75"/>
      <c r="AB8" s="4" t="s">
        <v>32</v>
      </c>
      <c r="AC8" s="5"/>
      <c r="AD8" s="16">
        <f>AD9+AD10+AD11</f>
        <v>0</v>
      </c>
      <c r="AE8" s="79">
        <f>SUM(AE9:AE11)</f>
        <v>1650</v>
      </c>
      <c r="AF8" s="16">
        <f>AF9+AF10+AF11</f>
        <v>0</v>
      </c>
      <c r="AG8" s="79">
        <f>SUM(AG9:AG11)</f>
        <v>1694</v>
      </c>
      <c r="AH8" s="80">
        <f t="shared" si="2"/>
        <v>1694</v>
      </c>
      <c r="AI8" s="331" t="s">
        <v>172</v>
      </c>
      <c r="AJ8" s="332"/>
      <c r="AK8" s="81"/>
    </row>
    <row r="9" spans="1:37" ht="18" customHeight="1">
      <c r="B9" s="75"/>
      <c r="C9" s="4"/>
      <c r="D9" s="6" t="s">
        <v>33</v>
      </c>
      <c r="E9" s="76">
        <v>239</v>
      </c>
      <c r="F9" s="77">
        <v>241</v>
      </c>
      <c r="G9" s="78">
        <v>242</v>
      </c>
      <c r="H9" s="78">
        <v>244</v>
      </c>
      <c r="I9" s="78">
        <v>245</v>
      </c>
      <c r="J9" s="1"/>
      <c r="K9" s="75"/>
      <c r="L9" s="4"/>
      <c r="M9" s="6" t="s">
        <v>33</v>
      </c>
      <c r="N9" s="19">
        <v>0</v>
      </c>
      <c r="O9" s="353">
        <f>N9-E9</f>
        <v>-239</v>
      </c>
      <c r="P9" s="357"/>
      <c r="Q9" s="1"/>
      <c r="R9" s="75"/>
      <c r="S9" s="4"/>
      <c r="T9" s="6" t="s">
        <v>33</v>
      </c>
      <c r="U9" s="19">
        <v>0</v>
      </c>
      <c r="V9" s="17">
        <v>211</v>
      </c>
      <c r="W9" s="18">
        <f t="shared" si="0"/>
        <v>211</v>
      </c>
      <c r="X9" s="353">
        <f t="shared" si="1"/>
        <v>-28</v>
      </c>
      <c r="Y9" s="357"/>
      <c r="AA9" s="75"/>
      <c r="AB9" s="4"/>
      <c r="AC9" s="6" t="s">
        <v>33</v>
      </c>
      <c r="AD9" s="19">
        <v>0</v>
      </c>
      <c r="AE9" s="79">
        <f>INT(211*1.05)</f>
        <v>221</v>
      </c>
      <c r="AF9" s="19">
        <v>0</v>
      </c>
      <c r="AG9" s="79">
        <f>INT(232*1)</f>
        <v>232</v>
      </c>
      <c r="AH9" s="80">
        <f t="shared" si="2"/>
        <v>232</v>
      </c>
      <c r="AI9" s="333">
        <f>AH9-F9</f>
        <v>-9</v>
      </c>
      <c r="AJ9" s="334"/>
      <c r="AK9" s="82" t="s">
        <v>78</v>
      </c>
    </row>
    <row r="10" spans="1:37" ht="18" customHeight="1">
      <c r="B10" s="75"/>
      <c r="C10" s="4"/>
      <c r="D10" s="6" t="s">
        <v>34</v>
      </c>
      <c r="E10" s="76">
        <v>1057</v>
      </c>
      <c r="F10" s="77">
        <v>1057</v>
      </c>
      <c r="G10" s="78">
        <v>1057</v>
      </c>
      <c r="H10" s="78">
        <v>1057</v>
      </c>
      <c r="I10" s="78">
        <v>1057</v>
      </c>
      <c r="J10" s="1"/>
      <c r="K10" s="75"/>
      <c r="L10" s="4"/>
      <c r="M10" s="6" t="s">
        <v>34</v>
      </c>
      <c r="N10" s="19">
        <v>0</v>
      </c>
      <c r="O10" s="353">
        <f>N10-E10</f>
        <v>-1057</v>
      </c>
      <c r="P10" s="357"/>
      <c r="Q10" s="1"/>
      <c r="R10" s="75"/>
      <c r="S10" s="4"/>
      <c r="T10" s="6" t="s">
        <v>34</v>
      </c>
      <c r="U10" s="19">
        <v>0</v>
      </c>
      <c r="V10" s="17">
        <v>990</v>
      </c>
      <c r="W10" s="18">
        <f t="shared" si="0"/>
        <v>990</v>
      </c>
      <c r="X10" s="353">
        <f t="shared" si="1"/>
        <v>-67</v>
      </c>
      <c r="Y10" s="357"/>
      <c r="AA10" s="75"/>
      <c r="AB10" s="4"/>
      <c r="AC10" s="6" t="s">
        <v>34</v>
      </c>
      <c r="AD10" s="19">
        <v>0</v>
      </c>
      <c r="AE10" s="79">
        <f>INT(990*1.05)</f>
        <v>1039</v>
      </c>
      <c r="AF10" s="19">
        <v>0</v>
      </c>
      <c r="AG10" s="79">
        <f>INT(1032*1)</f>
        <v>1032</v>
      </c>
      <c r="AH10" s="80">
        <f t="shared" si="2"/>
        <v>1032</v>
      </c>
      <c r="AI10" s="333">
        <f>AH10-F10</f>
        <v>-25</v>
      </c>
      <c r="AJ10" s="334"/>
      <c r="AK10" s="82" t="s">
        <v>79</v>
      </c>
    </row>
    <row r="11" spans="1:37" ht="18" customHeight="1">
      <c r="B11" s="75"/>
      <c r="C11" s="4"/>
      <c r="D11" s="83" t="s">
        <v>35</v>
      </c>
      <c r="E11" s="76">
        <v>377</v>
      </c>
      <c r="F11" s="77">
        <v>377</v>
      </c>
      <c r="G11" s="78">
        <v>377</v>
      </c>
      <c r="H11" s="78">
        <v>377</v>
      </c>
      <c r="I11" s="78">
        <v>377</v>
      </c>
      <c r="J11" s="1"/>
      <c r="K11" s="75"/>
      <c r="L11" s="4"/>
      <c r="M11" s="83" t="s">
        <v>35</v>
      </c>
      <c r="N11" s="19">
        <v>0</v>
      </c>
      <c r="O11" s="353">
        <f>N11-E11</f>
        <v>-377</v>
      </c>
      <c r="P11" s="357"/>
      <c r="Q11" s="1"/>
      <c r="R11" s="75"/>
      <c r="S11" s="4"/>
      <c r="T11" s="83" t="s">
        <v>35</v>
      </c>
      <c r="U11" s="19">
        <v>0</v>
      </c>
      <c r="V11" s="17">
        <v>372</v>
      </c>
      <c r="W11" s="18">
        <f t="shared" si="0"/>
        <v>372</v>
      </c>
      <c r="X11" s="353">
        <f t="shared" si="1"/>
        <v>-5</v>
      </c>
      <c r="Y11" s="357"/>
      <c r="AA11" s="75"/>
      <c r="AB11" s="4"/>
      <c r="AC11" s="83" t="s">
        <v>35</v>
      </c>
      <c r="AD11" s="19">
        <v>0</v>
      </c>
      <c r="AE11" s="79">
        <f>INT(372*1.05)</f>
        <v>390</v>
      </c>
      <c r="AF11" s="19">
        <v>0</v>
      </c>
      <c r="AG11" s="79">
        <f>INT(430*1)</f>
        <v>430</v>
      </c>
      <c r="AH11" s="80">
        <f t="shared" si="2"/>
        <v>430</v>
      </c>
      <c r="AI11" s="331" t="s">
        <v>173</v>
      </c>
      <c r="AJ11" s="332"/>
      <c r="AK11" s="82" t="s">
        <v>80</v>
      </c>
    </row>
    <row r="12" spans="1:37" ht="18" customHeight="1" thickBot="1">
      <c r="B12" s="84"/>
      <c r="C12" s="7" t="s">
        <v>36</v>
      </c>
      <c r="D12" s="8"/>
      <c r="E12" s="85">
        <v>162</v>
      </c>
      <c r="F12" s="86">
        <v>162</v>
      </c>
      <c r="G12" s="87">
        <v>158</v>
      </c>
      <c r="H12" s="87">
        <v>162</v>
      </c>
      <c r="I12" s="87">
        <v>164</v>
      </c>
      <c r="J12" s="1"/>
      <c r="K12" s="84"/>
      <c r="L12" s="7" t="s">
        <v>36</v>
      </c>
      <c r="M12" s="8"/>
      <c r="N12" s="20">
        <v>772</v>
      </c>
      <c r="O12" s="358">
        <f>N12-E12</f>
        <v>610</v>
      </c>
      <c r="P12" s="359"/>
      <c r="Q12" s="1"/>
      <c r="R12" s="84"/>
      <c r="S12" s="7" t="s">
        <v>36</v>
      </c>
      <c r="T12" s="8"/>
      <c r="U12" s="20">
        <f>772-640</f>
        <v>132</v>
      </c>
      <c r="V12" s="21">
        <v>17</v>
      </c>
      <c r="W12" s="22">
        <f t="shared" si="0"/>
        <v>149</v>
      </c>
      <c r="X12" s="358">
        <f t="shared" si="1"/>
        <v>-13</v>
      </c>
      <c r="Y12" s="359"/>
      <c r="AA12" s="84"/>
      <c r="AB12" s="7" t="s">
        <v>36</v>
      </c>
      <c r="AC12" s="8"/>
      <c r="AD12" s="20">
        <v>132</v>
      </c>
      <c r="AE12" s="88">
        <v>18</v>
      </c>
      <c r="AF12" s="20">
        <v>137</v>
      </c>
      <c r="AG12" s="88">
        <v>21</v>
      </c>
      <c r="AH12" s="89">
        <f t="shared" si="2"/>
        <v>158</v>
      </c>
      <c r="AI12" s="315">
        <f>AH12-F12</f>
        <v>-4</v>
      </c>
      <c r="AJ12" s="316"/>
      <c r="AK12" s="90" t="s">
        <v>81</v>
      </c>
    </row>
    <row r="13" spans="1:37" ht="18" customHeight="1">
      <c r="B13" s="3" t="s">
        <v>37</v>
      </c>
      <c r="C13" s="9"/>
      <c r="D13" s="9"/>
      <c r="E13" s="69">
        <v>2036</v>
      </c>
      <c r="F13" s="70">
        <v>2076</v>
      </c>
      <c r="G13" s="71">
        <v>2028</v>
      </c>
      <c r="H13" s="71">
        <v>2059</v>
      </c>
      <c r="I13" s="71">
        <v>1957</v>
      </c>
      <c r="J13" s="1"/>
      <c r="K13" s="3" t="s">
        <v>37</v>
      </c>
      <c r="L13" s="9"/>
      <c r="M13" s="9"/>
      <c r="N13" s="15">
        <f>N14+N17+N18</f>
        <v>915</v>
      </c>
      <c r="O13" s="335">
        <f>O14+O17+O18</f>
        <v>-1121</v>
      </c>
      <c r="P13" s="336"/>
      <c r="Q13" s="1"/>
      <c r="R13" s="3" t="s">
        <v>37</v>
      </c>
      <c r="S13" s="9"/>
      <c r="T13" s="9"/>
      <c r="U13" s="15">
        <f>U14+U17+U18</f>
        <v>915</v>
      </c>
      <c r="V13" s="13">
        <f>V14+V17+V18</f>
        <v>897</v>
      </c>
      <c r="W13" s="14">
        <f t="shared" si="0"/>
        <v>1812</v>
      </c>
      <c r="X13" s="335">
        <f t="shared" si="1"/>
        <v>-224</v>
      </c>
      <c r="Y13" s="336"/>
      <c r="AA13" s="3" t="s">
        <v>37</v>
      </c>
      <c r="AB13" s="9"/>
      <c r="AC13" s="9"/>
      <c r="AD13" s="15">
        <f>AD14+AD17+AD18</f>
        <v>925</v>
      </c>
      <c r="AE13" s="72">
        <f>AE14+AE17+AE18</f>
        <v>942.80000000000007</v>
      </c>
      <c r="AF13" s="15">
        <f>AF14+AF17+AF18</f>
        <v>988</v>
      </c>
      <c r="AG13" s="72">
        <f>AG14+AG17+AG18</f>
        <v>1087</v>
      </c>
      <c r="AH13" s="73">
        <f t="shared" si="2"/>
        <v>2075</v>
      </c>
      <c r="AI13" s="335">
        <f>AH13-F13</f>
        <v>-1</v>
      </c>
      <c r="AJ13" s="336"/>
      <c r="AK13" s="74"/>
    </row>
    <row r="14" spans="1:37" ht="18" customHeight="1">
      <c r="B14" s="10"/>
      <c r="C14" s="83" t="s">
        <v>38</v>
      </c>
      <c r="D14" s="91"/>
      <c r="E14" s="76">
        <v>1989</v>
      </c>
      <c r="F14" s="77">
        <v>2025</v>
      </c>
      <c r="G14" s="78">
        <v>1975</v>
      </c>
      <c r="H14" s="78">
        <v>1998</v>
      </c>
      <c r="I14" s="78">
        <v>1892</v>
      </c>
      <c r="J14" s="1"/>
      <c r="K14" s="10"/>
      <c r="L14" s="83" t="s">
        <v>38</v>
      </c>
      <c r="M14" s="91"/>
      <c r="N14" s="16">
        <f>N15+N16</f>
        <v>892</v>
      </c>
      <c r="O14" s="333">
        <f>O15+O16</f>
        <v>-1097</v>
      </c>
      <c r="P14" s="334"/>
      <c r="Q14" s="1"/>
      <c r="R14" s="10"/>
      <c r="S14" s="83" t="s">
        <v>38</v>
      </c>
      <c r="T14" s="91"/>
      <c r="U14" s="16">
        <f>U15+U16</f>
        <v>892</v>
      </c>
      <c r="V14" s="17">
        <f>V15+V16</f>
        <v>858</v>
      </c>
      <c r="W14" s="18">
        <f t="shared" si="0"/>
        <v>1750</v>
      </c>
      <c r="X14" s="333">
        <f t="shared" si="1"/>
        <v>-239</v>
      </c>
      <c r="Y14" s="334"/>
      <c r="AA14" s="10"/>
      <c r="AB14" s="83" t="s">
        <v>38</v>
      </c>
      <c r="AC14" s="91"/>
      <c r="AD14" s="16">
        <f>AD15+AD16</f>
        <v>900</v>
      </c>
      <c r="AE14" s="79">
        <f>AE15+AE16</f>
        <v>899.80000000000007</v>
      </c>
      <c r="AF14" s="16">
        <f>AF15+AF16</f>
        <v>954</v>
      </c>
      <c r="AG14" s="79">
        <f>AG15+AG16</f>
        <v>1051</v>
      </c>
      <c r="AH14" s="80">
        <f t="shared" si="2"/>
        <v>2005</v>
      </c>
      <c r="AI14" s="333">
        <f>AH14-F14</f>
        <v>-20</v>
      </c>
      <c r="AJ14" s="334"/>
      <c r="AK14" s="81"/>
    </row>
    <row r="15" spans="1:37" ht="33.75" customHeight="1">
      <c r="B15" s="10"/>
      <c r="C15" s="92"/>
      <c r="D15" s="6" t="s">
        <v>39</v>
      </c>
      <c r="E15" s="76">
        <v>1578</v>
      </c>
      <c r="F15" s="77">
        <v>1551</v>
      </c>
      <c r="G15" s="78">
        <v>1499</v>
      </c>
      <c r="H15" s="78">
        <v>1499</v>
      </c>
      <c r="I15" s="78">
        <v>1499</v>
      </c>
      <c r="J15" s="1"/>
      <c r="K15" s="10"/>
      <c r="L15" s="92"/>
      <c r="M15" s="6" t="s">
        <v>39</v>
      </c>
      <c r="N15" s="19">
        <v>480</v>
      </c>
      <c r="O15" s="333">
        <f>N15-E15</f>
        <v>-1098</v>
      </c>
      <c r="P15" s="334"/>
      <c r="Q15" s="1"/>
      <c r="R15" s="10"/>
      <c r="S15" s="92"/>
      <c r="T15" s="6" t="s">
        <v>39</v>
      </c>
      <c r="U15" s="19">
        <v>480</v>
      </c>
      <c r="V15" s="17">
        <f>1498-640</f>
        <v>858</v>
      </c>
      <c r="W15" s="18">
        <f t="shared" si="0"/>
        <v>1338</v>
      </c>
      <c r="X15" s="333">
        <f t="shared" si="1"/>
        <v>-240</v>
      </c>
      <c r="Y15" s="334"/>
      <c r="AA15" s="10"/>
      <c r="AB15" s="92"/>
      <c r="AC15" s="6" t="s">
        <v>39</v>
      </c>
      <c r="AD15" s="19">
        <v>487</v>
      </c>
      <c r="AE15" s="79">
        <f>856*1.05</f>
        <v>898.80000000000007</v>
      </c>
      <c r="AF15" s="19">
        <v>508</v>
      </c>
      <c r="AG15" s="79">
        <v>1050</v>
      </c>
      <c r="AH15" s="80">
        <f t="shared" si="2"/>
        <v>1558</v>
      </c>
      <c r="AI15" s="331" t="s">
        <v>174</v>
      </c>
      <c r="AJ15" s="332"/>
      <c r="AK15" s="93" t="s">
        <v>100</v>
      </c>
    </row>
    <row r="16" spans="1:37" ht="18" customHeight="1">
      <c r="B16" s="10"/>
      <c r="C16" s="92"/>
      <c r="D16" s="83" t="s">
        <v>82</v>
      </c>
      <c r="E16" s="76">
        <v>411</v>
      </c>
      <c r="F16" s="77">
        <v>474</v>
      </c>
      <c r="G16" s="78">
        <v>477</v>
      </c>
      <c r="H16" s="78">
        <v>499</v>
      </c>
      <c r="I16" s="78">
        <v>393</v>
      </c>
      <c r="J16" s="1"/>
      <c r="K16" s="10"/>
      <c r="L16" s="92"/>
      <c r="M16" s="83" t="s">
        <v>40</v>
      </c>
      <c r="N16" s="19">
        <v>412</v>
      </c>
      <c r="O16" s="333">
        <f>N16-E16</f>
        <v>1</v>
      </c>
      <c r="P16" s="334"/>
      <c r="Q16" s="1"/>
      <c r="R16" s="10"/>
      <c r="S16" s="92"/>
      <c r="T16" s="83" t="s">
        <v>40</v>
      </c>
      <c r="U16" s="19">
        <v>412</v>
      </c>
      <c r="V16" s="17">
        <v>0</v>
      </c>
      <c r="W16" s="18">
        <f t="shared" si="0"/>
        <v>412</v>
      </c>
      <c r="X16" s="333">
        <f t="shared" si="1"/>
        <v>1</v>
      </c>
      <c r="Y16" s="334"/>
      <c r="AA16" s="10"/>
      <c r="AB16" s="92"/>
      <c r="AC16" s="83" t="s">
        <v>82</v>
      </c>
      <c r="AD16" s="19">
        <v>413</v>
      </c>
      <c r="AE16" s="79">
        <v>1</v>
      </c>
      <c r="AF16" s="19">
        <v>446</v>
      </c>
      <c r="AG16" s="79">
        <v>1</v>
      </c>
      <c r="AH16" s="80">
        <f t="shared" si="2"/>
        <v>447</v>
      </c>
      <c r="AI16" s="333">
        <f>AH16-F16</f>
        <v>-27</v>
      </c>
      <c r="AJ16" s="334"/>
      <c r="AK16" s="82" t="s">
        <v>112</v>
      </c>
    </row>
    <row r="17" spans="1:37" ht="18" customHeight="1">
      <c r="B17" s="10"/>
      <c r="C17" s="6" t="s">
        <v>41</v>
      </c>
      <c r="D17" s="5"/>
      <c r="E17" s="76">
        <v>46</v>
      </c>
      <c r="F17" s="77">
        <v>50</v>
      </c>
      <c r="G17" s="78">
        <v>52</v>
      </c>
      <c r="H17" s="78">
        <v>60</v>
      </c>
      <c r="I17" s="78">
        <v>65</v>
      </c>
      <c r="J17" s="1"/>
      <c r="K17" s="10"/>
      <c r="L17" s="6" t="s">
        <v>41</v>
      </c>
      <c r="M17" s="5"/>
      <c r="N17" s="19">
        <v>23</v>
      </c>
      <c r="O17" s="333">
        <f>N17-E17</f>
        <v>-23</v>
      </c>
      <c r="P17" s="334"/>
      <c r="Q17" s="1"/>
      <c r="R17" s="10"/>
      <c r="S17" s="6" t="s">
        <v>41</v>
      </c>
      <c r="T17" s="5"/>
      <c r="U17" s="19">
        <v>23</v>
      </c>
      <c r="V17" s="17">
        <v>39</v>
      </c>
      <c r="W17" s="18">
        <f t="shared" si="0"/>
        <v>62</v>
      </c>
      <c r="X17" s="333">
        <f t="shared" si="1"/>
        <v>16</v>
      </c>
      <c r="Y17" s="334"/>
      <c r="AA17" s="10"/>
      <c r="AB17" s="6" t="s">
        <v>41</v>
      </c>
      <c r="AC17" s="5"/>
      <c r="AD17" s="19">
        <v>25</v>
      </c>
      <c r="AE17" s="79">
        <f>5+38</f>
        <v>43</v>
      </c>
      <c r="AF17" s="19">
        <v>34</v>
      </c>
      <c r="AG17" s="79">
        <v>36</v>
      </c>
      <c r="AH17" s="80">
        <f t="shared" si="2"/>
        <v>70</v>
      </c>
      <c r="AI17" s="331" t="s">
        <v>172</v>
      </c>
      <c r="AJ17" s="332"/>
      <c r="AK17" s="82" t="s">
        <v>83</v>
      </c>
    </row>
    <row r="18" spans="1:37" ht="18" customHeight="1" thickBot="1">
      <c r="B18" s="11"/>
      <c r="C18" s="7" t="s">
        <v>42</v>
      </c>
      <c r="D18" s="8"/>
      <c r="E18" s="85">
        <v>1</v>
      </c>
      <c r="F18" s="77">
        <v>1</v>
      </c>
      <c r="G18" s="78">
        <v>1</v>
      </c>
      <c r="H18" s="78">
        <v>1</v>
      </c>
      <c r="I18" s="78">
        <v>1</v>
      </c>
      <c r="J18" s="1"/>
      <c r="K18" s="11"/>
      <c r="L18" s="7" t="s">
        <v>42</v>
      </c>
      <c r="M18" s="8"/>
      <c r="N18" s="20">
        <v>0</v>
      </c>
      <c r="O18" s="315">
        <f>N18-E18</f>
        <v>-1</v>
      </c>
      <c r="P18" s="316"/>
      <c r="Q18" s="1"/>
      <c r="R18" s="11"/>
      <c r="S18" s="7" t="s">
        <v>42</v>
      </c>
      <c r="T18" s="8"/>
      <c r="U18" s="20">
        <v>0</v>
      </c>
      <c r="V18" s="21">
        <v>0</v>
      </c>
      <c r="W18" s="22">
        <f t="shared" si="0"/>
        <v>0</v>
      </c>
      <c r="X18" s="315">
        <f t="shared" si="1"/>
        <v>-1</v>
      </c>
      <c r="Y18" s="316"/>
      <c r="AA18" s="11"/>
      <c r="AB18" s="7" t="s">
        <v>42</v>
      </c>
      <c r="AC18" s="8"/>
      <c r="AD18" s="20">
        <v>0</v>
      </c>
      <c r="AE18" s="88">
        <v>0</v>
      </c>
      <c r="AF18" s="20">
        <v>0</v>
      </c>
      <c r="AG18" s="88">
        <v>0</v>
      </c>
      <c r="AH18" s="89">
        <f t="shared" si="2"/>
        <v>0</v>
      </c>
      <c r="AI18" s="315">
        <f>AH18-F18</f>
        <v>-1</v>
      </c>
      <c r="AJ18" s="316"/>
      <c r="AK18" s="94"/>
    </row>
    <row r="19" spans="1:37" ht="12" customHeight="1">
      <c r="B19" s="12"/>
      <c r="C19" s="12"/>
      <c r="D19" s="12"/>
      <c r="K19" s="12"/>
      <c r="L19" s="12"/>
      <c r="M19" s="12"/>
      <c r="N19" s="23"/>
      <c r="O19" s="23"/>
      <c r="P19" s="23"/>
      <c r="R19" s="12"/>
      <c r="S19" s="12"/>
      <c r="T19" s="12"/>
      <c r="U19" s="23"/>
      <c r="V19" s="23"/>
      <c r="W19" s="23"/>
      <c r="X19" s="23"/>
      <c r="Y19" s="23"/>
      <c r="AA19" s="12"/>
      <c r="AB19" s="12"/>
      <c r="AC19" s="12"/>
      <c r="AD19" s="23"/>
      <c r="AE19" s="23"/>
      <c r="AF19" s="23"/>
      <c r="AG19" s="23"/>
      <c r="AH19" s="23"/>
      <c r="AI19" s="23"/>
      <c r="AJ19" s="23"/>
      <c r="AK19" s="126"/>
    </row>
    <row r="20" spans="1:37" ht="13.5" customHeight="1">
      <c r="B20" s="95"/>
      <c r="C20" s="4"/>
      <c r="D20" s="4"/>
      <c r="E20" s="96" t="s">
        <v>86</v>
      </c>
      <c r="F20" s="2"/>
      <c r="G20" s="2"/>
      <c r="H20" s="2"/>
      <c r="I20" s="2"/>
      <c r="J20" s="2"/>
      <c r="K20" s="4"/>
      <c r="L20" s="4"/>
      <c r="M20" s="4"/>
      <c r="N20" s="97"/>
      <c r="O20" s="24"/>
      <c r="P20" s="24"/>
      <c r="Q20" s="2"/>
      <c r="R20" s="4"/>
      <c r="S20" s="4"/>
      <c r="T20" s="4"/>
      <c r="U20" s="97"/>
      <c r="V20" s="98"/>
      <c r="W20" s="99"/>
      <c r="X20" s="24"/>
      <c r="Y20" s="24"/>
      <c r="AA20" s="4"/>
      <c r="AB20" s="4"/>
      <c r="AC20" s="4"/>
      <c r="AD20" s="97"/>
      <c r="AE20" s="98"/>
      <c r="AF20" s="97"/>
      <c r="AG20" s="98"/>
      <c r="AH20" s="99"/>
      <c r="AI20" s="24"/>
      <c r="AJ20" s="24"/>
      <c r="AK20" s="126"/>
    </row>
    <row r="21" spans="1:37" ht="4.5" customHeight="1" thickBot="1">
      <c r="B21" s="12"/>
      <c r="C21" s="12"/>
      <c r="D21" s="12"/>
      <c r="K21" s="12"/>
      <c r="L21" s="12"/>
      <c r="M21" s="12"/>
      <c r="N21" s="23"/>
      <c r="O21" s="23"/>
      <c r="P21" s="23"/>
      <c r="R21" s="12"/>
      <c r="S21" s="12"/>
      <c r="T21" s="12"/>
      <c r="U21" s="23"/>
      <c r="V21" s="23"/>
      <c r="W21" s="23"/>
      <c r="X21" s="23"/>
      <c r="Y21" s="23"/>
      <c r="AA21" s="12"/>
      <c r="AB21" s="12"/>
      <c r="AC21" s="12"/>
      <c r="AD21" s="23"/>
      <c r="AE21" s="23"/>
      <c r="AF21" s="23"/>
      <c r="AG21" s="23"/>
      <c r="AH21" s="23"/>
      <c r="AI21" s="23"/>
      <c r="AJ21" s="23"/>
      <c r="AK21" s="126"/>
    </row>
    <row r="22" spans="1:37" ht="27" customHeight="1">
      <c r="B22" s="347" t="s">
        <v>43</v>
      </c>
      <c r="C22" s="348"/>
      <c r="D22" s="348"/>
      <c r="E22" s="100">
        <v>-237</v>
      </c>
      <c r="F22" s="101">
        <v>-256</v>
      </c>
      <c r="G22" s="17">
        <v>-240</v>
      </c>
      <c r="H22" s="17">
        <v>-250</v>
      </c>
      <c r="I22" s="17">
        <v>-133</v>
      </c>
      <c r="J22" s="98"/>
      <c r="K22" s="347" t="s">
        <v>43</v>
      </c>
      <c r="L22" s="348"/>
      <c r="M22" s="349"/>
      <c r="N22" s="102">
        <f>N7-N13</f>
        <v>-143</v>
      </c>
      <c r="O22" s="335">
        <f>N22-E22</f>
        <v>94</v>
      </c>
      <c r="P22" s="336"/>
      <c r="Q22" s="98"/>
      <c r="R22" s="347" t="s">
        <v>43</v>
      </c>
      <c r="S22" s="348"/>
      <c r="T22" s="349"/>
      <c r="U22" s="102">
        <f>U7-U13</f>
        <v>-783</v>
      </c>
      <c r="V22" s="13">
        <f>V7-V13</f>
        <v>693</v>
      </c>
      <c r="W22" s="14">
        <f>U22+V22</f>
        <v>-90</v>
      </c>
      <c r="X22" s="335">
        <f>W22-E22</f>
        <v>147</v>
      </c>
      <c r="Y22" s="336"/>
      <c r="AA22" s="347" t="s">
        <v>43</v>
      </c>
      <c r="AB22" s="348"/>
      <c r="AC22" s="349"/>
      <c r="AD22" s="102">
        <f>AD7-AD13</f>
        <v>-793</v>
      </c>
      <c r="AE22" s="72">
        <f>AE7-AE13</f>
        <v>725.19999999999993</v>
      </c>
      <c r="AF22" s="102">
        <f>AF7-AF13</f>
        <v>-851</v>
      </c>
      <c r="AG22" s="72">
        <f>AG7-AG13</f>
        <v>628</v>
      </c>
      <c r="AH22" s="196" t="s">
        <v>192</v>
      </c>
      <c r="AI22" s="317" t="s">
        <v>175</v>
      </c>
      <c r="AJ22" s="318"/>
      <c r="AK22" s="126"/>
    </row>
    <row r="23" spans="1:37">
      <c r="B23" s="339" t="s">
        <v>144</v>
      </c>
      <c r="C23" s="340"/>
      <c r="D23" s="340"/>
      <c r="E23" s="350">
        <v>174</v>
      </c>
      <c r="F23" s="352">
        <v>218</v>
      </c>
      <c r="G23" s="353">
        <v>237</v>
      </c>
      <c r="H23" s="353">
        <v>249</v>
      </c>
      <c r="I23" s="337">
        <v>260</v>
      </c>
      <c r="J23" s="24"/>
      <c r="K23" s="339" t="s">
        <v>44</v>
      </c>
      <c r="L23" s="340"/>
      <c r="M23" s="341"/>
      <c r="N23" s="345" t="e">
        <f>N7-(N13-N16)-(#REF!*0.05)</f>
        <v>#REF!</v>
      </c>
      <c r="O23" s="325" t="e">
        <f>N23-E23</f>
        <v>#REF!</v>
      </c>
      <c r="P23" s="326"/>
      <c r="Q23" s="24"/>
      <c r="R23" s="339" t="s">
        <v>44</v>
      </c>
      <c r="S23" s="340"/>
      <c r="T23" s="341"/>
      <c r="U23" s="345" t="e">
        <f>U7-(U13-U16)-(#REF!*0.05)</f>
        <v>#REF!</v>
      </c>
      <c r="V23" s="337" t="e">
        <f>V7-(V13-V16)-(#REF!*0.05)</f>
        <v>#REF!</v>
      </c>
      <c r="W23" s="355" t="e">
        <f>U23+V23</f>
        <v>#REF!</v>
      </c>
      <c r="X23" s="325" t="e">
        <f>W23-E23</f>
        <v>#REF!</v>
      </c>
      <c r="Y23" s="326"/>
      <c r="AA23" s="339" t="s">
        <v>44</v>
      </c>
      <c r="AB23" s="340"/>
      <c r="AC23" s="341"/>
      <c r="AD23" s="345" t="e">
        <f>AD7-(AD13-AD16)-(#REF!*0.05)</f>
        <v>#REF!</v>
      </c>
      <c r="AE23" s="325" t="e">
        <f>AE7-(AE13-AE16)-(#REF!*0.05)</f>
        <v>#REF!</v>
      </c>
      <c r="AF23" s="319" t="e">
        <f>AF7-(AF13-AF16)-(#REF!*0.05)</f>
        <v>#REF!</v>
      </c>
      <c r="AG23" s="321" t="e">
        <f>AG7-(AG13-AG16)-(#REF!*0.05)</f>
        <v>#REF!</v>
      </c>
      <c r="AH23" s="323">
        <v>216</v>
      </c>
      <c r="AI23" s="325">
        <f>AH23-F23</f>
        <v>-2</v>
      </c>
      <c r="AJ23" s="326"/>
      <c r="AK23" s="126"/>
    </row>
    <row r="24" spans="1:37" ht="14.25" thickBot="1">
      <c r="B24" s="342"/>
      <c r="C24" s="343"/>
      <c r="D24" s="343"/>
      <c r="E24" s="351"/>
      <c r="F24" s="352"/>
      <c r="G24" s="353"/>
      <c r="H24" s="353"/>
      <c r="I24" s="338"/>
      <c r="J24" s="24"/>
      <c r="K24" s="342"/>
      <c r="L24" s="343"/>
      <c r="M24" s="344"/>
      <c r="N24" s="346"/>
      <c r="O24" s="327"/>
      <c r="P24" s="328"/>
      <c r="Q24" s="24"/>
      <c r="R24" s="342"/>
      <c r="S24" s="343"/>
      <c r="T24" s="344"/>
      <c r="U24" s="346"/>
      <c r="V24" s="354"/>
      <c r="W24" s="356"/>
      <c r="X24" s="327"/>
      <c r="Y24" s="328"/>
      <c r="AA24" s="342"/>
      <c r="AB24" s="343"/>
      <c r="AC24" s="344"/>
      <c r="AD24" s="346"/>
      <c r="AE24" s="327"/>
      <c r="AF24" s="320"/>
      <c r="AG24" s="322"/>
      <c r="AH24" s="324"/>
      <c r="AI24" s="327"/>
      <c r="AJ24" s="328"/>
      <c r="AK24" s="126"/>
    </row>
    <row r="25" spans="1:37" ht="20.25" customHeight="1" thickBot="1">
      <c r="B25" s="103"/>
      <c r="C25" s="103"/>
      <c r="D25" s="103"/>
      <c r="E25" s="104"/>
      <c r="F25" s="104"/>
      <c r="G25" s="24"/>
      <c r="H25" s="24"/>
      <c r="I25" s="24"/>
      <c r="J25" s="24"/>
      <c r="K25" s="105"/>
      <c r="L25" s="103"/>
      <c r="M25" s="103"/>
      <c r="N25" s="34"/>
      <c r="O25" s="106"/>
      <c r="P25" s="107"/>
      <c r="Q25" s="24"/>
      <c r="R25" s="105"/>
      <c r="S25" s="103"/>
      <c r="T25" s="103"/>
      <c r="U25" s="34"/>
      <c r="V25" s="108"/>
      <c r="W25" s="109"/>
      <c r="X25" s="106"/>
      <c r="Y25" s="107"/>
      <c r="AA25" s="110"/>
      <c r="AB25" s="110"/>
      <c r="AC25" s="110"/>
      <c r="AD25" s="111"/>
      <c r="AE25" s="111"/>
      <c r="AF25" s="111"/>
      <c r="AG25" s="111"/>
      <c r="AH25" s="133"/>
      <c r="AI25" s="132"/>
      <c r="AJ25" s="132"/>
      <c r="AK25" s="126"/>
    </row>
    <row r="26" spans="1:37">
      <c r="B26" s="103"/>
      <c r="C26" s="103"/>
      <c r="D26" s="103"/>
      <c r="E26" s="104"/>
      <c r="F26" s="104"/>
      <c r="G26" s="24"/>
      <c r="H26" s="24"/>
      <c r="I26" s="24"/>
      <c r="J26" s="24"/>
      <c r="K26" s="105"/>
      <c r="L26" s="103"/>
      <c r="M26" s="103"/>
      <c r="N26" s="34"/>
      <c r="O26" s="106"/>
      <c r="P26" s="107"/>
      <c r="Q26" s="24"/>
      <c r="R26" s="105"/>
      <c r="S26" s="103"/>
      <c r="T26" s="103"/>
      <c r="U26" s="34"/>
      <c r="V26" s="108"/>
      <c r="W26" s="109"/>
      <c r="X26" s="106"/>
      <c r="Y26" s="107"/>
      <c r="AA26" s="135"/>
      <c r="AB26" s="135"/>
      <c r="AC26" s="135"/>
      <c r="AD26" s="132"/>
      <c r="AE26" s="132"/>
      <c r="AF26" s="132"/>
      <c r="AG26" s="132"/>
      <c r="AH26" s="134"/>
      <c r="AI26" s="24"/>
      <c r="AJ26" s="24"/>
      <c r="AK26" s="137"/>
    </row>
    <row r="27" spans="1:37">
      <c r="A27" s="2"/>
      <c r="B27" s="103"/>
      <c r="C27" s="103"/>
      <c r="D27" s="103"/>
      <c r="E27" s="104"/>
      <c r="F27" s="104"/>
      <c r="G27" s="24"/>
      <c r="H27" s="24"/>
      <c r="I27" s="24"/>
      <c r="J27" s="24"/>
      <c r="K27" s="103"/>
      <c r="L27" s="103"/>
      <c r="M27" s="103"/>
      <c r="N27" s="24"/>
      <c r="O27" s="24"/>
      <c r="P27" s="24"/>
      <c r="Q27" s="24"/>
      <c r="R27" s="103"/>
      <c r="S27" s="103"/>
      <c r="T27" s="103"/>
      <c r="U27" s="24"/>
      <c r="V27" s="24"/>
      <c r="W27" s="134"/>
      <c r="X27" s="24"/>
      <c r="Y27" s="24"/>
      <c r="Z27" s="2"/>
      <c r="AA27" s="103"/>
      <c r="AB27" s="103"/>
      <c r="AC27" s="103"/>
      <c r="AD27" s="24"/>
      <c r="AE27" s="24"/>
      <c r="AF27" s="24"/>
      <c r="AG27" s="24"/>
      <c r="AH27" s="134"/>
      <c r="AI27" s="24"/>
      <c r="AJ27" s="24"/>
      <c r="AK27" s="136"/>
    </row>
    <row r="29" spans="1:37">
      <c r="S29" s="25" t="s">
        <v>68</v>
      </c>
    </row>
    <row r="30" spans="1:37">
      <c r="S30" s="25" t="s">
        <v>69</v>
      </c>
    </row>
  </sheetData>
  <mergeCells count="70">
    <mergeCell ref="O10:P10"/>
    <mergeCell ref="X10:Y10"/>
    <mergeCell ref="E5:I5"/>
    <mergeCell ref="O5:P5"/>
    <mergeCell ref="W5:Y5"/>
    <mergeCell ref="O6:P6"/>
    <mergeCell ref="X6:Y6"/>
    <mergeCell ref="O9:P9"/>
    <mergeCell ref="X9:Y9"/>
    <mergeCell ref="O7:P7"/>
    <mergeCell ref="X7:Y7"/>
    <mergeCell ref="O8:P8"/>
    <mergeCell ref="X8:Y8"/>
    <mergeCell ref="O13:P13"/>
    <mergeCell ref="X13:Y13"/>
    <mergeCell ref="O14:P14"/>
    <mergeCell ref="X14:Y14"/>
    <mergeCell ref="O11:P11"/>
    <mergeCell ref="X11:Y11"/>
    <mergeCell ref="O12:P12"/>
    <mergeCell ref="X12:Y12"/>
    <mergeCell ref="V23:V24"/>
    <mergeCell ref="W23:W24"/>
    <mergeCell ref="X23:Y24"/>
    <mergeCell ref="O15:P15"/>
    <mergeCell ref="X15:Y15"/>
    <mergeCell ref="O16:P16"/>
    <mergeCell ref="X16:Y16"/>
    <mergeCell ref="B22:D22"/>
    <mergeCell ref="K22:M22"/>
    <mergeCell ref="O22:P22"/>
    <mergeCell ref="R22:T22"/>
    <mergeCell ref="X22:Y22"/>
    <mergeCell ref="B23:D24"/>
    <mergeCell ref="E23:E24"/>
    <mergeCell ref="F23:F24"/>
    <mergeCell ref="G23:G24"/>
    <mergeCell ref="H23:H24"/>
    <mergeCell ref="AI16:AJ16"/>
    <mergeCell ref="AI17:AJ17"/>
    <mergeCell ref="I23:I24"/>
    <mergeCell ref="K23:M24"/>
    <mergeCell ref="N23:N24"/>
    <mergeCell ref="O23:P24"/>
    <mergeCell ref="R23:T24"/>
    <mergeCell ref="AA22:AC22"/>
    <mergeCell ref="AD23:AD24"/>
    <mergeCell ref="AE23:AE24"/>
    <mergeCell ref="O17:P17"/>
    <mergeCell ref="X17:Y17"/>
    <mergeCell ref="O18:P18"/>
    <mergeCell ref="X18:Y18"/>
    <mergeCell ref="AA23:AC24"/>
    <mergeCell ref="U23:U24"/>
    <mergeCell ref="AI11:AJ11"/>
    <mergeCell ref="AI12:AJ12"/>
    <mergeCell ref="AI13:AJ13"/>
    <mergeCell ref="AI14:AJ14"/>
    <mergeCell ref="AI15:AJ15"/>
    <mergeCell ref="AI6:AJ6"/>
    <mergeCell ref="AI7:AJ7"/>
    <mergeCell ref="AI8:AJ8"/>
    <mergeCell ref="AI9:AJ9"/>
    <mergeCell ref="AI10:AJ10"/>
    <mergeCell ref="AI18:AJ18"/>
    <mergeCell ref="AI22:AJ22"/>
    <mergeCell ref="AF23:AF24"/>
    <mergeCell ref="AG23:AG24"/>
    <mergeCell ref="AH23:AH24"/>
    <mergeCell ref="AI23:AJ24"/>
  </mergeCells>
  <phoneticPr fontId="1"/>
  <pageMargins left="0.70866141732283472" right="0.70866141732283472" top="0.74803149606299213" bottom="0.74803149606299213" header="0.31496062992125984" footer="0.31496062992125984"/>
  <pageSetup paperSize="9" scale="110" firstPageNumber="7" orientation="landscape" useFirstPageNumber="1" r:id="rId1"/>
  <headerFooter alignWithMargins="0">
    <oddFooter>&amp;C―　９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C83B150C87654889F2165ACC24D17E" ma:contentTypeVersion="0" ma:contentTypeDescription="新しいドキュメントを作成します。" ma:contentTypeScope="" ma:versionID="75a06f7b51a68940e091083d697e82b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89AEB0D-DA2C-4F55-825C-84D5BF78C628}">
  <ds:schemaRefs>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B9957CA3-96D0-4E76-9767-90D868C4B14F}">
  <ds:schemaRefs>
    <ds:schemaRef ds:uri="http://schemas.microsoft.com/sharepoint/v3/contenttype/forms"/>
  </ds:schemaRefs>
</ds:datastoreItem>
</file>

<file path=customXml/itemProps3.xml><?xml version="1.0" encoding="utf-8"?>
<ds:datastoreItem xmlns:ds="http://schemas.openxmlformats.org/officeDocument/2006/customXml" ds:itemID="{AF51FCE8-1AE0-4669-AA93-F027FB97F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項目①</vt:lpstr>
      <vt:lpstr>項目②</vt:lpstr>
      <vt:lpstr>項目②(参考）</vt:lpstr>
      <vt:lpstr>項目③</vt:lpstr>
      <vt:lpstr>項目④最終</vt:lpstr>
      <vt:lpstr>項目②!Print_Area</vt:lpstr>
      <vt:lpstr>'項目②(参考）'!Print_Area</vt:lpstr>
      <vt:lpstr>項目①!Print_Titles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2015-03-09T05:05:38Z</cp:lastPrinted>
  <dcterms:created xsi:type="dcterms:W3CDTF">2013-05-28T00:48:50Z</dcterms:created>
  <dcterms:modified xsi:type="dcterms:W3CDTF">2015-03-09T08:05:48Z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0x01010055C83B150C87654889F2165ACC24D17E</vt:lpwstr>
  </property>
</Properties>
</file>