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結核L（移行済）\☆結核関係会議(H25～)\結核対策部会(結核対策審議会・結核対策検討委員会）\30年度\H30_開催概要HP掲載用\"/>
    </mc:Choice>
  </mc:AlternateContent>
  <bookViews>
    <workbookView xWindow="840" yWindow="435" windowWidth="16485" windowHeight="7695" activeTab="1"/>
  </bookViews>
  <sheets>
    <sheet name="資料４（全大阪）" sheetId="6" r:id="rId1"/>
    <sheet name="資料４（府内各市） " sheetId="5" r:id="rId2"/>
  </sheets>
  <definedNames>
    <definedName name="_xlnm.Print_Area" localSheetId="1">'資料４（府内各市） '!$A$1:$BB$58</definedName>
  </definedNames>
  <calcPr calcId="162913"/>
</workbook>
</file>

<file path=xl/calcChain.xml><?xml version="1.0" encoding="utf-8"?>
<calcChain xmlns="http://schemas.openxmlformats.org/spreadsheetml/2006/main">
  <c r="AA30" i="5" l="1"/>
  <c r="X29" i="5" l="1"/>
  <c r="X28" i="5"/>
  <c r="X27" i="5"/>
  <c r="X26" i="5"/>
  <c r="X25" i="5"/>
  <c r="X24" i="5"/>
  <c r="X23" i="5"/>
  <c r="X22" i="5"/>
  <c r="X21" i="5"/>
  <c r="X20" i="5"/>
  <c r="AY16" i="5" l="1"/>
  <c r="AY15" i="5"/>
  <c r="AY14" i="5"/>
  <c r="AY13" i="5"/>
  <c r="AY12" i="5"/>
  <c r="AY11" i="5"/>
  <c r="AY10" i="5"/>
  <c r="AY9" i="5"/>
  <c r="AY8" i="5"/>
  <c r="AY7" i="5"/>
  <c r="AY6" i="5"/>
  <c r="AY30" i="5" l="1"/>
  <c r="AY28" i="5"/>
  <c r="AY27" i="5"/>
  <c r="AY26" i="5"/>
  <c r="AY25" i="5"/>
  <c r="AY24" i="5"/>
  <c r="AY23" i="5"/>
  <c r="AY22" i="5"/>
  <c r="AY21" i="5"/>
  <c r="AY20" i="5"/>
  <c r="X58" i="5" l="1"/>
  <c r="X57" i="5"/>
  <c r="X56" i="5"/>
  <c r="X55" i="5"/>
  <c r="X54" i="5"/>
  <c r="X53" i="5"/>
  <c r="X52" i="5"/>
  <c r="X51" i="5"/>
  <c r="X50" i="5"/>
  <c r="X49" i="5"/>
  <c r="X48" i="5"/>
  <c r="X44" i="5" l="1"/>
  <c r="X43" i="5"/>
  <c r="X42" i="5"/>
  <c r="X41" i="5"/>
  <c r="X40" i="5"/>
  <c r="X39" i="5"/>
  <c r="X38" i="5"/>
  <c r="X37" i="5"/>
  <c r="X36" i="5"/>
  <c r="X35" i="5"/>
  <c r="X34" i="5"/>
  <c r="E81" i="6" l="1"/>
  <c r="E80" i="6"/>
  <c r="E79" i="6"/>
  <c r="E78" i="6"/>
  <c r="E77" i="6"/>
  <c r="E76" i="6"/>
  <c r="E75" i="6"/>
  <c r="E74" i="6"/>
  <c r="E73" i="6"/>
  <c r="E72" i="6"/>
  <c r="E71" i="6"/>
  <c r="D81" i="6"/>
  <c r="D80" i="6"/>
  <c r="D79" i="6"/>
  <c r="D78" i="6"/>
  <c r="D77" i="6"/>
  <c r="D76" i="6"/>
  <c r="D75" i="6"/>
  <c r="D74" i="6"/>
  <c r="D73" i="6"/>
  <c r="D72" i="6"/>
  <c r="D71" i="6"/>
  <c r="BB58" i="5"/>
  <c r="BB57" i="5"/>
  <c r="BB56" i="5"/>
  <c r="BB55" i="5"/>
  <c r="BB54" i="5"/>
  <c r="BB53" i="5"/>
  <c r="BB52" i="5"/>
  <c r="BB51" i="5"/>
  <c r="BB50" i="5"/>
  <c r="BB49" i="5"/>
  <c r="BB48" i="5"/>
  <c r="BB44" i="5"/>
  <c r="BB43" i="5"/>
  <c r="BB42" i="5"/>
  <c r="BB41" i="5"/>
  <c r="BB40" i="5"/>
  <c r="BB39" i="5"/>
  <c r="BB38" i="5"/>
  <c r="BB37" i="5"/>
  <c r="BB36" i="5"/>
  <c r="BB35" i="5"/>
  <c r="BB34" i="5"/>
  <c r="BB30" i="5"/>
  <c r="BB28" i="5"/>
  <c r="BB27" i="5"/>
  <c r="BB26" i="5"/>
  <c r="BB25" i="5"/>
  <c r="BB24" i="5"/>
  <c r="BB23" i="5"/>
  <c r="BB22" i="5"/>
  <c r="BB21" i="5"/>
  <c r="BB20" i="5"/>
  <c r="BB16" i="5"/>
  <c r="BB15" i="5"/>
  <c r="BB14" i="5"/>
  <c r="BB13" i="5"/>
  <c r="BB12" i="5"/>
  <c r="BB11" i="5"/>
  <c r="BB10" i="5"/>
  <c r="BB9" i="5"/>
  <c r="BB8" i="5"/>
  <c r="BB7" i="5"/>
  <c r="BB6" i="5"/>
  <c r="AA58" i="5"/>
  <c r="AA57" i="5"/>
  <c r="AA56" i="5"/>
  <c r="AA55" i="5"/>
  <c r="AA54" i="5"/>
  <c r="AA53" i="5"/>
  <c r="AA52" i="5"/>
  <c r="AA51" i="5"/>
  <c r="AA50" i="5"/>
  <c r="AA49" i="5"/>
  <c r="AA48" i="5"/>
  <c r="AA44" i="5"/>
  <c r="AA43" i="5"/>
  <c r="AA42" i="5"/>
  <c r="AA41" i="5"/>
  <c r="AA40" i="5"/>
  <c r="AA39" i="5"/>
  <c r="AA38" i="5"/>
  <c r="AA37" i="5"/>
  <c r="AA36" i="5"/>
  <c r="AA35" i="5"/>
  <c r="AA34" i="5"/>
  <c r="AA29" i="5"/>
  <c r="AA28" i="5"/>
  <c r="AA27" i="5"/>
  <c r="AA26" i="5"/>
  <c r="AA25" i="5"/>
  <c r="AA24" i="5"/>
  <c r="AA23" i="5"/>
  <c r="AA22" i="5"/>
  <c r="AA21" i="5"/>
  <c r="AA20" i="5"/>
  <c r="AA16" i="5"/>
  <c r="AA15" i="5"/>
  <c r="AA14" i="5"/>
  <c r="AA13" i="5"/>
  <c r="AA12" i="5"/>
  <c r="AA11" i="5"/>
  <c r="AA10" i="5"/>
  <c r="AA9" i="5"/>
  <c r="AA8" i="5"/>
  <c r="AA7" i="5"/>
  <c r="AA6" i="5"/>
  <c r="O6" i="5"/>
  <c r="O7" i="5"/>
  <c r="O8" i="5"/>
  <c r="O9" i="5"/>
  <c r="O10" i="5"/>
  <c r="O11" i="5"/>
  <c r="O12" i="5"/>
  <c r="O13" i="5"/>
  <c r="O14" i="5"/>
  <c r="O15" i="5"/>
  <c r="O16" i="5"/>
  <c r="O20" i="5"/>
  <c r="O21" i="5"/>
  <c r="O22" i="5"/>
  <c r="O23" i="5"/>
  <c r="O24" i="5"/>
  <c r="O25" i="5"/>
  <c r="O26" i="5"/>
  <c r="O27" i="5"/>
  <c r="O28" i="5"/>
  <c r="O29" i="5"/>
  <c r="G81" i="6" l="1"/>
  <c r="F81" i="6"/>
  <c r="H81" i="6"/>
  <c r="F80" i="6"/>
  <c r="G79" i="6"/>
  <c r="F79" i="6"/>
  <c r="F78" i="6"/>
  <c r="F77" i="6"/>
  <c r="F76" i="6"/>
  <c r="G75" i="6"/>
  <c r="F75" i="6"/>
  <c r="H75" i="6"/>
  <c r="F74" i="6"/>
  <c r="F73" i="6"/>
  <c r="F72" i="6"/>
  <c r="H71" i="6"/>
  <c r="G71" i="6"/>
  <c r="I81" i="6" l="1"/>
  <c r="I71" i="6"/>
  <c r="I75" i="6"/>
  <c r="F71" i="6"/>
  <c r="H79" i="6"/>
  <c r="I79" i="6" s="1"/>
  <c r="E68" i="6" l="1"/>
  <c r="H68" i="6" s="1"/>
  <c r="D68" i="6"/>
  <c r="G68" i="6" s="1"/>
  <c r="E67" i="6"/>
  <c r="D67" i="6"/>
  <c r="E66" i="6"/>
  <c r="D66" i="6"/>
  <c r="E65" i="6"/>
  <c r="D65" i="6"/>
  <c r="E64" i="6"/>
  <c r="D64" i="6"/>
  <c r="E63" i="6"/>
  <c r="D63" i="6"/>
  <c r="E62" i="6"/>
  <c r="D62" i="6"/>
  <c r="E61" i="6"/>
  <c r="D61" i="6"/>
  <c r="E60" i="6"/>
  <c r="D60" i="6"/>
  <c r="E59" i="6"/>
  <c r="D59" i="6"/>
  <c r="E58" i="6"/>
  <c r="D58" i="6"/>
  <c r="AY44" i="5"/>
  <c r="AY43" i="5"/>
  <c r="AY42" i="5"/>
  <c r="AY41" i="5"/>
  <c r="AY40" i="5"/>
  <c r="AY39" i="5"/>
  <c r="AY38" i="5"/>
  <c r="AY37" i="5"/>
  <c r="AY36" i="5"/>
  <c r="AY35" i="5"/>
  <c r="AY34" i="5"/>
  <c r="X16" i="5"/>
  <c r="X15" i="5"/>
  <c r="X14" i="5"/>
  <c r="X13" i="5"/>
  <c r="X12" i="5"/>
  <c r="X11" i="5"/>
  <c r="X10" i="5"/>
  <c r="X9" i="5"/>
  <c r="X8" i="5"/>
  <c r="X7" i="5"/>
  <c r="X6" i="5"/>
  <c r="I68" i="6" l="1"/>
  <c r="H62" i="6"/>
  <c r="F64" i="6"/>
  <c r="H58" i="6"/>
  <c r="F65" i="6"/>
  <c r="F67" i="6"/>
  <c r="G62" i="6"/>
  <c r="G66" i="6"/>
  <c r="F59" i="6"/>
  <c r="G58" i="6"/>
  <c r="F61" i="6"/>
  <c r="F63" i="6"/>
  <c r="F60" i="6"/>
  <c r="F62" i="6"/>
  <c r="F66" i="6"/>
  <c r="F68" i="6"/>
  <c r="F58" i="6"/>
  <c r="H66" i="6"/>
  <c r="R16" i="5"/>
  <c r="R15" i="5"/>
  <c r="R14" i="5"/>
  <c r="R13" i="5"/>
  <c r="R12" i="5"/>
  <c r="R11" i="5"/>
  <c r="R10" i="5"/>
  <c r="R9" i="5"/>
  <c r="R8" i="5"/>
  <c r="R7" i="5"/>
  <c r="R6" i="5"/>
  <c r="I66" i="6" l="1"/>
  <c r="I62" i="6"/>
  <c r="I58" i="6"/>
  <c r="AS30" i="5"/>
  <c r="AS28" i="5"/>
  <c r="AS27" i="5"/>
  <c r="AS26" i="5"/>
  <c r="AS25" i="5"/>
  <c r="AS24" i="5"/>
  <c r="AS23" i="5"/>
  <c r="AS22" i="5"/>
  <c r="AS21" i="5"/>
  <c r="AS20" i="5"/>
  <c r="R44" i="5"/>
  <c r="R43" i="5"/>
  <c r="R42" i="5"/>
  <c r="R41" i="5"/>
  <c r="R40" i="5"/>
  <c r="R39" i="5"/>
  <c r="R38" i="5"/>
  <c r="R37" i="5"/>
  <c r="R36" i="5"/>
  <c r="R35" i="5"/>
  <c r="R34" i="5"/>
  <c r="AS16" i="5" l="1"/>
  <c r="AS15" i="5"/>
  <c r="AS14" i="5"/>
  <c r="AS13" i="5"/>
  <c r="AS12" i="5"/>
  <c r="AS11" i="5"/>
  <c r="AS10" i="5"/>
  <c r="AS9" i="5"/>
  <c r="AS8" i="5"/>
  <c r="AS7" i="5"/>
  <c r="AS6" i="5"/>
  <c r="R29" i="5" l="1"/>
  <c r="R28" i="5"/>
  <c r="R27" i="5"/>
  <c r="R26" i="5"/>
  <c r="R25" i="5"/>
  <c r="R24" i="5"/>
  <c r="R23" i="5"/>
  <c r="R22" i="5"/>
  <c r="R21" i="5"/>
  <c r="R20" i="5"/>
  <c r="AS44" i="5" l="1"/>
  <c r="AS43" i="5"/>
  <c r="AS42" i="5"/>
  <c r="AS41" i="5"/>
  <c r="AS40" i="5"/>
  <c r="AS39" i="5"/>
  <c r="AS38" i="5"/>
  <c r="AS37" i="5"/>
  <c r="AS36" i="5"/>
  <c r="AS35" i="5"/>
  <c r="AS34" i="5"/>
  <c r="E45" i="6" l="1"/>
  <c r="E46" i="6"/>
  <c r="E47" i="6"/>
  <c r="E48" i="6"/>
  <c r="E49" i="6"/>
  <c r="E50" i="6"/>
  <c r="E51" i="6"/>
  <c r="E52" i="6"/>
  <c r="E53" i="6"/>
  <c r="E54" i="6"/>
  <c r="E55" i="6"/>
  <c r="H55" i="6" s="1"/>
  <c r="D55" i="6"/>
  <c r="G55" i="6" s="1"/>
  <c r="D54" i="6"/>
  <c r="D53" i="6"/>
  <c r="D52" i="6"/>
  <c r="D51" i="6"/>
  <c r="D50" i="6"/>
  <c r="D49" i="6"/>
  <c r="D48" i="6"/>
  <c r="D47" i="6"/>
  <c r="D46" i="6"/>
  <c r="D45" i="6"/>
  <c r="E32" i="6"/>
  <c r="E33" i="6"/>
  <c r="E34" i="6"/>
  <c r="E35" i="6"/>
  <c r="E36" i="6"/>
  <c r="E37" i="6"/>
  <c r="E38" i="6"/>
  <c r="E39" i="6"/>
  <c r="E40" i="6"/>
  <c r="E41" i="6"/>
  <c r="E42" i="6"/>
  <c r="D42" i="6"/>
  <c r="D41" i="6"/>
  <c r="D40" i="6"/>
  <c r="D39" i="6"/>
  <c r="D38" i="6"/>
  <c r="D37" i="6"/>
  <c r="D36" i="6"/>
  <c r="D35" i="6"/>
  <c r="D34" i="6"/>
  <c r="D33" i="6"/>
  <c r="D32" i="6"/>
  <c r="I55" i="6" l="1"/>
  <c r="F47" i="6"/>
  <c r="F48" i="6"/>
  <c r="F53" i="6"/>
  <c r="H45" i="6"/>
  <c r="G53" i="6"/>
  <c r="H49" i="6"/>
  <c r="F52" i="6"/>
  <c r="F50" i="6"/>
  <c r="F46" i="6"/>
  <c r="G49" i="6"/>
  <c r="F51" i="6"/>
  <c r="F54" i="6"/>
  <c r="G45" i="6"/>
  <c r="F49" i="6"/>
  <c r="F55" i="6"/>
  <c r="F45" i="6"/>
  <c r="H53" i="6"/>
  <c r="R58" i="5"/>
  <c r="R57" i="5"/>
  <c r="R56" i="5"/>
  <c r="R55" i="5"/>
  <c r="R54" i="5"/>
  <c r="R53" i="5"/>
  <c r="R52" i="5"/>
  <c r="R51" i="5"/>
  <c r="R50" i="5"/>
  <c r="R49" i="5"/>
  <c r="R48" i="5"/>
  <c r="I53" i="6" l="1"/>
  <c r="I45" i="6"/>
  <c r="I49" i="6"/>
  <c r="AP16" i="5"/>
  <c r="AP15" i="5"/>
  <c r="AP14" i="5"/>
  <c r="AP13" i="5"/>
  <c r="AP12" i="5"/>
  <c r="AP11" i="5"/>
  <c r="AP10" i="5"/>
  <c r="AP9" i="5"/>
  <c r="AP8" i="5"/>
  <c r="AP7" i="5"/>
  <c r="AP6" i="5"/>
  <c r="AP30" i="5" l="1"/>
  <c r="AP28" i="5"/>
  <c r="AP27" i="5"/>
  <c r="AP26" i="5"/>
  <c r="AP25" i="5"/>
  <c r="AP24" i="5"/>
  <c r="AP23" i="5"/>
  <c r="AP22" i="5"/>
  <c r="AP21" i="5"/>
  <c r="AP20" i="5"/>
  <c r="H42" i="6" l="1"/>
  <c r="G42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AP44" i="5"/>
  <c r="AP43" i="5"/>
  <c r="AP42" i="5"/>
  <c r="AP41" i="5"/>
  <c r="AP40" i="5"/>
  <c r="AP39" i="5"/>
  <c r="AP38" i="5"/>
  <c r="AP37" i="5"/>
  <c r="AP36" i="5"/>
  <c r="AP35" i="5"/>
  <c r="AP34" i="5"/>
  <c r="O58" i="5"/>
  <c r="O57" i="5"/>
  <c r="O56" i="5"/>
  <c r="O55" i="5"/>
  <c r="O54" i="5"/>
  <c r="O53" i="5"/>
  <c r="O52" i="5"/>
  <c r="O51" i="5"/>
  <c r="O50" i="5"/>
  <c r="O49" i="5"/>
  <c r="O48" i="5"/>
  <c r="I42" i="6" l="1"/>
  <c r="F39" i="6"/>
  <c r="F41" i="6"/>
  <c r="F36" i="6"/>
  <c r="G32" i="6"/>
  <c r="F42" i="6"/>
  <c r="F37" i="6"/>
  <c r="H40" i="6"/>
  <c r="I40" i="6" s="1"/>
  <c r="F33" i="6"/>
  <c r="F35" i="6"/>
  <c r="G40" i="6"/>
  <c r="H32" i="6"/>
  <c r="F34" i="6"/>
  <c r="H36" i="6"/>
  <c r="F38" i="6"/>
  <c r="G36" i="6"/>
  <c r="F40" i="6"/>
  <c r="F32" i="6"/>
  <c r="H29" i="6"/>
  <c r="G29" i="6"/>
  <c r="I36" i="6" l="1"/>
  <c r="I32" i="6"/>
  <c r="I29" i="6"/>
  <c r="G23" i="6"/>
  <c r="G27" i="6"/>
  <c r="F19" i="6"/>
  <c r="F21" i="6"/>
  <c r="F23" i="6"/>
  <c r="F25" i="6"/>
  <c r="F27" i="6"/>
  <c r="G19" i="6"/>
  <c r="F24" i="6"/>
  <c r="H27" i="6"/>
  <c r="F20" i="6"/>
  <c r="F22" i="6"/>
  <c r="F26" i="6"/>
  <c r="F28" i="6"/>
  <c r="H19" i="6"/>
  <c r="F29" i="6"/>
  <c r="H23" i="6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9" i="5"/>
  <c r="J9" i="5"/>
  <c r="K8" i="5"/>
  <c r="J8" i="5"/>
  <c r="K7" i="5"/>
  <c r="J7" i="5"/>
  <c r="K6" i="5"/>
  <c r="J6" i="5"/>
  <c r="H16" i="5"/>
  <c r="H15" i="5"/>
  <c r="H14" i="5"/>
  <c r="H13" i="5"/>
  <c r="H12" i="5"/>
  <c r="H11" i="5"/>
  <c r="H10" i="5"/>
  <c r="H9" i="5"/>
  <c r="H8" i="5"/>
  <c r="H7" i="5"/>
  <c r="H6" i="5"/>
  <c r="G16" i="5"/>
  <c r="G15" i="5"/>
  <c r="G14" i="5"/>
  <c r="G13" i="5"/>
  <c r="G12" i="5"/>
  <c r="G11" i="5"/>
  <c r="G10" i="5"/>
  <c r="G9" i="5"/>
  <c r="G8" i="5"/>
  <c r="G7" i="5"/>
  <c r="G6" i="5"/>
  <c r="E16" i="5"/>
  <c r="E15" i="5"/>
  <c r="E14" i="5"/>
  <c r="E13" i="5"/>
  <c r="E12" i="5"/>
  <c r="E11" i="5"/>
  <c r="E10" i="5"/>
  <c r="E9" i="5"/>
  <c r="E8" i="5"/>
  <c r="E7" i="5"/>
  <c r="E6" i="5"/>
  <c r="D16" i="5"/>
  <c r="D15" i="5"/>
  <c r="D14" i="5"/>
  <c r="D13" i="5"/>
  <c r="D12" i="5"/>
  <c r="D11" i="5"/>
  <c r="D10" i="5"/>
  <c r="D9" i="5"/>
  <c r="D8" i="5"/>
  <c r="D7" i="5"/>
  <c r="D6" i="5"/>
  <c r="L73" i="5"/>
  <c r="I73" i="5"/>
  <c r="F73" i="5"/>
  <c r="L72" i="5"/>
  <c r="I72" i="5"/>
  <c r="F72" i="5"/>
  <c r="L71" i="5"/>
  <c r="I71" i="5"/>
  <c r="F71" i="5"/>
  <c r="L70" i="5"/>
  <c r="I70" i="5"/>
  <c r="F70" i="5"/>
  <c r="L69" i="5"/>
  <c r="I69" i="5"/>
  <c r="F69" i="5"/>
  <c r="L68" i="5"/>
  <c r="I68" i="5"/>
  <c r="F68" i="5"/>
  <c r="L67" i="5"/>
  <c r="I67" i="5"/>
  <c r="F67" i="5"/>
  <c r="L66" i="5"/>
  <c r="I66" i="5"/>
  <c r="F66" i="5"/>
  <c r="L65" i="5"/>
  <c r="I65" i="5"/>
  <c r="F65" i="5"/>
  <c r="L64" i="5"/>
  <c r="I64" i="5"/>
  <c r="F64" i="5"/>
  <c r="L63" i="5"/>
  <c r="I63" i="5"/>
  <c r="F63" i="5"/>
  <c r="I23" i="6" l="1"/>
  <c r="I10" i="5"/>
  <c r="F11" i="5"/>
  <c r="I9" i="5"/>
  <c r="I27" i="6"/>
  <c r="I19" i="6"/>
  <c r="I7" i="5"/>
  <c r="F10" i="5"/>
  <c r="F14" i="5"/>
  <c r="F9" i="5"/>
  <c r="L10" i="5"/>
  <c r="F13" i="5"/>
  <c r="I12" i="5"/>
  <c r="L9" i="5"/>
  <c r="L13" i="5"/>
  <c r="I11" i="5"/>
  <c r="I15" i="5"/>
  <c r="F15" i="5"/>
  <c r="I13" i="5"/>
  <c r="I6" i="5"/>
  <c r="I8" i="5"/>
  <c r="I14" i="5"/>
  <c r="I16" i="5"/>
  <c r="L7" i="5"/>
  <c r="L11" i="5"/>
  <c r="L15" i="5"/>
  <c r="F8" i="5"/>
  <c r="F12" i="5"/>
  <c r="F16" i="5"/>
  <c r="F7" i="5"/>
  <c r="L6" i="5"/>
  <c r="L8" i="5"/>
  <c r="L12" i="5"/>
  <c r="L14" i="5"/>
  <c r="L16" i="5"/>
  <c r="F6" i="5"/>
  <c r="AV44" i="5" l="1"/>
  <c r="AV43" i="5"/>
  <c r="AV42" i="5"/>
  <c r="AV41" i="5"/>
  <c r="AV40" i="5"/>
  <c r="AV39" i="5"/>
  <c r="AV38" i="5"/>
  <c r="AV37" i="5"/>
  <c r="AV36" i="5"/>
  <c r="AV35" i="5"/>
  <c r="AV34" i="5"/>
  <c r="AM44" i="5"/>
  <c r="AM43" i="5"/>
  <c r="AM42" i="5"/>
  <c r="AM41" i="5"/>
  <c r="AM40" i="5"/>
  <c r="AM39" i="5"/>
  <c r="AM38" i="5"/>
  <c r="AM37" i="5"/>
  <c r="AM36" i="5"/>
  <c r="AM35" i="5"/>
  <c r="AM34" i="5"/>
  <c r="AJ44" i="5"/>
  <c r="AJ43" i="5"/>
  <c r="AJ42" i="5"/>
  <c r="AJ41" i="5"/>
  <c r="AJ40" i="5"/>
  <c r="AJ39" i="5"/>
  <c r="AJ38" i="5"/>
  <c r="AJ37" i="5"/>
  <c r="AJ36" i="5"/>
  <c r="AJ35" i="5"/>
  <c r="AJ34" i="5"/>
  <c r="AG44" i="5"/>
  <c r="AG43" i="5"/>
  <c r="AG42" i="5"/>
  <c r="AG41" i="5"/>
  <c r="AG40" i="5"/>
  <c r="AG39" i="5"/>
  <c r="AG38" i="5"/>
  <c r="AG37" i="5"/>
  <c r="AG36" i="5"/>
  <c r="AG35" i="5"/>
  <c r="AG34" i="5"/>
  <c r="AV30" i="5"/>
  <c r="AV28" i="5"/>
  <c r="AV27" i="5"/>
  <c r="AV26" i="5"/>
  <c r="AV25" i="5"/>
  <c r="AV24" i="5"/>
  <c r="AV23" i="5"/>
  <c r="AV22" i="5"/>
  <c r="AV21" i="5"/>
  <c r="AV20" i="5"/>
  <c r="AM30" i="5"/>
  <c r="AM28" i="5"/>
  <c r="AM27" i="5"/>
  <c r="AM26" i="5"/>
  <c r="AM25" i="5"/>
  <c r="AM24" i="5"/>
  <c r="AM23" i="5"/>
  <c r="AM22" i="5"/>
  <c r="AM21" i="5"/>
  <c r="AM20" i="5"/>
  <c r="AJ30" i="5"/>
  <c r="AJ28" i="5"/>
  <c r="AJ27" i="5"/>
  <c r="AJ26" i="5"/>
  <c r="AJ25" i="5"/>
  <c r="AJ24" i="5"/>
  <c r="AJ23" i="5"/>
  <c r="AJ22" i="5"/>
  <c r="AJ21" i="5"/>
  <c r="AJ20" i="5"/>
  <c r="AG30" i="5"/>
  <c r="AG28" i="5"/>
  <c r="AG27" i="5"/>
  <c r="AG26" i="5"/>
  <c r="AG25" i="5"/>
  <c r="AG24" i="5"/>
  <c r="AG23" i="5"/>
  <c r="AG22" i="5"/>
  <c r="AG21" i="5"/>
  <c r="AG20" i="5"/>
  <c r="AG16" i="5"/>
  <c r="AG15" i="5"/>
  <c r="AG14" i="5"/>
  <c r="AG13" i="5"/>
  <c r="AG12" i="5"/>
  <c r="AG11" i="5"/>
  <c r="AG10" i="5"/>
  <c r="AG9" i="5"/>
  <c r="AG8" i="5"/>
  <c r="AG7" i="5"/>
  <c r="AG6" i="5"/>
  <c r="AJ16" i="5"/>
  <c r="AJ15" i="5"/>
  <c r="AJ14" i="5"/>
  <c r="AJ13" i="5"/>
  <c r="AJ12" i="5"/>
  <c r="AJ11" i="5"/>
  <c r="AJ10" i="5"/>
  <c r="AJ9" i="5"/>
  <c r="AJ8" i="5"/>
  <c r="AJ7" i="5"/>
  <c r="AJ6" i="5"/>
  <c r="AM16" i="5"/>
  <c r="AM15" i="5"/>
  <c r="AM14" i="5"/>
  <c r="AM13" i="5"/>
  <c r="AM12" i="5"/>
  <c r="AM11" i="5"/>
  <c r="AM10" i="5"/>
  <c r="AM9" i="5"/>
  <c r="AM8" i="5"/>
  <c r="AM7" i="5"/>
  <c r="AM6" i="5"/>
  <c r="AV16" i="5"/>
  <c r="AV15" i="5"/>
  <c r="AV14" i="5"/>
  <c r="AV13" i="5"/>
  <c r="AV12" i="5"/>
  <c r="AV11" i="5"/>
  <c r="AV10" i="5"/>
  <c r="AV9" i="5"/>
  <c r="AV8" i="5"/>
  <c r="AV7" i="5"/>
  <c r="AV6" i="5"/>
  <c r="U58" i="5"/>
  <c r="U57" i="5"/>
  <c r="U56" i="5"/>
  <c r="U55" i="5"/>
  <c r="U54" i="5"/>
  <c r="U53" i="5"/>
  <c r="U52" i="5"/>
  <c r="U51" i="5"/>
  <c r="U50" i="5"/>
  <c r="U49" i="5"/>
  <c r="U48" i="5"/>
  <c r="L58" i="5"/>
  <c r="L57" i="5"/>
  <c r="L56" i="5"/>
  <c r="L55" i="5"/>
  <c r="L54" i="5"/>
  <c r="L53" i="5"/>
  <c r="L52" i="5"/>
  <c r="L51" i="5"/>
  <c r="L50" i="5"/>
  <c r="L49" i="5"/>
  <c r="L48" i="5"/>
  <c r="I58" i="5"/>
  <c r="I57" i="5"/>
  <c r="I56" i="5"/>
  <c r="I55" i="5"/>
  <c r="I54" i="5"/>
  <c r="I53" i="5"/>
  <c r="I52" i="5"/>
  <c r="I51" i="5"/>
  <c r="I50" i="5"/>
  <c r="I49" i="5"/>
  <c r="I48" i="5"/>
  <c r="F58" i="5"/>
  <c r="F57" i="5"/>
  <c r="F56" i="5"/>
  <c r="F55" i="5"/>
  <c r="F54" i="5"/>
  <c r="F53" i="5"/>
  <c r="F52" i="5"/>
  <c r="F51" i="5"/>
  <c r="F50" i="5"/>
  <c r="F49" i="5"/>
  <c r="F48" i="5"/>
  <c r="U44" i="5"/>
  <c r="U43" i="5"/>
  <c r="U42" i="5"/>
  <c r="U41" i="5"/>
  <c r="U40" i="5"/>
  <c r="U39" i="5"/>
  <c r="U38" i="5"/>
  <c r="U37" i="5"/>
  <c r="U36" i="5"/>
  <c r="U35" i="5"/>
  <c r="U34" i="5"/>
  <c r="U29" i="5"/>
  <c r="U28" i="5"/>
  <c r="U27" i="5"/>
  <c r="U26" i="5"/>
  <c r="U25" i="5"/>
  <c r="U24" i="5"/>
  <c r="U23" i="5"/>
  <c r="U22" i="5"/>
  <c r="U21" i="5"/>
  <c r="U20" i="5"/>
  <c r="U16" i="5"/>
  <c r="U15" i="5"/>
  <c r="U14" i="5"/>
  <c r="U13" i="5"/>
  <c r="U12" i="5"/>
  <c r="U11" i="5"/>
  <c r="U10" i="5"/>
  <c r="U9" i="5"/>
  <c r="U8" i="5"/>
  <c r="U7" i="5"/>
  <c r="U6" i="5"/>
  <c r="L29" i="5" l="1"/>
  <c r="L28" i="5"/>
  <c r="L27" i="5"/>
  <c r="L26" i="5"/>
  <c r="L25" i="5"/>
  <c r="L24" i="5"/>
  <c r="L23" i="5"/>
  <c r="L22" i="5"/>
  <c r="L21" i="5"/>
  <c r="L20" i="5"/>
  <c r="L44" i="5" l="1"/>
  <c r="I44" i="5"/>
  <c r="F44" i="5"/>
  <c r="L43" i="5"/>
  <c r="I43" i="5"/>
  <c r="F43" i="5"/>
  <c r="L42" i="5"/>
  <c r="I42" i="5"/>
  <c r="F42" i="5"/>
  <c r="L41" i="5"/>
  <c r="I41" i="5"/>
  <c r="F41" i="5"/>
  <c r="L40" i="5"/>
  <c r="I40" i="5"/>
  <c r="F40" i="5"/>
  <c r="L39" i="5"/>
  <c r="I39" i="5"/>
  <c r="F39" i="5"/>
  <c r="L38" i="5"/>
  <c r="I38" i="5"/>
  <c r="F38" i="5"/>
  <c r="L37" i="5"/>
  <c r="I37" i="5"/>
  <c r="F37" i="5"/>
  <c r="L36" i="5"/>
  <c r="I36" i="5"/>
  <c r="F36" i="5"/>
  <c r="L35" i="5"/>
  <c r="I35" i="5"/>
  <c r="F35" i="5"/>
  <c r="L34" i="5"/>
  <c r="I34" i="5"/>
  <c r="F34" i="5"/>
</calcChain>
</file>

<file path=xl/sharedStrings.xml><?xml version="1.0" encoding="utf-8"?>
<sst xmlns="http://schemas.openxmlformats.org/spreadsheetml/2006/main" count="609" uniqueCount="59">
  <si>
    <t>２３年度</t>
    <rPh sb="2" eb="4">
      <t>ネンド</t>
    </rPh>
    <phoneticPr fontId="2"/>
  </si>
  <si>
    <t>種別</t>
    <rPh sb="0" eb="2">
      <t>シュベツ</t>
    </rPh>
    <phoneticPr fontId="2"/>
  </si>
  <si>
    <t>内訳</t>
    <rPh sb="0" eb="2">
      <t>ウチワケ</t>
    </rPh>
    <phoneticPr fontId="2"/>
  </si>
  <si>
    <t>対象施設数</t>
    <rPh sb="0" eb="2">
      <t>タイショウ</t>
    </rPh>
    <rPh sb="2" eb="4">
      <t>シセツ</t>
    </rPh>
    <rPh sb="4" eb="5">
      <t>スウ</t>
    </rPh>
    <phoneticPr fontId="2"/>
  </si>
  <si>
    <t>提出数</t>
    <rPh sb="0" eb="2">
      <t>テイシュツ</t>
    </rPh>
    <rPh sb="2" eb="3">
      <t>スウ</t>
    </rPh>
    <phoneticPr fontId="2"/>
  </si>
  <si>
    <t>提出率</t>
    <rPh sb="0" eb="2">
      <t>テイシュツ</t>
    </rPh>
    <rPh sb="2" eb="3">
      <t>リツ</t>
    </rPh>
    <phoneticPr fontId="2"/>
  </si>
  <si>
    <t>施設数
合計</t>
    <rPh sb="0" eb="3">
      <t>シセツスウ</t>
    </rPh>
    <rPh sb="4" eb="6">
      <t>ゴウケイ</t>
    </rPh>
    <phoneticPr fontId="2"/>
  </si>
  <si>
    <t>提出数
合計</t>
    <rPh sb="0" eb="2">
      <t>テイシュツ</t>
    </rPh>
    <rPh sb="2" eb="3">
      <t>スウ</t>
    </rPh>
    <rPh sb="4" eb="6">
      <t>ゴウケイ</t>
    </rPh>
    <phoneticPr fontId="2"/>
  </si>
  <si>
    <t>合計
提出率</t>
    <rPh sb="0" eb="2">
      <t>ゴウケイ</t>
    </rPh>
    <rPh sb="3" eb="5">
      <t>テイシュツ</t>
    </rPh>
    <rPh sb="5" eb="6">
      <t>リツ</t>
    </rPh>
    <phoneticPr fontId="2"/>
  </si>
  <si>
    <t>医療機関</t>
    <rPh sb="0" eb="2">
      <t>イリョウ</t>
    </rPh>
    <rPh sb="2" eb="4">
      <t>キカン</t>
    </rPh>
    <phoneticPr fontId="2"/>
  </si>
  <si>
    <t>病院</t>
    <rPh sb="0" eb="2">
      <t>ビョウイン</t>
    </rPh>
    <phoneticPr fontId="2"/>
  </si>
  <si>
    <t>診療所</t>
    <rPh sb="0" eb="3">
      <t>シンリョウジョ</t>
    </rPh>
    <phoneticPr fontId="2"/>
  </si>
  <si>
    <t>歯科診療所</t>
    <rPh sb="0" eb="2">
      <t>シカ</t>
    </rPh>
    <rPh sb="2" eb="4">
      <t>シンリョウ</t>
    </rPh>
    <rPh sb="4" eb="5">
      <t>ジョ</t>
    </rPh>
    <phoneticPr fontId="2"/>
  </si>
  <si>
    <t>助産所</t>
    <rPh sb="0" eb="2">
      <t>ジョサン</t>
    </rPh>
    <rPh sb="2" eb="3">
      <t>ショ</t>
    </rPh>
    <phoneticPr fontId="2"/>
  </si>
  <si>
    <t>学校</t>
    <rPh sb="0" eb="2">
      <t>ガッコウ</t>
    </rPh>
    <phoneticPr fontId="2"/>
  </si>
  <si>
    <t>高校</t>
    <rPh sb="0" eb="2">
      <t>コウコウ</t>
    </rPh>
    <phoneticPr fontId="2"/>
  </si>
  <si>
    <t>大学・短大</t>
    <rPh sb="0" eb="2">
      <t>ダイガク</t>
    </rPh>
    <rPh sb="3" eb="5">
      <t>タンダイ</t>
    </rPh>
    <phoneticPr fontId="2"/>
  </si>
  <si>
    <t>その他</t>
    <rPh sb="2" eb="3">
      <t>タ</t>
    </rPh>
    <phoneticPr fontId="2"/>
  </si>
  <si>
    <t>施設</t>
    <rPh sb="0" eb="2">
      <t>シセツ</t>
    </rPh>
    <phoneticPr fontId="2"/>
  </si>
  <si>
    <t>市町村</t>
    <rPh sb="0" eb="3">
      <t>シチョウソン</t>
    </rPh>
    <phoneticPr fontId="2"/>
  </si>
  <si>
    <t>小中学校</t>
    <rPh sb="0" eb="1">
      <t>ショウ</t>
    </rPh>
    <rPh sb="1" eb="2">
      <t>チュウ</t>
    </rPh>
    <rPh sb="2" eb="4">
      <t>ガッコウ</t>
    </rPh>
    <phoneticPr fontId="2"/>
  </si>
  <si>
    <t>高齢者施設</t>
    <rPh sb="0" eb="3">
      <t>コウレイシャ</t>
    </rPh>
    <rPh sb="3" eb="5">
      <t>シセツ</t>
    </rPh>
    <phoneticPr fontId="2"/>
  </si>
  <si>
    <t>その他施設</t>
    <rPh sb="2" eb="3">
      <t>タ</t>
    </rPh>
    <rPh sb="3" eb="5">
      <t>シセツ</t>
    </rPh>
    <phoneticPr fontId="2"/>
  </si>
  <si>
    <t>全大阪</t>
    <rPh sb="0" eb="1">
      <t>ゼン</t>
    </rPh>
    <rPh sb="1" eb="3">
      <t>オオサカ</t>
    </rPh>
    <phoneticPr fontId="2"/>
  </si>
  <si>
    <t>２４年度</t>
    <rPh sb="2" eb="4">
      <t>ネンド</t>
    </rPh>
    <phoneticPr fontId="2"/>
  </si>
  <si>
    <t>平成23年度</t>
    <rPh sb="0" eb="2">
      <t>ヘイセイ</t>
    </rPh>
    <rPh sb="4" eb="5">
      <t>ネン</t>
    </rPh>
    <rPh sb="5" eb="6">
      <t>ド</t>
    </rPh>
    <phoneticPr fontId="2"/>
  </si>
  <si>
    <t>平成24年度</t>
    <rPh sb="0" eb="2">
      <t>ヘイセイ</t>
    </rPh>
    <rPh sb="4" eb="5">
      <t>ネン</t>
    </rPh>
    <rPh sb="5" eb="6">
      <t>ド</t>
    </rPh>
    <phoneticPr fontId="2"/>
  </si>
  <si>
    <t>平成25年度</t>
    <rPh sb="0" eb="2">
      <t>ヘイセイ</t>
    </rPh>
    <rPh sb="4" eb="5">
      <t>ネン</t>
    </rPh>
    <rPh sb="5" eb="6">
      <t>ド</t>
    </rPh>
    <phoneticPr fontId="2"/>
  </si>
  <si>
    <t>２５年度</t>
    <rPh sb="2" eb="4">
      <t>ネンド</t>
    </rPh>
    <phoneticPr fontId="2"/>
  </si>
  <si>
    <t>大阪府保健所(13保健所）</t>
    <rPh sb="0" eb="2">
      <t>オオサカ</t>
    </rPh>
    <rPh sb="2" eb="3">
      <t>フ</t>
    </rPh>
    <rPh sb="3" eb="6">
      <t>ホケンジョ</t>
    </rPh>
    <rPh sb="9" eb="11">
      <t>ホケン</t>
    </rPh>
    <rPh sb="11" eb="12">
      <t>ショ</t>
    </rPh>
    <phoneticPr fontId="2"/>
  </si>
  <si>
    <t>大阪市保健所</t>
    <rPh sb="0" eb="3">
      <t>オオサカシ</t>
    </rPh>
    <phoneticPr fontId="2"/>
  </si>
  <si>
    <t>堺市保健所</t>
    <rPh sb="0" eb="1">
      <t>サカイ</t>
    </rPh>
    <rPh sb="1" eb="2">
      <t>シ</t>
    </rPh>
    <phoneticPr fontId="2"/>
  </si>
  <si>
    <t>豊中市保健所</t>
    <rPh sb="0" eb="3">
      <t>トヨナカシ</t>
    </rPh>
    <phoneticPr fontId="2"/>
  </si>
  <si>
    <t>東大阪市保健所</t>
    <rPh sb="0" eb="4">
      <t>ヒガシオオサカシ</t>
    </rPh>
    <phoneticPr fontId="2"/>
  </si>
  <si>
    <t>高槻市保健所</t>
    <rPh sb="0" eb="3">
      <t>タカツキシ</t>
    </rPh>
    <phoneticPr fontId="2"/>
  </si>
  <si>
    <t>対象数</t>
    <rPh sb="0" eb="2">
      <t>タイショウ</t>
    </rPh>
    <rPh sb="2" eb="3">
      <t>スウ</t>
    </rPh>
    <phoneticPr fontId="2"/>
  </si>
  <si>
    <t xml:space="preserve"> </t>
    <phoneticPr fontId="2"/>
  </si>
  <si>
    <t>枚方市保健所</t>
    <rPh sb="0" eb="2">
      <t>ヒラカタ</t>
    </rPh>
    <rPh sb="2" eb="3">
      <t>シ</t>
    </rPh>
    <rPh sb="3" eb="5">
      <t>ホケン</t>
    </rPh>
    <phoneticPr fontId="2"/>
  </si>
  <si>
    <t xml:space="preserve"> </t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</si>
  <si>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</si>
  <si>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　「結核に係る定期健康診断実施報告書」提出数・提出率</t>
    <rPh sb="2" eb="4">
      <t>ケッカク</t>
    </rPh>
    <rPh sb="5" eb="6">
      <t>カカ</t>
    </rPh>
    <rPh sb="7" eb="9">
      <t>テイキ</t>
    </rPh>
    <rPh sb="9" eb="11">
      <t>ケンコウ</t>
    </rPh>
    <rPh sb="11" eb="13">
      <t>シンダン</t>
    </rPh>
    <rPh sb="13" eb="15">
      <t>ジッシ</t>
    </rPh>
    <rPh sb="15" eb="17">
      <t>ホウコク</t>
    </rPh>
    <rPh sb="17" eb="18">
      <t>ショ</t>
    </rPh>
    <rPh sb="19" eb="21">
      <t>テイシュツ</t>
    </rPh>
    <rPh sb="21" eb="22">
      <t>スウ</t>
    </rPh>
    <rPh sb="23" eb="25">
      <t>テイシュツ</t>
    </rPh>
    <rPh sb="25" eb="26">
      <t>リツ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</si>
  <si>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</si>
  <si>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 xml:space="preserve"> </t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</si>
  <si>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</si>
  <si>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２７年度</t>
    <rPh sb="2" eb="4">
      <t>ネンド</t>
    </rPh>
    <phoneticPr fontId="2"/>
  </si>
  <si>
    <t>２６年度</t>
    <rPh sb="2" eb="4">
      <t>ネンド</t>
    </rPh>
    <phoneticPr fontId="2"/>
  </si>
  <si>
    <t xml:space="preserve"> </t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</si>
  <si>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</si>
  <si>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２８年度</t>
    <rPh sb="2" eb="4">
      <t>ネンド</t>
    </rPh>
    <phoneticPr fontId="2"/>
  </si>
  <si>
    <t xml:space="preserve"> </t>
    <phoneticPr fontId="2"/>
  </si>
  <si>
    <t>２９年度</t>
    <rPh sb="2" eb="4">
      <t>ネンド</t>
    </rPh>
    <phoneticPr fontId="2"/>
  </si>
  <si>
    <t>３０年度</t>
    <rPh sb="2" eb="4">
      <t>ネンド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</si>
  <si>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</si>
  <si>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　</t>
    <phoneticPr fontId="2"/>
  </si>
  <si>
    <t>八尾市保健所</t>
    <rPh sb="0" eb="2">
      <t>ヤオ</t>
    </rPh>
    <rPh sb="2" eb="3">
      <t>シ</t>
    </rPh>
    <rPh sb="3" eb="5">
      <t>ホケン</t>
    </rPh>
    <phoneticPr fontId="2"/>
  </si>
  <si>
    <t>大阪府保健所(11保健所）</t>
    <rPh sb="0" eb="2">
      <t>オオサカ</t>
    </rPh>
    <rPh sb="2" eb="3">
      <t>フ</t>
    </rPh>
    <rPh sb="3" eb="6">
      <t>ホケンジョ</t>
    </rPh>
    <rPh sb="9" eb="11">
      <t>ホケン</t>
    </rPh>
    <rPh sb="11" eb="12">
      <t>ショ</t>
    </rPh>
    <phoneticPr fontId="2"/>
  </si>
  <si>
    <t>平成30年10月現在</t>
    <rPh sb="0" eb="2">
      <t>ヘイセイ</t>
    </rPh>
    <rPh sb="4" eb="5">
      <t>ネン</t>
    </rPh>
    <rPh sb="7" eb="8">
      <t>ツキ</t>
    </rPh>
    <rPh sb="8" eb="10">
      <t>ゲンザイ</t>
    </rPh>
    <phoneticPr fontId="2"/>
  </si>
  <si>
    <t>平成31年2月10日時点</t>
    <rPh sb="0" eb="2">
      <t>ヘイセイ</t>
    </rPh>
    <rPh sb="4" eb="5">
      <t>ネン</t>
    </rPh>
    <rPh sb="6" eb="7">
      <t>ガツ</t>
    </rPh>
    <rPh sb="9" eb="10">
      <t>ニチ</t>
    </rPh>
    <rPh sb="10" eb="12">
      <t>ジテン</t>
    </rPh>
    <phoneticPr fontId="2"/>
  </si>
  <si>
    <t>結核に係る定期健康診断実施報告書の提出状況について</t>
    <rPh sb="0" eb="2">
      <t>ケッカク</t>
    </rPh>
    <rPh sb="3" eb="4">
      <t>カカ</t>
    </rPh>
    <rPh sb="5" eb="7">
      <t>テイキ</t>
    </rPh>
    <rPh sb="7" eb="9">
      <t>ケンコウ</t>
    </rPh>
    <rPh sb="9" eb="11">
      <t>シンダン</t>
    </rPh>
    <rPh sb="11" eb="13">
      <t>ジッシ</t>
    </rPh>
    <rPh sb="13" eb="15">
      <t>ホウコク</t>
    </rPh>
    <rPh sb="15" eb="16">
      <t>ショ</t>
    </rPh>
    <rPh sb="17" eb="19">
      <t>テイシュツ</t>
    </rPh>
    <rPh sb="19" eb="21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</si>
</sst>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9" fillId="0" borderId="0"/>
    <xf numFmtId="0" fontId="1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  <xf numFmtId="9" fontId="1" fillId="0" borderId="0" applyFont="0" applyFill="0" applyBorder="0" applyAlignment="0" applyProtection="0">
      <alignment vertical="center"/>
    </xf>
  </cellStyleXfs>
  <cellXfs count="257">
    <xf numFmtId="0" fontId="0" fillId="0" borderId="0" xfId="0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0" fillId="0" borderId="5" xfId="0" applyFill="1" applyBorder="1">
      <alignment vertical="center"/>
    </xf>
    <xf numFmtId="176" fontId="0" fillId="0" borderId="5" xfId="0" applyNumberFormat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176" fontId="0" fillId="0" borderId="2" xfId="0" applyNumberFormat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0" fontId="0" fillId="0" borderId="2" xfId="0" applyFill="1" applyBorder="1" applyAlignment="1">
      <alignment vertical="center" wrapText="1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7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8" fillId="0" borderId="4" xfId="0" applyFont="1" applyFill="1" applyBorder="1">
      <alignment vertical="center"/>
    </xf>
    <xf numFmtId="38" fontId="0" fillId="0" borderId="0" xfId="1" applyFont="1">
      <alignment vertical="center"/>
    </xf>
    <xf numFmtId="38" fontId="5" fillId="0" borderId="5" xfId="1" applyFont="1" applyFill="1" applyBorder="1">
      <alignment vertical="center"/>
    </xf>
    <xf numFmtId="38" fontId="5" fillId="0" borderId="3" xfId="1" applyFont="1" applyFill="1" applyBorder="1">
      <alignment vertical="center"/>
    </xf>
    <xf numFmtId="38" fontId="5" fillId="0" borderId="1" xfId="1" applyFont="1" applyFill="1" applyBorder="1">
      <alignment vertical="center"/>
    </xf>
    <xf numFmtId="38" fontId="5" fillId="0" borderId="4" xfId="1" applyFont="1" applyFill="1" applyBorder="1">
      <alignment vertical="center"/>
    </xf>
    <xf numFmtId="38" fontId="5" fillId="0" borderId="2" xfId="1" applyFont="1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38" fontId="0" fillId="0" borderId="3" xfId="0" applyNumberFormat="1" applyFill="1" applyBorder="1">
      <alignment vertical="center"/>
    </xf>
    <xf numFmtId="38" fontId="0" fillId="0" borderId="1" xfId="0" applyNumberFormat="1" applyFill="1" applyBorder="1">
      <alignment vertical="center"/>
    </xf>
    <xf numFmtId="38" fontId="0" fillId="0" borderId="4" xfId="0" applyNumberFormat="1" applyFill="1" applyBorder="1">
      <alignment vertical="center"/>
    </xf>
    <xf numFmtId="38" fontId="0" fillId="0" borderId="5" xfId="0" applyNumberFormat="1" applyFill="1" applyBorder="1">
      <alignment vertical="center"/>
    </xf>
    <xf numFmtId="38" fontId="0" fillId="0" borderId="2" xfId="0" applyNumberFormat="1" applyFill="1" applyBorder="1">
      <alignment vertical="center"/>
    </xf>
    <xf numFmtId="38" fontId="0" fillId="0" borderId="3" xfId="1" applyFont="1" applyBorder="1" applyProtection="1">
      <alignment vertical="center"/>
    </xf>
    <xf numFmtId="38" fontId="0" fillId="0" borderId="1" xfId="1" applyFont="1" applyBorder="1" applyProtection="1">
      <alignment vertical="center"/>
    </xf>
    <xf numFmtId="38" fontId="0" fillId="0" borderId="4" xfId="1" applyFont="1" applyBorder="1" applyProtection="1">
      <alignment vertical="center"/>
    </xf>
    <xf numFmtId="38" fontId="0" fillId="0" borderId="5" xfId="1" applyFont="1" applyFill="1" applyBorder="1" applyProtection="1">
      <alignment vertical="center"/>
    </xf>
    <xf numFmtId="38" fontId="0" fillId="0" borderId="5" xfId="1" applyFont="1" applyBorder="1" applyProtection="1">
      <alignment vertical="center"/>
    </xf>
    <xf numFmtId="38" fontId="0" fillId="0" borderId="2" xfId="1" applyFont="1" applyBorder="1" applyProtection="1">
      <alignment vertical="center"/>
    </xf>
    <xf numFmtId="176" fontId="5" fillId="0" borderId="3" xfId="0" applyNumberFormat="1" applyFont="1" applyFill="1" applyBorder="1">
      <alignment vertical="center"/>
    </xf>
    <xf numFmtId="176" fontId="5" fillId="0" borderId="1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176" fontId="5" fillId="0" borderId="5" xfId="0" applyNumberFormat="1" applyFont="1" applyFill="1" applyBorder="1">
      <alignment vertical="center"/>
    </xf>
    <xf numFmtId="176" fontId="5" fillId="0" borderId="2" xfId="0" applyNumberFormat="1" applyFont="1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38" fontId="5" fillId="0" borderId="2" xfId="1" applyFont="1" applyBorder="1" applyAlignment="1">
      <alignment horizontal="center" vertical="center" shrinkToFit="1"/>
    </xf>
    <xf numFmtId="38" fontId="6" fillId="0" borderId="2" xfId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0" fillId="0" borderId="3" xfId="1" applyNumberFormat="1" applyFont="1" applyBorder="1" applyProtection="1">
      <alignment vertical="center"/>
    </xf>
    <xf numFmtId="38" fontId="0" fillId="0" borderId="5" xfId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38" fontId="12" fillId="0" borderId="0" xfId="1" applyFont="1" applyFill="1">
      <alignment vertical="center"/>
    </xf>
    <xf numFmtId="0" fontId="12" fillId="0" borderId="0" xfId="0" applyFont="1" applyFill="1">
      <alignment vertical="center"/>
    </xf>
    <xf numFmtId="176" fontId="13" fillId="0" borderId="10" xfId="0" applyNumberFormat="1" applyFont="1" applyFill="1" applyBorder="1">
      <alignment vertical="center"/>
    </xf>
    <xf numFmtId="176" fontId="13" fillId="0" borderId="2" xfId="9" applyNumberFormat="1" applyFont="1" applyFill="1" applyBorder="1">
      <alignment vertical="center"/>
    </xf>
    <xf numFmtId="38" fontId="13" fillId="0" borderId="2" xfId="1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3" xfId="0" applyFont="1" applyFill="1" applyBorder="1">
      <alignment vertical="center"/>
    </xf>
    <xf numFmtId="38" fontId="13" fillId="0" borderId="1" xfId="1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5" xfId="0" applyFont="1" applyFill="1" applyBorder="1">
      <alignment vertical="center"/>
    </xf>
    <xf numFmtId="0" fontId="13" fillId="0" borderId="2" xfId="0" applyFont="1" applyFill="1" applyBorder="1">
      <alignment vertical="center"/>
    </xf>
    <xf numFmtId="176" fontId="13" fillId="0" borderId="3" xfId="0" applyNumberFormat="1" applyFont="1" applyFill="1" applyBorder="1">
      <alignment vertical="center"/>
    </xf>
    <xf numFmtId="176" fontId="13" fillId="0" borderId="1" xfId="0" applyNumberFormat="1" applyFont="1" applyFill="1" applyBorder="1">
      <alignment vertical="center"/>
    </xf>
    <xf numFmtId="176" fontId="13" fillId="0" borderId="4" xfId="0" applyNumberFormat="1" applyFont="1" applyFill="1" applyBorder="1">
      <alignment vertical="center"/>
    </xf>
    <xf numFmtId="176" fontId="13" fillId="0" borderId="5" xfId="0" applyNumberFormat="1" applyFont="1" applyFill="1" applyBorder="1">
      <alignment vertical="center"/>
    </xf>
    <xf numFmtId="176" fontId="13" fillId="0" borderId="2" xfId="0" applyNumberFormat="1" applyFont="1" applyFill="1" applyBorder="1">
      <alignment vertical="center"/>
    </xf>
    <xf numFmtId="38" fontId="14" fillId="0" borderId="0" xfId="1" applyFont="1" applyFill="1">
      <alignment vertical="center"/>
    </xf>
    <xf numFmtId="0" fontId="14" fillId="0" borderId="0" xfId="0" applyFont="1" applyFill="1">
      <alignment vertical="center"/>
    </xf>
    <xf numFmtId="9" fontId="13" fillId="0" borderId="4" xfId="0" applyNumberFormat="1" applyFont="1" applyFill="1" applyBorder="1">
      <alignment vertical="center"/>
    </xf>
    <xf numFmtId="0" fontId="16" fillId="0" borderId="3" xfId="0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16" fillId="0" borderId="4" xfId="0" applyFont="1" applyFill="1" applyBorder="1">
      <alignment vertical="center"/>
    </xf>
    <xf numFmtId="0" fontId="16" fillId="0" borderId="5" xfId="0" applyFont="1" applyFill="1" applyBorder="1">
      <alignment vertical="center"/>
    </xf>
    <xf numFmtId="0" fontId="16" fillId="0" borderId="2" xfId="0" applyFont="1" applyFill="1" applyBorder="1">
      <alignment vertical="center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5" xfId="0" applyFont="1" applyFill="1" applyBorder="1">
      <alignment vertical="center"/>
    </xf>
    <xf numFmtId="0" fontId="14" fillId="0" borderId="0" xfId="0" applyFont="1" applyFill="1" applyAlignment="1">
      <alignment vertical="center" shrinkToFit="1"/>
    </xf>
    <xf numFmtId="0" fontId="14" fillId="0" borderId="2" xfId="0" applyFont="1" applyFill="1" applyBorder="1" applyAlignment="1">
      <alignment vertical="center" shrinkToFit="1"/>
    </xf>
    <xf numFmtId="0" fontId="14" fillId="0" borderId="2" xfId="0" applyFont="1" applyFill="1" applyBorder="1" applyAlignment="1">
      <alignment horizontal="center" vertical="center" shrinkToFit="1"/>
    </xf>
    <xf numFmtId="38" fontId="13" fillId="0" borderId="3" xfId="1" applyFont="1" applyFill="1" applyBorder="1">
      <alignment vertical="center"/>
    </xf>
    <xf numFmtId="38" fontId="13" fillId="0" borderId="4" xfId="1" applyFont="1" applyFill="1" applyBorder="1">
      <alignment vertical="center"/>
    </xf>
    <xf numFmtId="38" fontId="13" fillId="0" borderId="5" xfId="1" applyFont="1" applyFill="1" applyBorder="1">
      <alignment vertical="center"/>
    </xf>
    <xf numFmtId="38" fontId="13" fillId="0" borderId="2" xfId="1" applyFont="1" applyFill="1" applyBorder="1">
      <alignment vertical="center"/>
    </xf>
    <xf numFmtId="0" fontId="14" fillId="0" borderId="0" xfId="0" applyFont="1" applyFill="1" applyBorder="1" applyAlignment="1">
      <alignment horizontal="center" vertical="center" shrinkToFit="1"/>
    </xf>
    <xf numFmtId="176" fontId="13" fillId="0" borderId="3" xfId="9" applyNumberFormat="1" applyFont="1" applyFill="1" applyBorder="1">
      <alignment vertical="center"/>
    </xf>
    <xf numFmtId="176" fontId="13" fillId="0" borderId="1" xfId="9" applyNumberFormat="1" applyFont="1" applyFill="1" applyBorder="1">
      <alignment vertical="center"/>
    </xf>
    <xf numFmtId="176" fontId="13" fillId="0" borderId="4" xfId="9" applyNumberFormat="1" applyFont="1" applyFill="1" applyBorder="1">
      <alignment vertical="center"/>
    </xf>
    <xf numFmtId="176" fontId="13" fillId="0" borderId="5" xfId="9" applyNumberFormat="1" applyFont="1" applyFill="1" applyBorder="1">
      <alignment vertical="center"/>
    </xf>
    <xf numFmtId="0" fontId="13" fillId="0" borderId="3" xfId="9" applyFont="1" applyFill="1" applyBorder="1">
      <alignment vertical="center"/>
    </xf>
    <xf numFmtId="0" fontId="13" fillId="0" borderId="1" xfId="9" applyFont="1" applyFill="1" applyBorder="1">
      <alignment vertical="center"/>
    </xf>
    <xf numFmtId="0" fontId="13" fillId="0" borderId="4" xfId="9" applyFont="1" applyFill="1" applyBorder="1">
      <alignment vertical="center"/>
    </xf>
    <xf numFmtId="0" fontId="13" fillId="0" borderId="5" xfId="9" applyFont="1" applyFill="1" applyBorder="1">
      <alignment vertical="center"/>
    </xf>
    <xf numFmtId="0" fontId="13" fillId="0" borderId="2" xfId="9" applyFont="1" applyFill="1" applyBorder="1">
      <alignment vertical="center"/>
    </xf>
    <xf numFmtId="0" fontId="11" fillId="0" borderId="3" xfId="4" applyFont="1" applyFill="1" applyBorder="1">
      <alignment vertical="center"/>
    </xf>
    <xf numFmtId="0" fontId="11" fillId="0" borderId="1" xfId="4" applyFont="1" applyFill="1" applyBorder="1">
      <alignment vertical="center"/>
    </xf>
    <xf numFmtId="0" fontId="11" fillId="0" borderId="4" xfId="4" applyFont="1" applyFill="1" applyBorder="1">
      <alignment vertical="center"/>
    </xf>
    <xf numFmtId="0" fontId="11" fillId="0" borderId="5" xfId="4" applyFont="1" applyFill="1" applyBorder="1">
      <alignment vertical="center"/>
    </xf>
    <xf numFmtId="0" fontId="11" fillId="0" borderId="2" xfId="4" applyFont="1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38" fontId="14" fillId="0" borderId="0" xfId="1" applyFont="1">
      <alignment vertical="center"/>
    </xf>
    <xf numFmtId="0" fontId="14" fillId="0" borderId="0" xfId="0" applyFont="1">
      <alignment vertical="center"/>
    </xf>
    <xf numFmtId="0" fontId="13" fillId="0" borderId="0" xfId="0" applyFont="1" applyBorder="1" applyAlignment="1">
      <alignment horizontal="center" vertical="center" shrinkToFit="1"/>
    </xf>
    <xf numFmtId="176" fontId="13" fillId="0" borderId="0" xfId="0" applyNumberFormat="1" applyFont="1" applyFill="1" applyBorder="1">
      <alignment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17" fillId="0" borderId="1" xfId="4" applyFont="1" applyFill="1" applyBorder="1">
      <alignment vertical="center"/>
    </xf>
    <xf numFmtId="0" fontId="18" fillId="0" borderId="0" xfId="0" applyFont="1" applyFill="1">
      <alignment vertical="center"/>
    </xf>
    <xf numFmtId="0" fontId="13" fillId="0" borderId="0" xfId="0" applyFont="1" applyFill="1">
      <alignment vertical="center"/>
    </xf>
    <xf numFmtId="38" fontId="13" fillId="0" borderId="1" xfId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4" fillId="0" borderId="1" xfId="1" applyNumberFormat="1" applyFont="1" applyFill="1" applyBorder="1" applyProtection="1">
      <alignment vertical="center"/>
    </xf>
    <xf numFmtId="38" fontId="14" fillId="0" borderId="1" xfId="1" applyNumberFormat="1" applyFont="1" applyFill="1" applyBorder="1" applyProtection="1">
      <alignment vertical="center"/>
    </xf>
    <xf numFmtId="0" fontId="14" fillId="0" borderId="3" xfId="1" applyNumberFormat="1" applyFont="1" applyFill="1" applyBorder="1" applyProtection="1">
      <alignment vertical="center"/>
    </xf>
    <xf numFmtId="38" fontId="14" fillId="0" borderId="1" xfId="1" applyFont="1" applyFill="1" applyBorder="1" applyProtection="1">
      <alignment vertical="center"/>
    </xf>
    <xf numFmtId="38" fontId="14" fillId="0" borderId="4" xfId="1" applyFont="1" applyFill="1" applyBorder="1" applyProtection="1">
      <alignment vertical="center"/>
    </xf>
    <xf numFmtId="38" fontId="14" fillId="0" borderId="5" xfId="1" applyFont="1" applyFill="1" applyBorder="1" applyProtection="1">
      <alignment vertical="center"/>
    </xf>
    <xf numFmtId="38" fontId="14" fillId="0" borderId="2" xfId="1" applyFont="1" applyFill="1" applyBorder="1" applyProtection="1">
      <alignment vertical="center"/>
    </xf>
    <xf numFmtId="38" fontId="14" fillId="0" borderId="3" xfId="1" applyFont="1" applyFill="1" applyBorder="1" applyProtection="1">
      <alignment vertical="center"/>
    </xf>
    <xf numFmtId="176" fontId="13" fillId="0" borderId="1" xfId="12" applyNumberFormat="1" applyFont="1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vertical="center" shrinkToFit="1"/>
    </xf>
    <xf numFmtId="0" fontId="13" fillId="0" borderId="12" xfId="0" applyFont="1" applyFill="1" applyBorder="1" applyAlignment="1">
      <alignment horizontal="center" vertical="center" shrinkToFit="1"/>
    </xf>
    <xf numFmtId="176" fontId="13" fillId="0" borderId="13" xfId="0" applyNumberFormat="1" applyFont="1" applyFill="1" applyBorder="1">
      <alignment vertical="center"/>
    </xf>
    <xf numFmtId="176" fontId="13" fillId="0" borderId="6" xfId="0" applyNumberFormat="1" applyFont="1" applyFill="1" applyBorder="1">
      <alignment vertical="center"/>
    </xf>
    <xf numFmtId="176" fontId="13" fillId="0" borderId="14" xfId="0" applyNumberFormat="1" applyFont="1" applyFill="1" applyBorder="1">
      <alignment vertical="center"/>
    </xf>
    <xf numFmtId="176" fontId="13" fillId="0" borderId="15" xfId="0" applyNumberFormat="1" applyFont="1" applyFill="1" applyBorder="1">
      <alignment vertical="center"/>
    </xf>
    <xf numFmtId="176" fontId="13" fillId="0" borderId="12" xfId="0" applyNumberFormat="1" applyFont="1" applyFill="1" applyBorder="1">
      <alignment vertical="center"/>
    </xf>
    <xf numFmtId="176" fontId="13" fillId="0" borderId="6" xfId="12" applyNumberFormat="1" applyFont="1" applyFill="1" applyBorder="1">
      <alignment vertical="center"/>
    </xf>
    <xf numFmtId="176" fontId="13" fillId="0" borderId="16" xfId="0" applyNumberFormat="1" applyFont="1" applyFill="1" applyBorder="1">
      <alignment vertical="center"/>
    </xf>
    <xf numFmtId="176" fontId="13" fillId="0" borderId="13" xfId="9" applyNumberFormat="1" applyFont="1" applyFill="1" applyBorder="1">
      <alignment vertical="center"/>
    </xf>
    <xf numFmtId="176" fontId="13" fillId="0" borderId="6" xfId="9" applyNumberFormat="1" applyFont="1" applyFill="1" applyBorder="1">
      <alignment vertical="center"/>
    </xf>
    <xf numFmtId="176" fontId="13" fillId="0" borderId="14" xfId="9" applyNumberFormat="1" applyFont="1" applyFill="1" applyBorder="1">
      <alignment vertical="center"/>
    </xf>
    <xf numFmtId="176" fontId="13" fillId="0" borderId="15" xfId="9" applyNumberFormat="1" applyFont="1" applyFill="1" applyBorder="1">
      <alignment vertical="center"/>
    </xf>
    <xf numFmtId="176" fontId="13" fillId="0" borderId="12" xfId="9" applyNumberFormat="1" applyFont="1" applyFill="1" applyBorder="1">
      <alignment vertical="center"/>
    </xf>
    <xf numFmtId="0" fontId="13" fillId="0" borderId="6" xfId="0" applyFont="1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0" borderId="0" xfId="0" applyFill="1" applyAlignment="1">
      <alignment vertical="center" shrinkToFit="1"/>
    </xf>
    <xf numFmtId="0" fontId="19" fillId="0" borderId="0" xfId="0" applyFont="1" applyFill="1">
      <alignment vertical="center"/>
    </xf>
    <xf numFmtId="0" fontId="20" fillId="0" borderId="0" xfId="0" applyFont="1">
      <alignment vertical="center"/>
    </xf>
    <xf numFmtId="0" fontId="21" fillId="0" borderId="0" xfId="0" applyFont="1" applyFill="1">
      <alignment vertical="center"/>
    </xf>
    <xf numFmtId="0" fontId="23" fillId="0" borderId="3" xfId="0" applyFont="1" applyFill="1" applyBorder="1">
      <alignment vertical="center"/>
    </xf>
    <xf numFmtId="176" fontId="23" fillId="0" borderId="3" xfId="9" applyNumberFormat="1" applyFont="1" applyFill="1" applyBorder="1">
      <alignment vertical="center"/>
    </xf>
    <xf numFmtId="0" fontId="23" fillId="0" borderId="1" xfId="0" applyFont="1" applyFill="1" applyBorder="1">
      <alignment vertical="center"/>
    </xf>
    <xf numFmtId="176" fontId="23" fillId="0" borderId="1" xfId="9" applyNumberFormat="1" applyFont="1" applyFill="1" applyBorder="1">
      <alignment vertical="center"/>
    </xf>
    <xf numFmtId="0" fontId="23" fillId="0" borderId="4" xfId="0" applyFont="1" applyFill="1" applyBorder="1">
      <alignment vertical="center"/>
    </xf>
    <xf numFmtId="176" fontId="23" fillId="0" borderId="4" xfId="9" applyNumberFormat="1" applyFont="1" applyFill="1" applyBorder="1">
      <alignment vertical="center"/>
    </xf>
    <xf numFmtId="0" fontId="23" fillId="0" borderId="5" xfId="0" applyFont="1" applyFill="1" applyBorder="1">
      <alignment vertical="center"/>
    </xf>
    <xf numFmtId="176" fontId="23" fillId="0" borderId="5" xfId="9" applyNumberFormat="1" applyFont="1" applyFill="1" applyBorder="1">
      <alignment vertical="center"/>
    </xf>
    <xf numFmtId="0" fontId="23" fillId="0" borderId="2" xfId="0" applyFont="1" applyFill="1" applyBorder="1">
      <alignment vertical="center"/>
    </xf>
    <xf numFmtId="176" fontId="23" fillId="0" borderId="2" xfId="9" applyNumberFormat="1" applyFont="1" applyFill="1" applyBorder="1">
      <alignment vertical="center"/>
    </xf>
    <xf numFmtId="38" fontId="22" fillId="0" borderId="3" xfId="0" applyNumberFormat="1" applyFont="1" applyFill="1" applyBorder="1">
      <alignment vertical="center"/>
    </xf>
    <xf numFmtId="38" fontId="22" fillId="0" borderId="1" xfId="0" applyNumberFormat="1" applyFont="1" applyFill="1" applyBorder="1">
      <alignment vertical="center"/>
    </xf>
    <xf numFmtId="38" fontId="22" fillId="0" borderId="4" xfId="0" applyNumberFormat="1" applyFont="1" applyFill="1" applyBorder="1">
      <alignment vertical="center"/>
    </xf>
    <xf numFmtId="38" fontId="22" fillId="0" borderId="5" xfId="0" applyNumberFormat="1" applyFont="1" applyFill="1" applyBorder="1">
      <alignment vertical="center"/>
    </xf>
    <xf numFmtId="38" fontId="22" fillId="0" borderId="2" xfId="0" applyNumberFormat="1" applyFont="1" applyFill="1" applyBorder="1">
      <alignment vertical="center"/>
    </xf>
    <xf numFmtId="176" fontId="22" fillId="0" borderId="3" xfId="0" applyNumberFormat="1" applyFont="1" applyFill="1" applyBorder="1">
      <alignment vertical="center"/>
    </xf>
    <xf numFmtId="176" fontId="22" fillId="0" borderId="1" xfId="0" applyNumberFormat="1" applyFont="1" applyFill="1" applyBorder="1">
      <alignment vertical="center"/>
    </xf>
    <xf numFmtId="176" fontId="22" fillId="0" borderId="4" xfId="0" applyNumberFormat="1" applyFont="1" applyFill="1" applyBorder="1">
      <alignment vertical="center"/>
    </xf>
    <xf numFmtId="176" fontId="22" fillId="0" borderId="5" xfId="0" applyNumberFormat="1" applyFont="1" applyFill="1" applyBorder="1">
      <alignment vertical="center"/>
    </xf>
    <xf numFmtId="176" fontId="22" fillId="0" borderId="2" xfId="0" applyNumberFormat="1" applyFont="1" applyFill="1" applyBorder="1">
      <alignment vertical="center"/>
    </xf>
    <xf numFmtId="38" fontId="22" fillId="0" borderId="5" xfId="1" applyFont="1" applyFill="1" applyBorder="1" applyAlignment="1">
      <alignment horizontal="center" vertical="center"/>
    </xf>
    <xf numFmtId="176" fontId="22" fillId="0" borderId="5" xfId="0" applyNumberFormat="1" applyFont="1" applyFill="1" applyBorder="1" applyAlignment="1">
      <alignment horizontal="center" vertical="center"/>
    </xf>
    <xf numFmtId="176" fontId="0" fillId="0" borderId="8" xfId="0" applyNumberFormat="1" applyFill="1" applyBorder="1" applyAlignment="1">
      <alignment horizontal="center" vertical="center"/>
    </xf>
    <xf numFmtId="176" fontId="0" fillId="0" borderId="9" xfId="0" applyNumberForma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38" fontId="0" fillId="0" borderId="3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22" fillId="0" borderId="3" xfId="1" applyFont="1" applyFill="1" applyBorder="1" applyAlignment="1">
      <alignment horizontal="center" vertical="center"/>
    </xf>
    <xf numFmtId="38" fontId="22" fillId="0" borderId="1" xfId="1" applyFont="1" applyFill="1" applyBorder="1" applyAlignment="1">
      <alignment horizontal="center" vertical="center"/>
    </xf>
    <xf numFmtId="38" fontId="22" fillId="0" borderId="4" xfId="1" applyFont="1" applyFill="1" applyBorder="1" applyAlignment="1">
      <alignment horizontal="center" vertical="center"/>
    </xf>
    <xf numFmtId="176" fontId="22" fillId="0" borderId="8" xfId="0" applyNumberFormat="1" applyFont="1" applyFill="1" applyBorder="1" applyAlignment="1">
      <alignment horizontal="center" vertical="center"/>
    </xf>
    <xf numFmtId="176" fontId="22" fillId="0" borderId="10" xfId="0" applyNumberFormat="1" applyFont="1" applyFill="1" applyBorder="1" applyAlignment="1">
      <alignment horizontal="center" vertical="center"/>
    </xf>
    <xf numFmtId="176" fontId="22" fillId="0" borderId="9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</cellXfs>
  <cellStyles count="13">
    <cellStyle name="パーセント" xfId="12" builtinId="5"/>
    <cellStyle name="桁区切り" xfId="1" builtinId="6"/>
    <cellStyle name="桁区切り 2" xfId="3"/>
    <cellStyle name="桁区切り 2 2" xfId="6"/>
    <cellStyle name="桁区切り 2 3" xfId="10"/>
    <cellStyle name="桁区切り 3" xfId="5"/>
    <cellStyle name="標準" xfId="0" builtinId="0"/>
    <cellStyle name="標準 2" xfId="2"/>
    <cellStyle name="標準 2 2" xfId="7"/>
    <cellStyle name="標準 2 3" xfId="9"/>
    <cellStyle name="標準 3" xfId="4"/>
    <cellStyle name="標準 4" xfId="11"/>
    <cellStyle name="標準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81"/>
  <sheetViews>
    <sheetView zoomScaleNormal="100" workbookViewId="0">
      <selection activeCell="F71" sqref="F71:I81"/>
    </sheetView>
  </sheetViews>
  <sheetFormatPr defaultRowHeight="13.5" x14ac:dyDescent="0.15"/>
  <cols>
    <col min="1" max="1" width="7.75" bestFit="1" customWidth="1"/>
    <col min="3" max="3" width="11" bestFit="1" customWidth="1"/>
    <col min="4" max="4" width="8.875" customWidth="1"/>
    <col min="5" max="5" width="7.5" customWidth="1"/>
    <col min="6" max="7" width="8.5" customWidth="1"/>
    <col min="8" max="8" width="11" bestFit="1" customWidth="1"/>
    <col min="9" max="9" width="8.5" customWidth="1"/>
    <col min="10" max="10" width="7.125" bestFit="1" customWidth="1"/>
    <col min="11" max="12" width="8.5" customWidth="1"/>
    <col min="13" max="13" width="11" bestFit="1" customWidth="1"/>
    <col min="14" max="14" width="8.5" customWidth="1"/>
    <col min="15" max="15" width="7.125" bestFit="1" customWidth="1"/>
  </cols>
  <sheetData>
    <row r="2" spans="1:15" ht="21" customHeight="1" x14ac:dyDescent="0.15">
      <c r="A2" s="236" t="s">
        <v>40</v>
      </c>
      <c r="B2" s="236"/>
      <c r="C2" s="236"/>
      <c r="D2" s="236"/>
      <c r="E2" s="236"/>
      <c r="F2" s="236"/>
      <c r="G2" s="236"/>
      <c r="H2" s="236"/>
      <c r="I2" s="236"/>
    </row>
    <row r="3" spans="1:15" x14ac:dyDescent="0.15">
      <c r="A3" t="s">
        <v>23</v>
      </c>
      <c r="N3" s="75" t="s">
        <v>56</v>
      </c>
    </row>
    <row r="4" spans="1:15" ht="27.75" thickBot="1" x14ac:dyDescent="0.2">
      <c r="A4" s="222" t="s">
        <v>0</v>
      </c>
      <c r="B4" s="1" t="s">
        <v>1</v>
      </c>
      <c r="C4" s="2" t="s">
        <v>2</v>
      </c>
      <c r="D4" s="2" t="s">
        <v>5</v>
      </c>
      <c r="E4" s="3" t="s">
        <v>8</v>
      </c>
      <c r="F4" s="210" t="s">
        <v>24</v>
      </c>
      <c r="G4" s="20" t="s">
        <v>1</v>
      </c>
      <c r="H4" s="26" t="s">
        <v>2</v>
      </c>
      <c r="I4" s="26" t="s">
        <v>5</v>
      </c>
      <c r="J4" s="3" t="s">
        <v>8</v>
      </c>
      <c r="K4" s="210" t="s">
        <v>28</v>
      </c>
      <c r="L4" s="20" t="s">
        <v>1</v>
      </c>
      <c r="M4" s="47" t="s">
        <v>2</v>
      </c>
      <c r="N4" s="47" t="s">
        <v>5</v>
      </c>
      <c r="O4" s="3" t="s">
        <v>8</v>
      </c>
    </row>
    <row r="5" spans="1:15" ht="14.25" thickTop="1" x14ac:dyDescent="0.15">
      <c r="A5" s="222"/>
      <c r="B5" s="223" t="s">
        <v>9</v>
      </c>
      <c r="C5" s="4" t="s">
        <v>10</v>
      </c>
      <c r="D5" s="5">
        <v>0.66294227188081933</v>
      </c>
      <c r="E5" s="218">
        <v>0.13163118625504827</v>
      </c>
      <c r="F5" s="210"/>
      <c r="G5" s="209" t="s">
        <v>9</v>
      </c>
      <c r="H5" s="15" t="s">
        <v>10</v>
      </c>
      <c r="I5" s="21">
        <v>0.77365491651205942</v>
      </c>
      <c r="J5" s="220">
        <v>0.26787181594083814</v>
      </c>
      <c r="K5" s="210"/>
      <c r="L5" s="209" t="s">
        <v>9</v>
      </c>
      <c r="M5" s="15" t="s">
        <v>10</v>
      </c>
      <c r="N5" s="21">
        <v>0.79477611940298509</v>
      </c>
      <c r="O5" s="202">
        <v>0.26918584678804536</v>
      </c>
    </row>
    <row r="6" spans="1:15" x14ac:dyDescent="0.15">
      <c r="A6" s="222"/>
      <c r="B6" s="222"/>
      <c r="C6" s="6" t="s">
        <v>11</v>
      </c>
      <c r="D6" s="7">
        <v>0.13053892215568863</v>
      </c>
      <c r="E6" s="225"/>
      <c r="F6" s="210"/>
      <c r="G6" s="210"/>
      <c r="H6" s="12" t="s">
        <v>11</v>
      </c>
      <c r="I6" s="19">
        <v>0.3078853046594982</v>
      </c>
      <c r="J6" s="233"/>
      <c r="K6" s="210"/>
      <c r="L6" s="210"/>
      <c r="M6" s="12" t="s">
        <v>11</v>
      </c>
      <c r="N6" s="19">
        <v>0.31079947261177032</v>
      </c>
      <c r="O6" s="204"/>
    </row>
    <row r="7" spans="1:15" x14ac:dyDescent="0.15">
      <c r="A7" s="222"/>
      <c r="B7" s="222"/>
      <c r="C7" s="6" t="s">
        <v>12</v>
      </c>
      <c r="D7" s="7">
        <v>8.168091686374386E-2</v>
      </c>
      <c r="E7" s="225"/>
      <c r="F7" s="210"/>
      <c r="G7" s="210"/>
      <c r="H7" s="12" t="s">
        <v>12</v>
      </c>
      <c r="I7" s="19">
        <v>0.15933866279069767</v>
      </c>
      <c r="J7" s="233"/>
      <c r="K7" s="210"/>
      <c r="L7" s="210"/>
      <c r="M7" s="12" t="s">
        <v>12</v>
      </c>
      <c r="N7" s="19">
        <v>0.15061998541210794</v>
      </c>
      <c r="O7" s="204"/>
    </row>
    <row r="8" spans="1:15" ht="14.25" thickBot="1" x14ac:dyDescent="0.2">
      <c r="A8" s="222"/>
      <c r="B8" s="224"/>
      <c r="C8" s="8" t="s">
        <v>13</v>
      </c>
      <c r="D8" s="9">
        <v>0.12444444444444444</v>
      </c>
      <c r="E8" s="219"/>
      <c r="F8" s="210"/>
      <c r="G8" s="211"/>
      <c r="H8" s="16" t="s">
        <v>13</v>
      </c>
      <c r="I8" s="22">
        <v>0.21465968586387435</v>
      </c>
      <c r="J8" s="221"/>
      <c r="K8" s="210"/>
      <c r="L8" s="211"/>
      <c r="M8" s="16" t="s">
        <v>13</v>
      </c>
      <c r="N8" s="22">
        <v>0.38020833333333331</v>
      </c>
      <c r="O8" s="203"/>
    </row>
    <row r="9" spans="1:15" ht="14.25" thickTop="1" x14ac:dyDescent="0.15">
      <c r="A9" s="222"/>
      <c r="B9" s="226" t="s">
        <v>14</v>
      </c>
      <c r="C9" s="10" t="s">
        <v>20</v>
      </c>
      <c r="D9" s="11">
        <v>0.6596153846153846</v>
      </c>
      <c r="E9" s="229">
        <v>0.64101423487544484</v>
      </c>
      <c r="F9" s="210"/>
      <c r="G9" s="215" t="s">
        <v>14</v>
      </c>
      <c r="H9" s="10" t="s">
        <v>20</v>
      </c>
      <c r="I9" s="23">
        <v>0.71346153846153848</v>
      </c>
      <c r="J9" s="234">
        <v>0.67985771453979549</v>
      </c>
      <c r="K9" s="210"/>
      <c r="L9" s="215" t="s">
        <v>14</v>
      </c>
      <c r="M9" s="10" t="s">
        <v>20</v>
      </c>
      <c r="N9" s="23">
        <v>0.70422535211267601</v>
      </c>
      <c r="O9" s="202">
        <v>0.67450110864745016</v>
      </c>
    </row>
    <row r="10" spans="1:15" ht="14.25" customHeight="1" x14ac:dyDescent="0.15">
      <c r="A10" s="222"/>
      <c r="B10" s="227"/>
      <c r="C10" s="12" t="s">
        <v>15</v>
      </c>
      <c r="D10" s="7">
        <v>0.80067567567567566</v>
      </c>
      <c r="E10" s="225"/>
      <c r="F10" s="210"/>
      <c r="G10" s="216"/>
      <c r="H10" s="12" t="s">
        <v>15</v>
      </c>
      <c r="I10" s="19">
        <v>0.81543624161073824</v>
      </c>
      <c r="J10" s="233"/>
      <c r="K10" s="210"/>
      <c r="L10" s="216"/>
      <c r="M10" s="12" t="s">
        <v>15</v>
      </c>
      <c r="N10" s="19">
        <v>0.79391891891891897</v>
      </c>
      <c r="O10" s="204"/>
    </row>
    <row r="11" spans="1:15" x14ac:dyDescent="0.15">
      <c r="A11" s="222"/>
      <c r="B11" s="227"/>
      <c r="C11" s="12" t="s">
        <v>16</v>
      </c>
      <c r="D11" s="7">
        <v>0.79166666666666663</v>
      </c>
      <c r="E11" s="225"/>
      <c r="F11" s="210"/>
      <c r="G11" s="216"/>
      <c r="H11" s="12" t="s">
        <v>16</v>
      </c>
      <c r="I11" s="19">
        <v>0.8</v>
      </c>
      <c r="J11" s="233"/>
      <c r="K11" s="210"/>
      <c r="L11" s="216"/>
      <c r="M11" s="12" t="s">
        <v>16</v>
      </c>
      <c r="N11" s="19">
        <v>0.78947368421052633</v>
      </c>
      <c r="O11" s="204"/>
    </row>
    <row r="12" spans="1:15" ht="14.25" thickBot="1" x14ac:dyDescent="0.2">
      <c r="A12" s="222"/>
      <c r="B12" s="228"/>
      <c r="C12" s="13" t="s">
        <v>17</v>
      </c>
      <c r="D12" s="14">
        <v>0.33445945945945948</v>
      </c>
      <c r="E12" s="230"/>
      <c r="F12" s="210"/>
      <c r="G12" s="217"/>
      <c r="H12" s="13" t="s">
        <v>17</v>
      </c>
      <c r="I12" s="24">
        <v>0.32770270270270269</v>
      </c>
      <c r="J12" s="235"/>
      <c r="K12" s="210"/>
      <c r="L12" s="217"/>
      <c r="M12" s="13" t="s">
        <v>17</v>
      </c>
      <c r="N12" s="24">
        <v>0.36754966887417218</v>
      </c>
      <c r="O12" s="203"/>
    </row>
    <row r="13" spans="1:15" ht="14.25" thickTop="1" x14ac:dyDescent="0.15">
      <c r="A13" s="222"/>
      <c r="B13" s="231" t="s">
        <v>18</v>
      </c>
      <c r="C13" s="15" t="s">
        <v>21</v>
      </c>
      <c r="D13" s="5">
        <v>0.69943019943019946</v>
      </c>
      <c r="E13" s="218">
        <v>0.72123368920521946</v>
      </c>
      <c r="F13" s="210"/>
      <c r="G13" s="205" t="s">
        <v>18</v>
      </c>
      <c r="H13" s="15" t="s">
        <v>21</v>
      </c>
      <c r="I13" s="21">
        <v>0.79020979020979021</v>
      </c>
      <c r="J13" s="220">
        <v>0.78884934756820879</v>
      </c>
      <c r="K13" s="210"/>
      <c r="L13" s="205" t="s">
        <v>18</v>
      </c>
      <c r="M13" s="15" t="s">
        <v>21</v>
      </c>
      <c r="N13" s="21">
        <v>0.79706275033377838</v>
      </c>
      <c r="O13" s="202">
        <v>0.81193693693693691</v>
      </c>
    </row>
    <row r="14" spans="1:15" ht="14.25" thickBot="1" x14ac:dyDescent="0.2">
      <c r="A14" s="222"/>
      <c r="B14" s="232"/>
      <c r="C14" s="16" t="s">
        <v>22</v>
      </c>
      <c r="D14" s="9">
        <v>0.82978723404255317</v>
      </c>
      <c r="E14" s="219"/>
      <c r="F14" s="210"/>
      <c r="G14" s="206"/>
      <c r="H14" s="16" t="s">
        <v>22</v>
      </c>
      <c r="I14" s="22">
        <v>0.78125</v>
      </c>
      <c r="J14" s="221"/>
      <c r="K14" s="210"/>
      <c r="L14" s="206"/>
      <c r="M14" s="16" t="s">
        <v>22</v>
      </c>
      <c r="N14" s="22">
        <v>0.8920863309352518</v>
      </c>
      <c r="O14" s="203"/>
    </row>
    <row r="15" spans="1:15" ht="14.25" thickTop="1" x14ac:dyDescent="0.15">
      <c r="A15" s="222"/>
      <c r="B15" s="17" t="s">
        <v>19</v>
      </c>
      <c r="C15" s="10"/>
      <c r="D15" s="11">
        <v>1</v>
      </c>
      <c r="E15" s="18">
        <v>1</v>
      </c>
      <c r="F15" s="210"/>
      <c r="G15" s="25" t="s">
        <v>19</v>
      </c>
      <c r="H15" s="10"/>
      <c r="I15" s="23">
        <v>1</v>
      </c>
      <c r="J15" s="27">
        <v>1</v>
      </c>
      <c r="K15" s="210"/>
      <c r="L15" s="46" t="s">
        <v>19</v>
      </c>
      <c r="M15" s="10"/>
      <c r="N15" s="23">
        <v>1</v>
      </c>
      <c r="O15" s="48">
        <v>1</v>
      </c>
    </row>
    <row r="16" spans="1:15" ht="4.5" customHeight="1" x14ac:dyDescent="0.15"/>
    <row r="17" spans="1:9" ht="4.5" customHeight="1" x14ac:dyDescent="0.15"/>
    <row r="18" spans="1:9" ht="27.75" thickBot="1" x14ac:dyDescent="0.2">
      <c r="A18" s="210" t="s">
        <v>45</v>
      </c>
      <c r="B18" s="20" t="s">
        <v>1</v>
      </c>
      <c r="C18" s="66" t="s">
        <v>2</v>
      </c>
      <c r="D18" s="159" t="s">
        <v>3</v>
      </c>
      <c r="E18" s="66" t="s">
        <v>4</v>
      </c>
      <c r="F18" s="66" t="s">
        <v>5</v>
      </c>
      <c r="G18" s="3" t="s">
        <v>6</v>
      </c>
      <c r="H18" s="3" t="s">
        <v>7</v>
      </c>
      <c r="I18" s="3" t="s">
        <v>8</v>
      </c>
    </row>
    <row r="19" spans="1:9" ht="14.25" thickTop="1" x14ac:dyDescent="0.15">
      <c r="A19" s="210"/>
      <c r="B19" s="209" t="s">
        <v>9</v>
      </c>
      <c r="C19" s="15" t="s">
        <v>10</v>
      </c>
      <c r="D19" s="49">
        <f>+'資料４（府内各市） '!M6+'資料４（府内各市） '!M20+'資料４（府内各市） '!M34+'資料４（府内各市） '!M48+'資料４（府内各市） '!AN6+'資料４（府内各市） '!AN20+'資料４（府内各市） '!AN34</f>
        <v>535</v>
      </c>
      <c r="E19" s="49">
        <f>+'資料４（府内各市） '!N6+'資料４（府内各市） '!N20+'資料４（府内各市） '!N34+'資料４（府内各市） '!N48+'資料４（府内各市） '!AO6+'資料４（府内各市） '!AO20+'資料４（府内各市） '!AO34</f>
        <v>472</v>
      </c>
      <c r="F19" s="21">
        <f>E19/D19</f>
        <v>0.88224299065420564</v>
      </c>
      <c r="G19" s="212">
        <f>SUM(D19:D22)</f>
        <v>14679</v>
      </c>
      <c r="H19" s="212">
        <f>SUM(E19:E22)</f>
        <v>5508</v>
      </c>
      <c r="I19" s="202">
        <f>+H19/G19</f>
        <v>0.37522992029429797</v>
      </c>
    </row>
    <row r="20" spans="1:9" x14ac:dyDescent="0.15">
      <c r="A20" s="210"/>
      <c r="B20" s="210"/>
      <c r="C20" s="12" t="s">
        <v>11</v>
      </c>
      <c r="D20" s="50">
        <f>+'資料４（府内各市） '!M7+'資料４（府内各市） '!M21+'資料４（府内各市） '!M35+'資料４（府内各市） '!M49+'資料４（府内各市） '!AN7+'資料４（府内各市） '!AN21+'資料４（府内各市） '!AN35</f>
        <v>8382</v>
      </c>
      <c r="E20" s="50">
        <f>+'資料４（府内各市） '!N7+'資料４（府内各市） '!N21+'資料４（府内各市） '!N35+'資料４（府内各市） '!N49+'資料４（府内各市） '!AO7+'資料４（府内各市） '!AO21+'資料４（府内各市） '!AO35</f>
        <v>3027</v>
      </c>
      <c r="F20" s="19">
        <f t="shared" ref="F20:F29" si="0">E20/D20</f>
        <v>0.36113099498926271</v>
      </c>
      <c r="G20" s="213"/>
      <c r="H20" s="213"/>
      <c r="I20" s="204"/>
    </row>
    <row r="21" spans="1:9" x14ac:dyDescent="0.15">
      <c r="A21" s="210"/>
      <c r="B21" s="210"/>
      <c r="C21" s="12" t="s">
        <v>12</v>
      </c>
      <c r="D21" s="50">
        <f>+'資料４（府内各市） '!M8+'資料４（府内各市） '!M22+'資料４（府内各市） '!M36+'資料４（府内各市） '!M50+'資料４（府内各市） '!AN8+'資料４（府内各市） '!AN22+'資料４（府内各市） '!AN36</f>
        <v>5556</v>
      </c>
      <c r="E21" s="50">
        <f>+'資料４（府内各市） '!N8+'資料４（府内各市） '!N22+'資料４（府内各市） '!N36+'資料４（府内各市） '!N50+'資料４（府内各市） '!AO8+'資料４（府内各市） '!AO22+'資料４（府内各市） '!AO36</f>
        <v>1944</v>
      </c>
      <c r="F21" s="19">
        <f t="shared" si="0"/>
        <v>0.34989200863930886</v>
      </c>
      <c r="G21" s="213"/>
      <c r="H21" s="213"/>
      <c r="I21" s="204"/>
    </row>
    <row r="22" spans="1:9" ht="14.25" thickBot="1" x14ac:dyDescent="0.2">
      <c r="A22" s="210"/>
      <c r="B22" s="211"/>
      <c r="C22" s="16" t="s">
        <v>13</v>
      </c>
      <c r="D22" s="51">
        <f>+'資料４（府内各市） '!M9+'資料４（府内各市） '!M23+'資料４（府内各市） '!M37+'資料４（府内各市） '!M51+'資料４（府内各市） '!AN9+'資料４（府内各市） '!AN23+'資料４（府内各市） '!AN37</f>
        <v>206</v>
      </c>
      <c r="E22" s="51">
        <f>+'資料４（府内各市） '!N9+'資料４（府内各市） '!N23+'資料４（府内各市） '!N37+'資料４（府内各市） '!N51+'資料４（府内各市） '!AO9+'資料４（府内各市） '!AO23+'資料４（府内各市） '!AO37</f>
        <v>65</v>
      </c>
      <c r="F22" s="22">
        <f t="shared" si="0"/>
        <v>0.3155339805825243</v>
      </c>
      <c r="G22" s="214"/>
      <c r="H22" s="214"/>
      <c r="I22" s="203"/>
    </row>
    <row r="23" spans="1:9" ht="14.25" thickTop="1" x14ac:dyDescent="0.15">
      <c r="A23" s="210"/>
      <c r="B23" s="215" t="s">
        <v>14</v>
      </c>
      <c r="C23" s="10" t="s">
        <v>20</v>
      </c>
      <c r="D23" s="52">
        <f>+'資料４（府内各市） '!M10+'資料４（府内各市） '!M24+'資料４（府内各市） '!M38+'資料４（府内各市） '!M52+'資料４（府内各市） '!AN10+'資料４（府内各市） '!AN24+'資料４（府内各市） '!AN38</f>
        <v>1563</v>
      </c>
      <c r="E23" s="52">
        <f>+'資料４（府内各市） '!N10+'資料４（府内各市） '!N24+'資料４（府内各市） '!N38+'資料４（府内各市） '!N52+'資料４（府内各市） '!AO10+'資料４（府内各市） '!AO24+'資料４（府内各市） '!AO38</f>
        <v>1535</v>
      </c>
      <c r="F23" s="23">
        <f t="shared" si="0"/>
        <v>0.98208573256557896</v>
      </c>
      <c r="G23" s="212">
        <f>SUM(D23:D26)</f>
        <v>2243</v>
      </c>
      <c r="H23" s="212">
        <f>SUM(E23:E26)</f>
        <v>1908</v>
      </c>
      <c r="I23" s="202">
        <f>+H23/G23</f>
        <v>0.85064645563976815</v>
      </c>
    </row>
    <row r="24" spans="1:9" x14ac:dyDescent="0.15">
      <c r="A24" s="210"/>
      <c r="B24" s="216"/>
      <c r="C24" s="12" t="s">
        <v>15</v>
      </c>
      <c r="D24" s="50">
        <f>+'資料４（府内各市） '!M11+'資料４（府内各市） '!M25+'資料４（府内各市） '!M39+'資料４（府内各市） '!M53+'資料４（府内各市） '!AN11+'資料４（府内各市） '!AN25+'資料４（府内各市） '!AN39</f>
        <v>289</v>
      </c>
      <c r="E24" s="50">
        <f>+'資料４（府内各市） '!N11+'資料４（府内各市） '!N25+'資料４（府内各市） '!N39+'資料４（府内各市） '!N53+'資料４（府内各市） '!AO11+'資料４（府内各市） '!AO25+'資料４（府内各市） '!AO39</f>
        <v>201</v>
      </c>
      <c r="F24" s="19">
        <f t="shared" si="0"/>
        <v>0.69550173010380623</v>
      </c>
      <c r="G24" s="213"/>
      <c r="H24" s="213"/>
      <c r="I24" s="204"/>
    </row>
    <row r="25" spans="1:9" x14ac:dyDescent="0.15">
      <c r="A25" s="210"/>
      <c r="B25" s="216"/>
      <c r="C25" s="12" t="s">
        <v>16</v>
      </c>
      <c r="D25" s="50">
        <f>+'資料４（府内各市） '!M12+'資料４（府内各市） '!M26+'資料４（府内各市） '!M40+'資料４（府内各市） '!M54+'資料４（府内各市） '!AN12+'資料４（府内各市） '!AN26+'資料４（府内各市） '!AN40</f>
        <v>94</v>
      </c>
      <c r="E25" s="50">
        <f>+'資料４（府内各市） '!N12+'資料４（府内各市） '!N26+'資料４（府内各市） '!N40+'資料４（府内各市） '!N54+'資料４（府内各市） '!AO12+'資料４（府内各市） '!AO26+'資料４（府内各市） '!AO40</f>
        <v>81</v>
      </c>
      <c r="F25" s="19">
        <f t="shared" si="0"/>
        <v>0.86170212765957444</v>
      </c>
      <c r="G25" s="213"/>
      <c r="H25" s="213"/>
      <c r="I25" s="204"/>
    </row>
    <row r="26" spans="1:9" ht="14.25" thickBot="1" x14ac:dyDescent="0.2">
      <c r="A26" s="210"/>
      <c r="B26" s="217"/>
      <c r="C26" s="13" t="s">
        <v>17</v>
      </c>
      <c r="D26" s="53">
        <f>+'資料４（府内各市） '!M13+'資料４（府内各市） '!M27+'資料４（府内各市） '!M41+'資料４（府内各市） '!M55+'資料４（府内各市） '!AN13+'資料４（府内各市） '!AN27+'資料４（府内各市） '!AN41</f>
        <v>297</v>
      </c>
      <c r="E26" s="53">
        <f>+'資料４（府内各市） '!N13+'資料４（府内各市） '!N27+'資料４（府内各市） '!N41+'資料４（府内各市） '!N55+'資料４（府内各市） '!AO13+'資料４（府内各市） '!AO27+'資料４（府内各市） '!AO41</f>
        <v>91</v>
      </c>
      <c r="F26" s="24">
        <f t="shared" si="0"/>
        <v>0.30639730639730639</v>
      </c>
      <c r="G26" s="214"/>
      <c r="H26" s="214"/>
      <c r="I26" s="203"/>
    </row>
    <row r="27" spans="1:9" ht="14.25" thickTop="1" x14ac:dyDescent="0.15">
      <c r="A27" s="210"/>
      <c r="B27" s="205" t="s">
        <v>18</v>
      </c>
      <c r="C27" s="15" t="s">
        <v>21</v>
      </c>
      <c r="D27" s="49">
        <f>+'資料４（府内各市） '!M14+'資料４（府内各市） '!M28+'資料４（府内各市） '!M42+'資料４（府内各市） '!M56+'資料４（府内各市） '!AN14+'資料４（府内各市） '!AN28+'資料４（府内各市） '!AN42</f>
        <v>780</v>
      </c>
      <c r="E27" s="49">
        <f>+'資料４（府内各市） '!N14+'資料４（府内各市） '!N28+'資料４（府内各市） '!N42+'資料４（府内各市） '!N56+'資料４（府内各市） '!AO14+'資料４（府内各市） '!AO28+'資料４（府内各市） '!AO42</f>
        <v>583</v>
      </c>
      <c r="F27" s="21">
        <f t="shared" si="0"/>
        <v>0.74743589743589745</v>
      </c>
      <c r="G27" s="212">
        <f>SUM(D27:D28)</f>
        <v>922</v>
      </c>
      <c r="H27" s="212">
        <f>SUM(E27:E28)</f>
        <v>681</v>
      </c>
      <c r="I27" s="202">
        <f>+H27/G27</f>
        <v>0.73861171366594358</v>
      </c>
    </row>
    <row r="28" spans="1:9" ht="14.25" thickBot="1" x14ac:dyDescent="0.2">
      <c r="A28" s="210"/>
      <c r="B28" s="206"/>
      <c r="C28" s="16" t="s">
        <v>22</v>
      </c>
      <c r="D28" s="51">
        <f>+'資料４（府内各市） '!M15+'資料４（府内各市） '!M29+'資料４（府内各市） '!M43+'資料４（府内各市） '!M57+'資料４（府内各市） '!AN15+'資料４（府内各市） '!AN29+'資料４（府内各市） '!AN43</f>
        <v>142</v>
      </c>
      <c r="E28" s="51">
        <f>+'資料４（府内各市） '!N15+'資料４（府内各市） '!N29+'資料４（府内各市） '!N43+'資料４（府内各市） '!N57+'資料４（府内各市） '!AO15+'資料４（府内各市） '!AO29+'資料４（府内各市） '!AO43</f>
        <v>98</v>
      </c>
      <c r="F28" s="22">
        <f t="shared" si="0"/>
        <v>0.6901408450704225</v>
      </c>
      <c r="G28" s="214"/>
      <c r="H28" s="214"/>
      <c r="I28" s="203"/>
    </row>
    <row r="29" spans="1:9" ht="14.25" thickTop="1" x14ac:dyDescent="0.15">
      <c r="A29" s="210"/>
      <c r="B29" s="65" t="s">
        <v>19</v>
      </c>
      <c r="C29" s="10"/>
      <c r="D29" s="52">
        <f>+'資料４（府内各市） '!M16+'資料４（府内各市） '!M30+'資料４（府内各市） '!M44+'資料４（府内各市） '!M58+'資料４（府内各市） '!AN16+'資料４（府内各市） '!AN30+'資料４（府内各市） '!AN44</f>
        <v>43</v>
      </c>
      <c r="E29" s="52">
        <f>+'資料４（府内各市） '!N16+'資料４（府内各市） '!N30+'資料４（府内各市） '!N44+'資料４（府内各市） '!N58+'資料４（府内各市） '!AO16+'資料４（府内各市） '!AO30+'資料４（府内各市） '!AO44</f>
        <v>43</v>
      </c>
      <c r="F29" s="23">
        <f t="shared" si="0"/>
        <v>1</v>
      </c>
      <c r="G29" s="67">
        <f>+D29</f>
        <v>43</v>
      </c>
      <c r="H29" s="74">
        <f>+E29</f>
        <v>43</v>
      </c>
      <c r="I29" s="68">
        <f>+H29/G29</f>
        <v>1</v>
      </c>
    </row>
    <row r="30" spans="1:9" ht="4.5" customHeight="1" x14ac:dyDescent="0.15"/>
    <row r="31" spans="1:9" ht="27.75" thickBot="1" x14ac:dyDescent="0.2">
      <c r="A31" s="210" t="s">
        <v>44</v>
      </c>
      <c r="B31" s="20" t="s">
        <v>1</v>
      </c>
      <c r="C31" s="77" t="s">
        <v>2</v>
      </c>
      <c r="D31" s="159" t="s">
        <v>3</v>
      </c>
      <c r="E31" s="77" t="s">
        <v>4</v>
      </c>
      <c r="F31" s="77" t="s">
        <v>5</v>
      </c>
      <c r="G31" s="3" t="s">
        <v>6</v>
      </c>
      <c r="H31" s="3" t="s">
        <v>7</v>
      </c>
      <c r="I31" s="3" t="s">
        <v>8</v>
      </c>
    </row>
    <row r="32" spans="1:9" ht="14.25" thickTop="1" x14ac:dyDescent="0.15">
      <c r="A32" s="210"/>
      <c r="B32" s="209" t="s">
        <v>9</v>
      </c>
      <c r="C32" s="15" t="s">
        <v>10</v>
      </c>
      <c r="D32" s="49">
        <f>'資料４（府内各市） '!P6+'資料４（府内各市） '!P20+'資料４（府内各市） '!P34+'資料４（府内各市） '!P48+'資料４（府内各市） '!AQ6+'資料４（府内各市） '!AQ20+'資料４（府内各市） '!AQ34</f>
        <v>532</v>
      </c>
      <c r="E32" s="49">
        <f>'資料４（府内各市） '!Q6+'資料４（府内各市） '!Q20+'資料４（府内各市） '!Q34+'資料４（府内各市） '!Q48+'資料４（府内各市） '!AR6+'資料４（府内各市） '!AR20+'資料４（府内各市） '!AR34</f>
        <v>518</v>
      </c>
      <c r="F32" s="21">
        <f>E32/D32</f>
        <v>0.97368421052631582</v>
      </c>
      <c r="G32" s="212">
        <f>SUM(D32:D35)</f>
        <v>14690</v>
      </c>
      <c r="H32" s="212">
        <f>SUM(E32:E35)</f>
        <v>5173</v>
      </c>
      <c r="I32" s="202">
        <f>+H32/G32</f>
        <v>0.35214431586113004</v>
      </c>
    </row>
    <row r="33" spans="1:9" x14ac:dyDescent="0.15">
      <c r="A33" s="210"/>
      <c r="B33" s="210"/>
      <c r="C33" s="12" t="s">
        <v>11</v>
      </c>
      <c r="D33" s="50">
        <f>'資料４（府内各市） '!P7+'資料４（府内各市） '!P21+'資料４（府内各市） '!P35+'資料４（府内各市） '!P49+'資料４（府内各市） '!AQ7+'資料４（府内各市） '!AQ21+'資料４（府内各市） '!AQ35</f>
        <v>8402</v>
      </c>
      <c r="E33" s="50">
        <f>'資料４（府内各市） '!Q7+'資料４（府内各市） '!Q21+'資料４（府内各市） '!Q35+'資料４（府内各市） '!Q49+'資料４（府内各市） '!AR7+'資料４（府内各市） '!AR21+'資料４（府内各市） '!AR35</f>
        <v>3347</v>
      </c>
      <c r="F33" s="19">
        <f t="shared" ref="F33:F42" si="1">E33/D33</f>
        <v>0.39835753392049511</v>
      </c>
      <c r="G33" s="213"/>
      <c r="H33" s="213"/>
      <c r="I33" s="204"/>
    </row>
    <row r="34" spans="1:9" x14ac:dyDescent="0.15">
      <c r="A34" s="210"/>
      <c r="B34" s="210"/>
      <c r="C34" s="12" t="s">
        <v>12</v>
      </c>
      <c r="D34" s="50">
        <f>'資料４（府内各市） '!P8+'資料４（府内各市） '!P22+'資料４（府内各市） '!P36+'資料４（府内各市） '!P50+'資料４（府内各市） '!AQ8+'資料４（府内各市） '!AQ22+'資料４（府内各市） '!AQ36</f>
        <v>5558</v>
      </c>
      <c r="E34" s="50">
        <f>'資料４（府内各市） '!Q8+'資料４（府内各市） '!Q22+'資料４（府内各市） '!Q36+'資料４（府内各市） '!Q50+'資料４（府内各市） '!AR8+'資料４（府内各市） '!AR22+'資料４（府内各市） '!AR36</f>
        <v>1217</v>
      </c>
      <c r="F34" s="19">
        <f t="shared" si="1"/>
        <v>0.2189636559913638</v>
      </c>
      <c r="G34" s="213"/>
      <c r="H34" s="213"/>
      <c r="I34" s="204"/>
    </row>
    <row r="35" spans="1:9" ht="14.25" thickBot="1" x14ac:dyDescent="0.2">
      <c r="A35" s="210"/>
      <c r="B35" s="211"/>
      <c r="C35" s="16" t="s">
        <v>13</v>
      </c>
      <c r="D35" s="51">
        <f>'資料４（府内各市） '!P9+'資料４（府内各市） '!P23+'資料４（府内各市） '!P37+'資料４（府内各市） '!P51+'資料４（府内各市） '!AQ9+'資料４（府内各市） '!AQ23+'資料４（府内各市） '!AQ37</f>
        <v>198</v>
      </c>
      <c r="E35" s="51">
        <f>'資料４（府内各市） '!Q9+'資料４（府内各市） '!Q23+'資料４（府内各市） '!Q37+'資料４（府内各市） '!Q51+'資料４（府内各市） '!AR9+'資料４（府内各市） '!AR23+'資料４（府内各市） '!AR37</f>
        <v>91</v>
      </c>
      <c r="F35" s="22">
        <f t="shared" si="1"/>
        <v>0.45959595959595961</v>
      </c>
      <c r="G35" s="214"/>
      <c r="H35" s="214"/>
      <c r="I35" s="203"/>
    </row>
    <row r="36" spans="1:9" ht="14.25" thickTop="1" x14ac:dyDescent="0.15">
      <c r="A36" s="210"/>
      <c r="B36" s="215" t="s">
        <v>14</v>
      </c>
      <c r="C36" s="10" t="s">
        <v>20</v>
      </c>
      <c r="D36" s="52">
        <f>'資料４（府内各市） '!P10+'資料４（府内各市） '!P24+'資料４（府内各市） '!P38+'資料４（府内各市） '!P52+'資料４（府内各市） '!AQ10+'資料４（府内各市） '!AQ24+'資料４（府内各市） '!AQ38</f>
        <v>1557</v>
      </c>
      <c r="E36" s="52">
        <f>'資料４（府内各市） '!Q10+'資料４（府内各市） '!Q24+'資料４（府内各市） '!Q38+'資料４（府内各市） '!Q52+'資料４（府内各市） '!AR10+'資料４（府内各市） '!AR24+'資料４（府内各市） '!AR38</f>
        <v>1518</v>
      </c>
      <c r="F36" s="23">
        <f t="shared" si="1"/>
        <v>0.97495183044315992</v>
      </c>
      <c r="G36" s="212">
        <f>SUM(D36:D39)</f>
        <v>2227</v>
      </c>
      <c r="H36" s="212">
        <f>SUM(E36:E39)</f>
        <v>1909</v>
      </c>
      <c r="I36" s="202">
        <f>+H36/G36</f>
        <v>0.85720700493938029</v>
      </c>
    </row>
    <row r="37" spans="1:9" x14ac:dyDescent="0.15">
      <c r="A37" s="210"/>
      <c r="B37" s="216"/>
      <c r="C37" s="12" t="s">
        <v>15</v>
      </c>
      <c r="D37" s="50">
        <f>'資料４（府内各市） '!P11+'資料４（府内各市） '!P25+'資料４（府内各市） '!P39+'資料４（府内各市） '!P53+'資料４（府内各市） '!AQ11+'資料４（府内各市） '!AQ25+'資料４（府内各市） '!AQ39</f>
        <v>288</v>
      </c>
      <c r="E37" s="50">
        <f>'資料４（府内各市） '!Q11+'資料４（府内各市） '!Q25+'資料４（府内各市） '!Q39+'資料４（府内各市） '!Q53+'資料４（府内各市） '!AR11+'資料４（府内各市） '!AR25+'資料４（府内各市） '!AR39</f>
        <v>219</v>
      </c>
      <c r="F37" s="19">
        <f t="shared" si="1"/>
        <v>0.76041666666666663</v>
      </c>
      <c r="G37" s="213"/>
      <c r="H37" s="213"/>
      <c r="I37" s="204"/>
    </row>
    <row r="38" spans="1:9" x14ac:dyDescent="0.15">
      <c r="A38" s="210"/>
      <c r="B38" s="216"/>
      <c r="C38" s="12" t="s">
        <v>16</v>
      </c>
      <c r="D38" s="50">
        <f>'資料４（府内各市） '!P12+'資料４（府内各市） '!P26+'資料４（府内各市） '!P40+'資料４（府内各市） '!P54+'資料４（府内各市） '!AQ12+'資料４（府内各市） '!AQ26+'資料４（府内各市） '!AQ40</f>
        <v>95</v>
      </c>
      <c r="E38" s="50">
        <f>'資料４（府内各市） '!Q12+'資料４（府内各市） '!Q26+'資料４（府内各市） '!Q40+'資料４（府内各市） '!Q54+'資料４（府内各市） '!AR12+'資料４（府内各市） '!AR26+'資料４（府内各市） '!AR40</f>
        <v>84</v>
      </c>
      <c r="F38" s="19">
        <f t="shared" si="1"/>
        <v>0.88421052631578945</v>
      </c>
      <c r="G38" s="213"/>
      <c r="H38" s="213"/>
      <c r="I38" s="204"/>
    </row>
    <row r="39" spans="1:9" ht="14.25" thickBot="1" x14ac:dyDescent="0.2">
      <c r="A39" s="210"/>
      <c r="B39" s="217"/>
      <c r="C39" s="13" t="s">
        <v>17</v>
      </c>
      <c r="D39" s="53">
        <f>'資料４（府内各市） '!P13+'資料４（府内各市） '!P27+'資料４（府内各市） '!P41+'資料４（府内各市） '!P55+'資料４（府内各市） '!AQ13+'資料４（府内各市） '!AQ27+'資料４（府内各市） '!AQ41</f>
        <v>287</v>
      </c>
      <c r="E39" s="53">
        <f>'資料４（府内各市） '!Q13+'資料４（府内各市） '!Q27+'資料４（府内各市） '!Q41+'資料４（府内各市） '!Q55+'資料４（府内各市） '!AR13+'資料４（府内各市） '!AR27+'資料４（府内各市） '!AR41</f>
        <v>88</v>
      </c>
      <c r="F39" s="24">
        <f t="shared" si="1"/>
        <v>0.30662020905923343</v>
      </c>
      <c r="G39" s="214"/>
      <c r="H39" s="214"/>
      <c r="I39" s="203"/>
    </row>
    <row r="40" spans="1:9" ht="14.25" thickTop="1" x14ac:dyDescent="0.15">
      <c r="A40" s="210"/>
      <c r="B40" s="205" t="s">
        <v>18</v>
      </c>
      <c r="C40" s="15" t="s">
        <v>21</v>
      </c>
      <c r="D40" s="49">
        <f>'資料４（府内各市） '!P14+'資料４（府内各市） '!P28+'資料４（府内各市） '!P42+'資料４（府内各市） '!P56+'資料４（府内各市） '!AQ14+'資料４（府内各市） '!AQ28+'資料４（府内各市） '!AQ42</f>
        <v>801</v>
      </c>
      <c r="E40" s="49">
        <f>'資料４（府内各市） '!Q14+'資料４（府内各市） '!Q28+'資料４（府内各市） '!Q42+'資料４（府内各市） '!Q56+'資料４（府内各市） '!AR14+'資料４（府内各市） '!AR28+'資料４（府内各市） '!AR42</f>
        <v>598</v>
      </c>
      <c r="F40" s="21">
        <f t="shared" si="1"/>
        <v>0.74656679151061178</v>
      </c>
      <c r="G40" s="212">
        <f>SUM(D40:D41)</f>
        <v>938</v>
      </c>
      <c r="H40" s="212">
        <f>SUM(E40:E41)</f>
        <v>699</v>
      </c>
      <c r="I40" s="202">
        <f>+H40/G40</f>
        <v>0.74520255863539442</v>
      </c>
    </row>
    <row r="41" spans="1:9" ht="14.25" thickBot="1" x14ac:dyDescent="0.2">
      <c r="A41" s="210"/>
      <c r="B41" s="206"/>
      <c r="C41" s="16" t="s">
        <v>22</v>
      </c>
      <c r="D41" s="51">
        <f>'資料４（府内各市） '!P15+'資料４（府内各市） '!P29+'資料４（府内各市） '!P43+'資料４（府内各市） '!P57+'資料４（府内各市） '!AQ15+'資料４（府内各市） '!AQ29+'資料４（府内各市） '!AQ43</f>
        <v>137</v>
      </c>
      <c r="E41" s="51">
        <f>'資料４（府内各市） '!Q15+'資料４（府内各市） '!Q29+'資料４（府内各市） '!Q43+'資料４（府内各市） '!Q57+'資料４（府内各市） '!AR15+'資料４（府内各市） '!AR29+'資料４（府内各市） '!AR43</f>
        <v>101</v>
      </c>
      <c r="F41" s="22">
        <f t="shared" si="1"/>
        <v>0.73722627737226276</v>
      </c>
      <c r="G41" s="214"/>
      <c r="H41" s="214"/>
      <c r="I41" s="203"/>
    </row>
    <row r="42" spans="1:9" ht="14.25" thickTop="1" x14ac:dyDescent="0.15">
      <c r="A42" s="210"/>
      <c r="B42" s="76" t="s">
        <v>19</v>
      </c>
      <c r="C42" s="10"/>
      <c r="D42" s="52">
        <f>'資料４（府内各市） '!P16+'資料４（府内各市） '!P30+'資料４（府内各市） '!P44+'資料４（府内各市） '!P58+'資料４（府内各市） '!AQ16+'資料４（府内各市） '!AQ30+'資料４（府内各市） '!AQ44</f>
        <v>43</v>
      </c>
      <c r="E42" s="52">
        <f>'資料４（府内各市） '!Q16+'資料４（府内各市） '!Q30+'資料４（府内各市） '!Q44+'資料４（府内各市） '!Q58+'資料４（府内各市） '!AR16+'資料４（府内各市） '!AR30+'資料４（府内各市） '!AR44</f>
        <v>42</v>
      </c>
      <c r="F42" s="23">
        <f t="shared" si="1"/>
        <v>0.97674418604651159</v>
      </c>
      <c r="G42" s="78">
        <f>+D42</f>
        <v>43</v>
      </c>
      <c r="H42" s="78">
        <f>+E42</f>
        <v>42</v>
      </c>
      <c r="I42" s="79">
        <f>+H42/G42</f>
        <v>0.97674418604651159</v>
      </c>
    </row>
    <row r="43" spans="1:9" ht="9" customHeight="1" x14ac:dyDescent="0.15"/>
    <row r="44" spans="1:9" ht="27.75" thickBot="1" x14ac:dyDescent="0.2">
      <c r="A44" s="207" t="s">
        <v>48</v>
      </c>
      <c r="B44" s="20" t="s">
        <v>1</v>
      </c>
      <c r="C44" s="130" t="s">
        <v>2</v>
      </c>
      <c r="D44" s="159" t="s">
        <v>3</v>
      </c>
      <c r="E44" s="130" t="s">
        <v>4</v>
      </c>
      <c r="F44" s="130" t="s">
        <v>5</v>
      </c>
      <c r="G44" s="3" t="s">
        <v>6</v>
      </c>
      <c r="H44" s="3" t="s">
        <v>7</v>
      </c>
      <c r="I44" s="3" t="s">
        <v>8</v>
      </c>
    </row>
    <row r="45" spans="1:9" ht="14.25" thickTop="1" x14ac:dyDescent="0.15">
      <c r="A45" s="208"/>
      <c r="B45" s="209" t="s">
        <v>9</v>
      </c>
      <c r="C45" s="15" t="s">
        <v>10</v>
      </c>
      <c r="D45" s="49">
        <f>'資料４（府内各市） '!S6+'資料４（府内各市） '!S20+'資料４（府内各市） '!S34+'資料４（府内各市） '!S48+'資料４（府内各市） '!AT6+'資料４（府内各市） '!AT20+'資料４（府内各市） '!AT34</f>
        <v>552</v>
      </c>
      <c r="E45" s="49">
        <f>'資料４（府内各市） '!T6+'資料４（府内各市） '!T20+'資料４（府内各市） '!T34+'資料４（府内各市） '!T48+'資料４（府内各市） '!AU6+'資料４（府内各市） '!AU20+'資料４（府内各市） '!AU34</f>
        <v>535</v>
      </c>
      <c r="F45" s="21">
        <f>E45/D45</f>
        <v>0.96920289855072461</v>
      </c>
      <c r="G45" s="212">
        <f>SUM(D45:D48)</f>
        <v>14825</v>
      </c>
      <c r="H45" s="212">
        <f>SUM(E45:E48)</f>
        <v>5872</v>
      </c>
      <c r="I45" s="202">
        <f>+H45/G45</f>
        <v>0.39608768971332209</v>
      </c>
    </row>
    <row r="46" spans="1:9" x14ac:dyDescent="0.15">
      <c r="A46" s="208"/>
      <c r="B46" s="210"/>
      <c r="C46" s="12" t="s">
        <v>11</v>
      </c>
      <c r="D46" s="50">
        <f>'資料４（府内各市） '!S7+'資料４（府内各市） '!S21+'資料４（府内各市） '!S35+'資料４（府内各市） '!S49+'資料４（府内各市） '!AT7+'資料４（府内各市） '!AT21+'資料４（府内各市） '!AT35</f>
        <v>8482</v>
      </c>
      <c r="E46" s="50">
        <f>'資料４（府内各市） '!T7+'資料４（府内各市） '!T21+'資料４（府内各市） '!T35+'資料４（府内各市） '!T49+'資料４（府内各市） '!AU7+'資料４（府内各市） '!AU21+'資料４（府内各市） '!AU35</f>
        <v>3787</v>
      </c>
      <c r="F46" s="19">
        <f t="shared" ref="F46:F55" si="2">E46/D46</f>
        <v>0.44647488799811363</v>
      </c>
      <c r="G46" s="213"/>
      <c r="H46" s="213"/>
      <c r="I46" s="204"/>
    </row>
    <row r="47" spans="1:9" x14ac:dyDescent="0.15">
      <c r="A47" s="208"/>
      <c r="B47" s="210"/>
      <c r="C47" s="12" t="s">
        <v>12</v>
      </c>
      <c r="D47" s="50">
        <f>'資料４（府内各市） '!S8+'資料４（府内各市） '!S22+'資料４（府内各市） '!S36+'資料４（府内各市） '!S50+'資料４（府内各市） '!AT8+'資料４（府内各市） '!AT22+'資料４（府内各市） '!AT36</f>
        <v>5577</v>
      </c>
      <c r="E47" s="50">
        <f>'資料４（府内各市） '!T8+'資料４（府内各市） '!T22+'資料４（府内各市） '!T36+'資料４（府内各市） '!T50+'資料４（府内各市） '!AU8+'資料４（府内各市） '!AU22+'資料４（府内各市） '!AU36</f>
        <v>1458</v>
      </c>
      <c r="F47" s="19">
        <f t="shared" si="2"/>
        <v>0.26143087681549221</v>
      </c>
      <c r="G47" s="213"/>
      <c r="H47" s="213"/>
      <c r="I47" s="204"/>
    </row>
    <row r="48" spans="1:9" ht="14.25" thickBot="1" x14ac:dyDescent="0.2">
      <c r="A48" s="208"/>
      <c r="B48" s="211"/>
      <c r="C48" s="16" t="s">
        <v>13</v>
      </c>
      <c r="D48" s="51">
        <f>'資料４（府内各市） '!S9+'資料４（府内各市） '!S23+'資料４（府内各市） '!S37+'資料４（府内各市） '!S51+'資料４（府内各市） '!AT9+'資料４（府内各市） '!AT23+'資料４（府内各市） '!AT37</f>
        <v>214</v>
      </c>
      <c r="E48" s="51">
        <f>'資料４（府内各市） '!T9+'資料４（府内各市） '!T23+'資料４（府内各市） '!T37+'資料４（府内各市） '!T51+'資料４（府内各市） '!AU9+'資料４（府内各市） '!AU23+'資料４（府内各市） '!AU37</f>
        <v>92</v>
      </c>
      <c r="F48" s="22">
        <f t="shared" si="2"/>
        <v>0.42990654205607476</v>
      </c>
      <c r="G48" s="214"/>
      <c r="H48" s="214"/>
      <c r="I48" s="203"/>
    </row>
    <row r="49" spans="1:9" ht="14.25" thickTop="1" x14ac:dyDescent="0.15">
      <c r="A49" s="208"/>
      <c r="B49" s="215" t="s">
        <v>14</v>
      </c>
      <c r="C49" s="10" t="s">
        <v>20</v>
      </c>
      <c r="D49" s="52">
        <f>'資料４（府内各市） '!S10+'資料４（府内各市） '!S24+'資料４（府内各市） '!S38+'資料４（府内各市） '!S52+'資料４（府内各市） '!AT10+'資料４（府内各市） '!AT24+'資料４（府内各市） '!AT38</f>
        <v>1548</v>
      </c>
      <c r="E49" s="52">
        <f>'資料４（府内各市） '!T10+'資料４（府内各市） '!T24+'資料４（府内各市） '!T38+'資料４（府内各市） '!T52+'資料４（府内各市） '!AU10+'資料４（府内各市） '!AU24+'資料４（府内各市） '!AU38</f>
        <v>1511</v>
      </c>
      <c r="F49" s="23">
        <f t="shared" si="2"/>
        <v>0.97609819121447028</v>
      </c>
      <c r="G49" s="212">
        <f>SUM(D49:D52)</f>
        <v>2221</v>
      </c>
      <c r="H49" s="212">
        <f>SUM(E49:E52)</f>
        <v>1932</v>
      </c>
      <c r="I49" s="202">
        <f>+H49/G49</f>
        <v>0.86987843313822599</v>
      </c>
    </row>
    <row r="50" spans="1:9" x14ac:dyDescent="0.15">
      <c r="A50" s="208"/>
      <c r="B50" s="216"/>
      <c r="C50" s="12" t="s">
        <v>15</v>
      </c>
      <c r="D50" s="50">
        <f>'資料４（府内各市） '!S11+'資料４（府内各市） '!S25+'資料４（府内各市） '!S39+'資料４（府内各市） '!S53+'資料４（府内各市） '!AT11+'資料４（府内各市） '!AT25+'資料４（府内各市） '!AT39</f>
        <v>289</v>
      </c>
      <c r="E50" s="50">
        <f>'資料４（府内各市） '!T11+'資料４（府内各市） '!T25+'資料４（府内各市） '!T39+'資料４（府内各市） '!T53+'資料４（府内各市） '!AU11+'資料４（府内各市） '!AU25+'資料４（府内各市） '!AU39</f>
        <v>241</v>
      </c>
      <c r="F50" s="19">
        <f t="shared" si="2"/>
        <v>0.83391003460207613</v>
      </c>
      <c r="G50" s="213"/>
      <c r="H50" s="213"/>
      <c r="I50" s="204"/>
    </row>
    <row r="51" spans="1:9" x14ac:dyDescent="0.15">
      <c r="A51" s="208"/>
      <c r="B51" s="216"/>
      <c r="C51" s="12" t="s">
        <v>16</v>
      </c>
      <c r="D51" s="50">
        <f>'資料４（府内各市） '!S12+'資料４（府内各市） '!S26+'資料４（府内各市） '!S40+'資料４（府内各市） '!S54+'資料４（府内各市） '!AT12+'資料４（府内各市） '!AT26+'資料４（府内各市） '!AT40</f>
        <v>95</v>
      </c>
      <c r="E51" s="50">
        <f>'資料４（府内各市） '!T12+'資料４（府内各市） '!T26+'資料４（府内各市） '!T40+'資料４（府内各市） '!T54+'資料４（府内各市） '!AU12+'資料４（府内各市） '!AU26+'資料４（府内各市） '!AU40</f>
        <v>83</v>
      </c>
      <c r="F51" s="19">
        <f t="shared" si="2"/>
        <v>0.87368421052631584</v>
      </c>
      <c r="G51" s="213"/>
      <c r="H51" s="213"/>
      <c r="I51" s="204"/>
    </row>
    <row r="52" spans="1:9" ht="14.25" thickBot="1" x14ac:dyDescent="0.2">
      <c r="A52" s="208"/>
      <c r="B52" s="217"/>
      <c r="C52" s="13" t="s">
        <v>17</v>
      </c>
      <c r="D52" s="53">
        <f>'資料４（府内各市） '!S13+'資料４（府内各市） '!S27+'資料４（府内各市） '!S41+'資料４（府内各市） '!S55+'資料４（府内各市） '!AT13+'資料４（府内各市） '!AT27+'資料４（府内各市） '!AT41</f>
        <v>289</v>
      </c>
      <c r="E52" s="53">
        <f>'資料４（府内各市） '!T13+'資料４（府内各市） '!T27+'資料４（府内各市） '!T41+'資料４（府内各市） '!T55+'資料４（府内各市） '!AU13+'資料４（府内各市） '!AU27+'資料４（府内各市） '!AU41</f>
        <v>97</v>
      </c>
      <c r="F52" s="24">
        <f t="shared" si="2"/>
        <v>0.33564013840830448</v>
      </c>
      <c r="G52" s="214"/>
      <c r="H52" s="214"/>
      <c r="I52" s="203"/>
    </row>
    <row r="53" spans="1:9" ht="14.25" thickTop="1" x14ac:dyDescent="0.15">
      <c r="A53" s="208"/>
      <c r="B53" s="205" t="s">
        <v>18</v>
      </c>
      <c r="C53" s="15" t="s">
        <v>21</v>
      </c>
      <c r="D53" s="49">
        <f>'資料４（府内各市） '!S14+'資料４（府内各市） '!S28+'資料４（府内各市） '!S42+'資料４（府内各市） '!S56+'資料４（府内各市） '!AT14+'資料４（府内各市） '!AT28+'資料４（府内各市） '!AT42</f>
        <v>814</v>
      </c>
      <c r="E53" s="49">
        <f>'資料４（府内各市） '!T14+'資料４（府内各市） '!T28+'資料４（府内各市） '!T42+'資料４（府内各市） '!T56+'資料４（府内各市） '!AU14+'資料４（府内各市） '!AU28+'資料４（府内各市） '!AU42</f>
        <v>598</v>
      </c>
      <c r="F53" s="21">
        <f t="shared" si="2"/>
        <v>0.73464373464373467</v>
      </c>
      <c r="G53" s="212">
        <f>SUM(D53:D54)</f>
        <v>955</v>
      </c>
      <c r="H53" s="212">
        <f>SUM(E53:E54)</f>
        <v>696</v>
      </c>
      <c r="I53" s="202">
        <f>+H53/G53</f>
        <v>0.72879581151832462</v>
      </c>
    </row>
    <row r="54" spans="1:9" ht="14.25" thickBot="1" x14ac:dyDescent="0.2">
      <c r="A54" s="208"/>
      <c r="B54" s="206"/>
      <c r="C54" s="16" t="s">
        <v>22</v>
      </c>
      <c r="D54" s="51">
        <f>'資料４（府内各市） '!S15+'資料４（府内各市） '!S29+'資料４（府内各市） '!S43+'資料４（府内各市） '!S57+'資料４（府内各市） '!AT15+'資料４（府内各市） '!AT29+'資料４（府内各市） '!AT43</f>
        <v>141</v>
      </c>
      <c r="E54" s="51">
        <f>'資料４（府内各市） '!T15+'資料４（府内各市） '!T29+'資料４（府内各市） '!T43+'資料４（府内各市） '!T57+'資料４（府内各市） '!AU15+'資料４（府内各市） '!AU29+'資料４（府内各市） '!AU43</f>
        <v>98</v>
      </c>
      <c r="F54" s="22">
        <f t="shared" si="2"/>
        <v>0.69503546099290781</v>
      </c>
      <c r="G54" s="214"/>
      <c r="H54" s="214"/>
      <c r="I54" s="203"/>
    </row>
    <row r="55" spans="1:9" ht="14.25" thickTop="1" x14ac:dyDescent="0.15">
      <c r="A55" s="208"/>
      <c r="B55" s="129" t="s">
        <v>19</v>
      </c>
      <c r="C55" s="10"/>
      <c r="D55" s="52">
        <f>'資料４（府内各市） '!S16+'資料４（府内各市） '!S30+'資料４（府内各市） '!S44+'資料４（府内各市） '!S58+'資料４（府内各市） '!AT16+'資料４（府内各市） '!AT30+'資料４（府内各市） '!AT44</f>
        <v>43</v>
      </c>
      <c r="E55" s="52">
        <f>'資料４（府内各市） '!T16+'資料４（府内各市） '!T30+'資料４（府内各市） '!T44+'資料４（府内各市） '!T58+'資料４（府内各市） '!AU16+'資料４（府内各市） '!AU30+'資料４（府内各市） '!AU44</f>
        <v>43</v>
      </c>
      <c r="F55" s="23">
        <f t="shared" si="2"/>
        <v>1</v>
      </c>
      <c r="G55" s="131">
        <f>+D55</f>
        <v>43</v>
      </c>
      <c r="H55" s="131">
        <f>+E55</f>
        <v>43</v>
      </c>
      <c r="I55" s="132">
        <f>+H55/G55</f>
        <v>1</v>
      </c>
    </row>
    <row r="56" spans="1:9" ht="9" customHeight="1" x14ac:dyDescent="0.15"/>
    <row r="57" spans="1:9" ht="27.75" thickBot="1" x14ac:dyDescent="0.2">
      <c r="A57" s="207" t="s">
        <v>50</v>
      </c>
      <c r="B57" s="20" t="s">
        <v>1</v>
      </c>
      <c r="C57" s="140" t="s">
        <v>2</v>
      </c>
      <c r="D57" s="159" t="s">
        <v>3</v>
      </c>
      <c r="E57" s="140" t="s">
        <v>4</v>
      </c>
      <c r="F57" s="140" t="s">
        <v>5</v>
      </c>
      <c r="G57" s="3" t="s">
        <v>6</v>
      </c>
      <c r="H57" s="3" t="s">
        <v>7</v>
      </c>
      <c r="I57" s="3" t="s">
        <v>8</v>
      </c>
    </row>
    <row r="58" spans="1:9" ht="14.25" thickTop="1" x14ac:dyDescent="0.15">
      <c r="A58" s="208"/>
      <c r="B58" s="209" t="s">
        <v>9</v>
      </c>
      <c r="C58" s="15" t="s">
        <v>10</v>
      </c>
      <c r="D58" s="49">
        <f>'資料４（府内各市） '!V6+'資料４（府内各市） '!V20+'資料４（府内各市） '!V34+'資料４（府内各市） '!V48+'資料４（府内各市） '!AW6+'資料４（府内各市） '!AW20+'資料４（府内各市） '!AW34</f>
        <v>509</v>
      </c>
      <c r="E58" s="49">
        <f>'資料４（府内各市） '!W6+'資料４（府内各市） '!W20+'資料４（府内各市） '!W34+'資料４（府内各市） '!W48+'資料４（府内各市） '!AX6+'資料４（府内各市） '!AX20+'資料４（府内各市） '!AX34</f>
        <v>467</v>
      </c>
      <c r="F58" s="21">
        <f>E58/D58</f>
        <v>0.91748526522593321</v>
      </c>
      <c r="G58" s="212">
        <f>SUM(D58:D61)</f>
        <v>14284</v>
      </c>
      <c r="H58" s="212">
        <f>SUM(E58:E61)</f>
        <v>5609</v>
      </c>
      <c r="I58" s="202">
        <f>+H58/G58</f>
        <v>0.39267712125455057</v>
      </c>
    </row>
    <row r="59" spans="1:9" x14ac:dyDescent="0.15">
      <c r="A59" s="208"/>
      <c r="B59" s="210"/>
      <c r="C59" s="12" t="s">
        <v>11</v>
      </c>
      <c r="D59" s="50">
        <f>'資料４（府内各市） '!V7+'資料４（府内各市） '!V21+'資料４（府内各市） '!V35+'資料４（府内各市） '!V49+'資料４（府内各市） '!AW7+'資料４（府内各市） '!AW21+'資料４（府内各市） '!AW35</f>
        <v>8180</v>
      </c>
      <c r="E59" s="50">
        <f>'資料４（府内各市） '!W7+'資料４（府内各市） '!W21+'資料４（府内各市） '!W35+'資料４（府内各市） '!W49+'資料４（府内各市） '!AX7+'資料４（府内各市） '!AX21+'資料４（府内各市） '!AX35</f>
        <v>3581</v>
      </c>
      <c r="F59" s="19">
        <f t="shared" ref="F59:F68" si="3">E59/D59</f>
        <v>0.43777506112469439</v>
      </c>
      <c r="G59" s="213"/>
      <c r="H59" s="213"/>
      <c r="I59" s="204"/>
    </row>
    <row r="60" spans="1:9" x14ac:dyDescent="0.15">
      <c r="A60" s="208"/>
      <c r="B60" s="210"/>
      <c r="C60" s="12" t="s">
        <v>12</v>
      </c>
      <c r="D60" s="50">
        <f>'資料４（府内各市） '!V8+'資料４（府内各市） '!V22+'資料４（府内各市） '!V36+'資料４（府内各市） '!V50+'資料４（府内各市） '!AW8+'資料４（府内各市） '!AW22+'資料４（府内各市） '!AW36</f>
        <v>5364</v>
      </c>
      <c r="E60" s="50">
        <f>'資料４（府内各市） '!W8+'資料４（府内各市） '!W22+'資料４（府内各市） '!W36+'資料４（府内各市） '!W50+'資料４（府内各市） '!AX8+'資料４（府内各市） '!AX22+'資料４（府内各市） '!AX36</f>
        <v>1457</v>
      </c>
      <c r="F60" s="19">
        <f t="shared" si="3"/>
        <v>0.27162565249813569</v>
      </c>
      <c r="G60" s="213"/>
      <c r="H60" s="213"/>
      <c r="I60" s="204"/>
    </row>
    <row r="61" spans="1:9" ht="14.25" thickBot="1" x14ac:dyDescent="0.2">
      <c r="A61" s="208"/>
      <c r="B61" s="211"/>
      <c r="C61" s="16" t="s">
        <v>13</v>
      </c>
      <c r="D61" s="51">
        <f>'資料４（府内各市） '!V9+'資料４（府内各市） '!V23+'資料４（府内各市） '!V37+'資料４（府内各市） '!V51+'資料４（府内各市） '!AW9+'資料４（府内各市） '!AW23+'資料４（府内各市） '!AW37</f>
        <v>231</v>
      </c>
      <c r="E61" s="51">
        <f>'資料４（府内各市） '!W9+'資料４（府内各市） '!W23+'資料４（府内各市） '!W37+'資料４（府内各市） '!W51+'資料４（府内各市） '!AX9+'資料４（府内各市） '!AX23+'資料４（府内各市） '!AX37</f>
        <v>104</v>
      </c>
      <c r="F61" s="22">
        <f t="shared" si="3"/>
        <v>0.45021645021645024</v>
      </c>
      <c r="G61" s="214"/>
      <c r="H61" s="214"/>
      <c r="I61" s="203"/>
    </row>
    <row r="62" spans="1:9" ht="14.25" thickTop="1" x14ac:dyDescent="0.15">
      <c r="A62" s="208"/>
      <c r="B62" s="215" t="s">
        <v>14</v>
      </c>
      <c r="C62" s="10" t="s">
        <v>20</v>
      </c>
      <c r="D62" s="52">
        <f>'資料４（府内各市） '!V10+'資料４（府内各市） '!V24+'資料４（府内各市） '!V38+'資料４（府内各市） '!V52+'資料４（府内各市） '!AW10+'資料４（府内各市） '!AW24+'資料４（府内各市） '!AW38</f>
        <v>1474</v>
      </c>
      <c r="E62" s="52">
        <f>'資料４（府内各市） '!W10+'資料４（府内各市） '!W24+'資料４（府内各市） '!W38+'資料４（府内各市） '!W52+'資料４（府内各市） '!AX10+'資料４（府内各市） '!AX24+'資料４（府内各市） '!AX38</f>
        <v>1449</v>
      </c>
      <c r="F62" s="23">
        <f t="shared" si="3"/>
        <v>0.98303934871099052</v>
      </c>
      <c r="G62" s="212">
        <f>SUM(D62:D65)</f>
        <v>2129</v>
      </c>
      <c r="H62" s="212">
        <f>SUM(E62:E65)</f>
        <v>1854</v>
      </c>
      <c r="I62" s="202">
        <f>+H62/G62</f>
        <v>0.87083137623297324</v>
      </c>
    </row>
    <row r="63" spans="1:9" x14ac:dyDescent="0.15">
      <c r="A63" s="208"/>
      <c r="B63" s="216"/>
      <c r="C63" s="12" t="s">
        <v>15</v>
      </c>
      <c r="D63" s="50">
        <f>'資料４（府内各市） '!V11+'資料４（府内各市） '!V25+'資料４（府内各市） '!V39+'資料４（府内各市） '!V53+'資料４（府内各市） '!AW11+'資料４（府内各市） '!AW25+'資料４（府内各市） '!AW39</f>
        <v>281</v>
      </c>
      <c r="E63" s="50">
        <f>'資料４（府内各市） '!W11+'資料４（府内各市） '!W25+'資料４（府内各市） '!W39+'資料４（府内各市） '!W53+'資料４（府内各市） '!AX11+'資料４（府内各市） '!AX25+'資料４（府内各市） '!AX39</f>
        <v>231</v>
      </c>
      <c r="F63" s="19">
        <f t="shared" si="3"/>
        <v>0.8220640569395018</v>
      </c>
      <c r="G63" s="213"/>
      <c r="H63" s="213"/>
      <c r="I63" s="204"/>
    </row>
    <row r="64" spans="1:9" x14ac:dyDescent="0.15">
      <c r="A64" s="208"/>
      <c r="B64" s="216"/>
      <c r="C64" s="12" t="s">
        <v>16</v>
      </c>
      <c r="D64" s="50">
        <f>'資料４（府内各市） '!V12+'資料４（府内各市） '!V26+'資料４（府内各市） '!V40+'資料４（府内各市） '!V54+'資料４（府内各市） '!AW12+'資料４（府内各市） '!AW26+'資料４（府内各市） '!AW40</f>
        <v>89</v>
      </c>
      <c r="E64" s="50">
        <f>'資料４（府内各市） '!W12+'資料４（府内各市） '!W26+'資料４（府内各市） '!W40+'資料４（府内各市） '!W54+'資料４（府内各市） '!AX12+'資料４（府内各市） '!AX26+'資料４（府内各市） '!AX40</f>
        <v>78</v>
      </c>
      <c r="F64" s="19">
        <f t="shared" si="3"/>
        <v>0.8764044943820225</v>
      </c>
      <c r="G64" s="213"/>
      <c r="H64" s="213"/>
      <c r="I64" s="204"/>
    </row>
    <row r="65" spans="1:9" ht="14.25" thickBot="1" x14ac:dyDescent="0.2">
      <c r="A65" s="208"/>
      <c r="B65" s="217"/>
      <c r="C65" s="13" t="s">
        <v>17</v>
      </c>
      <c r="D65" s="53">
        <f>'資料４（府内各市） '!V13+'資料４（府内各市） '!V27+'資料４（府内各市） '!V41+'資料４（府内各市） '!V55+'資料４（府内各市） '!AW13+'資料４（府内各市） '!AW27+'資料４（府内各市） '!AW41</f>
        <v>285</v>
      </c>
      <c r="E65" s="53">
        <f>'資料４（府内各市） '!W13+'資料４（府内各市） '!W27+'資料４（府内各市） '!W41+'資料４（府内各市） '!W55+'資料４（府内各市） '!AX13+'資料４（府内各市） '!AX27+'資料４（府内各市） '!AX41</f>
        <v>96</v>
      </c>
      <c r="F65" s="24">
        <f t="shared" si="3"/>
        <v>0.33684210526315789</v>
      </c>
      <c r="G65" s="214"/>
      <c r="H65" s="214"/>
      <c r="I65" s="203"/>
    </row>
    <row r="66" spans="1:9" ht="14.25" thickTop="1" x14ac:dyDescent="0.15">
      <c r="A66" s="208"/>
      <c r="B66" s="205" t="s">
        <v>18</v>
      </c>
      <c r="C66" s="15" t="s">
        <v>21</v>
      </c>
      <c r="D66" s="49">
        <f>'資料４（府内各市） '!V14+'資料４（府内各市） '!V28+'資料４（府内各市） '!V42+'資料４（府内各市） '!V56+'資料４（府内各市） '!AW14+'資料４（府内各市） '!AW28+'資料４（府内各市） '!AW42</f>
        <v>798</v>
      </c>
      <c r="E66" s="49">
        <f>'資料４（府内各市） '!W14+'資料４（府内各市） '!W28+'資料４（府内各市） '!W42+'資料４（府内各市） '!W56+'資料４（府内各市） '!AX14+'資料４（府内各市） '!AX28+'資料４（府内各市） '!AX42</f>
        <v>597</v>
      </c>
      <c r="F66" s="21">
        <f t="shared" si="3"/>
        <v>0.74812030075187974</v>
      </c>
      <c r="G66" s="212">
        <f>SUM(D66:D67)</f>
        <v>931</v>
      </c>
      <c r="H66" s="212">
        <f>SUM(E66:E67)</f>
        <v>700</v>
      </c>
      <c r="I66" s="202">
        <f>+H66/G66</f>
        <v>0.75187969924812026</v>
      </c>
    </row>
    <row r="67" spans="1:9" ht="14.25" thickBot="1" x14ac:dyDescent="0.2">
      <c r="A67" s="208"/>
      <c r="B67" s="206"/>
      <c r="C67" s="16" t="s">
        <v>22</v>
      </c>
      <c r="D67" s="51">
        <f>'資料４（府内各市） '!V15+'資料４（府内各市） '!V29+'資料４（府内各市） '!V43+'資料４（府内各市） '!V57+'資料４（府内各市） '!AW15+'資料４（府内各市） '!AW29+'資料４（府内各市） '!AW43</f>
        <v>133</v>
      </c>
      <c r="E67" s="51">
        <f>'資料４（府内各市） '!W15+'資料４（府内各市） '!W29+'資料４（府内各市） '!W43+'資料４（府内各市） '!W57+'資料４（府内各市） '!AX15+'資料４（府内各市） '!AX29+'資料４（府内各市） '!AX43</f>
        <v>103</v>
      </c>
      <c r="F67" s="22">
        <f t="shared" si="3"/>
        <v>0.77443609022556392</v>
      </c>
      <c r="G67" s="214"/>
      <c r="H67" s="214"/>
      <c r="I67" s="203"/>
    </row>
    <row r="68" spans="1:9" ht="14.25" thickTop="1" x14ac:dyDescent="0.15">
      <c r="A68" s="208"/>
      <c r="B68" s="139" t="s">
        <v>19</v>
      </c>
      <c r="C68" s="10"/>
      <c r="D68" s="52">
        <f>'資料４（府内各市） '!V16+'資料４（府内各市） '!V30+'資料４（府内各市） '!V44+'資料４（府内各市） '!V58+'資料４（府内各市） '!AW16+'資料４（府内各市） '!AW30+'資料４（府内各市） '!AW44</f>
        <v>41</v>
      </c>
      <c r="E68" s="52">
        <f>'資料４（府内各市） '!W16+'資料４（府内各市） '!W30+'資料４（府内各市） '!W44+'資料４（府内各市） '!W58+'資料４（府内各市） '!AX16+'資料４（府内各市） '!AX30+'資料４（府内各市） '!AX44</f>
        <v>41</v>
      </c>
      <c r="F68" s="23">
        <f t="shared" si="3"/>
        <v>1</v>
      </c>
      <c r="G68" s="141">
        <f>+D68</f>
        <v>41</v>
      </c>
      <c r="H68" s="141">
        <f>+E68</f>
        <v>41</v>
      </c>
      <c r="I68" s="142">
        <f>+H68/G68</f>
        <v>1</v>
      </c>
    </row>
    <row r="69" spans="1:9" ht="9" customHeight="1" x14ac:dyDescent="0.15"/>
    <row r="70" spans="1:9" ht="27.75" thickBot="1" x14ac:dyDescent="0.2">
      <c r="A70" s="207" t="s">
        <v>51</v>
      </c>
      <c r="B70" s="20" t="s">
        <v>1</v>
      </c>
      <c r="C70" s="158" t="s">
        <v>2</v>
      </c>
      <c r="D70" s="159" t="s">
        <v>3</v>
      </c>
      <c r="E70" s="158" t="s">
        <v>4</v>
      </c>
      <c r="F70" s="158" t="s">
        <v>5</v>
      </c>
      <c r="G70" s="3" t="s">
        <v>6</v>
      </c>
      <c r="H70" s="3" t="s">
        <v>7</v>
      </c>
      <c r="I70" s="3" t="s">
        <v>8</v>
      </c>
    </row>
    <row r="71" spans="1:9" ht="14.25" thickTop="1" x14ac:dyDescent="0.15">
      <c r="A71" s="208"/>
      <c r="B71" s="209" t="s">
        <v>9</v>
      </c>
      <c r="C71" s="15" t="s">
        <v>10</v>
      </c>
      <c r="D71" s="190">
        <f>'資料４（府内各市） '!Y6+'資料４（府内各市） '!Y20+'資料４（府内各市） '!Y34+'資料４（府内各市） '!Y48+'資料４（府内各市） '!AZ6+'資料４（府内各市） '!AZ20+'資料４（府内各市） '!AZ34+'資料４（府内各市） '!AZ48</f>
        <v>505</v>
      </c>
      <c r="E71" s="49">
        <f>'資料４（府内各市） '!Z6+'資料４（府内各市） '!Z20+'資料４（府内各市） '!Z34+'資料４（府内各市） '!Z48+'資料４（府内各市） '!BA6+'資料４（府内各市） '!BA20+'資料４（府内各市） '!BA34+'資料４（府内各市） '!BA48</f>
        <v>330</v>
      </c>
      <c r="F71" s="195">
        <f>E71/D71</f>
        <v>0.65346534653465349</v>
      </c>
      <c r="G71" s="237">
        <f>SUM(D71:D74)</f>
        <v>14668</v>
      </c>
      <c r="H71" s="237">
        <f>SUM(E71:E74)</f>
        <v>2178</v>
      </c>
      <c r="I71" s="240">
        <f>+H71/G71</f>
        <v>0.14848650122716117</v>
      </c>
    </row>
    <row r="72" spans="1:9" x14ac:dyDescent="0.15">
      <c r="A72" s="208"/>
      <c r="B72" s="210"/>
      <c r="C72" s="12" t="s">
        <v>11</v>
      </c>
      <c r="D72" s="191">
        <f>'資料４（府内各市） '!Y7+'資料４（府内各市） '!Y21+'資料４（府内各市） '!Y35+'資料４（府内各市） '!Y49+'資料４（府内各市） '!AZ7+'資料４（府内各市） '!AZ21+'資料４（府内各市） '!AZ35+'資料４（府内各市） '!AZ49</f>
        <v>8261</v>
      </c>
      <c r="E72" s="50">
        <f>'資料４（府内各市） '!Z7+'資料４（府内各市） '!Z21+'資料４（府内各市） '!Z35+'資料４（府内各市） '!Z49+'資料４（府内各市） '!BA7+'資料４（府内各市） '!BA21+'資料４（府内各市） '!BA35+'資料４（府内各市） '!BA49</f>
        <v>1272</v>
      </c>
      <c r="F72" s="196">
        <f t="shared" ref="F72:F81" si="4">E72/D72</f>
        <v>0.15397651616027117</v>
      </c>
      <c r="G72" s="238"/>
      <c r="H72" s="238"/>
      <c r="I72" s="241"/>
    </row>
    <row r="73" spans="1:9" x14ac:dyDescent="0.15">
      <c r="A73" s="208"/>
      <c r="B73" s="210"/>
      <c r="C73" s="12" t="s">
        <v>12</v>
      </c>
      <c r="D73" s="191">
        <f>'資料４（府内各市） '!Y8+'資料４（府内各市） '!Y22+'資料４（府内各市） '!Y36+'資料４（府内各市） '!Y50+'資料４（府内各市） '!AZ8+'資料４（府内各市） '!AZ22+'資料４（府内各市） '!AZ36+'資料４（府内各市） '!AZ50</f>
        <v>5567</v>
      </c>
      <c r="E73" s="50">
        <f>'資料４（府内各市） '!Z8+'資料４（府内各市） '!Z22+'資料４（府内各市） '!Z36+'資料４（府内各市） '!Z50+'資料４（府内各市） '!BA8+'資料４（府内各市） '!BA22+'資料４（府内各市） '!BA36+'資料４（府内各市） '!BA50</f>
        <v>531</v>
      </c>
      <c r="F73" s="196">
        <f t="shared" si="4"/>
        <v>9.5383509969462904E-2</v>
      </c>
      <c r="G73" s="238"/>
      <c r="H73" s="238"/>
      <c r="I73" s="241"/>
    </row>
    <row r="74" spans="1:9" ht="14.25" thickBot="1" x14ac:dyDescent="0.2">
      <c r="A74" s="208"/>
      <c r="B74" s="211"/>
      <c r="C74" s="16" t="s">
        <v>13</v>
      </c>
      <c r="D74" s="192">
        <f>'資料４（府内各市） '!Y9+'資料４（府内各市） '!Y23+'資料４（府内各市） '!Y37+'資料４（府内各市） '!Y51+'資料４（府内各市） '!AZ9+'資料４（府内各市） '!AZ23+'資料４（府内各市） '!AZ37+'資料４（府内各市） '!AZ51</f>
        <v>335</v>
      </c>
      <c r="E74" s="51">
        <f>'資料４（府内各市） '!Z9+'資料４（府内各市） '!Z23+'資料４（府内各市） '!Z37+'資料４（府内各市） '!Z51+'資料４（府内各市） '!BA9+'資料４（府内各市） '!BA23+'資料４（府内各市） '!BA37+'資料４（府内各市） '!BA51</f>
        <v>45</v>
      </c>
      <c r="F74" s="197">
        <f t="shared" si="4"/>
        <v>0.13432835820895522</v>
      </c>
      <c r="G74" s="239"/>
      <c r="H74" s="239"/>
      <c r="I74" s="242"/>
    </row>
    <row r="75" spans="1:9" ht="14.25" thickTop="1" x14ac:dyDescent="0.15">
      <c r="A75" s="208"/>
      <c r="B75" s="215" t="s">
        <v>14</v>
      </c>
      <c r="C75" s="10" t="s">
        <v>20</v>
      </c>
      <c r="D75" s="193">
        <f>'資料４（府内各市） '!Y10+'資料４（府内各市） '!Y24+'資料４（府内各市） '!Y38+'資料４（府内各市） '!Y52+'資料４（府内各市） '!AZ10+'資料４（府内各市） '!AZ24+'資料４（府内各市） '!AZ38+'資料４（府内各市） '!AZ52</f>
        <v>1478</v>
      </c>
      <c r="E75" s="52">
        <f>'資料４（府内各市） '!Z10+'資料４（府内各市） '!Z24+'資料４（府内各市） '!Z38+'資料４（府内各市） '!Z52+'資料４（府内各市） '!BA10+'資料４（府内各市） '!BA24+'資料４（府内各市） '!BA38+'資料４（府内各市） '!BA52</f>
        <v>93</v>
      </c>
      <c r="F75" s="198">
        <f t="shared" si="4"/>
        <v>6.2922868741542626E-2</v>
      </c>
      <c r="G75" s="237">
        <f>SUM(D75:D78)</f>
        <v>2194</v>
      </c>
      <c r="H75" s="237">
        <f>SUM(E75:E78)</f>
        <v>409</v>
      </c>
      <c r="I75" s="240">
        <f>+H75/G75</f>
        <v>0.18641750227894258</v>
      </c>
    </row>
    <row r="76" spans="1:9" x14ac:dyDescent="0.15">
      <c r="A76" s="208"/>
      <c r="B76" s="216"/>
      <c r="C76" s="12" t="s">
        <v>15</v>
      </c>
      <c r="D76" s="191">
        <f>'資料４（府内各市） '!Y11+'資料４（府内各市） '!Y25+'資料４（府内各市） '!Y39+'資料４（府内各市） '!Y53+'資料４（府内各市） '!AZ11+'資料４（府内各市） '!AZ25+'資料４（府内各市） '!AZ39+'資料４（府内各市） '!AZ53</f>
        <v>329</v>
      </c>
      <c r="E76" s="50">
        <f>'資料４（府内各市） '!Z11+'資料４（府内各市） '!Z25+'資料４（府内各市） '!Z39+'資料４（府内各市） '!Z53+'資料４（府内各市） '!BA11+'資料４（府内各市） '!BA25+'資料４（府内各市） '!BA39+'資料４（府内各市） '!BA53</f>
        <v>186</v>
      </c>
      <c r="F76" s="196">
        <f t="shared" si="4"/>
        <v>0.56534954407294835</v>
      </c>
      <c r="G76" s="238"/>
      <c r="H76" s="238"/>
      <c r="I76" s="241"/>
    </row>
    <row r="77" spans="1:9" x14ac:dyDescent="0.15">
      <c r="A77" s="208"/>
      <c r="B77" s="216"/>
      <c r="C77" s="12" t="s">
        <v>16</v>
      </c>
      <c r="D77" s="191">
        <f>'資料４（府内各市） '!Y12+'資料４（府内各市） '!Y26+'資料４（府内各市） '!Y40+'資料４（府内各市） '!Y54+'資料４（府内各市） '!AZ12+'資料４（府内各市） '!AZ26+'資料４（府内各市） '!AZ40+'資料４（府内各市） '!AZ54</f>
        <v>96</v>
      </c>
      <c r="E77" s="50">
        <f>'資料４（府内各市） '!Z12+'資料４（府内各市） '!Z26+'資料４（府内各市） '!Z40+'資料４（府内各市） '!Z54+'資料４（府内各市） '!BA12+'資料４（府内各市） '!BA26+'資料４（府内各市） '!BA40+'資料４（府内各市） '!BA54</f>
        <v>62</v>
      </c>
      <c r="F77" s="196">
        <f t="shared" si="4"/>
        <v>0.64583333333333337</v>
      </c>
      <c r="G77" s="238"/>
      <c r="H77" s="238"/>
      <c r="I77" s="241"/>
    </row>
    <row r="78" spans="1:9" ht="14.25" thickBot="1" x14ac:dyDescent="0.2">
      <c r="A78" s="208"/>
      <c r="B78" s="217"/>
      <c r="C78" s="13" t="s">
        <v>17</v>
      </c>
      <c r="D78" s="194">
        <f>'資料４（府内各市） '!Y13+'資料４（府内各市） '!Y27+'資料４（府内各市） '!Y41+'資料４（府内各市） '!Y55+'資料４（府内各市） '!AZ13+'資料４（府内各市） '!AZ27+'資料４（府内各市） '!AZ41+'資料４（府内各市） '!AZ55</f>
        <v>291</v>
      </c>
      <c r="E78" s="53">
        <f>'資料４（府内各市） '!Z13+'資料４（府内各市） '!Z27+'資料４（府内各市） '!Z41+'資料４（府内各市） '!Z55+'資料４（府内各市） '!BA13+'資料４（府内各市） '!BA27+'資料４（府内各市） '!BA41+'資料４（府内各市） '!BA55</f>
        <v>68</v>
      </c>
      <c r="F78" s="199">
        <f t="shared" si="4"/>
        <v>0.23367697594501718</v>
      </c>
      <c r="G78" s="239"/>
      <c r="H78" s="239"/>
      <c r="I78" s="242"/>
    </row>
    <row r="79" spans="1:9" ht="14.25" thickTop="1" x14ac:dyDescent="0.15">
      <c r="A79" s="208"/>
      <c r="B79" s="205" t="s">
        <v>18</v>
      </c>
      <c r="C79" s="15" t="s">
        <v>21</v>
      </c>
      <c r="D79" s="190">
        <f>'資料４（府内各市） '!Y14+'資料４（府内各市） '!Y28+'資料４（府内各市） '!Y42+'資料４（府内各市） '!Y56+'資料４（府内各市） '!AZ14+'資料４（府内各市） '!AZ28+'資料４（府内各市） '!AZ42+'資料４（府内各市） '!AZ56</f>
        <v>829</v>
      </c>
      <c r="E79" s="49">
        <f>'資料４（府内各市） '!Z14+'資料４（府内各市） '!Z28+'資料４（府内各市） '!Z42+'資料４（府内各市） '!Z56+'資料４（府内各市） '!BA14+'資料４（府内各市） '!BA28+'資料４（府内各市） '!BA42+'資料４（府内各市） '!BA56</f>
        <v>276</v>
      </c>
      <c r="F79" s="195">
        <f t="shared" si="4"/>
        <v>0.33293124246079614</v>
      </c>
      <c r="G79" s="237">
        <f>SUM(D79:D80)</f>
        <v>993</v>
      </c>
      <c r="H79" s="237">
        <f>SUM(E79:E80)</f>
        <v>324</v>
      </c>
      <c r="I79" s="240">
        <f>+H79/G79</f>
        <v>0.32628398791540786</v>
      </c>
    </row>
    <row r="80" spans="1:9" ht="14.25" thickBot="1" x14ac:dyDescent="0.2">
      <c r="A80" s="208"/>
      <c r="B80" s="206"/>
      <c r="C80" s="16" t="s">
        <v>22</v>
      </c>
      <c r="D80" s="192">
        <f>'資料４（府内各市） '!Y15+'資料４（府内各市） '!Y29+'資料４（府内各市） '!Y43+'資料４（府内各市） '!Y57+'資料４（府内各市） '!AZ15+'資料４（府内各市） '!AZ29+'資料４（府内各市） '!AZ43+'資料４（府内各市） '!AZ57</f>
        <v>164</v>
      </c>
      <c r="E80" s="51">
        <f>'資料４（府内各市） '!Z15+'資料４（府内各市） '!Z29+'資料４（府内各市） '!Z43+'資料４（府内各市） '!Z57+'資料４（府内各市） '!BA15+'資料４（府内各市） '!BA29+'資料４（府内各市） '!BA43+'資料４（府内各市） '!BA57</f>
        <v>48</v>
      </c>
      <c r="F80" s="197">
        <f t="shared" si="4"/>
        <v>0.29268292682926828</v>
      </c>
      <c r="G80" s="239"/>
      <c r="H80" s="239"/>
      <c r="I80" s="242"/>
    </row>
    <row r="81" spans="1:9" ht="14.25" thickTop="1" x14ac:dyDescent="0.15">
      <c r="A81" s="208"/>
      <c r="B81" s="157" t="s">
        <v>19</v>
      </c>
      <c r="C81" s="10"/>
      <c r="D81" s="193">
        <f>'資料４（府内各市） '!Y16+'資料４（府内各市） '!Y30+'資料４（府内各市） '!Y44+'資料４（府内各市） '!Y58+'資料４（府内各市） '!AZ16+'資料４（府内各市） '!AZ30+'資料４（府内各市） '!AZ44+'資料４（府内各市） '!AZ58</f>
        <v>41</v>
      </c>
      <c r="E81" s="52">
        <f>'資料４（府内各市） '!Z16+'資料４（府内各市） '!Z30+'資料４（府内各市） '!Z44+'資料４（府内各市） '!Z58+'資料４（府内各市） '!BA16+'資料４（府内各市） '!BA30+'資料４（府内各市） '!BA44+'資料４（府内各市） '!BA58</f>
        <v>3</v>
      </c>
      <c r="F81" s="198">
        <f t="shared" si="4"/>
        <v>7.3170731707317069E-2</v>
      </c>
      <c r="G81" s="200">
        <f>+D81</f>
        <v>41</v>
      </c>
      <c r="H81" s="200">
        <f>+E81</f>
        <v>3</v>
      </c>
      <c r="I81" s="201">
        <f>+H81/G81</f>
        <v>7.3170731707317069E-2</v>
      </c>
    </row>
  </sheetData>
  <mergeCells count="87">
    <mergeCell ref="A70:A81"/>
    <mergeCell ref="B71:B74"/>
    <mergeCell ref="G71:G74"/>
    <mergeCell ref="H71:H74"/>
    <mergeCell ref="I71:I74"/>
    <mergeCell ref="B75:B78"/>
    <mergeCell ref="G75:G78"/>
    <mergeCell ref="H75:H78"/>
    <mergeCell ref="I75:I78"/>
    <mergeCell ref="B79:B80"/>
    <mergeCell ref="G79:G80"/>
    <mergeCell ref="H79:H80"/>
    <mergeCell ref="I79:I80"/>
    <mergeCell ref="A44:A55"/>
    <mergeCell ref="B45:B48"/>
    <mergeCell ref="G45:G48"/>
    <mergeCell ref="H45:H48"/>
    <mergeCell ref="B49:B52"/>
    <mergeCell ref="G49:G52"/>
    <mergeCell ref="H49:H52"/>
    <mergeCell ref="B53:B54"/>
    <mergeCell ref="G53:G54"/>
    <mergeCell ref="H53:H54"/>
    <mergeCell ref="A31:A42"/>
    <mergeCell ref="B32:B35"/>
    <mergeCell ref="G32:G35"/>
    <mergeCell ref="H32:H35"/>
    <mergeCell ref="B36:B39"/>
    <mergeCell ref="G36:G39"/>
    <mergeCell ref="H36:H39"/>
    <mergeCell ref="B40:B41"/>
    <mergeCell ref="G40:G41"/>
    <mergeCell ref="H40:H41"/>
    <mergeCell ref="A2:I2"/>
    <mergeCell ref="A18:A29"/>
    <mergeCell ref="B19:B22"/>
    <mergeCell ref="G19:G22"/>
    <mergeCell ref="H19:H22"/>
    <mergeCell ref="I19:I22"/>
    <mergeCell ref="B23:B26"/>
    <mergeCell ref="G23:G26"/>
    <mergeCell ref="H23:H26"/>
    <mergeCell ref="I23:I26"/>
    <mergeCell ref="B27:B28"/>
    <mergeCell ref="G27:G28"/>
    <mergeCell ref="H27:H28"/>
    <mergeCell ref="I27:I28"/>
    <mergeCell ref="F4:F15"/>
    <mergeCell ref="G5:G8"/>
    <mergeCell ref="G13:G14"/>
    <mergeCell ref="J13:J14"/>
    <mergeCell ref="A4:A15"/>
    <mergeCell ref="B5:B8"/>
    <mergeCell ref="E5:E8"/>
    <mergeCell ref="B9:B12"/>
    <mergeCell ref="E9:E12"/>
    <mergeCell ref="B13:B14"/>
    <mergeCell ref="J5:J8"/>
    <mergeCell ref="G9:G12"/>
    <mergeCell ref="J9:J12"/>
    <mergeCell ref="O9:O12"/>
    <mergeCell ref="O5:O8"/>
    <mergeCell ref="A57:A68"/>
    <mergeCell ref="B58:B61"/>
    <mergeCell ref="G58:G61"/>
    <mergeCell ref="H58:H61"/>
    <mergeCell ref="B62:B65"/>
    <mergeCell ref="G62:G65"/>
    <mergeCell ref="H62:H65"/>
    <mergeCell ref="B66:B67"/>
    <mergeCell ref="G66:G67"/>
    <mergeCell ref="H66:H67"/>
    <mergeCell ref="E13:E14"/>
    <mergeCell ref="K4:K15"/>
    <mergeCell ref="L5:L8"/>
    <mergeCell ref="L9:L12"/>
    <mergeCell ref="I45:I48"/>
    <mergeCell ref="I40:I41"/>
    <mergeCell ref="I36:I39"/>
    <mergeCell ref="I32:I35"/>
    <mergeCell ref="O13:O14"/>
    <mergeCell ref="L13:L14"/>
    <mergeCell ref="I66:I67"/>
    <mergeCell ref="I62:I65"/>
    <mergeCell ref="I58:I61"/>
    <mergeCell ref="I53:I54"/>
    <mergeCell ref="I49:I52"/>
  </mergeCells>
  <phoneticPr fontId="2"/>
  <pageMargins left="0.47244094488188981" right="0.11811023622047245" top="0.15748031496062992" bottom="0" header="0.31496062992125984" footer="0.31496062992125984"/>
  <pageSetup paperSize="9" scale="74" fitToHeight="0" orientation="portrait" r:id="rId1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B78"/>
  <sheetViews>
    <sheetView tabSelected="1" view="pageBreakPreview" topLeftCell="A40" zoomScale="110" zoomScaleNormal="100" zoomScaleSheetLayoutView="110" workbookViewId="0">
      <selection activeCell="P54" sqref="P54"/>
    </sheetView>
  </sheetViews>
  <sheetFormatPr defaultRowHeight="13.5" x14ac:dyDescent="0.15"/>
  <cols>
    <col min="1" max="1" width="1" customWidth="1"/>
    <col min="2" max="2" width="6.875" customWidth="1"/>
    <col min="3" max="3" width="9.125" customWidth="1"/>
    <col min="4" max="4" width="0.125" style="40" customWidth="1"/>
    <col min="5" max="5" width="0.5" style="40" hidden="1" customWidth="1"/>
    <col min="6" max="6" width="6.375" bestFit="1" customWidth="1"/>
    <col min="7" max="7" width="5.875" style="40" hidden="1" customWidth="1"/>
    <col min="8" max="8" width="5.625" style="40" hidden="1" customWidth="1"/>
    <col min="9" max="9" width="6.375" bestFit="1" customWidth="1"/>
    <col min="10" max="10" width="5.875" style="40" hidden="1" customWidth="1"/>
    <col min="11" max="11" width="5.625" style="40" hidden="1" customWidth="1"/>
    <col min="12" max="12" width="6.375" bestFit="1" customWidth="1"/>
    <col min="13" max="13" width="5.625" style="134" hidden="1" customWidth="1"/>
    <col min="14" max="14" width="2" style="134" hidden="1" customWidth="1"/>
    <col min="15" max="15" width="6" style="134" customWidth="1"/>
    <col min="16" max="16" width="5.875" style="133" customWidth="1"/>
    <col min="17" max="17" width="5.625" style="133" customWidth="1"/>
    <col min="18" max="18" width="6.875" style="134" customWidth="1"/>
    <col min="19" max="19" width="5.875" style="97" customWidth="1"/>
    <col min="20" max="20" width="5.625" style="97" customWidth="1"/>
    <col min="21" max="21" width="6.875" style="98" customWidth="1"/>
    <col min="22" max="22" width="5.875" style="97" customWidth="1"/>
    <col min="23" max="23" width="5.625" style="97" customWidth="1"/>
    <col min="24" max="24" width="6.875" style="98" customWidth="1"/>
    <col min="25" max="25" width="5.875" style="97" customWidth="1"/>
    <col min="26" max="26" width="5.625" style="97" customWidth="1"/>
    <col min="27" max="27" width="6.875" style="98" customWidth="1"/>
    <col min="28" max="28" width="1.875" style="98" customWidth="1"/>
    <col min="29" max="29" width="6.875" style="98" customWidth="1"/>
    <col min="30" max="30" width="9.625" style="98" customWidth="1"/>
    <col min="31" max="31" width="0.25" style="97" customWidth="1"/>
    <col min="32" max="32" width="0.75" style="97" hidden="1" customWidth="1"/>
    <col min="33" max="33" width="0.75" style="98" hidden="1" customWidth="1"/>
    <col min="34" max="34" width="5.875" style="97" hidden="1" customWidth="1"/>
    <col min="35" max="35" width="5.625" style="97" hidden="1" customWidth="1"/>
    <col min="36" max="36" width="6.375" style="98" bestFit="1" customWidth="1"/>
    <col min="37" max="37" width="5.875" style="97" hidden="1" customWidth="1"/>
    <col min="38" max="38" width="5.625" style="97" hidden="1" customWidth="1"/>
    <col min="39" max="39" width="6.375" style="98" bestFit="1" customWidth="1"/>
    <col min="40" max="41" width="5.625" style="98" hidden="1" customWidth="1"/>
    <col min="42" max="42" width="6.5" style="98" bestFit="1" customWidth="1"/>
    <col min="43" max="43" width="5.875" style="97" customWidth="1"/>
    <col min="44" max="44" width="5.625" style="97" customWidth="1"/>
    <col min="45" max="45" width="6.5" style="98" bestFit="1" customWidth="1"/>
    <col min="46" max="46" width="5.875" style="97" customWidth="1"/>
    <col min="47" max="47" width="5.625" style="97" customWidth="1"/>
    <col min="48" max="48" width="6.875" style="98" bestFit="1" customWidth="1"/>
    <col min="49" max="49" width="5.875" style="97" customWidth="1"/>
    <col min="50" max="50" width="5.625" style="97" customWidth="1"/>
    <col min="51" max="51" width="6.875" style="175" bestFit="1" customWidth="1"/>
    <col min="52" max="52" width="5.875" style="97" customWidth="1"/>
    <col min="53" max="53" width="5.625" style="97" customWidth="1"/>
    <col min="54" max="54" width="6.875" bestFit="1" customWidth="1"/>
  </cols>
  <sheetData>
    <row r="1" spans="1:54" ht="17.25" x14ac:dyDescent="0.15">
      <c r="A1" s="81"/>
      <c r="B1" s="177"/>
      <c r="C1" s="179" t="s">
        <v>58</v>
      </c>
      <c r="E1" s="80"/>
      <c r="F1" s="178"/>
      <c r="G1" s="80"/>
      <c r="H1" s="80"/>
      <c r="I1" s="81"/>
      <c r="J1" s="80"/>
      <c r="K1" s="98"/>
      <c r="L1" s="81"/>
      <c r="M1" s="81"/>
      <c r="N1" s="81"/>
      <c r="O1" s="81"/>
      <c r="P1" s="80"/>
      <c r="Q1" s="80"/>
      <c r="R1" s="81"/>
      <c r="S1" s="80"/>
      <c r="T1" s="80"/>
      <c r="U1" s="81"/>
      <c r="V1" s="80"/>
      <c r="W1" s="80"/>
      <c r="X1" s="81"/>
      <c r="Y1" s="80"/>
      <c r="Z1" s="80"/>
      <c r="AA1" s="81"/>
    </row>
    <row r="2" spans="1:54" s="30" customFormat="1" ht="15" customHeight="1" x14ac:dyDescent="0.15">
      <c r="A2" s="81"/>
      <c r="B2" s="81"/>
      <c r="C2" s="144"/>
      <c r="D2" s="80"/>
      <c r="E2" s="80"/>
      <c r="F2" s="81"/>
      <c r="G2" s="80"/>
      <c r="H2" s="80"/>
      <c r="I2" s="81"/>
      <c r="J2" s="80"/>
      <c r="K2" s="98"/>
      <c r="L2" s="81"/>
      <c r="M2" s="81"/>
      <c r="N2" s="81"/>
      <c r="O2" s="81"/>
      <c r="P2" s="80"/>
      <c r="Q2" s="138" t="s">
        <v>42</v>
      </c>
      <c r="R2" s="98"/>
      <c r="S2" s="138" t="s">
        <v>46</v>
      </c>
      <c r="T2" s="107"/>
      <c r="U2" s="98"/>
      <c r="V2" s="138" t="s">
        <v>49</v>
      </c>
      <c r="W2" s="107"/>
      <c r="X2" s="98"/>
      <c r="Y2" s="138" t="s">
        <v>36</v>
      </c>
      <c r="Z2" s="107"/>
      <c r="AA2" s="98"/>
      <c r="AB2" s="98"/>
      <c r="AC2" s="98"/>
      <c r="AD2" s="98"/>
      <c r="AE2" s="97"/>
      <c r="AF2" s="97"/>
      <c r="AG2" s="98"/>
      <c r="AH2" s="97"/>
      <c r="AI2" s="97"/>
      <c r="AJ2" s="98"/>
      <c r="AK2" s="97"/>
      <c r="AL2" s="97"/>
      <c r="AM2" s="98"/>
      <c r="AN2" s="98"/>
      <c r="AO2" s="98"/>
      <c r="AP2" s="98"/>
      <c r="AQ2" s="97"/>
      <c r="AR2" s="97"/>
      <c r="AS2" s="98"/>
      <c r="AT2" s="97"/>
      <c r="AU2" s="97"/>
      <c r="AV2" s="98"/>
      <c r="AW2" s="97"/>
      <c r="AX2" s="97"/>
      <c r="AY2" s="175"/>
      <c r="AZ2" s="97"/>
      <c r="BA2" s="97"/>
      <c r="BB2"/>
    </row>
    <row r="3" spans="1:54" s="30" customFormat="1" ht="14.25" customHeight="1" x14ac:dyDescent="0.15">
      <c r="A3" s="107"/>
      <c r="B3" s="145" t="s">
        <v>55</v>
      </c>
      <c r="C3" s="81"/>
      <c r="D3" s="80"/>
      <c r="E3" s="80"/>
      <c r="F3" s="81"/>
      <c r="G3" s="80"/>
      <c r="H3" s="80"/>
      <c r="I3" s="81"/>
      <c r="J3" s="80"/>
      <c r="K3" s="80"/>
      <c r="L3" s="81"/>
      <c r="M3" s="81"/>
      <c r="N3" s="81"/>
      <c r="O3" s="81"/>
      <c r="P3" s="97"/>
      <c r="Q3" s="97"/>
      <c r="R3" s="98"/>
      <c r="S3" s="97"/>
      <c r="T3" s="97"/>
      <c r="U3" s="98"/>
      <c r="V3" s="138" t="s">
        <v>57</v>
      </c>
      <c r="X3" s="81"/>
      <c r="Y3" s="176"/>
      <c r="Z3" s="137"/>
      <c r="AA3" s="81"/>
      <c r="AB3" s="81"/>
      <c r="AC3" s="98"/>
      <c r="AD3" s="98"/>
      <c r="AE3" s="97"/>
      <c r="AF3" s="97"/>
      <c r="AG3" s="98"/>
      <c r="AH3" s="97"/>
      <c r="AI3" s="97"/>
      <c r="AJ3" s="98"/>
      <c r="AK3" s="97"/>
      <c r="AL3" s="97"/>
      <c r="AM3" s="98"/>
      <c r="AN3" s="98"/>
      <c r="AO3" s="98"/>
      <c r="AP3" s="98"/>
      <c r="AQ3" s="97"/>
      <c r="AR3" s="97"/>
      <c r="AS3" s="98"/>
      <c r="AT3" s="97"/>
      <c r="AU3" s="97"/>
      <c r="AV3" s="98"/>
      <c r="AW3" s="97"/>
      <c r="AX3" s="97"/>
      <c r="AY3" s="175"/>
      <c r="AZ3" s="138" t="s">
        <v>57</v>
      </c>
      <c r="BA3" s="97"/>
      <c r="BB3"/>
    </row>
    <row r="4" spans="1:54" x14ac:dyDescent="0.15">
      <c r="A4" s="107"/>
      <c r="B4" s="107"/>
      <c r="C4" s="107"/>
      <c r="D4" s="243" t="s">
        <v>25</v>
      </c>
      <c r="E4" s="243"/>
      <c r="F4" s="243"/>
      <c r="G4" s="243" t="s">
        <v>26</v>
      </c>
      <c r="H4" s="243"/>
      <c r="I4" s="243"/>
      <c r="J4" s="243" t="s">
        <v>27</v>
      </c>
      <c r="K4" s="243"/>
      <c r="L4" s="243"/>
      <c r="M4" s="243" t="s">
        <v>39</v>
      </c>
      <c r="N4" s="243"/>
      <c r="O4" s="243"/>
      <c r="P4" s="244" t="s">
        <v>41</v>
      </c>
      <c r="Q4" s="245"/>
      <c r="R4" s="246"/>
      <c r="S4" s="244" t="s">
        <v>43</v>
      </c>
      <c r="T4" s="245"/>
      <c r="U4" s="246"/>
      <c r="V4" s="244" t="s">
        <v>47</v>
      </c>
      <c r="W4" s="245"/>
      <c r="X4" s="246"/>
      <c r="Y4" s="244" t="s">
        <v>52</v>
      </c>
      <c r="Z4" s="245"/>
      <c r="AA4" s="246"/>
      <c r="AB4" s="107"/>
      <c r="AC4" s="98" t="s">
        <v>33</v>
      </c>
      <c r="AD4" s="107"/>
      <c r="AE4" s="244" t="s">
        <v>25</v>
      </c>
      <c r="AF4" s="245"/>
      <c r="AG4" s="246"/>
      <c r="AH4" s="244" t="s">
        <v>26</v>
      </c>
      <c r="AI4" s="245"/>
      <c r="AJ4" s="246"/>
      <c r="AK4" s="244" t="s">
        <v>27</v>
      </c>
      <c r="AL4" s="245"/>
      <c r="AM4" s="245"/>
      <c r="AN4" s="174" t="s">
        <v>39</v>
      </c>
      <c r="AO4" s="160"/>
      <c r="AP4" s="174" t="s">
        <v>39</v>
      </c>
      <c r="AQ4" s="244" t="s">
        <v>41</v>
      </c>
      <c r="AR4" s="245"/>
      <c r="AS4" s="246"/>
      <c r="AT4" s="244" t="s">
        <v>43</v>
      </c>
      <c r="AU4" s="245"/>
      <c r="AV4" s="246"/>
      <c r="AW4" s="244" t="s">
        <v>47</v>
      </c>
      <c r="AX4" s="245"/>
      <c r="AY4" s="246"/>
      <c r="AZ4" s="244" t="s">
        <v>52</v>
      </c>
      <c r="BA4" s="245"/>
      <c r="BB4" s="246"/>
    </row>
    <row r="5" spans="1:54" ht="14.25" thickBot="1" x14ac:dyDescent="0.2">
      <c r="A5" s="81"/>
      <c r="B5" s="108" t="s">
        <v>1</v>
      </c>
      <c r="C5" s="109" t="s">
        <v>2</v>
      </c>
      <c r="D5" s="146" t="s">
        <v>35</v>
      </c>
      <c r="E5" s="146" t="s">
        <v>4</v>
      </c>
      <c r="F5" s="147" t="s">
        <v>5</v>
      </c>
      <c r="G5" s="146" t="s">
        <v>35</v>
      </c>
      <c r="H5" s="146" t="s">
        <v>4</v>
      </c>
      <c r="I5" s="147" t="s">
        <v>5</v>
      </c>
      <c r="J5" s="84" t="s">
        <v>35</v>
      </c>
      <c r="K5" s="84" t="s">
        <v>4</v>
      </c>
      <c r="L5" s="161" t="s">
        <v>5</v>
      </c>
      <c r="M5" s="84" t="s">
        <v>35</v>
      </c>
      <c r="N5" s="84" t="s">
        <v>4</v>
      </c>
      <c r="O5" s="85" t="s">
        <v>5</v>
      </c>
      <c r="P5" s="84" t="s">
        <v>35</v>
      </c>
      <c r="Q5" s="84" t="s">
        <v>4</v>
      </c>
      <c r="R5" s="85" t="s">
        <v>5</v>
      </c>
      <c r="S5" s="84" t="s">
        <v>35</v>
      </c>
      <c r="T5" s="84" t="s">
        <v>4</v>
      </c>
      <c r="U5" s="85" t="s">
        <v>5</v>
      </c>
      <c r="V5" s="84" t="s">
        <v>35</v>
      </c>
      <c r="W5" s="84" t="s">
        <v>4</v>
      </c>
      <c r="X5" s="85" t="s">
        <v>5</v>
      </c>
      <c r="Y5" s="84" t="s">
        <v>35</v>
      </c>
      <c r="Z5" s="84" t="s">
        <v>4</v>
      </c>
      <c r="AA5" s="85" t="s">
        <v>5</v>
      </c>
      <c r="AB5" s="114"/>
      <c r="AC5" s="108" t="s">
        <v>1</v>
      </c>
      <c r="AD5" s="109" t="s">
        <v>2</v>
      </c>
      <c r="AE5" s="84" t="s">
        <v>35</v>
      </c>
      <c r="AF5" s="84" t="s">
        <v>4</v>
      </c>
      <c r="AG5" s="85" t="s">
        <v>5</v>
      </c>
      <c r="AH5" s="84" t="s">
        <v>35</v>
      </c>
      <c r="AI5" s="84" t="s">
        <v>4</v>
      </c>
      <c r="AJ5" s="85" t="s">
        <v>5</v>
      </c>
      <c r="AK5" s="84" t="s">
        <v>35</v>
      </c>
      <c r="AL5" s="84" t="s">
        <v>4</v>
      </c>
      <c r="AM5" s="161" t="s">
        <v>5</v>
      </c>
      <c r="AN5" s="84" t="s">
        <v>35</v>
      </c>
      <c r="AO5" s="84" t="s">
        <v>4</v>
      </c>
      <c r="AP5" s="85" t="s">
        <v>5</v>
      </c>
      <c r="AQ5" s="84" t="s">
        <v>35</v>
      </c>
      <c r="AR5" s="84" t="s">
        <v>4</v>
      </c>
      <c r="AS5" s="85" t="s">
        <v>5</v>
      </c>
      <c r="AT5" s="84" t="s">
        <v>35</v>
      </c>
      <c r="AU5" s="84" t="s">
        <v>4</v>
      </c>
      <c r="AV5" s="85" t="s">
        <v>5</v>
      </c>
      <c r="AW5" s="84" t="s">
        <v>35</v>
      </c>
      <c r="AX5" s="84" t="s">
        <v>4</v>
      </c>
      <c r="AY5" s="85" t="s">
        <v>5</v>
      </c>
      <c r="AZ5" s="84" t="s">
        <v>35</v>
      </c>
      <c r="BA5" s="84" t="s">
        <v>4</v>
      </c>
      <c r="BB5" s="85" t="s">
        <v>5</v>
      </c>
    </row>
    <row r="6" spans="1:54" ht="14.25" thickTop="1" x14ac:dyDescent="0.15">
      <c r="A6" s="81"/>
      <c r="B6" s="247" t="s">
        <v>9</v>
      </c>
      <c r="C6" s="100" t="s">
        <v>10</v>
      </c>
      <c r="D6" s="148">
        <f t="shared" ref="D6:D16" si="0">(+D63)-(+AE34)</f>
        <v>214</v>
      </c>
      <c r="E6" s="148">
        <f t="shared" ref="E6:E16" si="1">(+E63)-(+AF34)</f>
        <v>214</v>
      </c>
      <c r="F6" s="93">
        <f>+E6/D6</f>
        <v>1</v>
      </c>
      <c r="G6" s="149">
        <f t="shared" ref="G6:G16" si="2">(+G63)-(+AH34)</f>
        <v>217</v>
      </c>
      <c r="H6" s="148">
        <f t="shared" ref="H6:H16" si="3">(+H63)-(+AI34)</f>
        <v>217</v>
      </c>
      <c r="I6" s="93">
        <f>+H6/G6</f>
        <v>1</v>
      </c>
      <c r="J6" s="150">
        <f t="shared" ref="J6:J16" si="4">(+J63)-(+AK34)</f>
        <v>216</v>
      </c>
      <c r="K6" s="150">
        <f t="shared" ref="K6:K16" si="5">(+K63)-(+AL34)</f>
        <v>216</v>
      </c>
      <c r="L6" s="162">
        <f>+K6/J6</f>
        <v>1</v>
      </c>
      <c r="M6" s="110">
        <v>215</v>
      </c>
      <c r="N6" s="110">
        <v>215</v>
      </c>
      <c r="O6" s="92">
        <f>+N6/M6</f>
        <v>1</v>
      </c>
      <c r="P6" s="110">
        <v>214</v>
      </c>
      <c r="Q6" s="110">
        <v>214</v>
      </c>
      <c r="R6" s="92">
        <f>+Q6/P6</f>
        <v>1</v>
      </c>
      <c r="S6" s="110">
        <v>213</v>
      </c>
      <c r="T6" s="110">
        <v>213</v>
      </c>
      <c r="U6" s="92">
        <f>+T6/S6</f>
        <v>1</v>
      </c>
      <c r="V6" s="110">
        <v>198</v>
      </c>
      <c r="W6" s="110">
        <v>198</v>
      </c>
      <c r="X6" s="92">
        <f>+W6/V6</f>
        <v>1</v>
      </c>
      <c r="Y6" s="110">
        <v>187</v>
      </c>
      <c r="Z6" s="110">
        <v>109</v>
      </c>
      <c r="AA6" s="92">
        <f>+Z6/Y6</f>
        <v>0.58288770053475936</v>
      </c>
      <c r="AC6" s="247" t="s">
        <v>9</v>
      </c>
      <c r="AD6" s="100" t="s">
        <v>10</v>
      </c>
      <c r="AE6" s="124">
        <v>25</v>
      </c>
      <c r="AF6" s="124">
        <v>13</v>
      </c>
      <c r="AG6" s="92">
        <f>+AF6/AE6</f>
        <v>0.52</v>
      </c>
      <c r="AH6" s="124">
        <v>25</v>
      </c>
      <c r="AI6" s="124">
        <v>16</v>
      </c>
      <c r="AJ6" s="92">
        <f>+AI6/AH6</f>
        <v>0.64</v>
      </c>
      <c r="AK6" s="124">
        <v>25</v>
      </c>
      <c r="AL6" s="124">
        <v>25</v>
      </c>
      <c r="AM6" s="162">
        <f>+AL6/AK6</f>
        <v>1</v>
      </c>
      <c r="AN6" s="124">
        <v>24</v>
      </c>
      <c r="AO6" s="124">
        <v>19</v>
      </c>
      <c r="AP6" s="92">
        <f>+AO6/AN6</f>
        <v>0.79166666666666663</v>
      </c>
      <c r="AQ6" s="124">
        <v>23</v>
      </c>
      <c r="AR6" s="124">
        <v>18</v>
      </c>
      <c r="AS6" s="92">
        <f>+AR6/AQ6</f>
        <v>0.78260869565217395</v>
      </c>
      <c r="AT6" s="124">
        <v>23</v>
      </c>
      <c r="AU6" s="124">
        <v>23</v>
      </c>
      <c r="AV6" s="92">
        <f>+AU6/AT6</f>
        <v>1</v>
      </c>
      <c r="AW6" s="124">
        <v>23</v>
      </c>
      <c r="AX6" s="124">
        <v>23</v>
      </c>
      <c r="AY6" s="92">
        <f>+AX6/AW6</f>
        <v>1</v>
      </c>
      <c r="AZ6" s="124">
        <v>23</v>
      </c>
      <c r="BA6" s="124">
        <v>13</v>
      </c>
      <c r="BB6" s="92">
        <f>+BA6/AZ6</f>
        <v>0.56521739130434778</v>
      </c>
    </row>
    <row r="7" spans="1:54" x14ac:dyDescent="0.15">
      <c r="A7" s="81"/>
      <c r="B7" s="248"/>
      <c r="C7" s="101" t="s">
        <v>11</v>
      </c>
      <c r="D7" s="151">
        <f t="shared" si="0"/>
        <v>2904</v>
      </c>
      <c r="E7" s="151">
        <f t="shared" si="1"/>
        <v>624</v>
      </c>
      <c r="F7" s="93">
        <f t="shared" ref="F7:F16" si="6">+E7/D7</f>
        <v>0.21487603305785125</v>
      </c>
      <c r="G7" s="151">
        <f t="shared" si="2"/>
        <v>2903</v>
      </c>
      <c r="H7" s="151">
        <f t="shared" si="3"/>
        <v>1097</v>
      </c>
      <c r="I7" s="93">
        <f t="shared" ref="I7:I16" si="7">+H7/G7</f>
        <v>0.37788494660695832</v>
      </c>
      <c r="J7" s="151">
        <f t="shared" si="4"/>
        <v>2873</v>
      </c>
      <c r="K7" s="151">
        <f t="shared" si="5"/>
        <v>1070</v>
      </c>
      <c r="L7" s="163">
        <f t="shared" ref="L7:L16" si="8">+K7/J7</f>
        <v>0.37243299686738601</v>
      </c>
      <c r="M7" s="87">
        <v>2891</v>
      </c>
      <c r="N7" s="87">
        <v>1271</v>
      </c>
      <c r="O7" s="93">
        <f t="shared" ref="O7:O16" si="9">+N7/M7</f>
        <v>0.43964026288481495</v>
      </c>
      <c r="P7" s="87">
        <v>2879</v>
      </c>
      <c r="Q7" s="87">
        <v>1456</v>
      </c>
      <c r="R7" s="93">
        <f t="shared" ref="R7:R16" si="10">+Q7/P7</f>
        <v>0.50573115665161517</v>
      </c>
      <c r="S7" s="87">
        <v>2891</v>
      </c>
      <c r="T7" s="87">
        <v>1551</v>
      </c>
      <c r="U7" s="93">
        <f t="shared" ref="U7:U16" si="11">+T7/S7</f>
        <v>0.53649256312694571</v>
      </c>
      <c r="V7" s="87">
        <v>2631</v>
      </c>
      <c r="W7" s="87">
        <v>1419</v>
      </c>
      <c r="X7" s="93">
        <f t="shared" ref="X7:X16" si="12">+W7/V7</f>
        <v>0.53933865450399088</v>
      </c>
      <c r="Y7" s="87">
        <v>2450</v>
      </c>
      <c r="Z7" s="87">
        <v>490</v>
      </c>
      <c r="AA7" s="93">
        <f t="shared" ref="AA7:AA16" si="13">+Z7/Y7</f>
        <v>0.2</v>
      </c>
      <c r="AC7" s="248"/>
      <c r="AD7" s="101" t="s">
        <v>11</v>
      </c>
      <c r="AE7" s="125">
        <v>410</v>
      </c>
      <c r="AF7" s="125">
        <v>35</v>
      </c>
      <c r="AG7" s="93">
        <f t="shared" ref="AG7:AG16" si="14">+AF7/AE7</f>
        <v>8.5365853658536592E-2</v>
      </c>
      <c r="AH7" s="125">
        <v>410</v>
      </c>
      <c r="AI7" s="125">
        <v>131</v>
      </c>
      <c r="AJ7" s="93">
        <f t="shared" ref="AJ7:AJ16" si="15">+AI7/AH7</f>
        <v>0.31951219512195123</v>
      </c>
      <c r="AK7" s="125">
        <v>414</v>
      </c>
      <c r="AL7" s="125">
        <v>124</v>
      </c>
      <c r="AM7" s="163">
        <f t="shared" ref="AM7:AM16" si="16">+AL7/AK7</f>
        <v>0.29951690821256038</v>
      </c>
      <c r="AN7" s="125">
        <v>412</v>
      </c>
      <c r="AO7" s="125">
        <v>156</v>
      </c>
      <c r="AP7" s="93">
        <f t="shared" ref="AP7:AP16" si="17">+AO7/AN7</f>
        <v>0.37864077669902912</v>
      </c>
      <c r="AQ7" s="125">
        <v>411</v>
      </c>
      <c r="AR7" s="125">
        <v>107</v>
      </c>
      <c r="AS7" s="93">
        <f t="shared" ref="AS7:AS16" si="18">+AR7/AQ7</f>
        <v>0.26034063260340634</v>
      </c>
      <c r="AT7" s="125">
        <v>413</v>
      </c>
      <c r="AU7" s="125">
        <v>124</v>
      </c>
      <c r="AV7" s="93">
        <f t="shared" ref="AV7:AV16" si="19">+AU7/AT7</f>
        <v>0.30024213075060535</v>
      </c>
      <c r="AW7" s="125">
        <v>405</v>
      </c>
      <c r="AX7" s="125">
        <v>146</v>
      </c>
      <c r="AY7" s="93">
        <f t="shared" ref="AY7:AY16" si="20">+AX7/AW7</f>
        <v>0.36049382716049383</v>
      </c>
      <c r="AZ7" s="125">
        <v>405</v>
      </c>
      <c r="BA7" s="125">
        <v>56</v>
      </c>
      <c r="BB7" s="93">
        <f t="shared" ref="BB7:BB16" si="21">+BA7/AZ7</f>
        <v>0.13827160493827159</v>
      </c>
    </row>
    <row r="8" spans="1:54" x14ac:dyDescent="0.15">
      <c r="A8" s="81"/>
      <c r="B8" s="248"/>
      <c r="C8" s="101" t="s">
        <v>12</v>
      </c>
      <c r="D8" s="151">
        <f t="shared" si="0"/>
        <v>1886</v>
      </c>
      <c r="E8" s="151">
        <f t="shared" si="1"/>
        <v>272</v>
      </c>
      <c r="F8" s="93">
        <f t="shared" si="6"/>
        <v>0.14422057264050903</v>
      </c>
      <c r="G8" s="151">
        <f t="shared" si="2"/>
        <v>1882</v>
      </c>
      <c r="H8" s="151">
        <f t="shared" si="3"/>
        <v>395</v>
      </c>
      <c r="I8" s="93">
        <f t="shared" si="7"/>
        <v>0.20988310308182784</v>
      </c>
      <c r="J8" s="151">
        <f t="shared" si="4"/>
        <v>1848</v>
      </c>
      <c r="K8" s="151">
        <f t="shared" si="5"/>
        <v>343</v>
      </c>
      <c r="L8" s="163">
        <f t="shared" si="8"/>
        <v>0.18560606060606061</v>
      </c>
      <c r="M8" s="87">
        <v>1890</v>
      </c>
      <c r="N8" s="87">
        <v>596</v>
      </c>
      <c r="O8" s="93">
        <f t="shared" si="9"/>
        <v>0.31534391534391537</v>
      </c>
      <c r="P8" s="87">
        <v>1889</v>
      </c>
      <c r="Q8" s="87">
        <v>565</v>
      </c>
      <c r="R8" s="93">
        <f t="shared" si="10"/>
        <v>0.29910005293806247</v>
      </c>
      <c r="S8" s="87">
        <v>1876</v>
      </c>
      <c r="T8" s="87">
        <v>598</v>
      </c>
      <c r="U8" s="93">
        <f t="shared" si="11"/>
        <v>0.31876332622601278</v>
      </c>
      <c r="V8" s="87">
        <v>1713</v>
      </c>
      <c r="W8" s="87">
        <v>590</v>
      </c>
      <c r="X8" s="93">
        <f t="shared" si="12"/>
        <v>0.34442498540572097</v>
      </c>
      <c r="Y8" s="87">
        <v>1772</v>
      </c>
      <c r="Z8" s="87">
        <v>223</v>
      </c>
      <c r="AA8" s="93">
        <f t="shared" si="13"/>
        <v>0.12584650112866816</v>
      </c>
      <c r="AC8" s="248"/>
      <c r="AD8" s="101" t="s">
        <v>12</v>
      </c>
      <c r="AE8" s="125">
        <v>290</v>
      </c>
      <c r="AF8" s="125">
        <v>17</v>
      </c>
      <c r="AG8" s="93">
        <f t="shared" si="14"/>
        <v>5.8620689655172413E-2</v>
      </c>
      <c r="AH8" s="125">
        <v>290</v>
      </c>
      <c r="AI8" s="125">
        <v>59</v>
      </c>
      <c r="AJ8" s="93">
        <f t="shared" si="15"/>
        <v>0.20344827586206896</v>
      </c>
      <c r="AK8" s="125">
        <v>292</v>
      </c>
      <c r="AL8" s="125">
        <v>67</v>
      </c>
      <c r="AM8" s="163">
        <f t="shared" si="16"/>
        <v>0.22945205479452055</v>
      </c>
      <c r="AN8" s="125">
        <v>298</v>
      </c>
      <c r="AO8" s="125">
        <v>134</v>
      </c>
      <c r="AP8" s="93">
        <f t="shared" si="17"/>
        <v>0.44966442953020136</v>
      </c>
      <c r="AQ8" s="125">
        <v>300</v>
      </c>
      <c r="AR8" s="125">
        <v>38</v>
      </c>
      <c r="AS8" s="93">
        <f t="shared" si="18"/>
        <v>0.12666666666666668</v>
      </c>
      <c r="AT8" s="125">
        <v>300</v>
      </c>
      <c r="AU8" s="125">
        <v>62</v>
      </c>
      <c r="AV8" s="93">
        <f t="shared" si="19"/>
        <v>0.20666666666666667</v>
      </c>
      <c r="AW8" s="125">
        <v>299</v>
      </c>
      <c r="AX8" s="125">
        <v>91</v>
      </c>
      <c r="AY8" s="93">
        <f t="shared" si="20"/>
        <v>0.30434782608695654</v>
      </c>
      <c r="AZ8" s="125">
        <v>299</v>
      </c>
      <c r="BA8" s="125">
        <v>34</v>
      </c>
      <c r="BB8" s="93">
        <f t="shared" si="21"/>
        <v>0.11371237458193979</v>
      </c>
    </row>
    <row r="9" spans="1:54" ht="14.25" customHeight="1" thickBot="1" x14ac:dyDescent="0.2">
      <c r="A9" s="81"/>
      <c r="B9" s="249"/>
      <c r="C9" s="102" t="s">
        <v>13</v>
      </c>
      <c r="D9" s="151">
        <f t="shared" si="0"/>
        <v>96</v>
      </c>
      <c r="E9" s="151">
        <f t="shared" si="1"/>
        <v>2</v>
      </c>
      <c r="F9" s="94">
        <f t="shared" si="6"/>
        <v>2.0833333333333332E-2</v>
      </c>
      <c r="G9" s="152">
        <f t="shared" si="2"/>
        <v>65</v>
      </c>
      <c r="H9" s="152">
        <f t="shared" si="3"/>
        <v>16</v>
      </c>
      <c r="I9" s="94">
        <f t="shared" si="7"/>
        <v>0.24615384615384617</v>
      </c>
      <c r="J9" s="152">
        <f t="shared" si="4"/>
        <v>76</v>
      </c>
      <c r="K9" s="152">
        <f t="shared" si="5"/>
        <v>37</v>
      </c>
      <c r="L9" s="164">
        <f t="shared" si="8"/>
        <v>0.48684210526315791</v>
      </c>
      <c r="M9" s="111">
        <v>79</v>
      </c>
      <c r="N9" s="111">
        <v>28</v>
      </c>
      <c r="O9" s="94">
        <f t="shared" si="9"/>
        <v>0.35443037974683544</v>
      </c>
      <c r="P9" s="111">
        <v>69</v>
      </c>
      <c r="Q9" s="111">
        <v>40</v>
      </c>
      <c r="R9" s="94">
        <f t="shared" si="10"/>
        <v>0.57971014492753625</v>
      </c>
      <c r="S9" s="111">
        <v>67</v>
      </c>
      <c r="T9" s="111">
        <v>41</v>
      </c>
      <c r="U9" s="94">
        <f t="shared" si="11"/>
        <v>0.61194029850746268</v>
      </c>
      <c r="V9" s="111">
        <v>67</v>
      </c>
      <c r="W9" s="111">
        <v>47</v>
      </c>
      <c r="X9" s="94">
        <f t="shared" si="12"/>
        <v>0.70149253731343286</v>
      </c>
      <c r="Y9" s="111">
        <v>170</v>
      </c>
      <c r="Z9" s="111">
        <v>33</v>
      </c>
      <c r="AA9" s="94">
        <f t="shared" si="13"/>
        <v>0.19411764705882353</v>
      </c>
      <c r="AC9" s="249"/>
      <c r="AD9" s="102" t="s">
        <v>13</v>
      </c>
      <c r="AE9" s="126">
        <v>1</v>
      </c>
      <c r="AF9" s="126">
        <v>0</v>
      </c>
      <c r="AG9" s="94">
        <f t="shared" si="14"/>
        <v>0</v>
      </c>
      <c r="AH9" s="126">
        <v>4</v>
      </c>
      <c r="AI9" s="126">
        <v>0</v>
      </c>
      <c r="AJ9" s="94">
        <f t="shared" si="15"/>
        <v>0</v>
      </c>
      <c r="AK9" s="126">
        <v>4</v>
      </c>
      <c r="AL9" s="126">
        <v>2</v>
      </c>
      <c r="AM9" s="164">
        <f t="shared" si="16"/>
        <v>0.5</v>
      </c>
      <c r="AN9" s="126">
        <v>4</v>
      </c>
      <c r="AO9" s="126">
        <v>2</v>
      </c>
      <c r="AP9" s="94">
        <f t="shared" si="17"/>
        <v>0.5</v>
      </c>
      <c r="AQ9" s="126">
        <v>4</v>
      </c>
      <c r="AR9" s="126">
        <v>1</v>
      </c>
      <c r="AS9" s="94">
        <f t="shared" si="18"/>
        <v>0.25</v>
      </c>
      <c r="AT9" s="126">
        <v>11</v>
      </c>
      <c r="AU9" s="126">
        <v>10</v>
      </c>
      <c r="AV9" s="94">
        <f t="shared" si="19"/>
        <v>0.90909090909090906</v>
      </c>
      <c r="AW9" s="126">
        <v>15</v>
      </c>
      <c r="AX9" s="126">
        <v>13</v>
      </c>
      <c r="AY9" s="94">
        <f t="shared" si="20"/>
        <v>0.8666666666666667</v>
      </c>
      <c r="AZ9" s="126">
        <v>15</v>
      </c>
      <c r="BA9" s="126">
        <v>7</v>
      </c>
      <c r="BB9" s="94">
        <f t="shared" si="21"/>
        <v>0.46666666666666667</v>
      </c>
    </row>
    <row r="10" spans="1:54" ht="14.25" thickTop="1" x14ac:dyDescent="0.15">
      <c r="A10" s="81"/>
      <c r="B10" s="247" t="s">
        <v>14</v>
      </c>
      <c r="C10" s="103" t="s">
        <v>20</v>
      </c>
      <c r="D10" s="151">
        <f t="shared" si="0"/>
        <v>687</v>
      </c>
      <c r="E10" s="151">
        <f t="shared" si="1"/>
        <v>687</v>
      </c>
      <c r="F10" s="95">
        <f t="shared" si="6"/>
        <v>1</v>
      </c>
      <c r="G10" s="153">
        <f t="shared" si="2"/>
        <v>680</v>
      </c>
      <c r="H10" s="153">
        <f t="shared" si="3"/>
        <v>679</v>
      </c>
      <c r="I10" s="95">
        <f t="shared" si="7"/>
        <v>0.99852941176470589</v>
      </c>
      <c r="J10" s="153">
        <f t="shared" si="4"/>
        <v>679</v>
      </c>
      <c r="K10" s="153">
        <f t="shared" si="5"/>
        <v>679</v>
      </c>
      <c r="L10" s="165">
        <f t="shared" si="8"/>
        <v>1</v>
      </c>
      <c r="M10" s="112">
        <v>680</v>
      </c>
      <c r="N10" s="112">
        <v>680</v>
      </c>
      <c r="O10" s="95">
        <f t="shared" si="9"/>
        <v>1</v>
      </c>
      <c r="P10" s="112">
        <v>675</v>
      </c>
      <c r="Q10" s="112">
        <v>672</v>
      </c>
      <c r="R10" s="95">
        <f t="shared" si="10"/>
        <v>0.99555555555555553</v>
      </c>
      <c r="S10" s="112">
        <v>667</v>
      </c>
      <c r="T10" s="112">
        <v>664</v>
      </c>
      <c r="U10" s="95">
        <f t="shared" si="11"/>
        <v>0.99550224887556227</v>
      </c>
      <c r="V10" s="112">
        <v>600</v>
      </c>
      <c r="W10" s="112">
        <v>600</v>
      </c>
      <c r="X10" s="95">
        <f t="shared" si="12"/>
        <v>1</v>
      </c>
      <c r="Y10" s="112">
        <v>560</v>
      </c>
      <c r="Z10" s="112">
        <v>21</v>
      </c>
      <c r="AA10" s="95">
        <f t="shared" si="13"/>
        <v>3.7499999999999999E-2</v>
      </c>
      <c r="AC10" s="247" t="s">
        <v>14</v>
      </c>
      <c r="AD10" s="103" t="s">
        <v>20</v>
      </c>
      <c r="AE10" s="127">
        <v>83</v>
      </c>
      <c r="AF10" s="127">
        <v>3</v>
      </c>
      <c r="AG10" s="95">
        <f t="shared" si="14"/>
        <v>3.614457831325301E-2</v>
      </c>
      <c r="AH10" s="127">
        <v>83</v>
      </c>
      <c r="AI10" s="127">
        <v>83</v>
      </c>
      <c r="AJ10" s="95">
        <f t="shared" si="15"/>
        <v>1</v>
      </c>
      <c r="AK10" s="127">
        <v>83</v>
      </c>
      <c r="AL10" s="127">
        <v>81</v>
      </c>
      <c r="AM10" s="165">
        <f t="shared" si="16"/>
        <v>0.97590361445783136</v>
      </c>
      <c r="AN10" s="127">
        <v>83</v>
      </c>
      <c r="AO10" s="127">
        <v>83</v>
      </c>
      <c r="AP10" s="95">
        <f t="shared" si="17"/>
        <v>1</v>
      </c>
      <c r="AQ10" s="127">
        <v>83</v>
      </c>
      <c r="AR10" s="127">
        <v>83</v>
      </c>
      <c r="AS10" s="95">
        <f t="shared" si="18"/>
        <v>1</v>
      </c>
      <c r="AT10" s="127">
        <v>82</v>
      </c>
      <c r="AU10" s="127">
        <v>82</v>
      </c>
      <c r="AV10" s="95">
        <f t="shared" si="19"/>
        <v>1</v>
      </c>
      <c r="AW10" s="127">
        <v>81</v>
      </c>
      <c r="AX10" s="127">
        <v>81</v>
      </c>
      <c r="AY10" s="95">
        <f t="shared" si="20"/>
        <v>1</v>
      </c>
      <c r="AZ10" s="127">
        <v>81</v>
      </c>
      <c r="BA10" s="127">
        <v>2</v>
      </c>
      <c r="BB10" s="95">
        <f t="shared" si="21"/>
        <v>2.4691358024691357E-2</v>
      </c>
    </row>
    <row r="11" spans="1:54" x14ac:dyDescent="0.15">
      <c r="A11" s="81"/>
      <c r="B11" s="248"/>
      <c r="C11" s="101" t="s">
        <v>15</v>
      </c>
      <c r="D11" s="151">
        <f t="shared" si="0"/>
        <v>115</v>
      </c>
      <c r="E11" s="151">
        <f t="shared" si="1"/>
        <v>105</v>
      </c>
      <c r="F11" s="93">
        <f t="shared" si="6"/>
        <v>0.91304347826086951</v>
      </c>
      <c r="G11" s="151">
        <f t="shared" si="2"/>
        <v>113</v>
      </c>
      <c r="H11" s="151">
        <f t="shared" si="3"/>
        <v>108</v>
      </c>
      <c r="I11" s="93">
        <f t="shared" si="7"/>
        <v>0.95575221238938057</v>
      </c>
      <c r="J11" s="151">
        <f t="shared" si="4"/>
        <v>111</v>
      </c>
      <c r="K11" s="151">
        <f t="shared" si="5"/>
        <v>106</v>
      </c>
      <c r="L11" s="163">
        <f t="shared" si="8"/>
        <v>0.95495495495495497</v>
      </c>
      <c r="M11" s="87">
        <v>111</v>
      </c>
      <c r="N11" s="87">
        <v>107</v>
      </c>
      <c r="O11" s="93">
        <f t="shared" si="9"/>
        <v>0.963963963963964</v>
      </c>
      <c r="P11" s="87">
        <v>112</v>
      </c>
      <c r="Q11" s="87">
        <v>111</v>
      </c>
      <c r="R11" s="93">
        <f t="shared" si="10"/>
        <v>0.9910714285714286</v>
      </c>
      <c r="S11" s="87">
        <v>113</v>
      </c>
      <c r="T11" s="87">
        <v>110</v>
      </c>
      <c r="U11" s="93">
        <f t="shared" si="11"/>
        <v>0.97345132743362828</v>
      </c>
      <c r="V11" s="87">
        <v>103</v>
      </c>
      <c r="W11" s="87">
        <v>100</v>
      </c>
      <c r="X11" s="93">
        <f t="shared" si="12"/>
        <v>0.970873786407767</v>
      </c>
      <c r="Y11" s="87">
        <v>145</v>
      </c>
      <c r="Z11" s="87">
        <v>55</v>
      </c>
      <c r="AA11" s="93">
        <f t="shared" si="13"/>
        <v>0.37931034482758619</v>
      </c>
      <c r="AC11" s="248"/>
      <c r="AD11" s="101" t="s">
        <v>15</v>
      </c>
      <c r="AE11" s="125">
        <v>15</v>
      </c>
      <c r="AF11" s="125">
        <v>12</v>
      </c>
      <c r="AG11" s="93">
        <f t="shared" si="14"/>
        <v>0.8</v>
      </c>
      <c r="AH11" s="125">
        <v>15</v>
      </c>
      <c r="AI11" s="125">
        <v>13</v>
      </c>
      <c r="AJ11" s="93">
        <f t="shared" si="15"/>
        <v>0.8666666666666667</v>
      </c>
      <c r="AK11" s="125">
        <v>14</v>
      </c>
      <c r="AL11" s="125">
        <v>14</v>
      </c>
      <c r="AM11" s="163">
        <f t="shared" si="16"/>
        <v>1</v>
      </c>
      <c r="AN11" s="125">
        <v>14</v>
      </c>
      <c r="AO11" s="125">
        <v>9</v>
      </c>
      <c r="AP11" s="93">
        <f t="shared" si="17"/>
        <v>0.6428571428571429</v>
      </c>
      <c r="AQ11" s="125">
        <v>14</v>
      </c>
      <c r="AR11" s="125">
        <v>12</v>
      </c>
      <c r="AS11" s="93">
        <f t="shared" si="18"/>
        <v>0.8571428571428571</v>
      </c>
      <c r="AT11" s="125">
        <v>15</v>
      </c>
      <c r="AU11" s="125">
        <v>15</v>
      </c>
      <c r="AV11" s="93">
        <f t="shared" si="19"/>
        <v>1</v>
      </c>
      <c r="AW11" s="125">
        <v>15</v>
      </c>
      <c r="AX11" s="125">
        <v>14</v>
      </c>
      <c r="AY11" s="93">
        <f t="shared" si="20"/>
        <v>0.93333333333333335</v>
      </c>
      <c r="AZ11" s="125">
        <v>15</v>
      </c>
      <c r="BA11" s="125">
        <v>10</v>
      </c>
      <c r="BB11" s="93">
        <f t="shared" si="21"/>
        <v>0.66666666666666663</v>
      </c>
    </row>
    <row r="12" spans="1:54" x14ac:dyDescent="0.15">
      <c r="A12" s="81"/>
      <c r="B12" s="248"/>
      <c r="C12" s="101" t="s">
        <v>16</v>
      </c>
      <c r="D12" s="151">
        <f t="shared" si="0"/>
        <v>46</v>
      </c>
      <c r="E12" s="151">
        <f t="shared" si="1"/>
        <v>46</v>
      </c>
      <c r="F12" s="93">
        <f t="shared" si="6"/>
        <v>1</v>
      </c>
      <c r="G12" s="151">
        <f t="shared" si="2"/>
        <v>45</v>
      </c>
      <c r="H12" s="151">
        <f t="shared" si="3"/>
        <v>43</v>
      </c>
      <c r="I12" s="93">
        <f t="shared" si="7"/>
        <v>0.9555555555555556</v>
      </c>
      <c r="J12" s="151">
        <f t="shared" si="4"/>
        <v>44</v>
      </c>
      <c r="K12" s="151">
        <f t="shared" si="5"/>
        <v>44</v>
      </c>
      <c r="L12" s="163">
        <f t="shared" si="8"/>
        <v>1</v>
      </c>
      <c r="M12" s="87">
        <v>45</v>
      </c>
      <c r="N12" s="87">
        <v>45</v>
      </c>
      <c r="O12" s="93">
        <f t="shared" si="9"/>
        <v>1</v>
      </c>
      <c r="P12" s="87">
        <v>46</v>
      </c>
      <c r="Q12" s="87">
        <v>45</v>
      </c>
      <c r="R12" s="93">
        <f t="shared" si="10"/>
        <v>0.97826086956521741</v>
      </c>
      <c r="S12" s="87">
        <v>45</v>
      </c>
      <c r="T12" s="87">
        <v>43</v>
      </c>
      <c r="U12" s="93">
        <f t="shared" si="11"/>
        <v>0.9555555555555556</v>
      </c>
      <c r="V12" s="87">
        <v>40</v>
      </c>
      <c r="W12" s="87">
        <v>39</v>
      </c>
      <c r="X12" s="93">
        <f t="shared" si="12"/>
        <v>0.97499999999999998</v>
      </c>
      <c r="Y12" s="87">
        <v>45</v>
      </c>
      <c r="Z12" s="87">
        <v>32</v>
      </c>
      <c r="AA12" s="93">
        <f t="shared" si="13"/>
        <v>0.71111111111111114</v>
      </c>
      <c r="AC12" s="248"/>
      <c r="AD12" s="101" t="s">
        <v>16</v>
      </c>
      <c r="AE12" s="125">
        <v>8</v>
      </c>
      <c r="AF12" s="125">
        <v>5</v>
      </c>
      <c r="AG12" s="93">
        <f t="shared" si="14"/>
        <v>0.625</v>
      </c>
      <c r="AH12" s="125">
        <v>8</v>
      </c>
      <c r="AI12" s="125">
        <v>5</v>
      </c>
      <c r="AJ12" s="93">
        <f t="shared" si="15"/>
        <v>0.625</v>
      </c>
      <c r="AK12" s="125">
        <v>7</v>
      </c>
      <c r="AL12" s="125">
        <v>5</v>
      </c>
      <c r="AM12" s="163">
        <f t="shared" si="16"/>
        <v>0.7142857142857143</v>
      </c>
      <c r="AN12" s="125">
        <v>7</v>
      </c>
      <c r="AO12" s="125">
        <v>7</v>
      </c>
      <c r="AP12" s="93">
        <f t="shared" si="17"/>
        <v>1</v>
      </c>
      <c r="AQ12" s="125">
        <v>6</v>
      </c>
      <c r="AR12" s="125">
        <v>6</v>
      </c>
      <c r="AS12" s="93">
        <f t="shared" si="18"/>
        <v>1</v>
      </c>
      <c r="AT12" s="143">
        <v>7</v>
      </c>
      <c r="AU12" s="125">
        <v>7</v>
      </c>
      <c r="AV12" s="93">
        <f t="shared" si="19"/>
        <v>1</v>
      </c>
      <c r="AW12" s="125">
        <v>6</v>
      </c>
      <c r="AX12" s="125">
        <v>6</v>
      </c>
      <c r="AY12" s="93">
        <f t="shared" si="20"/>
        <v>1</v>
      </c>
      <c r="AZ12" s="125">
        <v>6</v>
      </c>
      <c r="BA12" s="125">
        <v>4</v>
      </c>
      <c r="BB12" s="93">
        <f t="shared" si="21"/>
        <v>0.66666666666666663</v>
      </c>
    </row>
    <row r="13" spans="1:54" ht="14.25" thickBot="1" x14ac:dyDescent="0.2">
      <c r="A13" s="81"/>
      <c r="B13" s="249"/>
      <c r="C13" s="104" t="s">
        <v>17</v>
      </c>
      <c r="D13" s="151">
        <f t="shared" si="0"/>
        <v>55</v>
      </c>
      <c r="E13" s="151">
        <f t="shared" si="1"/>
        <v>52</v>
      </c>
      <c r="F13" s="94">
        <f t="shared" si="6"/>
        <v>0.94545454545454544</v>
      </c>
      <c r="G13" s="152">
        <f t="shared" si="2"/>
        <v>49</v>
      </c>
      <c r="H13" s="152">
        <f t="shared" si="3"/>
        <v>42</v>
      </c>
      <c r="I13" s="94">
        <f t="shared" si="7"/>
        <v>0.8571428571428571</v>
      </c>
      <c r="J13" s="154">
        <f t="shared" si="4"/>
        <v>52</v>
      </c>
      <c r="K13" s="154">
        <f t="shared" si="5"/>
        <v>50</v>
      </c>
      <c r="L13" s="166">
        <f t="shared" si="8"/>
        <v>0.96153846153846156</v>
      </c>
      <c r="M13" s="113">
        <v>49</v>
      </c>
      <c r="N13" s="113">
        <v>46</v>
      </c>
      <c r="O13" s="96">
        <f t="shared" si="9"/>
        <v>0.93877551020408168</v>
      </c>
      <c r="P13" s="113">
        <v>51</v>
      </c>
      <c r="Q13" s="113">
        <v>42</v>
      </c>
      <c r="R13" s="96">
        <f t="shared" si="10"/>
        <v>0.82352941176470584</v>
      </c>
      <c r="S13" s="113">
        <v>47</v>
      </c>
      <c r="T13" s="113">
        <v>42</v>
      </c>
      <c r="U13" s="96">
        <f t="shared" si="11"/>
        <v>0.8936170212765957</v>
      </c>
      <c r="V13" s="113">
        <v>44</v>
      </c>
      <c r="W13" s="113">
        <v>41</v>
      </c>
      <c r="X13" s="96">
        <f t="shared" si="12"/>
        <v>0.93181818181818177</v>
      </c>
      <c r="Y13" s="113">
        <v>44</v>
      </c>
      <c r="Z13" s="113">
        <v>24</v>
      </c>
      <c r="AA13" s="96">
        <f t="shared" si="13"/>
        <v>0.54545454545454541</v>
      </c>
      <c r="AC13" s="249"/>
      <c r="AD13" s="104" t="s">
        <v>17</v>
      </c>
      <c r="AE13" s="128">
        <v>3</v>
      </c>
      <c r="AF13" s="128">
        <v>0</v>
      </c>
      <c r="AG13" s="96">
        <f t="shared" si="14"/>
        <v>0</v>
      </c>
      <c r="AH13" s="128">
        <v>10</v>
      </c>
      <c r="AI13" s="128">
        <v>4</v>
      </c>
      <c r="AJ13" s="96">
        <f t="shared" si="15"/>
        <v>0.4</v>
      </c>
      <c r="AK13" s="128">
        <v>11</v>
      </c>
      <c r="AL13" s="128">
        <v>7</v>
      </c>
      <c r="AM13" s="166">
        <f t="shared" si="16"/>
        <v>0.63636363636363635</v>
      </c>
      <c r="AN13" s="128">
        <v>11</v>
      </c>
      <c r="AO13" s="128">
        <v>4</v>
      </c>
      <c r="AP13" s="96">
        <f t="shared" si="17"/>
        <v>0.36363636363636365</v>
      </c>
      <c r="AQ13" s="128">
        <v>11</v>
      </c>
      <c r="AR13" s="128">
        <v>5</v>
      </c>
      <c r="AS13" s="96">
        <f t="shared" si="18"/>
        <v>0.45454545454545453</v>
      </c>
      <c r="AT13" s="128">
        <v>11</v>
      </c>
      <c r="AU13" s="128">
        <v>5</v>
      </c>
      <c r="AV13" s="96">
        <f t="shared" si="19"/>
        <v>0.45454545454545453</v>
      </c>
      <c r="AW13" s="128">
        <v>9</v>
      </c>
      <c r="AX13" s="128">
        <v>7</v>
      </c>
      <c r="AY13" s="96">
        <f t="shared" si="20"/>
        <v>0.77777777777777779</v>
      </c>
      <c r="AZ13" s="128">
        <v>9</v>
      </c>
      <c r="BA13" s="128">
        <v>1</v>
      </c>
      <c r="BB13" s="96">
        <f t="shared" si="21"/>
        <v>0.1111111111111111</v>
      </c>
    </row>
    <row r="14" spans="1:54" ht="14.25" thickTop="1" x14ac:dyDescent="0.15">
      <c r="A14" s="81"/>
      <c r="B14" s="247" t="s">
        <v>18</v>
      </c>
      <c r="C14" s="100" t="s">
        <v>21</v>
      </c>
      <c r="D14" s="151">
        <f t="shared" si="0"/>
        <v>312</v>
      </c>
      <c r="E14" s="151">
        <f t="shared" si="1"/>
        <v>279</v>
      </c>
      <c r="F14" s="95">
        <f t="shared" si="6"/>
        <v>0.89423076923076927</v>
      </c>
      <c r="G14" s="153">
        <f t="shared" si="2"/>
        <v>320</v>
      </c>
      <c r="H14" s="153">
        <f t="shared" si="3"/>
        <v>306</v>
      </c>
      <c r="I14" s="95">
        <f t="shared" si="7"/>
        <v>0.95625000000000004</v>
      </c>
      <c r="J14" s="155">
        <f t="shared" si="4"/>
        <v>334</v>
      </c>
      <c r="K14" s="155">
        <f t="shared" si="5"/>
        <v>328</v>
      </c>
      <c r="L14" s="162">
        <f t="shared" si="8"/>
        <v>0.98203592814371254</v>
      </c>
      <c r="M14" s="110">
        <v>344</v>
      </c>
      <c r="N14" s="110">
        <v>293</v>
      </c>
      <c r="O14" s="92">
        <f t="shared" si="9"/>
        <v>0.85174418604651159</v>
      </c>
      <c r="P14" s="110">
        <v>345</v>
      </c>
      <c r="Q14" s="110">
        <v>328</v>
      </c>
      <c r="R14" s="92">
        <f t="shared" si="10"/>
        <v>0.95072463768115945</v>
      </c>
      <c r="S14" s="110">
        <v>341</v>
      </c>
      <c r="T14" s="110">
        <v>316</v>
      </c>
      <c r="U14" s="92">
        <f t="shared" si="11"/>
        <v>0.92668621700879761</v>
      </c>
      <c r="V14" s="110">
        <v>311</v>
      </c>
      <c r="W14" s="110">
        <v>301</v>
      </c>
      <c r="X14" s="92">
        <f t="shared" si="12"/>
        <v>0.96784565916398713</v>
      </c>
      <c r="Y14" s="110">
        <v>282</v>
      </c>
      <c r="Z14" s="110">
        <v>110</v>
      </c>
      <c r="AA14" s="92">
        <f t="shared" si="13"/>
        <v>0.39007092198581561</v>
      </c>
      <c r="AC14" s="247" t="s">
        <v>18</v>
      </c>
      <c r="AD14" s="100" t="s">
        <v>21</v>
      </c>
      <c r="AE14" s="124">
        <v>31</v>
      </c>
      <c r="AF14" s="124">
        <v>10</v>
      </c>
      <c r="AG14" s="92">
        <f t="shared" si="14"/>
        <v>0.32258064516129031</v>
      </c>
      <c r="AH14" s="124">
        <v>36</v>
      </c>
      <c r="AI14" s="124">
        <v>18</v>
      </c>
      <c r="AJ14" s="92">
        <f t="shared" si="15"/>
        <v>0.5</v>
      </c>
      <c r="AK14" s="124">
        <v>46</v>
      </c>
      <c r="AL14" s="124">
        <v>35</v>
      </c>
      <c r="AM14" s="162">
        <f t="shared" si="16"/>
        <v>0.76086956521739135</v>
      </c>
      <c r="AN14" s="124">
        <v>47</v>
      </c>
      <c r="AO14" s="124">
        <v>40</v>
      </c>
      <c r="AP14" s="92">
        <f t="shared" si="17"/>
        <v>0.85106382978723405</v>
      </c>
      <c r="AQ14" s="124">
        <v>49</v>
      </c>
      <c r="AR14" s="124">
        <v>23</v>
      </c>
      <c r="AS14" s="92">
        <f t="shared" si="18"/>
        <v>0.46938775510204084</v>
      </c>
      <c r="AT14" s="124">
        <v>51</v>
      </c>
      <c r="AU14" s="124">
        <v>34</v>
      </c>
      <c r="AV14" s="92">
        <f t="shared" si="19"/>
        <v>0.66666666666666663</v>
      </c>
      <c r="AW14" s="124">
        <v>51</v>
      </c>
      <c r="AX14" s="124">
        <v>41</v>
      </c>
      <c r="AY14" s="92">
        <f t="shared" si="20"/>
        <v>0.80392156862745101</v>
      </c>
      <c r="AZ14" s="124">
        <v>51</v>
      </c>
      <c r="BA14" s="124">
        <v>21</v>
      </c>
      <c r="BB14" s="92">
        <f t="shared" si="21"/>
        <v>0.41176470588235292</v>
      </c>
    </row>
    <row r="15" spans="1:54" ht="14.25" thickBot="1" x14ac:dyDescent="0.2">
      <c r="A15" s="81"/>
      <c r="B15" s="249"/>
      <c r="C15" s="102" t="s">
        <v>22</v>
      </c>
      <c r="D15" s="151">
        <f t="shared" si="0"/>
        <v>91</v>
      </c>
      <c r="E15" s="151">
        <f t="shared" si="1"/>
        <v>85</v>
      </c>
      <c r="F15" s="94">
        <f t="shared" si="6"/>
        <v>0.93406593406593408</v>
      </c>
      <c r="G15" s="152">
        <f t="shared" si="2"/>
        <v>78</v>
      </c>
      <c r="H15" s="152">
        <f t="shared" si="3"/>
        <v>73</v>
      </c>
      <c r="I15" s="94">
        <f t="shared" si="7"/>
        <v>0.9358974358974359</v>
      </c>
      <c r="J15" s="152">
        <f t="shared" si="4"/>
        <v>77</v>
      </c>
      <c r="K15" s="152">
        <f t="shared" si="5"/>
        <v>72</v>
      </c>
      <c r="L15" s="164">
        <f t="shared" si="8"/>
        <v>0.93506493506493504</v>
      </c>
      <c r="M15" s="111">
        <v>83</v>
      </c>
      <c r="N15" s="111">
        <v>71</v>
      </c>
      <c r="O15" s="94">
        <f t="shared" si="9"/>
        <v>0.85542168674698793</v>
      </c>
      <c r="P15" s="111">
        <v>77</v>
      </c>
      <c r="Q15" s="111">
        <v>73</v>
      </c>
      <c r="R15" s="94">
        <f t="shared" si="10"/>
        <v>0.94805194805194803</v>
      </c>
      <c r="S15" s="111">
        <v>77</v>
      </c>
      <c r="T15" s="111">
        <v>72</v>
      </c>
      <c r="U15" s="94">
        <f t="shared" si="11"/>
        <v>0.93506493506493504</v>
      </c>
      <c r="V15" s="111">
        <v>68</v>
      </c>
      <c r="W15" s="111">
        <v>63</v>
      </c>
      <c r="X15" s="94">
        <f t="shared" si="12"/>
        <v>0.92647058823529416</v>
      </c>
      <c r="Y15" s="111">
        <v>99</v>
      </c>
      <c r="Z15" s="111">
        <v>38</v>
      </c>
      <c r="AA15" s="94">
        <f t="shared" si="13"/>
        <v>0.38383838383838381</v>
      </c>
      <c r="AC15" s="249"/>
      <c r="AD15" s="102" t="s">
        <v>22</v>
      </c>
      <c r="AE15" s="126">
        <v>3</v>
      </c>
      <c r="AF15" s="126">
        <v>0</v>
      </c>
      <c r="AG15" s="94">
        <f t="shared" si="14"/>
        <v>0</v>
      </c>
      <c r="AH15" s="126">
        <v>4</v>
      </c>
      <c r="AI15" s="126">
        <v>2</v>
      </c>
      <c r="AJ15" s="94">
        <f t="shared" si="15"/>
        <v>0.5</v>
      </c>
      <c r="AK15" s="126">
        <v>4</v>
      </c>
      <c r="AL15" s="126">
        <v>3</v>
      </c>
      <c r="AM15" s="164">
        <f t="shared" si="16"/>
        <v>0.75</v>
      </c>
      <c r="AN15" s="126">
        <v>4</v>
      </c>
      <c r="AO15" s="126">
        <v>3</v>
      </c>
      <c r="AP15" s="94">
        <f t="shared" si="17"/>
        <v>0.75</v>
      </c>
      <c r="AQ15" s="126">
        <v>4</v>
      </c>
      <c r="AR15" s="126">
        <v>2</v>
      </c>
      <c r="AS15" s="94">
        <f t="shared" si="18"/>
        <v>0.5</v>
      </c>
      <c r="AT15" s="126">
        <v>4</v>
      </c>
      <c r="AU15" s="126">
        <v>1</v>
      </c>
      <c r="AV15" s="94">
        <f t="shared" si="19"/>
        <v>0.25</v>
      </c>
      <c r="AW15" s="126">
        <v>3</v>
      </c>
      <c r="AX15" s="126">
        <v>2</v>
      </c>
      <c r="AY15" s="94">
        <f t="shared" si="20"/>
        <v>0.66666666666666663</v>
      </c>
      <c r="AZ15" s="126">
        <v>3</v>
      </c>
      <c r="BA15" s="126">
        <v>2</v>
      </c>
      <c r="BB15" s="94">
        <f t="shared" si="21"/>
        <v>0.66666666666666663</v>
      </c>
    </row>
    <row r="16" spans="1:54" s="30" customFormat="1" ht="15" customHeight="1" thickTop="1" x14ac:dyDescent="0.15">
      <c r="A16" s="81"/>
      <c r="B16" s="105" t="s">
        <v>19</v>
      </c>
      <c r="C16" s="106"/>
      <c r="D16" s="151">
        <f t="shared" si="0"/>
        <v>37</v>
      </c>
      <c r="E16" s="151">
        <f t="shared" si="1"/>
        <v>37</v>
      </c>
      <c r="F16" s="95">
        <f t="shared" si="6"/>
        <v>1</v>
      </c>
      <c r="G16" s="153">
        <f t="shared" si="2"/>
        <v>37</v>
      </c>
      <c r="H16" s="153">
        <f t="shared" si="3"/>
        <v>37</v>
      </c>
      <c r="I16" s="95">
        <f t="shared" si="7"/>
        <v>1</v>
      </c>
      <c r="J16" s="153">
        <f t="shared" si="4"/>
        <v>37</v>
      </c>
      <c r="K16" s="153">
        <f t="shared" si="5"/>
        <v>37</v>
      </c>
      <c r="L16" s="165">
        <f t="shared" si="8"/>
        <v>1</v>
      </c>
      <c r="M16" s="112">
        <v>37</v>
      </c>
      <c r="N16" s="112">
        <v>37</v>
      </c>
      <c r="O16" s="95">
        <f t="shared" si="9"/>
        <v>1</v>
      </c>
      <c r="P16" s="112">
        <v>37</v>
      </c>
      <c r="Q16" s="112">
        <v>37</v>
      </c>
      <c r="R16" s="95">
        <f t="shared" si="10"/>
        <v>1</v>
      </c>
      <c r="S16" s="112">
        <v>37</v>
      </c>
      <c r="T16" s="112">
        <v>37</v>
      </c>
      <c r="U16" s="95">
        <f t="shared" si="11"/>
        <v>1</v>
      </c>
      <c r="V16" s="112">
        <v>35</v>
      </c>
      <c r="W16" s="112">
        <v>35</v>
      </c>
      <c r="X16" s="95">
        <f t="shared" si="12"/>
        <v>1</v>
      </c>
      <c r="Y16" s="112">
        <v>34</v>
      </c>
      <c r="Z16" s="112">
        <v>3</v>
      </c>
      <c r="AA16" s="95">
        <f t="shared" si="13"/>
        <v>8.8235294117647065E-2</v>
      </c>
      <c r="AB16" s="98"/>
      <c r="AC16" s="105" t="s">
        <v>19</v>
      </c>
      <c r="AD16" s="106"/>
      <c r="AE16" s="127">
        <v>1</v>
      </c>
      <c r="AF16" s="127">
        <v>1</v>
      </c>
      <c r="AG16" s="95">
        <f t="shared" si="14"/>
        <v>1</v>
      </c>
      <c r="AH16" s="127">
        <v>1</v>
      </c>
      <c r="AI16" s="127">
        <v>1</v>
      </c>
      <c r="AJ16" s="95">
        <f t="shared" si="15"/>
        <v>1</v>
      </c>
      <c r="AK16" s="127">
        <v>1</v>
      </c>
      <c r="AL16" s="127">
        <v>1</v>
      </c>
      <c r="AM16" s="165">
        <f t="shared" si="16"/>
        <v>1</v>
      </c>
      <c r="AN16" s="127">
        <v>1</v>
      </c>
      <c r="AO16" s="127">
        <v>1</v>
      </c>
      <c r="AP16" s="95">
        <f t="shared" si="17"/>
        <v>1</v>
      </c>
      <c r="AQ16" s="127">
        <v>1</v>
      </c>
      <c r="AR16" s="127">
        <v>1</v>
      </c>
      <c r="AS16" s="95">
        <f t="shared" si="18"/>
        <v>1</v>
      </c>
      <c r="AT16" s="127">
        <v>1</v>
      </c>
      <c r="AU16" s="127">
        <v>1</v>
      </c>
      <c r="AV16" s="95">
        <f t="shared" si="19"/>
        <v>1</v>
      </c>
      <c r="AW16" s="127">
        <v>1</v>
      </c>
      <c r="AX16" s="127">
        <v>1</v>
      </c>
      <c r="AY16" s="95">
        <f t="shared" si="20"/>
        <v>1</v>
      </c>
      <c r="AZ16" s="127">
        <v>1</v>
      </c>
      <c r="BA16" s="127">
        <v>0</v>
      </c>
      <c r="BB16" s="95">
        <f t="shared" si="21"/>
        <v>0</v>
      </c>
    </row>
    <row r="17" spans="1:54" s="30" customFormat="1" ht="14.25" customHeight="1" x14ac:dyDescent="0.15">
      <c r="A17" s="107"/>
      <c r="B17" s="81"/>
      <c r="C17" s="81"/>
      <c r="D17" s="80"/>
      <c r="E17" s="80"/>
      <c r="F17" s="81"/>
      <c r="G17" s="80"/>
      <c r="H17" s="80"/>
      <c r="I17" s="81"/>
      <c r="J17" s="80"/>
      <c r="K17" s="80"/>
      <c r="L17" s="81"/>
      <c r="M17" s="98"/>
      <c r="N17" s="98"/>
      <c r="O17" s="98"/>
      <c r="P17" s="97"/>
      <c r="Q17" s="97"/>
      <c r="R17" s="98"/>
      <c r="S17" s="97"/>
      <c r="T17" s="97"/>
      <c r="U17" s="98"/>
      <c r="V17" s="97"/>
      <c r="W17" s="97"/>
      <c r="X17" s="98"/>
      <c r="Y17" s="97"/>
      <c r="Z17" s="97"/>
      <c r="AA17" s="98"/>
      <c r="AB17" s="98"/>
      <c r="AC17" s="98"/>
      <c r="AD17" s="98"/>
      <c r="AE17" s="97"/>
      <c r="AF17" s="97"/>
      <c r="AG17" s="98"/>
      <c r="AH17" s="97"/>
      <c r="AI17" s="97"/>
      <c r="AJ17" s="98"/>
      <c r="AK17" s="97"/>
      <c r="AL17" s="97"/>
      <c r="AM17" s="98"/>
      <c r="AN17" s="97"/>
      <c r="AO17" s="97"/>
      <c r="AP17" s="98"/>
      <c r="AQ17" s="97"/>
      <c r="AR17" s="97"/>
      <c r="AS17" s="98"/>
      <c r="AT17" s="97"/>
      <c r="AU17" s="97"/>
      <c r="AV17" s="98"/>
      <c r="AW17" s="97"/>
      <c r="AX17" s="97"/>
      <c r="AY17" s="98"/>
      <c r="AZ17" s="97"/>
      <c r="BA17" s="97"/>
      <c r="BB17" s="98"/>
    </row>
    <row r="18" spans="1:54" ht="14.25" customHeight="1" x14ac:dyDescent="0.15">
      <c r="A18" s="107"/>
      <c r="B18" s="81" t="s">
        <v>30</v>
      </c>
      <c r="C18" s="107"/>
      <c r="D18" s="244" t="s">
        <v>25</v>
      </c>
      <c r="E18" s="245"/>
      <c r="F18" s="246"/>
      <c r="G18" s="244" t="s">
        <v>26</v>
      </c>
      <c r="H18" s="245"/>
      <c r="I18" s="246"/>
      <c r="J18" s="243" t="s">
        <v>27</v>
      </c>
      <c r="K18" s="243"/>
      <c r="L18" s="243"/>
      <c r="M18" s="243" t="s">
        <v>39</v>
      </c>
      <c r="N18" s="243"/>
      <c r="O18" s="243"/>
      <c r="P18" s="244" t="s">
        <v>41</v>
      </c>
      <c r="Q18" s="245"/>
      <c r="R18" s="246"/>
      <c r="S18" s="244" t="s">
        <v>43</v>
      </c>
      <c r="T18" s="245"/>
      <c r="U18" s="246"/>
      <c r="V18" s="244" t="s">
        <v>47</v>
      </c>
      <c r="W18" s="245"/>
      <c r="X18" s="246"/>
      <c r="Y18" s="244" t="s">
        <v>52</v>
      </c>
      <c r="Z18" s="245"/>
      <c r="AA18" s="246"/>
      <c r="AB18" s="107"/>
      <c r="AC18" s="98" t="s">
        <v>32</v>
      </c>
      <c r="AD18" s="107"/>
      <c r="AE18" s="244" t="s">
        <v>25</v>
      </c>
      <c r="AF18" s="245"/>
      <c r="AG18" s="246"/>
      <c r="AH18" s="244" t="s">
        <v>26</v>
      </c>
      <c r="AI18" s="245"/>
      <c r="AJ18" s="246"/>
      <c r="AK18" s="244" t="s">
        <v>27</v>
      </c>
      <c r="AL18" s="245"/>
      <c r="AM18" s="245"/>
      <c r="AN18" s="174" t="s">
        <v>39</v>
      </c>
      <c r="AO18" s="160"/>
      <c r="AP18" s="174" t="s">
        <v>39</v>
      </c>
      <c r="AQ18" s="244" t="s">
        <v>41</v>
      </c>
      <c r="AR18" s="245"/>
      <c r="AS18" s="246"/>
      <c r="AT18" s="244" t="s">
        <v>43</v>
      </c>
      <c r="AU18" s="245"/>
      <c r="AV18" s="246"/>
      <c r="AW18" s="244" t="s">
        <v>47</v>
      </c>
      <c r="AX18" s="245"/>
      <c r="AY18" s="246"/>
      <c r="AZ18" s="244" t="s">
        <v>52</v>
      </c>
      <c r="BA18" s="245"/>
      <c r="BB18" s="246"/>
    </row>
    <row r="19" spans="1:54" ht="14.25" thickBot="1" x14ac:dyDescent="0.2">
      <c r="A19" s="81"/>
      <c r="B19" s="108" t="s">
        <v>1</v>
      </c>
      <c r="C19" s="109" t="s">
        <v>2</v>
      </c>
      <c r="D19" s="84" t="s">
        <v>35</v>
      </c>
      <c r="E19" s="84" t="s">
        <v>4</v>
      </c>
      <c r="F19" s="85" t="s">
        <v>5</v>
      </c>
      <c r="G19" s="84" t="s">
        <v>35</v>
      </c>
      <c r="H19" s="84" t="s">
        <v>4</v>
      </c>
      <c r="I19" s="85" t="s">
        <v>5</v>
      </c>
      <c r="J19" s="84" t="s">
        <v>35</v>
      </c>
      <c r="K19" s="84" t="s">
        <v>4</v>
      </c>
      <c r="L19" s="161" t="s">
        <v>5</v>
      </c>
      <c r="M19" s="84" t="s">
        <v>35</v>
      </c>
      <c r="N19" s="84" t="s">
        <v>4</v>
      </c>
      <c r="O19" s="85" t="s">
        <v>5</v>
      </c>
      <c r="P19" s="84" t="s">
        <v>35</v>
      </c>
      <c r="Q19" s="84" t="s">
        <v>4</v>
      </c>
      <c r="R19" s="85" t="s">
        <v>5</v>
      </c>
      <c r="S19" s="84" t="s">
        <v>35</v>
      </c>
      <c r="T19" s="84" t="s">
        <v>4</v>
      </c>
      <c r="U19" s="85" t="s">
        <v>5</v>
      </c>
      <c r="V19" s="84" t="s">
        <v>35</v>
      </c>
      <c r="W19" s="84" t="s">
        <v>4</v>
      </c>
      <c r="X19" s="85" t="s">
        <v>5</v>
      </c>
      <c r="Y19" s="84" t="s">
        <v>35</v>
      </c>
      <c r="Z19" s="84" t="s">
        <v>4</v>
      </c>
      <c r="AA19" s="85" t="s">
        <v>5</v>
      </c>
      <c r="AB19" s="107"/>
      <c r="AC19" s="109" t="s">
        <v>1</v>
      </c>
      <c r="AD19" s="109" t="s">
        <v>2</v>
      </c>
      <c r="AE19" s="84" t="s">
        <v>35</v>
      </c>
      <c r="AF19" s="84" t="s">
        <v>4</v>
      </c>
      <c r="AG19" s="85" t="s">
        <v>5</v>
      </c>
      <c r="AH19" s="84" t="s">
        <v>35</v>
      </c>
      <c r="AI19" s="84" t="s">
        <v>4</v>
      </c>
      <c r="AJ19" s="85" t="s">
        <v>5</v>
      </c>
      <c r="AK19" s="84" t="s">
        <v>35</v>
      </c>
      <c r="AL19" s="84" t="s">
        <v>4</v>
      </c>
      <c r="AM19" s="161" t="s">
        <v>5</v>
      </c>
      <c r="AN19" s="84" t="s">
        <v>35</v>
      </c>
      <c r="AO19" s="84" t="s">
        <v>4</v>
      </c>
      <c r="AP19" s="85" t="s">
        <v>5</v>
      </c>
      <c r="AQ19" s="84" t="s">
        <v>35</v>
      </c>
      <c r="AR19" s="84" t="s">
        <v>4</v>
      </c>
      <c r="AS19" s="85" t="s">
        <v>5</v>
      </c>
      <c r="AT19" s="84" t="s">
        <v>35</v>
      </c>
      <c r="AU19" s="84" t="s">
        <v>4</v>
      </c>
      <c r="AV19" s="85" t="s">
        <v>5</v>
      </c>
      <c r="AW19" s="84" t="s">
        <v>35</v>
      </c>
      <c r="AX19" s="84" t="s">
        <v>4</v>
      </c>
      <c r="AY19" s="85" t="s">
        <v>5</v>
      </c>
      <c r="AZ19" s="84" t="s">
        <v>35</v>
      </c>
      <c r="BA19" s="84" t="s">
        <v>4</v>
      </c>
      <c r="BB19" s="85" t="s">
        <v>5</v>
      </c>
    </row>
    <row r="20" spans="1:54" ht="14.25" thickTop="1" x14ac:dyDescent="0.15">
      <c r="A20" s="81"/>
      <c r="B20" s="247" t="s">
        <v>9</v>
      </c>
      <c r="C20" s="100" t="s">
        <v>10</v>
      </c>
      <c r="D20" s="86">
        <v>188</v>
      </c>
      <c r="E20" s="86">
        <v>24</v>
      </c>
      <c r="F20" s="92">
        <v>0.1276595744680851</v>
      </c>
      <c r="G20" s="86">
        <v>188</v>
      </c>
      <c r="H20" s="86">
        <v>87</v>
      </c>
      <c r="I20" s="92">
        <v>0.46276595744680848</v>
      </c>
      <c r="J20" s="86">
        <v>187</v>
      </c>
      <c r="K20" s="86">
        <v>84</v>
      </c>
      <c r="L20" s="162">
        <f>K20/J20</f>
        <v>0.44919786096256686</v>
      </c>
      <c r="M20" s="86">
        <v>188</v>
      </c>
      <c r="N20" s="86">
        <v>135</v>
      </c>
      <c r="O20" s="92">
        <f>N20/M20</f>
        <v>0.71808510638297873</v>
      </c>
      <c r="P20" s="86">
        <v>186</v>
      </c>
      <c r="Q20" s="86">
        <v>182</v>
      </c>
      <c r="R20" s="92">
        <f>Q20/P20</f>
        <v>0.978494623655914</v>
      </c>
      <c r="S20" s="86">
        <v>208</v>
      </c>
      <c r="T20" s="86">
        <v>193</v>
      </c>
      <c r="U20" s="92">
        <f>T20/S20</f>
        <v>0.92788461538461542</v>
      </c>
      <c r="V20" s="86">
        <v>181</v>
      </c>
      <c r="W20" s="86">
        <v>139</v>
      </c>
      <c r="X20" s="92">
        <f>W20/V20</f>
        <v>0.76795580110497241</v>
      </c>
      <c r="Y20" s="86">
        <v>176</v>
      </c>
      <c r="Z20" s="86">
        <v>116</v>
      </c>
      <c r="AA20" s="92">
        <f>Z20/Y20</f>
        <v>0.65909090909090906</v>
      </c>
      <c r="AC20" s="247" t="s">
        <v>9</v>
      </c>
      <c r="AD20" s="100" t="s">
        <v>10</v>
      </c>
      <c r="AE20" s="86">
        <v>22</v>
      </c>
      <c r="AF20" s="86">
        <v>22</v>
      </c>
      <c r="AG20" s="92">
        <f>+AF20/AE20</f>
        <v>1</v>
      </c>
      <c r="AH20" s="86">
        <v>20</v>
      </c>
      <c r="AI20" s="86">
        <v>20</v>
      </c>
      <c r="AJ20" s="92">
        <f>+AI20/AH20</f>
        <v>1</v>
      </c>
      <c r="AK20" s="86">
        <v>20</v>
      </c>
      <c r="AL20" s="86">
        <v>20</v>
      </c>
      <c r="AM20" s="162">
        <f>+AL20/AK20</f>
        <v>1</v>
      </c>
      <c r="AN20" s="86">
        <v>20</v>
      </c>
      <c r="AO20" s="86">
        <v>20</v>
      </c>
      <c r="AP20" s="92">
        <f>+AO20/AN20</f>
        <v>1</v>
      </c>
      <c r="AQ20" s="86">
        <v>20</v>
      </c>
      <c r="AR20" s="86">
        <v>20</v>
      </c>
      <c r="AS20" s="92">
        <f>+AR20/AQ20</f>
        <v>1</v>
      </c>
      <c r="AT20" s="86">
        <v>19</v>
      </c>
      <c r="AU20" s="86">
        <v>19</v>
      </c>
      <c r="AV20" s="92">
        <f>+AU20/AT20</f>
        <v>1</v>
      </c>
      <c r="AW20" s="86">
        <v>19</v>
      </c>
      <c r="AX20" s="86">
        <v>19</v>
      </c>
      <c r="AY20" s="92">
        <f>+AX20/AW20</f>
        <v>1</v>
      </c>
      <c r="AZ20" s="86">
        <v>19</v>
      </c>
      <c r="BA20" s="86">
        <v>7</v>
      </c>
      <c r="BB20" s="92">
        <f>+BA20/AZ20</f>
        <v>0.36842105263157893</v>
      </c>
    </row>
    <row r="21" spans="1:54" x14ac:dyDescent="0.15">
      <c r="A21" s="81"/>
      <c r="B21" s="248"/>
      <c r="C21" s="101" t="s">
        <v>11</v>
      </c>
      <c r="D21" s="87">
        <v>3358</v>
      </c>
      <c r="E21" s="87">
        <v>97</v>
      </c>
      <c r="F21" s="156">
        <v>2.8886241810601548E-2</v>
      </c>
      <c r="G21" s="87">
        <v>3358</v>
      </c>
      <c r="H21" s="87">
        <v>606</v>
      </c>
      <c r="I21" s="156">
        <v>0.18046456223942822</v>
      </c>
      <c r="J21" s="87">
        <v>3350</v>
      </c>
      <c r="K21" s="87">
        <v>525</v>
      </c>
      <c r="L21" s="167">
        <f>K21/J21</f>
        <v>0.15671641791044777</v>
      </c>
      <c r="M21" s="88">
        <v>3380</v>
      </c>
      <c r="N21" s="88">
        <v>725</v>
      </c>
      <c r="O21" s="93">
        <f>N21/M21</f>
        <v>0.21449704142011836</v>
      </c>
      <c r="P21" s="88">
        <v>3410</v>
      </c>
      <c r="Q21" s="88">
        <v>837</v>
      </c>
      <c r="R21" s="93">
        <f>Q21/P21</f>
        <v>0.24545454545454545</v>
      </c>
      <c r="S21" s="88">
        <v>3470</v>
      </c>
      <c r="T21" s="88">
        <v>882</v>
      </c>
      <c r="U21" s="93">
        <f>T21/S21</f>
        <v>0.25417867435158503</v>
      </c>
      <c r="V21" s="88">
        <v>3434</v>
      </c>
      <c r="W21" s="88">
        <v>857</v>
      </c>
      <c r="X21" s="93">
        <f>W21/V21</f>
        <v>0.24956319161327897</v>
      </c>
      <c r="Y21" s="88">
        <v>3461</v>
      </c>
      <c r="Z21" s="88">
        <v>306</v>
      </c>
      <c r="AA21" s="93">
        <f>Z21/Y21</f>
        <v>8.8413753250505628E-2</v>
      </c>
      <c r="AC21" s="248"/>
      <c r="AD21" s="101" t="s">
        <v>11</v>
      </c>
      <c r="AE21" s="88">
        <v>418</v>
      </c>
      <c r="AF21" s="88">
        <v>125</v>
      </c>
      <c r="AG21" s="93">
        <f t="shared" ref="AG21:AG30" si="22">+AF21/AE21</f>
        <v>0.29904306220095694</v>
      </c>
      <c r="AH21" s="88">
        <v>414</v>
      </c>
      <c r="AI21" s="88">
        <v>188</v>
      </c>
      <c r="AJ21" s="93">
        <f t="shared" ref="AJ21:AJ30" si="23">+AI21/AH21</f>
        <v>0.45410628019323673</v>
      </c>
      <c r="AK21" s="88">
        <v>420</v>
      </c>
      <c r="AL21" s="88">
        <v>159</v>
      </c>
      <c r="AM21" s="163">
        <f t="shared" ref="AM21:AM30" si="24">+AL21/AK21</f>
        <v>0.37857142857142856</v>
      </c>
      <c r="AN21" s="88">
        <v>417</v>
      </c>
      <c r="AO21" s="88">
        <v>196</v>
      </c>
      <c r="AP21" s="93">
        <f t="shared" ref="AP21:AP28" si="25">+AO21/AN21</f>
        <v>0.47002398081534774</v>
      </c>
      <c r="AQ21" s="88">
        <v>423</v>
      </c>
      <c r="AR21" s="88">
        <v>217</v>
      </c>
      <c r="AS21" s="93">
        <f t="shared" ref="AS21:AS28" si="26">+AR21/AQ21</f>
        <v>0.51300236406619382</v>
      </c>
      <c r="AT21" s="88">
        <v>422</v>
      </c>
      <c r="AU21" s="88">
        <v>326</v>
      </c>
      <c r="AV21" s="93">
        <f t="shared" ref="AV21:AV30" si="27">+AU21/AT21</f>
        <v>0.77251184834123221</v>
      </c>
      <c r="AW21" s="88">
        <v>415</v>
      </c>
      <c r="AX21" s="88">
        <v>328</v>
      </c>
      <c r="AY21" s="93">
        <f t="shared" ref="AY21:AY28" si="28">+AX21/AW21</f>
        <v>0.7903614457831325</v>
      </c>
      <c r="AZ21" s="88">
        <v>414</v>
      </c>
      <c r="BA21" s="88">
        <v>129</v>
      </c>
      <c r="BB21" s="93">
        <f t="shared" ref="BB21:BB28" si="29">+BA21/AZ21</f>
        <v>0.31159420289855072</v>
      </c>
    </row>
    <row r="22" spans="1:54" x14ac:dyDescent="0.15">
      <c r="A22" s="81"/>
      <c r="B22" s="248"/>
      <c r="C22" s="101" t="s">
        <v>12</v>
      </c>
      <c r="D22" s="87">
        <v>2228</v>
      </c>
      <c r="E22" s="87">
        <v>21</v>
      </c>
      <c r="F22" s="156">
        <v>9.4254937163375224E-3</v>
      </c>
      <c r="G22" s="87">
        <v>2228</v>
      </c>
      <c r="H22" s="87">
        <v>144</v>
      </c>
      <c r="I22" s="156">
        <v>6.4631956912028721E-2</v>
      </c>
      <c r="J22" s="87">
        <v>2232</v>
      </c>
      <c r="K22" s="87">
        <v>75</v>
      </c>
      <c r="L22" s="167">
        <f>K22/J22</f>
        <v>3.3602150537634407E-2</v>
      </c>
      <c r="M22" s="88">
        <v>2249</v>
      </c>
      <c r="N22" s="88">
        <v>749</v>
      </c>
      <c r="O22" s="93">
        <f>N22/M22</f>
        <v>0.33303690529124053</v>
      </c>
      <c r="P22" s="88">
        <v>2242</v>
      </c>
      <c r="Q22" s="88">
        <v>159</v>
      </c>
      <c r="R22" s="93">
        <f>Q22/P22</f>
        <v>7.0918822479928631E-2</v>
      </c>
      <c r="S22" s="88">
        <v>2279</v>
      </c>
      <c r="T22" s="88">
        <v>228</v>
      </c>
      <c r="U22" s="93">
        <f>T22/S22</f>
        <v>0.10004387889425187</v>
      </c>
      <c r="V22" s="88">
        <v>2235</v>
      </c>
      <c r="W22" s="88">
        <v>154</v>
      </c>
      <c r="X22" s="93">
        <f>W22/V22</f>
        <v>6.8903803131991057E-2</v>
      </c>
      <c r="Y22" s="88">
        <v>2245</v>
      </c>
      <c r="Z22" s="88">
        <v>102</v>
      </c>
      <c r="AA22" s="93">
        <f>Z22/Y22</f>
        <v>4.5434298440979959E-2</v>
      </c>
      <c r="AC22" s="248"/>
      <c r="AD22" s="101" t="s">
        <v>12</v>
      </c>
      <c r="AE22" s="88">
        <v>239</v>
      </c>
      <c r="AF22" s="88">
        <v>55</v>
      </c>
      <c r="AG22" s="93">
        <f t="shared" si="22"/>
        <v>0.23012552301255229</v>
      </c>
      <c r="AH22" s="88">
        <v>243</v>
      </c>
      <c r="AI22" s="88">
        <v>58</v>
      </c>
      <c r="AJ22" s="93">
        <f t="shared" si="23"/>
        <v>0.23868312757201646</v>
      </c>
      <c r="AK22" s="88">
        <v>248</v>
      </c>
      <c r="AL22" s="88">
        <v>48</v>
      </c>
      <c r="AM22" s="163">
        <f t="shared" si="24"/>
        <v>0.19354838709677419</v>
      </c>
      <c r="AN22" s="88">
        <v>249</v>
      </c>
      <c r="AO22" s="88">
        <v>62</v>
      </c>
      <c r="AP22" s="93">
        <f t="shared" si="25"/>
        <v>0.24899598393574296</v>
      </c>
      <c r="AQ22" s="88">
        <v>252</v>
      </c>
      <c r="AR22" s="88">
        <v>55</v>
      </c>
      <c r="AS22" s="93">
        <f t="shared" si="26"/>
        <v>0.21825396825396826</v>
      </c>
      <c r="AT22" s="88">
        <v>250</v>
      </c>
      <c r="AU22" s="88">
        <v>96</v>
      </c>
      <c r="AV22" s="93">
        <f t="shared" si="27"/>
        <v>0.38400000000000001</v>
      </c>
      <c r="AW22" s="88">
        <v>245</v>
      </c>
      <c r="AX22" s="88">
        <v>125</v>
      </c>
      <c r="AY22" s="93">
        <f t="shared" si="28"/>
        <v>0.51020408163265307</v>
      </c>
      <c r="AZ22" s="88">
        <v>243</v>
      </c>
      <c r="BA22" s="88">
        <v>47</v>
      </c>
      <c r="BB22" s="93">
        <f t="shared" si="29"/>
        <v>0.19341563786008231</v>
      </c>
    </row>
    <row r="23" spans="1:54" ht="14.25" thickBot="1" x14ac:dyDescent="0.2">
      <c r="A23" s="81"/>
      <c r="B23" s="249"/>
      <c r="C23" s="102" t="s">
        <v>13</v>
      </c>
      <c r="D23" s="89">
        <v>65</v>
      </c>
      <c r="E23" s="89">
        <v>0</v>
      </c>
      <c r="F23" s="94">
        <v>0</v>
      </c>
      <c r="G23" s="89">
        <v>65</v>
      </c>
      <c r="H23" s="89">
        <v>0</v>
      </c>
      <c r="I23" s="94">
        <v>0</v>
      </c>
      <c r="J23" s="89">
        <v>55</v>
      </c>
      <c r="K23" s="89">
        <v>12</v>
      </c>
      <c r="L23" s="166">
        <f>K23/J23</f>
        <v>0.21818181818181817</v>
      </c>
      <c r="M23" s="89">
        <v>63</v>
      </c>
      <c r="N23" s="89">
        <v>6</v>
      </c>
      <c r="O23" s="96">
        <f>N23/M23</f>
        <v>9.5238095238095233E-2</v>
      </c>
      <c r="P23" s="89">
        <v>65</v>
      </c>
      <c r="Q23" s="89">
        <v>14</v>
      </c>
      <c r="R23" s="96">
        <f>Q23/P23</f>
        <v>0.2153846153846154</v>
      </c>
      <c r="S23" s="89">
        <v>73</v>
      </c>
      <c r="T23" s="89">
        <v>1</v>
      </c>
      <c r="U23" s="96">
        <f>T23/S23</f>
        <v>1.3698630136986301E-2</v>
      </c>
      <c r="V23" s="89">
        <v>85</v>
      </c>
      <c r="W23" s="89">
        <v>2</v>
      </c>
      <c r="X23" s="96">
        <f>W23/V23</f>
        <v>2.3529411764705882E-2</v>
      </c>
      <c r="Y23" s="89">
        <v>81</v>
      </c>
      <c r="Z23" s="89">
        <v>1</v>
      </c>
      <c r="AA23" s="96">
        <f>Z23/Y23</f>
        <v>1.2345679012345678E-2</v>
      </c>
      <c r="AC23" s="249"/>
      <c r="AD23" s="102" t="s">
        <v>13</v>
      </c>
      <c r="AE23" s="89">
        <v>9</v>
      </c>
      <c r="AF23" s="89">
        <v>0</v>
      </c>
      <c r="AG23" s="94">
        <f t="shared" si="22"/>
        <v>0</v>
      </c>
      <c r="AH23" s="89">
        <v>3</v>
      </c>
      <c r="AI23" s="89">
        <v>0</v>
      </c>
      <c r="AJ23" s="94">
        <f t="shared" si="23"/>
        <v>0</v>
      </c>
      <c r="AK23" s="89">
        <v>9</v>
      </c>
      <c r="AL23" s="89">
        <v>0</v>
      </c>
      <c r="AM23" s="164">
        <f t="shared" si="24"/>
        <v>0</v>
      </c>
      <c r="AN23" s="89">
        <v>10</v>
      </c>
      <c r="AO23" s="89">
        <v>6</v>
      </c>
      <c r="AP23" s="94">
        <f t="shared" si="25"/>
        <v>0.6</v>
      </c>
      <c r="AQ23" s="89">
        <v>12</v>
      </c>
      <c r="AR23" s="89">
        <v>10</v>
      </c>
      <c r="AS23" s="94">
        <f t="shared" si="26"/>
        <v>0.83333333333333337</v>
      </c>
      <c r="AT23" s="89">
        <v>12</v>
      </c>
      <c r="AU23" s="89">
        <v>8</v>
      </c>
      <c r="AV23" s="94">
        <f t="shared" si="27"/>
        <v>0.66666666666666663</v>
      </c>
      <c r="AW23" s="89">
        <v>16</v>
      </c>
      <c r="AX23" s="89">
        <v>12</v>
      </c>
      <c r="AY23" s="94">
        <f t="shared" si="28"/>
        <v>0.75</v>
      </c>
      <c r="AZ23" s="89">
        <v>16</v>
      </c>
      <c r="BA23" s="89">
        <v>0</v>
      </c>
      <c r="BB23" s="94">
        <f t="shared" si="29"/>
        <v>0</v>
      </c>
    </row>
    <row r="24" spans="1:54" ht="14.25" thickTop="1" x14ac:dyDescent="0.15">
      <c r="A24" s="81"/>
      <c r="B24" s="247" t="s">
        <v>14</v>
      </c>
      <c r="C24" s="103" t="s">
        <v>20</v>
      </c>
      <c r="D24" s="90">
        <v>460</v>
      </c>
      <c r="E24" s="90">
        <v>9</v>
      </c>
      <c r="F24" s="95">
        <v>1.9565217391304349E-2</v>
      </c>
      <c r="G24" s="90">
        <v>460</v>
      </c>
      <c r="H24" s="90">
        <v>14</v>
      </c>
      <c r="I24" s="95">
        <v>3.0434782608695653E-2</v>
      </c>
      <c r="J24" s="90">
        <v>461</v>
      </c>
      <c r="K24" s="90">
        <v>4</v>
      </c>
      <c r="L24" s="162">
        <f>K24/J24</f>
        <v>8.6767895878524948E-3</v>
      </c>
      <c r="M24" s="90">
        <v>461</v>
      </c>
      <c r="N24" s="90">
        <v>435</v>
      </c>
      <c r="O24" s="92">
        <f>N24/M24</f>
        <v>0.94360086767895879</v>
      </c>
      <c r="P24" s="90">
        <v>460</v>
      </c>
      <c r="Q24" s="90">
        <v>426</v>
      </c>
      <c r="R24" s="92">
        <f>Q24/P24</f>
        <v>0.92608695652173911</v>
      </c>
      <c r="S24" s="90">
        <v>460</v>
      </c>
      <c r="T24" s="90">
        <v>429</v>
      </c>
      <c r="U24" s="92">
        <f>T24/S24</f>
        <v>0.93260869565217386</v>
      </c>
      <c r="V24" s="90">
        <v>454</v>
      </c>
      <c r="W24" s="90">
        <v>429</v>
      </c>
      <c r="X24" s="92">
        <f>W24/V24</f>
        <v>0.94493392070484583</v>
      </c>
      <c r="Y24" s="90">
        <v>455</v>
      </c>
      <c r="Z24" s="90">
        <v>4</v>
      </c>
      <c r="AA24" s="92">
        <f>Z24/Y24</f>
        <v>8.7912087912087912E-3</v>
      </c>
      <c r="AC24" s="247" t="s">
        <v>14</v>
      </c>
      <c r="AD24" s="103" t="s">
        <v>20</v>
      </c>
      <c r="AE24" s="90">
        <v>61</v>
      </c>
      <c r="AF24" s="90">
        <v>61</v>
      </c>
      <c r="AG24" s="95">
        <f t="shared" si="22"/>
        <v>1</v>
      </c>
      <c r="AH24" s="90">
        <v>64</v>
      </c>
      <c r="AI24" s="90">
        <v>64</v>
      </c>
      <c r="AJ24" s="95">
        <f t="shared" si="23"/>
        <v>1</v>
      </c>
      <c r="AK24" s="90">
        <v>64</v>
      </c>
      <c r="AL24" s="90">
        <v>64</v>
      </c>
      <c r="AM24" s="165">
        <f t="shared" si="24"/>
        <v>1</v>
      </c>
      <c r="AN24" s="90">
        <v>64</v>
      </c>
      <c r="AO24" s="90">
        <v>64</v>
      </c>
      <c r="AP24" s="95">
        <f t="shared" si="25"/>
        <v>1</v>
      </c>
      <c r="AQ24" s="90">
        <v>64</v>
      </c>
      <c r="AR24" s="90">
        <v>64</v>
      </c>
      <c r="AS24" s="95">
        <f t="shared" si="26"/>
        <v>1</v>
      </c>
      <c r="AT24" s="90">
        <v>64</v>
      </c>
      <c r="AU24" s="90">
        <v>64</v>
      </c>
      <c r="AV24" s="95">
        <f t="shared" si="27"/>
        <v>1</v>
      </c>
      <c r="AW24" s="90">
        <v>64</v>
      </c>
      <c r="AX24" s="90">
        <v>64</v>
      </c>
      <c r="AY24" s="95">
        <f t="shared" si="28"/>
        <v>1</v>
      </c>
      <c r="AZ24" s="90">
        <v>64</v>
      </c>
      <c r="BA24" s="90">
        <v>0</v>
      </c>
      <c r="BB24" s="95">
        <f t="shared" si="29"/>
        <v>0</v>
      </c>
    </row>
    <row r="25" spans="1:54" x14ac:dyDescent="0.15">
      <c r="A25" s="81"/>
      <c r="B25" s="248"/>
      <c r="C25" s="101" t="s">
        <v>15</v>
      </c>
      <c r="D25" s="88">
        <v>112</v>
      </c>
      <c r="E25" s="88">
        <v>71</v>
      </c>
      <c r="F25" s="93">
        <v>0.6339285714285714</v>
      </c>
      <c r="G25" s="88">
        <v>116</v>
      </c>
      <c r="H25" s="88">
        <v>71</v>
      </c>
      <c r="I25" s="93">
        <v>0.61206896551724133</v>
      </c>
      <c r="J25" s="88">
        <v>116</v>
      </c>
      <c r="K25" s="88">
        <v>63</v>
      </c>
      <c r="L25" s="165">
        <f t="shared" ref="L25:L29" si="30">K25/J25</f>
        <v>0.5431034482758621</v>
      </c>
      <c r="M25" s="88">
        <v>108</v>
      </c>
      <c r="N25" s="88">
        <v>31</v>
      </c>
      <c r="O25" s="95">
        <f t="shared" ref="O25:O29" si="31">N25/M25</f>
        <v>0.28703703703703703</v>
      </c>
      <c r="P25" s="88">
        <v>105</v>
      </c>
      <c r="Q25" s="88">
        <v>40</v>
      </c>
      <c r="R25" s="95">
        <f t="shared" ref="R25:R29" si="32">Q25/P25</f>
        <v>0.38095238095238093</v>
      </c>
      <c r="S25" s="88">
        <v>103</v>
      </c>
      <c r="T25" s="88">
        <v>58</v>
      </c>
      <c r="U25" s="95">
        <f t="shared" ref="U25:U29" si="33">T25/S25</f>
        <v>0.56310679611650483</v>
      </c>
      <c r="V25" s="88">
        <v>105</v>
      </c>
      <c r="W25" s="88">
        <v>61</v>
      </c>
      <c r="X25" s="95">
        <f t="shared" ref="X25:X29" si="34">W25/V25</f>
        <v>0.580952380952381</v>
      </c>
      <c r="Y25" s="88">
        <v>105</v>
      </c>
      <c r="Z25" s="88">
        <v>56</v>
      </c>
      <c r="AA25" s="95">
        <f t="shared" ref="AA25:AA30" si="35">Z25/Y25</f>
        <v>0.53333333333333333</v>
      </c>
      <c r="AC25" s="248"/>
      <c r="AD25" s="101" t="s">
        <v>15</v>
      </c>
      <c r="AE25" s="88">
        <v>10</v>
      </c>
      <c r="AF25" s="88">
        <v>7</v>
      </c>
      <c r="AG25" s="93">
        <f t="shared" si="22"/>
        <v>0.7</v>
      </c>
      <c r="AH25" s="88">
        <v>10</v>
      </c>
      <c r="AI25" s="88">
        <v>10</v>
      </c>
      <c r="AJ25" s="93">
        <f t="shared" si="23"/>
        <v>1</v>
      </c>
      <c r="AK25" s="88">
        <v>10</v>
      </c>
      <c r="AL25" s="88">
        <v>10</v>
      </c>
      <c r="AM25" s="163">
        <f t="shared" si="24"/>
        <v>1</v>
      </c>
      <c r="AN25" s="88">
        <v>10</v>
      </c>
      <c r="AO25" s="88">
        <v>10</v>
      </c>
      <c r="AP25" s="93">
        <f t="shared" si="25"/>
        <v>1</v>
      </c>
      <c r="AQ25" s="88">
        <v>10</v>
      </c>
      <c r="AR25" s="88">
        <v>10</v>
      </c>
      <c r="AS25" s="93">
        <f t="shared" si="26"/>
        <v>1</v>
      </c>
      <c r="AT25" s="88">
        <v>10</v>
      </c>
      <c r="AU25" s="88">
        <v>10</v>
      </c>
      <c r="AV25" s="93">
        <f t="shared" si="27"/>
        <v>1</v>
      </c>
      <c r="AW25" s="88">
        <v>10</v>
      </c>
      <c r="AX25" s="88">
        <v>10</v>
      </c>
      <c r="AY25" s="93">
        <f t="shared" si="28"/>
        <v>1</v>
      </c>
      <c r="AZ25" s="88">
        <v>10</v>
      </c>
      <c r="BA25" s="88">
        <v>7</v>
      </c>
      <c r="BB25" s="93">
        <f t="shared" si="29"/>
        <v>0.7</v>
      </c>
    </row>
    <row r="26" spans="1:54" x14ac:dyDescent="0.15">
      <c r="A26" s="81"/>
      <c r="B26" s="248"/>
      <c r="C26" s="101" t="s">
        <v>16</v>
      </c>
      <c r="D26" s="88">
        <v>19</v>
      </c>
      <c r="E26" s="88">
        <v>6</v>
      </c>
      <c r="F26" s="93">
        <v>0.31578947368421051</v>
      </c>
      <c r="G26" s="88">
        <v>19</v>
      </c>
      <c r="H26" s="88">
        <v>7</v>
      </c>
      <c r="I26" s="93">
        <v>0.36842105263157893</v>
      </c>
      <c r="J26" s="88">
        <v>21</v>
      </c>
      <c r="K26" s="88">
        <v>7</v>
      </c>
      <c r="L26" s="165">
        <f t="shared" si="30"/>
        <v>0.33333333333333331</v>
      </c>
      <c r="M26" s="88">
        <v>19</v>
      </c>
      <c r="N26" s="88">
        <v>6</v>
      </c>
      <c r="O26" s="95">
        <f t="shared" si="31"/>
        <v>0.31578947368421051</v>
      </c>
      <c r="P26" s="88">
        <v>19</v>
      </c>
      <c r="Q26" s="88">
        <v>11</v>
      </c>
      <c r="R26" s="95">
        <f t="shared" si="32"/>
        <v>0.57894736842105265</v>
      </c>
      <c r="S26" s="88">
        <v>19</v>
      </c>
      <c r="T26" s="88">
        <v>9</v>
      </c>
      <c r="U26" s="95">
        <f t="shared" si="33"/>
        <v>0.47368421052631576</v>
      </c>
      <c r="V26" s="88">
        <v>19</v>
      </c>
      <c r="W26" s="88">
        <v>10</v>
      </c>
      <c r="X26" s="95">
        <f t="shared" si="34"/>
        <v>0.52631578947368418</v>
      </c>
      <c r="Y26" s="88">
        <v>19</v>
      </c>
      <c r="Z26" s="88">
        <v>10</v>
      </c>
      <c r="AA26" s="95">
        <f t="shared" si="35"/>
        <v>0.52631578947368418</v>
      </c>
      <c r="AC26" s="248"/>
      <c r="AD26" s="101" t="s">
        <v>16</v>
      </c>
      <c r="AE26" s="88">
        <v>3</v>
      </c>
      <c r="AF26" s="88">
        <v>3</v>
      </c>
      <c r="AG26" s="93">
        <f t="shared" si="22"/>
        <v>1</v>
      </c>
      <c r="AH26" s="88">
        <v>3</v>
      </c>
      <c r="AI26" s="88">
        <v>3</v>
      </c>
      <c r="AJ26" s="93">
        <f t="shared" si="23"/>
        <v>1</v>
      </c>
      <c r="AK26" s="88">
        <v>3</v>
      </c>
      <c r="AL26" s="88">
        <v>3</v>
      </c>
      <c r="AM26" s="163">
        <f t="shared" si="24"/>
        <v>1</v>
      </c>
      <c r="AN26" s="88">
        <v>3</v>
      </c>
      <c r="AO26" s="88">
        <v>3</v>
      </c>
      <c r="AP26" s="93">
        <f t="shared" si="25"/>
        <v>1</v>
      </c>
      <c r="AQ26" s="88">
        <v>3</v>
      </c>
      <c r="AR26" s="88">
        <v>2</v>
      </c>
      <c r="AS26" s="93">
        <f t="shared" si="26"/>
        <v>0.66666666666666663</v>
      </c>
      <c r="AT26" s="88">
        <v>3</v>
      </c>
      <c r="AU26" s="88">
        <v>3</v>
      </c>
      <c r="AV26" s="93">
        <f t="shared" si="27"/>
        <v>1</v>
      </c>
      <c r="AW26" s="88">
        <v>3</v>
      </c>
      <c r="AX26" s="88">
        <v>3</v>
      </c>
      <c r="AY26" s="93">
        <f t="shared" si="28"/>
        <v>1</v>
      </c>
      <c r="AZ26" s="88">
        <v>3</v>
      </c>
      <c r="BA26" s="88">
        <v>0</v>
      </c>
      <c r="BB26" s="93">
        <f t="shared" si="29"/>
        <v>0</v>
      </c>
    </row>
    <row r="27" spans="1:54" ht="14.25" thickBot="1" x14ac:dyDescent="0.2">
      <c r="A27" s="81"/>
      <c r="B27" s="249"/>
      <c r="C27" s="104" t="s">
        <v>17</v>
      </c>
      <c r="D27" s="91">
        <v>189</v>
      </c>
      <c r="E27" s="91">
        <v>7</v>
      </c>
      <c r="F27" s="96">
        <v>3.7037037037037035E-2</v>
      </c>
      <c r="G27" s="91">
        <v>189</v>
      </c>
      <c r="H27" s="91">
        <v>16</v>
      </c>
      <c r="I27" s="96">
        <v>8.4656084656084651E-2</v>
      </c>
      <c r="J27" s="91">
        <v>194</v>
      </c>
      <c r="K27" s="91">
        <v>18</v>
      </c>
      <c r="L27" s="168">
        <f t="shared" si="30"/>
        <v>9.2783505154639179E-2</v>
      </c>
      <c r="M27" s="91">
        <v>195</v>
      </c>
      <c r="N27" s="91">
        <v>8</v>
      </c>
      <c r="O27" s="82">
        <f t="shared" si="31"/>
        <v>4.1025641025641026E-2</v>
      </c>
      <c r="P27" s="91">
        <v>188</v>
      </c>
      <c r="Q27" s="91">
        <v>5</v>
      </c>
      <c r="R27" s="82">
        <f t="shared" si="32"/>
        <v>2.6595744680851064E-2</v>
      </c>
      <c r="S27" s="91">
        <v>189</v>
      </c>
      <c r="T27" s="91">
        <v>11</v>
      </c>
      <c r="U27" s="82">
        <f t="shared" si="33"/>
        <v>5.8201058201058198E-2</v>
      </c>
      <c r="V27" s="91">
        <v>191</v>
      </c>
      <c r="W27" s="91">
        <v>15</v>
      </c>
      <c r="X27" s="82">
        <f t="shared" si="34"/>
        <v>7.8534031413612565E-2</v>
      </c>
      <c r="Y27" s="91">
        <v>195</v>
      </c>
      <c r="Z27" s="91">
        <v>17</v>
      </c>
      <c r="AA27" s="82">
        <f t="shared" si="35"/>
        <v>8.7179487179487175E-2</v>
      </c>
      <c r="AC27" s="249"/>
      <c r="AD27" s="104" t="s">
        <v>17</v>
      </c>
      <c r="AE27" s="91">
        <v>8</v>
      </c>
      <c r="AF27" s="91">
        <v>4</v>
      </c>
      <c r="AG27" s="96">
        <f t="shared" si="22"/>
        <v>0.5</v>
      </c>
      <c r="AH27" s="91">
        <v>8</v>
      </c>
      <c r="AI27" s="91">
        <v>8</v>
      </c>
      <c r="AJ27" s="96">
        <f t="shared" si="23"/>
        <v>1</v>
      </c>
      <c r="AK27" s="91">
        <v>8</v>
      </c>
      <c r="AL27" s="91">
        <v>8</v>
      </c>
      <c r="AM27" s="166">
        <f t="shared" si="24"/>
        <v>1</v>
      </c>
      <c r="AN27" s="91">
        <v>8</v>
      </c>
      <c r="AO27" s="91">
        <v>8</v>
      </c>
      <c r="AP27" s="96">
        <f t="shared" si="25"/>
        <v>1</v>
      </c>
      <c r="AQ27" s="91">
        <v>8</v>
      </c>
      <c r="AR27" s="91">
        <v>8</v>
      </c>
      <c r="AS27" s="96">
        <f t="shared" si="26"/>
        <v>1</v>
      </c>
      <c r="AT27" s="91">
        <v>8</v>
      </c>
      <c r="AU27" s="91">
        <v>8</v>
      </c>
      <c r="AV27" s="96">
        <f t="shared" si="27"/>
        <v>1</v>
      </c>
      <c r="AW27" s="91">
        <v>8</v>
      </c>
      <c r="AX27" s="91">
        <v>8</v>
      </c>
      <c r="AY27" s="96">
        <f t="shared" si="28"/>
        <v>1</v>
      </c>
      <c r="AZ27" s="91">
        <v>8</v>
      </c>
      <c r="BA27" s="91">
        <v>5</v>
      </c>
      <c r="BB27" s="96">
        <f t="shared" si="29"/>
        <v>0.625</v>
      </c>
    </row>
    <row r="28" spans="1:54" ht="14.25" thickTop="1" x14ac:dyDescent="0.15">
      <c r="A28" s="81"/>
      <c r="B28" s="247" t="s">
        <v>18</v>
      </c>
      <c r="C28" s="100" t="s">
        <v>21</v>
      </c>
      <c r="D28" s="86">
        <v>193</v>
      </c>
      <c r="E28" s="86">
        <v>53</v>
      </c>
      <c r="F28" s="92">
        <v>0.27461139896373055</v>
      </c>
      <c r="G28" s="86">
        <v>194</v>
      </c>
      <c r="H28" s="86">
        <v>82</v>
      </c>
      <c r="I28" s="92">
        <v>0.42268041237113402</v>
      </c>
      <c r="J28" s="86">
        <v>210</v>
      </c>
      <c r="K28" s="86">
        <v>81</v>
      </c>
      <c r="L28" s="162">
        <f t="shared" si="30"/>
        <v>0.38571428571428573</v>
      </c>
      <c r="M28" s="86">
        <v>221</v>
      </c>
      <c r="N28" s="86">
        <v>95</v>
      </c>
      <c r="O28" s="92">
        <f t="shared" si="31"/>
        <v>0.42986425339366519</v>
      </c>
      <c r="P28" s="86">
        <v>224</v>
      </c>
      <c r="Q28" s="86">
        <v>76</v>
      </c>
      <c r="R28" s="92">
        <f t="shared" si="32"/>
        <v>0.3392857142857143</v>
      </c>
      <c r="S28" s="86">
        <v>233</v>
      </c>
      <c r="T28" s="86">
        <v>66</v>
      </c>
      <c r="U28" s="92">
        <f t="shared" si="33"/>
        <v>0.2832618025751073</v>
      </c>
      <c r="V28" s="86">
        <v>247</v>
      </c>
      <c r="W28" s="86">
        <v>75</v>
      </c>
      <c r="X28" s="92">
        <f t="shared" si="34"/>
        <v>0.30364372469635625</v>
      </c>
      <c r="Y28" s="86">
        <v>261</v>
      </c>
      <c r="Z28" s="86">
        <v>50</v>
      </c>
      <c r="AA28" s="92">
        <f t="shared" si="35"/>
        <v>0.19157088122605365</v>
      </c>
      <c r="AC28" s="247" t="s">
        <v>18</v>
      </c>
      <c r="AD28" s="100" t="s">
        <v>21</v>
      </c>
      <c r="AE28" s="86">
        <v>24</v>
      </c>
      <c r="AF28" s="86">
        <v>14</v>
      </c>
      <c r="AG28" s="92">
        <f t="shared" si="22"/>
        <v>0.58333333333333337</v>
      </c>
      <c r="AH28" s="86">
        <v>28</v>
      </c>
      <c r="AI28" s="86">
        <v>28</v>
      </c>
      <c r="AJ28" s="92">
        <f t="shared" si="23"/>
        <v>1</v>
      </c>
      <c r="AK28" s="86">
        <v>28</v>
      </c>
      <c r="AL28" s="86">
        <v>28</v>
      </c>
      <c r="AM28" s="162">
        <f t="shared" si="24"/>
        <v>1</v>
      </c>
      <c r="AN28" s="86">
        <v>28</v>
      </c>
      <c r="AO28" s="86">
        <v>28</v>
      </c>
      <c r="AP28" s="92">
        <f t="shared" si="25"/>
        <v>1</v>
      </c>
      <c r="AQ28" s="86">
        <v>29</v>
      </c>
      <c r="AR28" s="86">
        <v>28</v>
      </c>
      <c r="AS28" s="92">
        <f t="shared" si="26"/>
        <v>0.96551724137931039</v>
      </c>
      <c r="AT28" s="86">
        <v>33</v>
      </c>
      <c r="AU28" s="86">
        <v>33</v>
      </c>
      <c r="AV28" s="92">
        <f t="shared" si="27"/>
        <v>1</v>
      </c>
      <c r="AW28" s="86">
        <v>33</v>
      </c>
      <c r="AX28" s="86">
        <v>33</v>
      </c>
      <c r="AY28" s="92">
        <f t="shared" si="28"/>
        <v>1</v>
      </c>
      <c r="AZ28" s="86">
        <v>33</v>
      </c>
      <c r="BA28" s="86">
        <v>20</v>
      </c>
      <c r="BB28" s="92">
        <f t="shared" si="29"/>
        <v>0.60606060606060608</v>
      </c>
    </row>
    <row r="29" spans="1:54" ht="14.25" customHeight="1" thickBot="1" x14ac:dyDescent="0.2">
      <c r="A29" s="81"/>
      <c r="B29" s="249"/>
      <c r="C29" s="102" t="s">
        <v>22</v>
      </c>
      <c r="D29" s="89">
        <v>30</v>
      </c>
      <c r="E29" s="89">
        <v>16</v>
      </c>
      <c r="F29" s="94">
        <v>0.53333333333333333</v>
      </c>
      <c r="G29" s="89">
        <v>30</v>
      </c>
      <c r="H29" s="89">
        <v>14</v>
      </c>
      <c r="I29" s="94">
        <v>0.46666666666666667</v>
      </c>
      <c r="J29" s="89">
        <v>36</v>
      </c>
      <c r="K29" s="89">
        <v>28</v>
      </c>
      <c r="L29" s="168">
        <f t="shared" si="30"/>
        <v>0.77777777777777779</v>
      </c>
      <c r="M29" s="89">
        <v>38</v>
      </c>
      <c r="N29" s="89">
        <v>9</v>
      </c>
      <c r="O29" s="82">
        <f t="shared" si="31"/>
        <v>0.23684210526315788</v>
      </c>
      <c r="P29" s="89">
        <v>39</v>
      </c>
      <c r="Q29" s="89">
        <v>11</v>
      </c>
      <c r="R29" s="82">
        <f t="shared" si="32"/>
        <v>0.28205128205128205</v>
      </c>
      <c r="S29" s="89">
        <v>43</v>
      </c>
      <c r="T29" s="89">
        <v>9</v>
      </c>
      <c r="U29" s="82">
        <f t="shared" si="33"/>
        <v>0.20930232558139536</v>
      </c>
      <c r="V29" s="89">
        <v>45</v>
      </c>
      <c r="W29" s="89">
        <v>23</v>
      </c>
      <c r="X29" s="82">
        <f t="shared" si="34"/>
        <v>0.51111111111111107</v>
      </c>
      <c r="Y29" s="89">
        <v>44</v>
      </c>
      <c r="Z29" s="89">
        <v>4</v>
      </c>
      <c r="AA29" s="82">
        <f t="shared" si="35"/>
        <v>9.0909090909090912E-2</v>
      </c>
      <c r="AC29" s="249"/>
      <c r="AD29" s="102" t="s">
        <v>22</v>
      </c>
      <c r="AE29" s="89">
        <v>0</v>
      </c>
      <c r="AF29" s="89">
        <v>0</v>
      </c>
      <c r="AG29" s="99">
        <v>0</v>
      </c>
      <c r="AH29" s="89">
        <v>0</v>
      </c>
      <c r="AI29" s="89">
        <v>0</v>
      </c>
      <c r="AJ29" s="99">
        <v>0</v>
      </c>
      <c r="AK29" s="89">
        <v>0</v>
      </c>
      <c r="AL29" s="89">
        <v>0</v>
      </c>
      <c r="AM29" s="164">
        <v>0</v>
      </c>
      <c r="AN29" s="89">
        <v>0</v>
      </c>
      <c r="AO29" s="89">
        <v>0</v>
      </c>
      <c r="AP29" s="99">
        <v>0</v>
      </c>
      <c r="AQ29" s="89">
        <v>0</v>
      </c>
      <c r="AR29" s="89">
        <v>0</v>
      </c>
      <c r="AS29" s="99">
        <v>0</v>
      </c>
      <c r="AT29" s="89">
        <v>0</v>
      </c>
      <c r="AU29" s="89">
        <v>0</v>
      </c>
      <c r="AV29" s="99">
        <v>0</v>
      </c>
      <c r="AW29" s="89">
        <v>0</v>
      </c>
      <c r="AX29" s="89">
        <v>0</v>
      </c>
      <c r="AY29" s="99">
        <v>0</v>
      </c>
      <c r="AZ29" s="89">
        <v>0</v>
      </c>
      <c r="BA29" s="89">
        <v>0</v>
      </c>
      <c r="BB29" s="99">
        <v>0</v>
      </c>
    </row>
    <row r="30" spans="1:54" s="30" customFormat="1" ht="15" customHeight="1" thickTop="1" x14ac:dyDescent="0.15">
      <c r="A30" s="81"/>
      <c r="B30" s="105" t="s">
        <v>19</v>
      </c>
      <c r="C30" s="106"/>
      <c r="D30" s="90">
        <v>1</v>
      </c>
      <c r="E30" s="90">
        <v>1</v>
      </c>
      <c r="F30" s="95">
        <v>1</v>
      </c>
      <c r="G30" s="90">
        <v>1</v>
      </c>
      <c r="H30" s="90">
        <v>1</v>
      </c>
      <c r="I30" s="95">
        <v>1</v>
      </c>
      <c r="J30" s="90">
        <v>1</v>
      </c>
      <c r="K30" s="90">
        <v>1</v>
      </c>
      <c r="L30" s="162">
        <v>1</v>
      </c>
      <c r="M30" s="90">
        <v>1</v>
      </c>
      <c r="N30" s="90">
        <v>1</v>
      </c>
      <c r="O30" s="92">
        <v>1</v>
      </c>
      <c r="P30" s="90">
        <v>1</v>
      </c>
      <c r="Q30" s="90">
        <v>1</v>
      </c>
      <c r="R30" s="92">
        <v>1</v>
      </c>
      <c r="S30" s="90">
        <v>1</v>
      </c>
      <c r="T30" s="90">
        <v>1</v>
      </c>
      <c r="U30" s="92">
        <v>1</v>
      </c>
      <c r="V30" s="90">
        <v>1</v>
      </c>
      <c r="W30" s="90">
        <v>1</v>
      </c>
      <c r="X30" s="92">
        <v>1</v>
      </c>
      <c r="Y30" s="90">
        <v>1</v>
      </c>
      <c r="Z30" s="90">
        <v>0</v>
      </c>
      <c r="AA30" s="92">
        <f t="shared" si="35"/>
        <v>0</v>
      </c>
      <c r="AB30" s="98"/>
      <c r="AC30" s="105" t="s">
        <v>19</v>
      </c>
      <c r="AD30" s="106"/>
      <c r="AE30" s="90">
        <v>1</v>
      </c>
      <c r="AF30" s="90">
        <v>1</v>
      </c>
      <c r="AG30" s="95">
        <f t="shared" si="22"/>
        <v>1</v>
      </c>
      <c r="AH30" s="90">
        <v>1</v>
      </c>
      <c r="AI30" s="90">
        <v>1</v>
      </c>
      <c r="AJ30" s="95">
        <f t="shared" si="23"/>
        <v>1</v>
      </c>
      <c r="AK30" s="90">
        <v>1</v>
      </c>
      <c r="AL30" s="90">
        <v>1</v>
      </c>
      <c r="AM30" s="165">
        <f t="shared" si="24"/>
        <v>1</v>
      </c>
      <c r="AN30" s="90">
        <v>1</v>
      </c>
      <c r="AO30" s="90">
        <v>1</v>
      </c>
      <c r="AP30" s="95">
        <f t="shared" ref="AP30" si="36">+AO30/AN30</f>
        <v>1</v>
      </c>
      <c r="AQ30" s="90">
        <v>1</v>
      </c>
      <c r="AR30" s="90">
        <v>1</v>
      </c>
      <c r="AS30" s="95">
        <f>+AR30/AQ30</f>
        <v>1</v>
      </c>
      <c r="AT30" s="90">
        <v>1</v>
      </c>
      <c r="AU30" s="90">
        <v>1</v>
      </c>
      <c r="AV30" s="95">
        <f t="shared" si="27"/>
        <v>1</v>
      </c>
      <c r="AW30" s="90">
        <v>1</v>
      </c>
      <c r="AX30" s="90">
        <v>1</v>
      </c>
      <c r="AY30" s="95">
        <f t="shared" ref="AY30" si="37">+AX30/AW30</f>
        <v>1</v>
      </c>
      <c r="AZ30" s="90">
        <v>1</v>
      </c>
      <c r="BA30" s="90">
        <v>0</v>
      </c>
      <c r="BB30" s="95">
        <f t="shared" ref="BB30" si="38">+BA30/AZ30</f>
        <v>0</v>
      </c>
    </row>
    <row r="31" spans="1:54" s="30" customFormat="1" x14ac:dyDescent="0.15">
      <c r="A31" s="107"/>
      <c r="B31" s="81"/>
      <c r="C31" s="81"/>
      <c r="D31" s="80"/>
      <c r="E31" s="80"/>
      <c r="F31" s="81"/>
      <c r="G31" s="80"/>
      <c r="H31" s="80"/>
      <c r="I31" s="81"/>
      <c r="J31" s="80"/>
      <c r="K31" s="80"/>
      <c r="L31" s="81"/>
      <c r="M31" s="98"/>
      <c r="N31" s="98"/>
      <c r="O31" s="98"/>
      <c r="P31" s="97"/>
      <c r="Q31" s="97"/>
      <c r="R31" s="98"/>
      <c r="S31" s="97"/>
      <c r="T31" s="97"/>
      <c r="U31" s="98"/>
      <c r="V31" s="97"/>
      <c r="W31" s="97"/>
      <c r="X31" s="98"/>
      <c r="Y31" s="97"/>
      <c r="Z31" s="97"/>
      <c r="AA31" s="98"/>
      <c r="AB31" s="98"/>
      <c r="AC31" s="98"/>
      <c r="AD31" s="98"/>
      <c r="AE31" s="97"/>
      <c r="AF31" s="97"/>
      <c r="AG31" s="98"/>
      <c r="AH31" s="97"/>
      <c r="AI31" s="97"/>
      <c r="AJ31" s="98"/>
      <c r="AK31" s="97"/>
      <c r="AL31" s="97"/>
      <c r="AM31" s="98"/>
      <c r="AN31" s="97"/>
      <c r="AO31" s="97"/>
      <c r="AP31" s="98"/>
      <c r="AQ31" s="97"/>
      <c r="AR31" s="97"/>
      <c r="AS31" s="98"/>
      <c r="AT31" s="97"/>
      <c r="AU31" s="97"/>
      <c r="AV31" s="98"/>
      <c r="AW31" s="97"/>
      <c r="AX31" s="97"/>
      <c r="AY31" s="98"/>
      <c r="AZ31" s="97"/>
      <c r="BA31" s="97"/>
      <c r="BB31" s="98"/>
    </row>
    <row r="32" spans="1:54" ht="14.25" customHeight="1" x14ac:dyDescent="0.15">
      <c r="A32" s="107"/>
      <c r="B32" s="81" t="s">
        <v>31</v>
      </c>
      <c r="C32" s="107"/>
      <c r="D32" s="244" t="s">
        <v>25</v>
      </c>
      <c r="E32" s="245"/>
      <c r="F32" s="246"/>
      <c r="G32" s="244" t="s">
        <v>26</v>
      </c>
      <c r="H32" s="245"/>
      <c r="I32" s="246"/>
      <c r="J32" s="243" t="s">
        <v>27</v>
      </c>
      <c r="K32" s="243"/>
      <c r="L32" s="243"/>
      <c r="M32" s="243" t="s">
        <v>39</v>
      </c>
      <c r="N32" s="243"/>
      <c r="O32" s="243"/>
      <c r="P32" s="244" t="s">
        <v>41</v>
      </c>
      <c r="Q32" s="245"/>
      <c r="R32" s="246"/>
      <c r="S32" s="244" t="s">
        <v>43</v>
      </c>
      <c r="T32" s="245"/>
      <c r="U32" s="246"/>
      <c r="V32" s="244" t="s">
        <v>47</v>
      </c>
      <c r="W32" s="245"/>
      <c r="X32" s="246"/>
      <c r="Y32" s="244" t="s">
        <v>52</v>
      </c>
      <c r="Z32" s="245"/>
      <c r="AA32" s="246"/>
      <c r="AB32" s="107"/>
      <c r="AC32" s="98" t="s">
        <v>37</v>
      </c>
      <c r="AD32" s="107"/>
      <c r="AE32" s="244" t="s">
        <v>25</v>
      </c>
      <c r="AF32" s="245"/>
      <c r="AG32" s="246"/>
      <c r="AH32" s="244" t="s">
        <v>26</v>
      </c>
      <c r="AI32" s="245"/>
      <c r="AJ32" s="246"/>
      <c r="AK32" s="244" t="s">
        <v>27</v>
      </c>
      <c r="AL32" s="245"/>
      <c r="AM32" s="245"/>
      <c r="AN32" s="174" t="s">
        <v>39</v>
      </c>
      <c r="AO32" s="160"/>
      <c r="AP32" s="174" t="s">
        <v>39</v>
      </c>
      <c r="AQ32" s="244" t="s">
        <v>41</v>
      </c>
      <c r="AR32" s="245"/>
      <c r="AS32" s="246"/>
      <c r="AT32" s="244" t="s">
        <v>43</v>
      </c>
      <c r="AU32" s="245"/>
      <c r="AV32" s="246"/>
      <c r="AW32" s="244" t="s">
        <v>47</v>
      </c>
      <c r="AX32" s="245"/>
      <c r="AY32" s="246"/>
      <c r="AZ32" s="244" t="s">
        <v>52</v>
      </c>
      <c r="BA32" s="245"/>
      <c r="BB32" s="246"/>
    </row>
    <row r="33" spans="1:54" ht="14.25" thickBot="1" x14ac:dyDescent="0.2">
      <c r="A33" s="81"/>
      <c r="B33" s="108" t="s">
        <v>1</v>
      </c>
      <c r="C33" s="109" t="s">
        <v>2</v>
      </c>
      <c r="D33" s="84" t="s">
        <v>35</v>
      </c>
      <c r="E33" s="84" t="s">
        <v>4</v>
      </c>
      <c r="F33" s="85" t="s">
        <v>5</v>
      </c>
      <c r="G33" s="84" t="s">
        <v>35</v>
      </c>
      <c r="H33" s="84" t="s">
        <v>4</v>
      </c>
      <c r="I33" s="85" t="s">
        <v>5</v>
      </c>
      <c r="J33" s="84" t="s">
        <v>35</v>
      </c>
      <c r="K33" s="84" t="s">
        <v>4</v>
      </c>
      <c r="L33" s="161" t="s">
        <v>5</v>
      </c>
      <c r="M33" s="84" t="s">
        <v>35</v>
      </c>
      <c r="N33" s="84" t="s">
        <v>4</v>
      </c>
      <c r="O33" s="85" t="s">
        <v>5</v>
      </c>
      <c r="P33" s="84" t="s">
        <v>35</v>
      </c>
      <c r="Q33" s="84" t="s">
        <v>4</v>
      </c>
      <c r="R33" s="85" t="s">
        <v>5</v>
      </c>
      <c r="S33" s="84" t="s">
        <v>35</v>
      </c>
      <c r="T33" s="84" t="s">
        <v>4</v>
      </c>
      <c r="U33" s="85" t="s">
        <v>5</v>
      </c>
      <c r="V33" s="84" t="s">
        <v>35</v>
      </c>
      <c r="W33" s="84" t="s">
        <v>4</v>
      </c>
      <c r="X33" s="85" t="s">
        <v>5</v>
      </c>
      <c r="Y33" s="84" t="s">
        <v>35</v>
      </c>
      <c r="Z33" s="84" t="s">
        <v>4</v>
      </c>
      <c r="AA33" s="85" t="s">
        <v>5</v>
      </c>
      <c r="AB33" s="107"/>
      <c r="AC33" s="108" t="s">
        <v>1</v>
      </c>
      <c r="AD33" s="109" t="s">
        <v>2</v>
      </c>
      <c r="AE33" s="84" t="s">
        <v>35</v>
      </c>
      <c r="AF33" s="84" t="s">
        <v>4</v>
      </c>
      <c r="AG33" s="85" t="s">
        <v>5</v>
      </c>
      <c r="AH33" s="84" t="s">
        <v>35</v>
      </c>
      <c r="AI33" s="84" t="s">
        <v>4</v>
      </c>
      <c r="AJ33" s="85" t="s">
        <v>5</v>
      </c>
      <c r="AK33" s="84" t="s">
        <v>35</v>
      </c>
      <c r="AL33" s="84" t="s">
        <v>4</v>
      </c>
      <c r="AM33" s="161" t="s">
        <v>5</v>
      </c>
      <c r="AN33" s="84" t="s">
        <v>35</v>
      </c>
      <c r="AO33" s="84" t="s">
        <v>4</v>
      </c>
      <c r="AP33" s="85" t="s">
        <v>5</v>
      </c>
      <c r="AQ33" s="84" t="s">
        <v>35</v>
      </c>
      <c r="AR33" s="84" t="s">
        <v>4</v>
      </c>
      <c r="AS33" s="85" t="s">
        <v>5</v>
      </c>
      <c r="AT33" s="84" t="s">
        <v>35</v>
      </c>
      <c r="AU33" s="84" t="s">
        <v>4</v>
      </c>
      <c r="AV33" s="85" t="s">
        <v>5</v>
      </c>
      <c r="AW33" s="84" t="s">
        <v>35</v>
      </c>
      <c r="AX33" s="84" t="s">
        <v>4</v>
      </c>
      <c r="AY33" s="85" t="s">
        <v>5</v>
      </c>
      <c r="AZ33" s="84" t="s">
        <v>35</v>
      </c>
      <c r="BA33" s="84" t="s">
        <v>4</v>
      </c>
      <c r="BB33" s="85" t="s">
        <v>5</v>
      </c>
    </row>
    <row r="34" spans="1:54" ht="14.25" thickTop="1" x14ac:dyDescent="0.15">
      <c r="A34" s="81"/>
      <c r="B34" s="247" t="s">
        <v>9</v>
      </c>
      <c r="C34" s="100" t="s">
        <v>10</v>
      </c>
      <c r="D34" s="119">
        <v>44</v>
      </c>
      <c r="E34" s="119">
        <v>39</v>
      </c>
      <c r="F34" s="115">
        <f>+E34/D34</f>
        <v>0.88636363636363635</v>
      </c>
      <c r="G34" s="119">
        <v>45</v>
      </c>
      <c r="H34" s="119">
        <v>33</v>
      </c>
      <c r="I34" s="115">
        <f>+H34/G34</f>
        <v>0.73333333333333328</v>
      </c>
      <c r="J34" s="119">
        <v>45</v>
      </c>
      <c r="K34" s="119">
        <v>38</v>
      </c>
      <c r="L34" s="169">
        <f>+K34/J34</f>
        <v>0.84444444444444444</v>
      </c>
      <c r="M34" s="119">
        <v>45</v>
      </c>
      <c r="N34" s="119">
        <v>40</v>
      </c>
      <c r="O34" s="115">
        <v>0.88888888888888884</v>
      </c>
      <c r="P34" s="119">
        <v>45</v>
      </c>
      <c r="Q34" s="119">
        <v>40</v>
      </c>
      <c r="R34" s="115">
        <f>+Q34/P34</f>
        <v>0.88888888888888884</v>
      </c>
      <c r="S34" s="119">
        <v>45</v>
      </c>
      <c r="T34" s="119">
        <v>43</v>
      </c>
      <c r="U34" s="115">
        <f>+T34/S34</f>
        <v>0.9555555555555556</v>
      </c>
      <c r="V34" s="119">
        <v>44</v>
      </c>
      <c r="W34" s="119">
        <v>44</v>
      </c>
      <c r="X34" s="115">
        <f>+W34/V34</f>
        <v>1</v>
      </c>
      <c r="Y34" s="180">
        <v>44</v>
      </c>
      <c r="Z34" s="86">
        <v>44</v>
      </c>
      <c r="AA34" s="181">
        <f>+Z34/Y34</f>
        <v>1</v>
      </c>
      <c r="AC34" s="247" t="s">
        <v>9</v>
      </c>
      <c r="AD34" s="100" t="s">
        <v>10</v>
      </c>
      <c r="AE34" s="86">
        <v>25</v>
      </c>
      <c r="AF34" s="86">
        <v>25</v>
      </c>
      <c r="AG34" s="92">
        <f>+AF34/AE34</f>
        <v>1</v>
      </c>
      <c r="AH34" s="86">
        <v>25</v>
      </c>
      <c r="AI34" s="86">
        <v>25</v>
      </c>
      <c r="AJ34" s="92">
        <f>+AI34/AH34</f>
        <v>1</v>
      </c>
      <c r="AK34" s="86">
        <v>24</v>
      </c>
      <c r="AL34" s="86">
        <v>24</v>
      </c>
      <c r="AM34" s="162">
        <f>+AL34/AK34</f>
        <v>1</v>
      </c>
      <c r="AN34" s="86">
        <v>24</v>
      </c>
      <c r="AO34" s="86">
        <v>24</v>
      </c>
      <c r="AP34" s="92">
        <f>+AO34/AN34</f>
        <v>1</v>
      </c>
      <c r="AQ34" s="86">
        <v>25</v>
      </c>
      <c r="AR34" s="86">
        <v>25</v>
      </c>
      <c r="AS34" s="92">
        <f>+AR34/AQ34</f>
        <v>1</v>
      </c>
      <c r="AT34" s="86">
        <v>25</v>
      </c>
      <c r="AU34" s="86">
        <v>25</v>
      </c>
      <c r="AV34" s="92">
        <f>+AU34/AT34</f>
        <v>1</v>
      </c>
      <c r="AW34" s="86">
        <v>25</v>
      </c>
      <c r="AX34" s="86">
        <v>25</v>
      </c>
      <c r="AY34" s="92">
        <f>+AX34/AW34</f>
        <v>1</v>
      </c>
      <c r="AZ34" s="86">
        <v>25</v>
      </c>
      <c r="BA34" s="86">
        <v>17</v>
      </c>
      <c r="BB34" s="92">
        <f>+BA34/AZ34</f>
        <v>0.68</v>
      </c>
    </row>
    <row r="35" spans="1:54" x14ac:dyDescent="0.15">
      <c r="A35" s="81"/>
      <c r="B35" s="248"/>
      <c r="C35" s="101" t="s">
        <v>11</v>
      </c>
      <c r="D35" s="120">
        <v>705</v>
      </c>
      <c r="E35" s="120">
        <v>38</v>
      </c>
      <c r="F35" s="116">
        <f t="shared" ref="F35:F44" si="39">+E35/D35</f>
        <v>5.3900709219858157E-2</v>
      </c>
      <c r="G35" s="120">
        <v>723</v>
      </c>
      <c r="H35" s="120">
        <v>289</v>
      </c>
      <c r="I35" s="116">
        <f t="shared" ref="I35:I44" si="40">+H35/G35</f>
        <v>0.39972337482710929</v>
      </c>
      <c r="J35" s="120">
        <v>724</v>
      </c>
      <c r="K35" s="120">
        <v>420</v>
      </c>
      <c r="L35" s="170">
        <f t="shared" ref="L35:L44" si="41">+K35/J35</f>
        <v>0.58011049723756902</v>
      </c>
      <c r="M35" s="120">
        <v>723</v>
      </c>
      <c r="N35" s="120">
        <v>376</v>
      </c>
      <c r="O35" s="116">
        <v>0.52005532503457819</v>
      </c>
      <c r="P35" s="120">
        <v>725</v>
      </c>
      <c r="Q35" s="120">
        <v>467</v>
      </c>
      <c r="R35" s="116">
        <f t="shared" ref="R35:R44" si="42">+Q35/P35</f>
        <v>0.6441379310344828</v>
      </c>
      <c r="S35" s="120">
        <v>729</v>
      </c>
      <c r="T35" s="120">
        <v>561</v>
      </c>
      <c r="U35" s="116">
        <f t="shared" ref="U35:U44" si="43">+T35/S35</f>
        <v>0.76954732510288071</v>
      </c>
      <c r="V35" s="120">
        <v>731</v>
      </c>
      <c r="W35" s="120">
        <v>548</v>
      </c>
      <c r="X35" s="116">
        <f t="shared" ref="X35:X44" si="44">+W35/V35</f>
        <v>0.74965800273597816</v>
      </c>
      <c r="Y35" s="182">
        <v>741</v>
      </c>
      <c r="Z35" s="88">
        <v>94</v>
      </c>
      <c r="AA35" s="183">
        <f t="shared" ref="AA35:AA44" si="45">+Z35/Y35</f>
        <v>0.12685560053981107</v>
      </c>
      <c r="AC35" s="248"/>
      <c r="AD35" s="101" t="s">
        <v>11</v>
      </c>
      <c r="AE35" s="88">
        <v>286</v>
      </c>
      <c r="AF35" s="88">
        <v>91</v>
      </c>
      <c r="AG35" s="93">
        <f t="shared" ref="AG35:AG44" si="46">+AF35/AE35</f>
        <v>0.31818181818181818</v>
      </c>
      <c r="AH35" s="88">
        <v>288</v>
      </c>
      <c r="AI35" s="88">
        <v>159</v>
      </c>
      <c r="AJ35" s="93">
        <f t="shared" ref="AJ35:AJ44" si="47">+AI35/AH35</f>
        <v>0.55208333333333337</v>
      </c>
      <c r="AK35" s="88">
        <v>283</v>
      </c>
      <c r="AL35" s="88">
        <v>175</v>
      </c>
      <c r="AM35" s="163">
        <f t="shared" ref="AM35:AM44" si="48">+AL35/AK35</f>
        <v>0.61837455830388688</v>
      </c>
      <c r="AN35" s="88">
        <v>277</v>
      </c>
      <c r="AO35" s="88">
        <v>165</v>
      </c>
      <c r="AP35" s="93">
        <f t="shared" ref="AP35:AP44" si="49">+AO35/AN35</f>
        <v>0.59566787003610111</v>
      </c>
      <c r="AQ35" s="88">
        <v>277</v>
      </c>
      <c r="AR35" s="88">
        <v>139</v>
      </c>
      <c r="AS35" s="93">
        <f t="shared" ref="AS35:AS44" si="50">+AR35/AQ35</f>
        <v>0.50180505415162457</v>
      </c>
      <c r="AT35" s="88">
        <v>277</v>
      </c>
      <c r="AU35" s="88">
        <v>191</v>
      </c>
      <c r="AV35" s="93">
        <f t="shared" ref="AV35:AV44" si="51">+AU35/AT35</f>
        <v>0.68953068592057765</v>
      </c>
      <c r="AW35" s="88">
        <v>279</v>
      </c>
      <c r="AX35" s="88">
        <v>135</v>
      </c>
      <c r="AY35" s="93">
        <f t="shared" ref="AY35:AY44" si="52">+AX35/AW35</f>
        <v>0.4838709677419355</v>
      </c>
      <c r="AZ35" s="88">
        <v>279</v>
      </c>
      <c r="BA35" s="88">
        <v>66</v>
      </c>
      <c r="BB35" s="93">
        <f t="shared" ref="BB35:BB44" si="53">+BA35/AZ35</f>
        <v>0.23655913978494625</v>
      </c>
    </row>
    <row r="36" spans="1:54" x14ac:dyDescent="0.15">
      <c r="A36" s="81"/>
      <c r="B36" s="248"/>
      <c r="C36" s="101" t="s">
        <v>12</v>
      </c>
      <c r="D36" s="120">
        <v>462</v>
      </c>
      <c r="E36" s="120">
        <v>7</v>
      </c>
      <c r="F36" s="116">
        <f t="shared" si="39"/>
        <v>1.5151515151515152E-2</v>
      </c>
      <c r="G36" s="120">
        <v>471</v>
      </c>
      <c r="H36" s="120">
        <v>96</v>
      </c>
      <c r="I36" s="116">
        <f t="shared" si="40"/>
        <v>0.20382165605095542</v>
      </c>
      <c r="J36" s="120">
        <v>473</v>
      </c>
      <c r="K36" s="120">
        <v>148</v>
      </c>
      <c r="L36" s="170">
        <f t="shared" si="41"/>
        <v>0.31289640591966172</v>
      </c>
      <c r="M36" s="120">
        <v>472</v>
      </c>
      <c r="N36" s="120">
        <v>266</v>
      </c>
      <c r="O36" s="116">
        <v>0.56355932203389836</v>
      </c>
      <c r="P36" s="120">
        <v>479</v>
      </c>
      <c r="Q36" s="120">
        <v>260</v>
      </c>
      <c r="R36" s="116">
        <f t="shared" si="42"/>
        <v>0.54279749478079331</v>
      </c>
      <c r="S36" s="120">
        <v>473</v>
      </c>
      <c r="T36" s="120">
        <v>311</v>
      </c>
      <c r="U36" s="116">
        <f t="shared" si="43"/>
        <v>0.65750528541226216</v>
      </c>
      <c r="V36" s="120">
        <v>471</v>
      </c>
      <c r="W36" s="120">
        <v>329</v>
      </c>
      <c r="X36" s="116">
        <f t="shared" si="44"/>
        <v>0.69851380042462841</v>
      </c>
      <c r="Y36" s="182">
        <v>466</v>
      </c>
      <c r="Z36" s="88">
        <v>14</v>
      </c>
      <c r="AA36" s="183">
        <f t="shared" si="45"/>
        <v>3.0042918454935622E-2</v>
      </c>
      <c r="AC36" s="248"/>
      <c r="AD36" s="101" t="s">
        <v>12</v>
      </c>
      <c r="AE36" s="88">
        <v>205</v>
      </c>
      <c r="AF36" s="88">
        <v>47</v>
      </c>
      <c r="AG36" s="93">
        <f t="shared" si="46"/>
        <v>0.22926829268292684</v>
      </c>
      <c r="AH36" s="88">
        <v>205</v>
      </c>
      <c r="AI36" s="88">
        <v>78</v>
      </c>
      <c r="AJ36" s="93">
        <f t="shared" si="47"/>
        <v>0.38048780487804879</v>
      </c>
      <c r="AK36" s="88">
        <v>205</v>
      </c>
      <c r="AL36" s="88">
        <v>96</v>
      </c>
      <c r="AM36" s="163">
        <f t="shared" si="48"/>
        <v>0.4682926829268293</v>
      </c>
      <c r="AN36" s="88">
        <v>209</v>
      </c>
      <c r="AO36" s="88">
        <v>86</v>
      </c>
      <c r="AP36" s="93">
        <f t="shared" si="49"/>
        <v>0.41148325358851673</v>
      </c>
      <c r="AQ36" s="88">
        <v>207</v>
      </c>
      <c r="AR36" s="88">
        <v>83</v>
      </c>
      <c r="AS36" s="93">
        <f t="shared" si="50"/>
        <v>0.40096618357487923</v>
      </c>
      <c r="AT36" s="88">
        <v>207</v>
      </c>
      <c r="AU36" s="88">
        <v>111</v>
      </c>
      <c r="AV36" s="93">
        <f t="shared" si="51"/>
        <v>0.53623188405797106</v>
      </c>
      <c r="AW36" s="88">
        <v>207</v>
      </c>
      <c r="AX36" s="88">
        <v>94</v>
      </c>
      <c r="AY36" s="93">
        <f t="shared" si="52"/>
        <v>0.45410628019323673</v>
      </c>
      <c r="AZ36" s="88">
        <v>207</v>
      </c>
      <c r="BA36" s="88">
        <v>51</v>
      </c>
      <c r="BB36" s="93">
        <f t="shared" si="53"/>
        <v>0.24637681159420291</v>
      </c>
    </row>
    <row r="37" spans="1:54" ht="14.25" thickBot="1" x14ac:dyDescent="0.2">
      <c r="A37" s="81"/>
      <c r="B37" s="249"/>
      <c r="C37" s="102" t="s">
        <v>13</v>
      </c>
      <c r="D37" s="121">
        <v>30</v>
      </c>
      <c r="E37" s="121">
        <v>26</v>
      </c>
      <c r="F37" s="117">
        <f t="shared" si="39"/>
        <v>0.8666666666666667</v>
      </c>
      <c r="G37" s="121">
        <v>31</v>
      </c>
      <c r="H37" s="121">
        <v>21</v>
      </c>
      <c r="I37" s="117">
        <f t="shared" si="40"/>
        <v>0.67741935483870963</v>
      </c>
      <c r="J37" s="121">
        <v>33</v>
      </c>
      <c r="K37" s="121">
        <v>12</v>
      </c>
      <c r="L37" s="171">
        <f t="shared" si="41"/>
        <v>0.36363636363636365</v>
      </c>
      <c r="M37" s="121">
        <v>35</v>
      </c>
      <c r="N37" s="121">
        <v>15</v>
      </c>
      <c r="O37" s="117">
        <v>0.42857142857142855</v>
      </c>
      <c r="P37" s="121">
        <v>32</v>
      </c>
      <c r="Q37" s="121">
        <v>18</v>
      </c>
      <c r="R37" s="117">
        <f t="shared" si="42"/>
        <v>0.5625</v>
      </c>
      <c r="S37" s="121">
        <v>35</v>
      </c>
      <c r="T37" s="121">
        <v>22</v>
      </c>
      <c r="U37" s="117">
        <f t="shared" si="43"/>
        <v>0.62857142857142856</v>
      </c>
      <c r="V37" s="121">
        <v>32</v>
      </c>
      <c r="W37" s="121">
        <v>21</v>
      </c>
      <c r="X37" s="117">
        <f t="shared" si="44"/>
        <v>0.65625</v>
      </c>
      <c r="Y37" s="184">
        <v>34</v>
      </c>
      <c r="Z37" s="89">
        <v>0</v>
      </c>
      <c r="AA37" s="185">
        <f t="shared" si="45"/>
        <v>0</v>
      </c>
      <c r="AC37" s="249"/>
      <c r="AD37" s="102" t="s">
        <v>13</v>
      </c>
      <c r="AE37" s="89">
        <v>10</v>
      </c>
      <c r="AF37" s="89">
        <v>0</v>
      </c>
      <c r="AG37" s="94">
        <f t="shared" si="46"/>
        <v>0</v>
      </c>
      <c r="AH37" s="89">
        <v>8</v>
      </c>
      <c r="AI37" s="89">
        <v>4</v>
      </c>
      <c r="AJ37" s="94">
        <f t="shared" si="47"/>
        <v>0.5</v>
      </c>
      <c r="AK37" s="89">
        <v>9</v>
      </c>
      <c r="AL37" s="89">
        <v>8</v>
      </c>
      <c r="AM37" s="164">
        <f t="shared" si="48"/>
        <v>0.88888888888888884</v>
      </c>
      <c r="AN37" s="89">
        <v>9</v>
      </c>
      <c r="AO37" s="89">
        <v>8</v>
      </c>
      <c r="AP37" s="94">
        <f t="shared" si="49"/>
        <v>0.88888888888888884</v>
      </c>
      <c r="AQ37" s="89">
        <v>10</v>
      </c>
      <c r="AR37" s="89">
        <v>8</v>
      </c>
      <c r="AS37" s="94">
        <f t="shared" si="50"/>
        <v>0.8</v>
      </c>
      <c r="AT37" s="89">
        <v>10</v>
      </c>
      <c r="AU37" s="89">
        <v>10</v>
      </c>
      <c r="AV37" s="94">
        <f t="shared" si="51"/>
        <v>1</v>
      </c>
      <c r="AW37" s="89">
        <v>10</v>
      </c>
      <c r="AX37" s="89">
        <v>9</v>
      </c>
      <c r="AY37" s="94">
        <f t="shared" si="52"/>
        <v>0.9</v>
      </c>
      <c r="AZ37" s="89">
        <v>10</v>
      </c>
      <c r="BA37" s="89">
        <v>3</v>
      </c>
      <c r="BB37" s="94">
        <f t="shared" si="53"/>
        <v>0.3</v>
      </c>
    </row>
    <row r="38" spans="1:54" ht="14.25" thickTop="1" x14ac:dyDescent="0.15">
      <c r="A38" s="81"/>
      <c r="B38" s="247" t="s">
        <v>14</v>
      </c>
      <c r="C38" s="103" t="s">
        <v>20</v>
      </c>
      <c r="D38" s="122">
        <v>141</v>
      </c>
      <c r="E38" s="122">
        <v>141</v>
      </c>
      <c r="F38" s="118">
        <f t="shared" si="39"/>
        <v>1</v>
      </c>
      <c r="G38" s="122">
        <v>141</v>
      </c>
      <c r="H38" s="122">
        <v>141</v>
      </c>
      <c r="I38" s="118">
        <f t="shared" si="40"/>
        <v>1</v>
      </c>
      <c r="J38" s="122">
        <v>143</v>
      </c>
      <c r="K38" s="122">
        <v>142</v>
      </c>
      <c r="L38" s="172">
        <f t="shared" si="41"/>
        <v>0.99300699300699302</v>
      </c>
      <c r="M38" s="122">
        <v>143</v>
      </c>
      <c r="N38" s="122">
        <v>141</v>
      </c>
      <c r="O38" s="118">
        <v>0.98601398601398604</v>
      </c>
      <c r="P38" s="122">
        <v>143</v>
      </c>
      <c r="Q38" s="122">
        <v>141</v>
      </c>
      <c r="R38" s="118">
        <f t="shared" si="42"/>
        <v>0.98601398601398604</v>
      </c>
      <c r="S38" s="122">
        <v>143</v>
      </c>
      <c r="T38" s="122">
        <v>140</v>
      </c>
      <c r="U38" s="118">
        <f t="shared" si="43"/>
        <v>0.97902097902097907</v>
      </c>
      <c r="V38" s="122">
        <v>143</v>
      </c>
      <c r="W38" s="122">
        <v>143</v>
      </c>
      <c r="X38" s="118">
        <f t="shared" si="44"/>
        <v>1</v>
      </c>
      <c r="Y38" s="186">
        <v>142</v>
      </c>
      <c r="Z38" s="90">
        <v>1</v>
      </c>
      <c r="AA38" s="187">
        <f t="shared" si="45"/>
        <v>7.0422535211267607E-3</v>
      </c>
      <c r="AC38" s="247" t="s">
        <v>14</v>
      </c>
      <c r="AD38" s="103" t="s">
        <v>20</v>
      </c>
      <c r="AE38" s="90">
        <v>67</v>
      </c>
      <c r="AF38" s="90">
        <v>67</v>
      </c>
      <c r="AG38" s="95">
        <f t="shared" si="46"/>
        <v>1</v>
      </c>
      <c r="AH38" s="90">
        <v>67</v>
      </c>
      <c r="AI38" s="90">
        <v>67</v>
      </c>
      <c r="AJ38" s="95">
        <f t="shared" si="47"/>
        <v>1</v>
      </c>
      <c r="AK38" s="90">
        <v>67</v>
      </c>
      <c r="AL38" s="90">
        <v>65</v>
      </c>
      <c r="AM38" s="165">
        <f t="shared" si="48"/>
        <v>0.97014925373134331</v>
      </c>
      <c r="AN38" s="90">
        <v>67</v>
      </c>
      <c r="AO38" s="90">
        <v>67</v>
      </c>
      <c r="AP38" s="95">
        <f t="shared" si="49"/>
        <v>1</v>
      </c>
      <c r="AQ38" s="90">
        <v>67</v>
      </c>
      <c r="AR38" s="90">
        <v>67</v>
      </c>
      <c r="AS38" s="95">
        <f t="shared" si="50"/>
        <v>1</v>
      </c>
      <c r="AT38" s="90">
        <v>67</v>
      </c>
      <c r="AU38" s="90">
        <v>67</v>
      </c>
      <c r="AV38" s="95">
        <f t="shared" si="51"/>
        <v>1</v>
      </c>
      <c r="AW38" s="90">
        <v>67</v>
      </c>
      <c r="AX38" s="90">
        <v>67</v>
      </c>
      <c r="AY38" s="95">
        <f t="shared" si="52"/>
        <v>1</v>
      </c>
      <c r="AZ38" s="90">
        <v>67</v>
      </c>
      <c r="BA38" s="90">
        <v>3</v>
      </c>
      <c r="BB38" s="95">
        <f t="shared" si="53"/>
        <v>4.4776119402985072E-2</v>
      </c>
    </row>
    <row r="39" spans="1:54" x14ac:dyDescent="0.15">
      <c r="A39" s="81"/>
      <c r="B39" s="248"/>
      <c r="C39" s="101" t="s">
        <v>15</v>
      </c>
      <c r="D39" s="120">
        <v>24</v>
      </c>
      <c r="E39" s="120">
        <v>24</v>
      </c>
      <c r="F39" s="116">
        <f t="shared" si="39"/>
        <v>1</v>
      </c>
      <c r="G39" s="120">
        <v>24</v>
      </c>
      <c r="H39" s="120">
        <v>21</v>
      </c>
      <c r="I39" s="116">
        <f t="shared" si="40"/>
        <v>0.875</v>
      </c>
      <c r="J39" s="120">
        <v>24</v>
      </c>
      <c r="K39" s="120">
        <v>21</v>
      </c>
      <c r="L39" s="170">
        <f t="shared" si="41"/>
        <v>0.875</v>
      </c>
      <c r="M39" s="120">
        <v>25</v>
      </c>
      <c r="N39" s="120">
        <v>23</v>
      </c>
      <c r="O39" s="116">
        <v>0.92</v>
      </c>
      <c r="P39" s="120">
        <v>25</v>
      </c>
      <c r="Q39" s="120">
        <v>24</v>
      </c>
      <c r="R39" s="116">
        <f t="shared" si="42"/>
        <v>0.96</v>
      </c>
      <c r="S39" s="120">
        <v>26</v>
      </c>
      <c r="T39" s="120">
        <v>26</v>
      </c>
      <c r="U39" s="116">
        <f t="shared" si="43"/>
        <v>1</v>
      </c>
      <c r="V39" s="120">
        <v>26</v>
      </c>
      <c r="W39" s="120">
        <v>24</v>
      </c>
      <c r="X39" s="116">
        <f t="shared" si="44"/>
        <v>0.92307692307692313</v>
      </c>
      <c r="Y39" s="182">
        <v>27</v>
      </c>
      <c r="Z39" s="88">
        <v>38</v>
      </c>
      <c r="AA39" s="183">
        <f t="shared" si="45"/>
        <v>1.4074074074074074</v>
      </c>
      <c r="AC39" s="248"/>
      <c r="AD39" s="101" t="s">
        <v>15</v>
      </c>
      <c r="AE39" s="88">
        <v>10</v>
      </c>
      <c r="AF39" s="88">
        <v>10</v>
      </c>
      <c r="AG39" s="93">
        <f t="shared" si="46"/>
        <v>1</v>
      </c>
      <c r="AH39" s="88">
        <v>10</v>
      </c>
      <c r="AI39" s="88">
        <v>10</v>
      </c>
      <c r="AJ39" s="93">
        <f t="shared" si="47"/>
        <v>1</v>
      </c>
      <c r="AK39" s="88">
        <v>10</v>
      </c>
      <c r="AL39" s="88">
        <v>10</v>
      </c>
      <c r="AM39" s="163">
        <f t="shared" si="48"/>
        <v>1</v>
      </c>
      <c r="AN39" s="88">
        <v>10</v>
      </c>
      <c r="AO39" s="88">
        <v>10</v>
      </c>
      <c r="AP39" s="93">
        <f t="shared" si="49"/>
        <v>1</v>
      </c>
      <c r="AQ39" s="88">
        <v>11</v>
      </c>
      <c r="AR39" s="88">
        <v>11</v>
      </c>
      <c r="AS39" s="93">
        <f t="shared" si="50"/>
        <v>1</v>
      </c>
      <c r="AT39" s="88">
        <v>11</v>
      </c>
      <c r="AU39" s="88">
        <v>11</v>
      </c>
      <c r="AV39" s="93">
        <f t="shared" si="51"/>
        <v>1</v>
      </c>
      <c r="AW39" s="88">
        <v>11</v>
      </c>
      <c r="AX39" s="88">
        <v>11</v>
      </c>
      <c r="AY39" s="93">
        <f t="shared" si="52"/>
        <v>1</v>
      </c>
      <c r="AZ39" s="88">
        <v>11</v>
      </c>
      <c r="BA39" s="88">
        <v>7</v>
      </c>
      <c r="BB39" s="93">
        <f t="shared" si="53"/>
        <v>0.63636363636363635</v>
      </c>
    </row>
    <row r="40" spans="1:54" x14ac:dyDescent="0.15">
      <c r="A40" s="81"/>
      <c r="B40" s="248"/>
      <c r="C40" s="101" t="s">
        <v>16</v>
      </c>
      <c r="D40" s="120">
        <v>8</v>
      </c>
      <c r="E40" s="120">
        <v>8</v>
      </c>
      <c r="F40" s="116">
        <f t="shared" si="39"/>
        <v>1</v>
      </c>
      <c r="G40" s="120">
        <v>8</v>
      </c>
      <c r="H40" s="120">
        <v>6</v>
      </c>
      <c r="I40" s="116">
        <f t="shared" si="40"/>
        <v>0.75</v>
      </c>
      <c r="J40" s="120">
        <v>8</v>
      </c>
      <c r="K40" s="120">
        <v>4</v>
      </c>
      <c r="L40" s="170">
        <f t="shared" si="41"/>
        <v>0.5</v>
      </c>
      <c r="M40" s="120">
        <v>8</v>
      </c>
      <c r="N40" s="120">
        <v>8</v>
      </c>
      <c r="O40" s="116">
        <v>1</v>
      </c>
      <c r="P40" s="120">
        <v>9</v>
      </c>
      <c r="Q40" s="120">
        <v>8</v>
      </c>
      <c r="R40" s="116">
        <f t="shared" si="42"/>
        <v>0.88888888888888884</v>
      </c>
      <c r="S40" s="120">
        <v>9</v>
      </c>
      <c r="T40" s="120">
        <v>9</v>
      </c>
      <c r="U40" s="116">
        <f t="shared" si="43"/>
        <v>1</v>
      </c>
      <c r="V40" s="120">
        <v>9</v>
      </c>
      <c r="W40" s="120">
        <v>8</v>
      </c>
      <c r="X40" s="116">
        <f t="shared" si="44"/>
        <v>0.88888888888888884</v>
      </c>
      <c r="Y40" s="182">
        <v>10</v>
      </c>
      <c r="Z40" s="88">
        <v>4</v>
      </c>
      <c r="AA40" s="183">
        <f t="shared" si="45"/>
        <v>0.4</v>
      </c>
      <c r="AC40" s="248"/>
      <c r="AD40" s="101" t="s">
        <v>16</v>
      </c>
      <c r="AE40" s="88">
        <v>5</v>
      </c>
      <c r="AF40" s="88">
        <v>5</v>
      </c>
      <c r="AG40" s="93">
        <f t="shared" si="46"/>
        <v>1</v>
      </c>
      <c r="AH40" s="88">
        <v>6</v>
      </c>
      <c r="AI40" s="88">
        <v>6</v>
      </c>
      <c r="AJ40" s="93">
        <f t="shared" si="47"/>
        <v>1</v>
      </c>
      <c r="AK40" s="88">
        <v>6</v>
      </c>
      <c r="AL40" s="88">
        <v>6</v>
      </c>
      <c r="AM40" s="163">
        <f t="shared" si="48"/>
        <v>1</v>
      </c>
      <c r="AN40" s="88">
        <v>6</v>
      </c>
      <c r="AO40" s="88">
        <v>6</v>
      </c>
      <c r="AP40" s="93">
        <f t="shared" si="49"/>
        <v>1</v>
      </c>
      <c r="AQ40" s="88">
        <v>6</v>
      </c>
      <c r="AR40" s="88">
        <v>6</v>
      </c>
      <c r="AS40" s="93">
        <f t="shared" si="50"/>
        <v>1</v>
      </c>
      <c r="AT40" s="88">
        <v>6</v>
      </c>
      <c r="AU40" s="88">
        <v>6</v>
      </c>
      <c r="AV40" s="93">
        <f t="shared" si="51"/>
        <v>1</v>
      </c>
      <c r="AW40" s="88">
        <v>6</v>
      </c>
      <c r="AX40" s="88">
        <v>6</v>
      </c>
      <c r="AY40" s="93">
        <f t="shared" si="52"/>
        <v>1</v>
      </c>
      <c r="AZ40" s="88">
        <v>6</v>
      </c>
      <c r="BA40" s="88">
        <v>6</v>
      </c>
      <c r="BB40" s="93">
        <f t="shared" si="53"/>
        <v>1</v>
      </c>
    </row>
    <row r="41" spans="1:54" ht="14.25" thickBot="1" x14ac:dyDescent="0.2">
      <c r="A41" s="81"/>
      <c r="B41" s="249"/>
      <c r="C41" s="104" t="s">
        <v>17</v>
      </c>
      <c r="D41" s="123">
        <v>29</v>
      </c>
      <c r="E41" s="123">
        <v>28</v>
      </c>
      <c r="F41" s="83">
        <f t="shared" si="39"/>
        <v>0.96551724137931039</v>
      </c>
      <c r="G41" s="123">
        <v>29</v>
      </c>
      <c r="H41" s="123">
        <v>19</v>
      </c>
      <c r="I41" s="83">
        <f t="shared" si="40"/>
        <v>0.65517241379310343</v>
      </c>
      <c r="J41" s="123">
        <v>26</v>
      </c>
      <c r="K41" s="123">
        <v>18</v>
      </c>
      <c r="L41" s="173">
        <f t="shared" si="41"/>
        <v>0.69230769230769229</v>
      </c>
      <c r="M41" s="123">
        <v>25</v>
      </c>
      <c r="N41" s="123">
        <v>17</v>
      </c>
      <c r="O41" s="83">
        <v>0.68</v>
      </c>
      <c r="P41" s="123">
        <v>20</v>
      </c>
      <c r="Q41" s="123">
        <v>20</v>
      </c>
      <c r="R41" s="83">
        <f t="shared" si="42"/>
        <v>1</v>
      </c>
      <c r="S41" s="123">
        <v>25</v>
      </c>
      <c r="T41" s="123">
        <v>23</v>
      </c>
      <c r="U41" s="83">
        <f t="shared" si="43"/>
        <v>0.92</v>
      </c>
      <c r="V41" s="123">
        <v>25</v>
      </c>
      <c r="W41" s="123">
        <v>18</v>
      </c>
      <c r="X41" s="83">
        <f t="shared" si="44"/>
        <v>0.72</v>
      </c>
      <c r="Y41" s="188">
        <v>24</v>
      </c>
      <c r="Z41" s="91">
        <v>13</v>
      </c>
      <c r="AA41" s="189">
        <f t="shared" si="45"/>
        <v>0.54166666666666663</v>
      </c>
      <c r="AC41" s="249"/>
      <c r="AD41" s="104" t="s">
        <v>17</v>
      </c>
      <c r="AE41" s="91">
        <v>9</v>
      </c>
      <c r="AF41" s="91">
        <v>5</v>
      </c>
      <c r="AG41" s="96">
        <f t="shared" si="46"/>
        <v>0.55555555555555558</v>
      </c>
      <c r="AH41" s="91">
        <v>9</v>
      </c>
      <c r="AI41" s="91">
        <v>6</v>
      </c>
      <c r="AJ41" s="96">
        <f t="shared" si="47"/>
        <v>0.66666666666666663</v>
      </c>
      <c r="AK41" s="91">
        <v>9</v>
      </c>
      <c r="AL41" s="91">
        <v>8</v>
      </c>
      <c r="AM41" s="166">
        <f t="shared" si="48"/>
        <v>0.88888888888888884</v>
      </c>
      <c r="AN41" s="91">
        <v>7</v>
      </c>
      <c r="AO41" s="91">
        <v>6</v>
      </c>
      <c r="AP41" s="96">
        <f t="shared" si="49"/>
        <v>0.8571428571428571</v>
      </c>
      <c r="AQ41" s="91">
        <v>7</v>
      </c>
      <c r="AR41" s="91">
        <v>6</v>
      </c>
      <c r="AS41" s="96">
        <f t="shared" si="50"/>
        <v>0.8571428571428571</v>
      </c>
      <c r="AT41" s="91">
        <v>7</v>
      </c>
      <c r="AU41" s="91">
        <v>6</v>
      </c>
      <c r="AV41" s="96">
        <f t="shared" si="51"/>
        <v>0.8571428571428571</v>
      </c>
      <c r="AW41" s="91">
        <v>6</v>
      </c>
      <c r="AX41" s="91">
        <v>5</v>
      </c>
      <c r="AY41" s="96">
        <f t="shared" si="52"/>
        <v>0.83333333333333337</v>
      </c>
      <c r="AZ41" s="91">
        <v>5</v>
      </c>
      <c r="BA41" s="91">
        <v>4</v>
      </c>
      <c r="BB41" s="96">
        <f t="shared" si="53"/>
        <v>0.8</v>
      </c>
    </row>
    <row r="42" spans="1:54" ht="14.25" thickTop="1" x14ac:dyDescent="0.15">
      <c r="A42" s="81"/>
      <c r="B42" s="247" t="s">
        <v>18</v>
      </c>
      <c r="C42" s="100" t="s">
        <v>21</v>
      </c>
      <c r="D42" s="119">
        <v>63</v>
      </c>
      <c r="E42" s="119">
        <v>61</v>
      </c>
      <c r="F42" s="115">
        <f t="shared" si="39"/>
        <v>0.96825396825396826</v>
      </c>
      <c r="G42" s="119">
        <v>63</v>
      </c>
      <c r="H42" s="119">
        <v>58</v>
      </c>
      <c r="I42" s="115">
        <f t="shared" si="40"/>
        <v>0.92063492063492058</v>
      </c>
      <c r="J42" s="119">
        <v>65</v>
      </c>
      <c r="K42" s="119">
        <v>60</v>
      </c>
      <c r="L42" s="169">
        <f t="shared" si="41"/>
        <v>0.92307692307692313</v>
      </c>
      <c r="M42" s="119">
        <v>66</v>
      </c>
      <c r="N42" s="119">
        <v>54</v>
      </c>
      <c r="O42" s="115">
        <v>0.81818181818181823</v>
      </c>
      <c r="P42" s="119">
        <v>75</v>
      </c>
      <c r="Q42" s="119">
        <v>65</v>
      </c>
      <c r="R42" s="115">
        <f t="shared" si="42"/>
        <v>0.8666666666666667</v>
      </c>
      <c r="S42" s="119">
        <v>77</v>
      </c>
      <c r="T42" s="119">
        <v>73</v>
      </c>
      <c r="U42" s="115">
        <f t="shared" si="43"/>
        <v>0.94805194805194803</v>
      </c>
      <c r="V42" s="119">
        <v>77</v>
      </c>
      <c r="W42" s="119">
        <v>72</v>
      </c>
      <c r="X42" s="115">
        <f t="shared" si="44"/>
        <v>0.93506493506493504</v>
      </c>
      <c r="Y42" s="180">
        <v>81</v>
      </c>
      <c r="Z42" s="86">
        <v>14</v>
      </c>
      <c r="AA42" s="181">
        <f t="shared" si="45"/>
        <v>0.1728395061728395</v>
      </c>
      <c r="AC42" s="247" t="s">
        <v>18</v>
      </c>
      <c r="AD42" s="100" t="s">
        <v>21</v>
      </c>
      <c r="AE42" s="86">
        <v>36</v>
      </c>
      <c r="AF42" s="86">
        <v>33</v>
      </c>
      <c r="AG42" s="92">
        <f t="shared" si="46"/>
        <v>0.91666666666666663</v>
      </c>
      <c r="AH42" s="86">
        <v>37</v>
      </c>
      <c r="AI42" s="86">
        <v>36</v>
      </c>
      <c r="AJ42" s="92">
        <f t="shared" si="47"/>
        <v>0.97297297297297303</v>
      </c>
      <c r="AK42" s="86">
        <v>29</v>
      </c>
      <c r="AL42" s="86">
        <v>28</v>
      </c>
      <c r="AM42" s="162">
        <f t="shared" si="48"/>
        <v>0.96551724137931039</v>
      </c>
      <c r="AN42" s="86">
        <v>37</v>
      </c>
      <c r="AO42" s="86">
        <v>36</v>
      </c>
      <c r="AP42" s="92">
        <f t="shared" si="49"/>
        <v>0.97297297297297303</v>
      </c>
      <c r="AQ42" s="86">
        <v>37</v>
      </c>
      <c r="AR42" s="86">
        <v>36</v>
      </c>
      <c r="AS42" s="92">
        <f t="shared" si="50"/>
        <v>0.97297297297297303</v>
      </c>
      <c r="AT42" s="86">
        <v>37</v>
      </c>
      <c r="AU42" s="86">
        <v>34</v>
      </c>
      <c r="AV42" s="92">
        <f t="shared" si="51"/>
        <v>0.91891891891891897</v>
      </c>
      <c r="AW42" s="86">
        <v>37</v>
      </c>
      <c r="AX42" s="86">
        <v>33</v>
      </c>
      <c r="AY42" s="92">
        <f t="shared" si="52"/>
        <v>0.89189189189189189</v>
      </c>
      <c r="AZ42" s="86">
        <v>38</v>
      </c>
      <c r="BA42" s="86">
        <v>26</v>
      </c>
      <c r="BB42" s="92">
        <f t="shared" si="53"/>
        <v>0.68421052631578949</v>
      </c>
    </row>
    <row r="43" spans="1:54" ht="14.25" thickBot="1" x14ac:dyDescent="0.2">
      <c r="A43" s="81"/>
      <c r="B43" s="249"/>
      <c r="C43" s="102" t="s">
        <v>22</v>
      </c>
      <c r="D43" s="121">
        <v>9</v>
      </c>
      <c r="E43" s="121">
        <v>8</v>
      </c>
      <c r="F43" s="117">
        <f t="shared" si="39"/>
        <v>0.88888888888888884</v>
      </c>
      <c r="G43" s="121">
        <v>9</v>
      </c>
      <c r="H43" s="121">
        <v>4</v>
      </c>
      <c r="I43" s="117">
        <f t="shared" si="40"/>
        <v>0.44444444444444442</v>
      </c>
      <c r="J43" s="121">
        <v>9</v>
      </c>
      <c r="K43" s="121">
        <v>8</v>
      </c>
      <c r="L43" s="171">
        <f t="shared" si="41"/>
        <v>0.88888888888888884</v>
      </c>
      <c r="M43" s="121">
        <v>9</v>
      </c>
      <c r="N43" s="121">
        <v>7</v>
      </c>
      <c r="O43" s="117">
        <v>0.77777777777777779</v>
      </c>
      <c r="P43" s="121">
        <v>9</v>
      </c>
      <c r="Q43" s="121">
        <v>8</v>
      </c>
      <c r="R43" s="117">
        <f t="shared" si="42"/>
        <v>0.88888888888888884</v>
      </c>
      <c r="S43" s="121">
        <v>9</v>
      </c>
      <c r="T43" s="121">
        <v>8</v>
      </c>
      <c r="U43" s="117">
        <f t="shared" si="43"/>
        <v>0.88888888888888884</v>
      </c>
      <c r="V43" s="121">
        <v>9</v>
      </c>
      <c r="W43" s="121">
        <v>8</v>
      </c>
      <c r="X43" s="117">
        <f t="shared" si="44"/>
        <v>0.88888888888888884</v>
      </c>
      <c r="Y43" s="184">
        <v>8</v>
      </c>
      <c r="Z43" s="89">
        <v>1</v>
      </c>
      <c r="AA43" s="185">
        <f t="shared" si="45"/>
        <v>0.125</v>
      </c>
      <c r="AC43" s="249"/>
      <c r="AD43" s="102" t="s">
        <v>22</v>
      </c>
      <c r="AE43" s="89">
        <v>3</v>
      </c>
      <c r="AF43" s="89">
        <v>3</v>
      </c>
      <c r="AG43" s="94">
        <f t="shared" si="46"/>
        <v>1</v>
      </c>
      <c r="AH43" s="89">
        <v>3</v>
      </c>
      <c r="AI43" s="89">
        <v>3</v>
      </c>
      <c r="AJ43" s="94">
        <f t="shared" si="47"/>
        <v>1</v>
      </c>
      <c r="AK43" s="89">
        <v>9</v>
      </c>
      <c r="AL43" s="89">
        <v>9</v>
      </c>
      <c r="AM43" s="164">
        <f t="shared" si="48"/>
        <v>1</v>
      </c>
      <c r="AN43" s="89">
        <v>4</v>
      </c>
      <c r="AO43" s="89">
        <v>4</v>
      </c>
      <c r="AP43" s="94">
        <f t="shared" si="49"/>
        <v>1</v>
      </c>
      <c r="AQ43" s="89">
        <v>4</v>
      </c>
      <c r="AR43" s="89">
        <v>3</v>
      </c>
      <c r="AS43" s="94">
        <f t="shared" si="50"/>
        <v>0.75</v>
      </c>
      <c r="AT43" s="89">
        <v>4</v>
      </c>
      <c r="AU43" s="89">
        <v>4</v>
      </c>
      <c r="AV43" s="94">
        <f t="shared" si="51"/>
        <v>1</v>
      </c>
      <c r="AW43" s="89">
        <v>4</v>
      </c>
      <c r="AX43" s="89">
        <v>3</v>
      </c>
      <c r="AY43" s="94">
        <f t="shared" si="52"/>
        <v>0.75</v>
      </c>
      <c r="AZ43" s="89">
        <v>4</v>
      </c>
      <c r="BA43" s="89">
        <v>2</v>
      </c>
      <c r="BB43" s="94">
        <f t="shared" si="53"/>
        <v>0.5</v>
      </c>
    </row>
    <row r="44" spans="1:54" ht="14.25" customHeight="1" thickTop="1" x14ac:dyDescent="0.15">
      <c r="A44" s="81"/>
      <c r="B44" s="105" t="s">
        <v>19</v>
      </c>
      <c r="C44" s="106"/>
      <c r="D44" s="122">
        <v>1</v>
      </c>
      <c r="E44" s="122">
        <v>1</v>
      </c>
      <c r="F44" s="118">
        <f t="shared" si="39"/>
        <v>1</v>
      </c>
      <c r="G44" s="122">
        <v>1</v>
      </c>
      <c r="H44" s="122">
        <v>1</v>
      </c>
      <c r="I44" s="118">
        <f t="shared" si="40"/>
        <v>1</v>
      </c>
      <c r="J44" s="122">
        <v>1</v>
      </c>
      <c r="K44" s="122">
        <v>1</v>
      </c>
      <c r="L44" s="172">
        <f t="shared" si="41"/>
        <v>1</v>
      </c>
      <c r="M44" s="122">
        <v>1</v>
      </c>
      <c r="N44" s="122">
        <v>1</v>
      </c>
      <c r="O44" s="118">
        <v>1</v>
      </c>
      <c r="P44" s="122">
        <v>1</v>
      </c>
      <c r="Q44" s="122">
        <v>1</v>
      </c>
      <c r="R44" s="118">
        <f t="shared" si="42"/>
        <v>1</v>
      </c>
      <c r="S44" s="122">
        <v>1</v>
      </c>
      <c r="T44" s="122">
        <v>1</v>
      </c>
      <c r="U44" s="118">
        <f t="shared" si="43"/>
        <v>1</v>
      </c>
      <c r="V44" s="122">
        <v>1</v>
      </c>
      <c r="W44" s="122">
        <v>1</v>
      </c>
      <c r="X44" s="118">
        <f t="shared" si="44"/>
        <v>1</v>
      </c>
      <c r="Y44" s="186">
        <v>1</v>
      </c>
      <c r="Z44" s="90">
        <v>0</v>
      </c>
      <c r="AA44" s="187">
        <f t="shared" si="45"/>
        <v>0</v>
      </c>
      <c r="AC44" s="105" t="s">
        <v>19</v>
      </c>
      <c r="AD44" s="106"/>
      <c r="AE44" s="90">
        <v>1</v>
      </c>
      <c r="AF44" s="90">
        <v>1</v>
      </c>
      <c r="AG44" s="95">
        <f t="shared" si="46"/>
        <v>1</v>
      </c>
      <c r="AH44" s="90">
        <v>1</v>
      </c>
      <c r="AI44" s="90">
        <v>1</v>
      </c>
      <c r="AJ44" s="95">
        <f t="shared" si="47"/>
        <v>1</v>
      </c>
      <c r="AK44" s="90">
        <v>1</v>
      </c>
      <c r="AL44" s="90">
        <v>1</v>
      </c>
      <c r="AM44" s="165">
        <f t="shared" si="48"/>
        <v>1</v>
      </c>
      <c r="AN44" s="90">
        <v>1</v>
      </c>
      <c r="AO44" s="90">
        <v>1</v>
      </c>
      <c r="AP44" s="95">
        <f t="shared" si="49"/>
        <v>1</v>
      </c>
      <c r="AQ44" s="90">
        <v>1</v>
      </c>
      <c r="AR44" s="90">
        <v>1</v>
      </c>
      <c r="AS44" s="95">
        <f t="shared" si="50"/>
        <v>1</v>
      </c>
      <c r="AT44" s="90">
        <v>1</v>
      </c>
      <c r="AU44" s="90">
        <v>1</v>
      </c>
      <c r="AV44" s="95">
        <f t="shared" si="51"/>
        <v>1</v>
      </c>
      <c r="AW44" s="90">
        <v>1</v>
      </c>
      <c r="AX44" s="90">
        <v>1</v>
      </c>
      <c r="AY44" s="95">
        <f t="shared" si="52"/>
        <v>1</v>
      </c>
      <c r="AZ44" s="90">
        <v>1</v>
      </c>
      <c r="BA44" s="90">
        <v>0</v>
      </c>
      <c r="BB44" s="95">
        <f t="shared" si="53"/>
        <v>0</v>
      </c>
    </row>
    <row r="45" spans="1:54" x14ac:dyDescent="0.15">
      <c r="A45" s="81"/>
      <c r="B45" s="81"/>
      <c r="C45" s="81"/>
      <c r="D45" s="80"/>
      <c r="E45" s="80"/>
      <c r="F45" s="81"/>
      <c r="G45" s="80"/>
      <c r="H45" s="80"/>
      <c r="I45" s="81"/>
      <c r="J45" s="80"/>
      <c r="K45" s="80"/>
      <c r="L45" s="81"/>
      <c r="M45" s="81"/>
      <c r="N45" s="81"/>
      <c r="O45" s="81"/>
      <c r="P45" s="97"/>
      <c r="Q45" s="97"/>
      <c r="R45" s="98"/>
      <c r="AY45" s="98"/>
      <c r="BB45" s="98"/>
    </row>
    <row r="46" spans="1:54" x14ac:dyDescent="0.15">
      <c r="A46" s="81"/>
      <c r="B46" s="81" t="s">
        <v>34</v>
      </c>
      <c r="C46" s="107"/>
      <c r="D46" s="244" t="s">
        <v>25</v>
      </c>
      <c r="E46" s="245"/>
      <c r="F46" s="246"/>
      <c r="G46" s="244" t="s">
        <v>26</v>
      </c>
      <c r="H46" s="245"/>
      <c r="I46" s="246"/>
      <c r="J46" s="244" t="s">
        <v>27</v>
      </c>
      <c r="K46" s="245"/>
      <c r="L46" s="245"/>
      <c r="M46" s="174" t="s">
        <v>39</v>
      </c>
      <c r="N46" s="160"/>
      <c r="O46" s="174" t="s">
        <v>39</v>
      </c>
      <c r="P46" s="244" t="s">
        <v>41</v>
      </c>
      <c r="Q46" s="245"/>
      <c r="R46" s="246"/>
      <c r="S46" s="244" t="s">
        <v>43</v>
      </c>
      <c r="T46" s="245"/>
      <c r="U46" s="246"/>
      <c r="V46" s="244" t="s">
        <v>47</v>
      </c>
      <c r="W46" s="245"/>
      <c r="X46" s="246"/>
      <c r="Y46" s="244" t="s">
        <v>52</v>
      </c>
      <c r="Z46" s="245"/>
      <c r="AA46" s="246"/>
      <c r="AC46" s="98" t="s">
        <v>54</v>
      </c>
      <c r="AD46" s="107"/>
      <c r="AE46" s="243" t="s">
        <v>25</v>
      </c>
      <c r="AF46" s="243"/>
      <c r="AG46" s="243"/>
      <c r="AH46" s="244" t="s">
        <v>26</v>
      </c>
      <c r="AI46" s="245"/>
      <c r="AJ46" s="246"/>
      <c r="AK46" s="244" t="s">
        <v>27</v>
      </c>
      <c r="AL46" s="245"/>
      <c r="AM46" s="245"/>
      <c r="AN46" s="174" t="s">
        <v>53</v>
      </c>
      <c r="AO46" s="160"/>
      <c r="AP46" s="174" t="s">
        <v>39</v>
      </c>
      <c r="AQ46" s="244" t="s">
        <v>41</v>
      </c>
      <c r="AR46" s="245"/>
      <c r="AS46" s="246"/>
      <c r="AT46" s="244" t="s">
        <v>43</v>
      </c>
      <c r="AU46" s="245"/>
      <c r="AV46" s="246"/>
      <c r="AW46" s="244" t="s">
        <v>47</v>
      </c>
      <c r="AX46" s="245"/>
      <c r="AY46" s="246"/>
      <c r="AZ46" s="244" t="s">
        <v>52</v>
      </c>
      <c r="BA46" s="245"/>
      <c r="BB46" s="246"/>
    </row>
    <row r="47" spans="1:54" ht="14.25" thickBot="1" x14ac:dyDescent="0.2">
      <c r="A47" s="81"/>
      <c r="B47" s="108" t="s">
        <v>1</v>
      </c>
      <c r="C47" s="109" t="s">
        <v>2</v>
      </c>
      <c r="D47" s="84" t="s">
        <v>35</v>
      </c>
      <c r="E47" s="84" t="s">
        <v>4</v>
      </c>
      <c r="F47" s="85" t="s">
        <v>5</v>
      </c>
      <c r="G47" s="84" t="s">
        <v>35</v>
      </c>
      <c r="H47" s="84" t="s">
        <v>4</v>
      </c>
      <c r="I47" s="85" t="s">
        <v>5</v>
      </c>
      <c r="J47" s="84" t="s">
        <v>35</v>
      </c>
      <c r="K47" s="84" t="s">
        <v>4</v>
      </c>
      <c r="L47" s="161" t="s">
        <v>5</v>
      </c>
      <c r="M47" s="84" t="s">
        <v>35</v>
      </c>
      <c r="N47" s="84" t="s">
        <v>4</v>
      </c>
      <c r="O47" s="85" t="s">
        <v>5</v>
      </c>
      <c r="P47" s="84" t="s">
        <v>35</v>
      </c>
      <c r="Q47" s="84" t="s">
        <v>4</v>
      </c>
      <c r="R47" s="85" t="s">
        <v>5</v>
      </c>
      <c r="S47" s="84" t="s">
        <v>35</v>
      </c>
      <c r="T47" s="84" t="s">
        <v>4</v>
      </c>
      <c r="U47" s="85" t="s">
        <v>5</v>
      </c>
      <c r="V47" s="84" t="s">
        <v>35</v>
      </c>
      <c r="W47" s="84" t="s">
        <v>4</v>
      </c>
      <c r="X47" s="85" t="s">
        <v>5</v>
      </c>
      <c r="Y47" s="84" t="s">
        <v>35</v>
      </c>
      <c r="Z47" s="84" t="s">
        <v>4</v>
      </c>
      <c r="AA47" s="85" t="s">
        <v>5</v>
      </c>
      <c r="AC47" s="108" t="s">
        <v>1</v>
      </c>
      <c r="AD47" s="109" t="s">
        <v>2</v>
      </c>
      <c r="AE47" s="84" t="s">
        <v>35</v>
      </c>
      <c r="AF47" s="84" t="s">
        <v>4</v>
      </c>
      <c r="AG47" s="85" t="s">
        <v>5</v>
      </c>
      <c r="AH47" s="84" t="s">
        <v>35</v>
      </c>
      <c r="AI47" s="84" t="s">
        <v>4</v>
      </c>
      <c r="AJ47" s="85" t="s">
        <v>5</v>
      </c>
      <c r="AK47" s="84" t="s">
        <v>35</v>
      </c>
      <c r="AL47" s="84" t="s">
        <v>4</v>
      </c>
      <c r="AM47" s="161" t="s">
        <v>5</v>
      </c>
      <c r="AN47" s="84" t="s">
        <v>35</v>
      </c>
      <c r="AO47" s="84" t="s">
        <v>4</v>
      </c>
      <c r="AP47" s="85" t="s">
        <v>5</v>
      </c>
      <c r="AQ47" s="84" t="s">
        <v>35</v>
      </c>
      <c r="AR47" s="84" t="s">
        <v>4</v>
      </c>
      <c r="AS47" s="85" t="s">
        <v>5</v>
      </c>
      <c r="AT47" s="84" t="s">
        <v>35</v>
      </c>
      <c r="AU47" s="84" t="s">
        <v>4</v>
      </c>
      <c r="AV47" s="85" t="s">
        <v>5</v>
      </c>
      <c r="AW47" s="84" t="s">
        <v>35</v>
      </c>
      <c r="AX47" s="84" t="s">
        <v>4</v>
      </c>
      <c r="AY47" s="85" t="s">
        <v>5</v>
      </c>
      <c r="AZ47" s="84" t="s">
        <v>35</v>
      </c>
      <c r="BA47" s="84" t="s">
        <v>4</v>
      </c>
      <c r="BB47" s="85" t="s">
        <v>5</v>
      </c>
    </row>
    <row r="48" spans="1:54" ht="14.25" thickTop="1" x14ac:dyDescent="0.15">
      <c r="A48" s="81"/>
      <c r="B48" s="247" t="s">
        <v>9</v>
      </c>
      <c r="C48" s="100" t="s">
        <v>10</v>
      </c>
      <c r="D48" s="86">
        <v>19</v>
      </c>
      <c r="E48" s="86">
        <v>19</v>
      </c>
      <c r="F48" s="92">
        <f t="shared" ref="F48:F58" si="54">+E48/D48</f>
        <v>1</v>
      </c>
      <c r="G48" s="86">
        <v>19</v>
      </c>
      <c r="H48" s="86">
        <v>19</v>
      </c>
      <c r="I48" s="92">
        <f t="shared" ref="I48:I58" si="55">+H48/G48</f>
        <v>1</v>
      </c>
      <c r="J48" s="86">
        <v>19</v>
      </c>
      <c r="K48" s="86">
        <v>19</v>
      </c>
      <c r="L48" s="162">
        <f t="shared" ref="L48:L58" si="56">+K48/J48</f>
        <v>1</v>
      </c>
      <c r="M48" s="86">
        <v>19</v>
      </c>
      <c r="N48" s="86">
        <v>19</v>
      </c>
      <c r="O48" s="92">
        <f t="shared" ref="O48:O58" si="57">+N48/M48</f>
        <v>1</v>
      </c>
      <c r="P48" s="86">
        <v>19</v>
      </c>
      <c r="Q48" s="86">
        <v>19</v>
      </c>
      <c r="R48" s="92">
        <f t="shared" ref="R48:R58" si="58">+Q48/P48</f>
        <v>1</v>
      </c>
      <c r="S48" s="86">
        <v>19</v>
      </c>
      <c r="T48" s="86">
        <v>19</v>
      </c>
      <c r="U48" s="92">
        <f t="shared" ref="U48:U58" si="59">+T48/S48</f>
        <v>1</v>
      </c>
      <c r="V48" s="86">
        <v>19</v>
      </c>
      <c r="W48" s="86">
        <v>19</v>
      </c>
      <c r="X48" s="92">
        <f t="shared" ref="X48:X58" si="60">+W48/V48</f>
        <v>1</v>
      </c>
      <c r="Y48" s="86">
        <v>19</v>
      </c>
      <c r="Z48" s="86">
        <v>14</v>
      </c>
      <c r="AA48" s="92">
        <f t="shared" ref="AA48:AA58" si="61">+Z48/Y48</f>
        <v>0.73684210526315785</v>
      </c>
      <c r="AC48" s="247" t="s">
        <v>9</v>
      </c>
      <c r="AD48" s="100" t="s">
        <v>10</v>
      </c>
      <c r="AE48" s="86">
        <v>16</v>
      </c>
      <c r="AF48" s="86">
        <v>16</v>
      </c>
      <c r="AG48" s="92">
        <v>1</v>
      </c>
      <c r="AH48" s="86">
        <v>16</v>
      </c>
      <c r="AI48" s="86">
        <v>16</v>
      </c>
      <c r="AJ48" s="92">
        <v>1</v>
      </c>
      <c r="AK48" s="86">
        <v>16</v>
      </c>
      <c r="AL48" s="86">
        <v>16</v>
      </c>
      <c r="AM48" s="162">
        <v>1</v>
      </c>
      <c r="AN48" s="86">
        <v>16</v>
      </c>
      <c r="AO48" s="86">
        <v>16</v>
      </c>
      <c r="AP48" s="92">
        <v>1</v>
      </c>
      <c r="AQ48" s="86">
        <v>15</v>
      </c>
      <c r="AR48" s="86">
        <v>15</v>
      </c>
      <c r="AS48" s="92">
        <v>1</v>
      </c>
      <c r="AT48" s="86">
        <v>15</v>
      </c>
      <c r="AU48" s="86">
        <v>15</v>
      </c>
      <c r="AV48" s="92">
        <v>1</v>
      </c>
      <c r="AW48" s="86">
        <v>15</v>
      </c>
      <c r="AX48" s="86">
        <v>15</v>
      </c>
      <c r="AY48" s="92">
        <v>1</v>
      </c>
      <c r="AZ48" s="86">
        <v>12</v>
      </c>
      <c r="BA48" s="86">
        <v>10</v>
      </c>
      <c r="BB48" s="92">
        <f>+BA48/AZ48</f>
        <v>0.83333333333333337</v>
      </c>
    </row>
    <row r="49" spans="1:54" x14ac:dyDescent="0.15">
      <c r="A49" s="81"/>
      <c r="B49" s="248"/>
      <c r="C49" s="101" t="s">
        <v>11</v>
      </c>
      <c r="D49" s="88">
        <v>269</v>
      </c>
      <c r="E49" s="88">
        <v>81</v>
      </c>
      <c r="F49" s="93">
        <f t="shared" si="54"/>
        <v>0.30111524163568776</v>
      </c>
      <c r="G49" s="88">
        <v>274</v>
      </c>
      <c r="H49" s="88">
        <v>107</v>
      </c>
      <c r="I49" s="93">
        <f t="shared" si="55"/>
        <v>0.39051094890510951</v>
      </c>
      <c r="J49" s="88">
        <v>279</v>
      </c>
      <c r="K49" s="88">
        <v>120</v>
      </c>
      <c r="L49" s="163">
        <f t="shared" si="56"/>
        <v>0.43010752688172044</v>
      </c>
      <c r="M49" s="88">
        <v>282</v>
      </c>
      <c r="N49" s="88">
        <v>138</v>
      </c>
      <c r="O49" s="93">
        <f t="shared" si="57"/>
        <v>0.48936170212765956</v>
      </c>
      <c r="P49" s="88">
        <v>277</v>
      </c>
      <c r="Q49" s="88">
        <v>124</v>
      </c>
      <c r="R49" s="93">
        <f t="shared" si="58"/>
        <v>0.44765342960288806</v>
      </c>
      <c r="S49" s="88">
        <v>280</v>
      </c>
      <c r="T49" s="88">
        <v>152</v>
      </c>
      <c r="U49" s="93">
        <f t="shared" si="59"/>
        <v>0.54285714285714282</v>
      </c>
      <c r="V49" s="88">
        <v>285</v>
      </c>
      <c r="W49" s="88">
        <v>148</v>
      </c>
      <c r="X49" s="93">
        <f t="shared" si="60"/>
        <v>0.51929824561403504</v>
      </c>
      <c r="Y49" s="88">
        <v>291</v>
      </c>
      <c r="Z49" s="88">
        <v>73</v>
      </c>
      <c r="AA49" s="93">
        <f t="shared" si="61"/>
        <v>0.25085910652920962</v>
      </c>
      <c r="AC49" s="248"/>
      <c r="AD49" s="101" t="s">
        <v>11</v>
      </c>
      <c r="AE49" s="88">
        <v>262</v>
      </c>
      <c r="AF49" s="88">
        <v>28</v>
      </c>
      <c r="AG49" s="93">
        <v>0.10687022900763359</v>
      </c>
      <c r="AH49" s="88">
        <v>259</v>
      </c>
      <c r="AI49" s="88">
        <v>98</v>
      </c>
      <c r="AJ49" s="93">
        <v>0.3783783783783784</v>
      </c>
      <c r="AK49" s="88">
        <v>264</v>
      </c>
      <c r="AL49" s="88">
        <v>85</v>
      </c>
      <c r="AM49" s="163">
        <v>0.32196969696969696</v>
      </c>
      <c r="AN49" s="88">
        <v>259</v>
      </c>
      <c r="AO49" s="88">
        <v>105</v>
      </c>
      <c r="AP49" s="93">
        <v>0.40540540540540543</v>
      </c>
      <c r="AQ49" s="88">
        <v>258</v>
      </c>
      <c r="AR49" s="88">
        <v>140</v>
      </c>
      <c r="AS49" s="93">
        <v>0.54263565891472865</v>
      </c>
      <c r="AT49" s="88">
        <v>264</v>
      </c>
      <c r="AU49" s="88">
        <v>114</v>
      </c>
      <c r="AV49" s="93">
        <v>0.43181818181818182</v>
      </c>
      <c r="AW49" s="88">
        <v>255</v>
      </c>
      <c r="AX49" s="88">
        <v>136</v>
      </c>
      <c r="AY49" s="93">
        <v>0.53333333333333333</v>
      </c>
      <c r="AZ49" s="88">
        <v>220</v>
      </c>
      <c r="BA49" s="88">
        <v>58</v>
      </c>
      <c r="BB49" s="93">
        <f t="shared" ref="BB49:BB58" si="62">+BA49/AZ49</f>
        <v>0.26363636363636361</v>
      </c>
    </row>
    <row r="50" spans="1:54" x14ac:dyDescent="0.15">
      <c r="A50" s="81"/>
      <c r="B50" s="248"/>
      <c r="C50" s="101" t="s">
        <v>12</v>
      </c>
      <c r="D50" s="88">
        <v>187</v>
      </c>
      <c r="E50" s="88">
        <v>30</v>
      </c>
      <c r="F50" s="93">
        <f t="shared" si="54"/>
        <v>0.16042780748663102</v>
      </c>
      <c r="G50" s="88">
        <v>185</v>
      </c>
      <c r="H50" s="88">
        <v>47</v>
      </c>
      <c r="I50" s="93">
        <f t="shared" si="55"/>
        <v>0.25405405405405407</v>
      </c>
      <c r="J50" s="88">
        <v>186</v>
      </c>
      <c r="K50" s="88">
        <v>49</v>
      </c>
      <c r="L50" s="163">
        <f t="shared" si="56"/>
        <v>0.26344086021505375</v>
      </c>
      <c r="M50" s="88">
        <v>189</v>
      </c>
      <c r="N50" s="88">
        <v>51</v>
      </c>
      <c r="O50" s="93">
        <f t="shared" si="57"/>
        <v>0.26984126984126983</v>
      </c>
      <c r="P50" s="88">
        <v>189</v>
      </c>
      <c r="Q50" s="88">
        <v>57</v>
      </c>
      <c r="R50" s="93">
        <f t="shared" si="58"/>
        <v>0.30158730158730157</v>
      </c>
      <c r="S50" s="88">
        <v>192</v>
      </c>
      <c r="T50" s="88">
        <v>52</v>
      </c>
      <c r="U50" s="93">
        <f t="shared" si="59"/>
        <v>0.27083333333333331</v>
      </c>
      <c r="V50" s="88">
        <v>194</v>
      </c>
      <c r="W50" s="88">
        <v>74</v>
      </c>
      <c r="X50" s="93">
        <f t="shared" si="60"/>
        <v>0.38144329896907214</v>
      </c>
      <c r="Y50" s="88">
        <v>195</v>
      </c>
      <c r="Z50" s="88">
        <v>44</v>
      </c>
      <c r="AA50" s="93">
        <f t="shared" si="61"/>
        <v>0.22564102564102564</v>
      </c>
      <c r="AC50" s="248"/>
      <c r="AD50" s="101" t="s">
        <v>12</v>
      </c>
      <c r="AE50" s="88">
        <v>168</v>
      </c>
      <c r="AF50" s="88">
        <v>17</v>
      </c>
      <c r="AG50" s="93">
        <v>0.10119047619047619</v>
      </c>
      <c r="AH50" s="88">
        <v>170</v>
      </c>
      <c r="AI50" s="88">
        <v>10</v>
      </c>
      <c r="AJ50" s="93">
        <v>5.8823529411764705E-2</v>
      </c>
      <c r="AK50" s="88">
        <v>168</v>
      </c>
      <c r="AL50" s="88">
        <v>12</v>
      </c>
      <c r="AM50" s="163">
        <v>7.1428571428571425E-2</v>
      </c>
      <c r="AN50" s="88">
        <v>171</v>
      </c>
      <c r="AO50" s="88">
        <v>40</v>
      </c>
      <c r="AP50" s="93">
        <v>0.23391812865497075</v>
      </c>
      <c r="AQ50" s="88">
        <v>173</v>
      </c>
      <c r="AR50" s="88">
        <v>27</v>
      </c>
      <c r="AS50" s="93">
        <v>0.15606936416184972</v>
      </c>
      <c r="AT50" s="88">
        <v>173</v>
      </c>
      <c r="AU50" s="88">
        <v>32</v>
      </c>
      <c r="AV50" s="93">
        <v>0.18497109826589594</v>
      </c>
      <c r="AW50" s="88">
        <v>173</v>
      </c>
      <c r="AX50" s="88">
        <v>59</v>
      </c>
      <c r="AY50" s="93">
        <v>0.34104046242774566</v>
      </c>
      <c r="AZ50" s="88">
        <v>140</v>
      </c>
      <c r="BA50" s="88">
        <v>16</v>
      </c>
      <c r="BB50" s="93">
        <f t="shared" si="62"/>
        <v>0.11428571428571428</v>
      </c>
    </row>
    <row r="51" spans="1:54" ht="14.25" thickBot="1" x14ac:dyDescent="0.2">
      <c r="A51" s="81"/>
      <c r="B51" s="249"/>
      <c r="C51" s="102" t="s">
        <v>13</v>
      </c>
      <c r="D51" s="89">
        <v>14</v>
      </c>
      <c r="E51" s="89">
        <v>0</v>
      </c>
      <c r="F51" s="94">
        <f t="shared" si="54"/>
        <v>0</v>
      </c>
      <c r="G51" s="89">
        <v>15</v>
      </c>
      <c r="H51" s="89">
        <v>0</v>
      </c>
      <c r="I51" s="94">
        <f t="shared" si="55"/>
        <v>0</v>
      </c>
      <c r="J51" s="89">
        <v>6</v>
      </c>
      <c r="K51" s="89">
        <v>2</v>
      </c>
      <c r="L51" s="164">
        <f t="shared" si="56"/>
        <v>0.33333333333333331</v>
      </c>
      <c r="M51" s="89">
        <v>6</v>
      </c>
      <c r="N51" s="89">
        <v>0</v>
      </c>
      <c r="O51" s="94">
        <f t="shared" si="57"/>
        <v>0</v>
      </c>
      <c r="P51" s="89">
        <v>6</v>
      </c>
      <c r="Q51" s="89">
        <v>0</v>
      </c>
      <c r="R51" s="94">
        <f t="shared" si="58"/>
        <v>0</v>
      </c>
      <c r="S51" s="89">
        <v>6</v>
      </c>
      <c r="T51" s="89">
        <v>0</v>
      </c>
      <c r="U51" s="94">
        <f t="shared" si="59"/>
        <v>0</v>
      </c>
      <c r="V51" s="89">
        <v>6</v>
      </c>
      <c r="W51" s="89">
        <v>0</v>
      </c>
      <c r="X51" s="94">
        <f t="shared" si="60"/>
        <v>0</v>
      </c>
      <c r="Y51" s="89">
        <v>6</v>
      </c>
      <c r="Z51" s="89">
        <v>0</v>
      </c>
      <c r="AA51" s="94">
        <f t="shared" si="61"/>
        <v>0</v>
      </c>
      <c r="AC51" s="249"/>
      <c r="AD51" s="102" t="s">
        <v>13</v>
      </c>
      <c r="AE51" s="89">
        <v>4</v>
      </c>
      <c r="AF51" s="89">
        <v>0</v>
      </c>
      <c r="AG51" s="94">
        <v>0</v>
      </c>
      <c r="AH51" s="89">
        <v>1</v>
      </c>
      <c r="AI51" s="89">
        <v>1</v>
      </c>
      <c r="AJ51" s="94">
        <v>1</v>
      </c>
      <c r="AK51" s="89">
        <v>2</v>
      </c>
      <c r="AL51" s="89">
        <v>2</v>
      </c>
      <c r="AM51" s="164">
        <v>1</v>
      </c>
      <c r="AN51" s="89">
        <v>3</v>
      </c>
      <c r="AO51" s="89">
        <v>2</v>
      </c>
      <c r="AP51" s="94">
        <v>0.66666666666666663</v>
      </c>
      <c r="AQ51" s="89">
        <v>3</v>
      </c>
      <c r="AR51" s="89">
        <v>2</v>
      </c>
      <c r="AS51" s="94">
        <v>0.66666666666666663</v>
      </c>
      <c r="AT51" s="89">
        <v>3</v>
      </c>
      <c r="AU51" s="89">
        <v>3</v>
      </c>
      <c r="AV51" s="94">
        <v>1</v>
      </c>
      <c r="AW51" s="89">
        <v>3</v>
      </c>
      <c r="AX51" s="89">
        <v>2</v>
      </c>
      <c r="AY51" s="94">
        <v>0.66666666666666663</v>
      </c>
      <c r="AZ51" s="89">
        <v>3</v>
      </c>
      <c r="BA51" s="89">
        <v>1</v>
      </c>
      <c r="BB51" s="94">
        <f t="shared" si="62"/>
        <v>0.33333333333333331</v>
      </c>
    </row>
    <row r="52" spans="1:54" ht="14.25" thickTop="1" x14ac:dyDescent="0.15">
      <c r="A52" s="81"/>
      <c r="B52" s="247" t="s">
        <v>14</v>
      </c>
      <c r="C52" s="103" t="s">
        <v>20</v>
      </c>
      <c r="D52" s="90">
        <v>61</v>
      </c>
      <c r="E52" s="90">
        <v>61</v>
      </c>
      <c r="F52" s="95">
        <f t="shared" si="54"/>
        <v>1</v>
      </c>
      <c r="G52" s="90">
        <v>65</v>
      </c>
      <c r="H52" s="90">
        <v>65</v>
      </c>
      <c r="I52" s="95">
        <f t="shared" si="55"/>
        <v>1</v>
      </c>
      <c r="J52" s="90">
        <v>65</v>
      </c>
      <c r="K52" s="90">
        <v>65</v>
      </c>
      <c r="L52" s="165">
        <f t="shared" si="56"/>
        <v>1</v>
      </c>
      <c r="M52" s="90">
        <v>65</v>
      </c>
      <c r="N52" s="90">
        <v>65</v>
      </c>
      <c r="O52" s="95">
        <f t="shared" si="57"/>
        <v>1</v>
      </c>
      <c r="P52" s="90">
        <v>65</v>
      </c>
      <c r="Q52" s="90">
        <v>65</v>
      </c>
      <c r="R52" s="95">
        <f t="shared" si="58"/>
        <v>1</v>
      </c>
      <c r="S52" s="90">
        <v>65</v>
      </c>
      <c r="T52" s="90">
        <v>65</v>
      </c>
      <c r="U52" s="95">
        <f t="shared" si="59"/>
        <v>1</v>
      </c>
      <c r="V52" s="90">
        <v>65</v>
      </c>
      <c r="W52" s="90">
        <v>65</v>
      </c>
      <c r="X52" s="95">
        <f t="shared" si="60"/>
        <v>1</v>
      </c>
      <c r="Y52" s="90">
        <v>65</v>
      </c>
      <c r="Z52" s="90">
        <v>62</v>
      </c>
      <c r="AA52" s="95">
        <f t="shared" si="61"/>
        <v>0.9538461538461539</v>
      </c>
      <c r="AC52" s="247" t="s">
        <v>14</v>
      </c>
      <c r="AD52" s="103" t="s">
        <v>20</v>
      </c>
      <c r="AE52" s="90">
        <v>64</v>
      </c>
      <c r="AF52" s="90">
        <v>64</v>
      </c>
      <c r="AG52" s="95">
        <v>1</v>
      </c>
      <c r="AH52" s="90">
        <v>64</v>
      </c>
      <c r="AI52" s="90">
        <v>64</v>
      </c>
      <c r="AJ52" s="95">
        <v>1</v>
      </c>
      <c r="AK52" s="90">
        <v>66</v>
      </c>
      <c r="AL52" s="90">
        <v>66</v>
      </c>
      <c r="AM52" s="165">
        <v>1</v>
      </c>
      <c r="AN52" s="90">
        <v>65</v>
      </c>
      <c r="AO52" s="90">
        <v>65</v>
      </c>
      <c r="AP52" s="95">
        <v>1</v>
      </c>
      <c r="AQ52" s="90">
        <v>65</v>
      </c>
      <c r="AR52" s="90">
        <v>65</v>
      </c>
      <c r="AS52" s="95">
        <v>1</v>
      </c>
      <c r="AT52" s="90">
        <v>64</v>
      </c>
      <c r="AU52" s="90">
        <v>64</v>
      </c>
      <c r="AV52" s="95">
        <v>1</v>
      </c>
      <c r="AW52" s="90">
        <v>64</v>
      </c>
      <c r="AX52" s="90">
        <v>64</v>
      </c>
      <c r="AY52" s="95">
        <v>1</v>
      </c>
      <c r="AZ52" s="90">
        <v>44</v>
      </c>
      <c r="BA52" s="90">
        <v>0</v>
      </c>
      <c r="BB52" s="95">
        <f t="shared" si="62"/>
        <v>0</v>
      </c>
    </row>
    <row r="53" spans="1:54" x14ac:dyDescent="0.15">
      <c r="A53" s="81"/>
      <c r="B53" s="248"/>
      <c r="C53" s="101" t="s">
        <v>15</v>
      </c>
      <c r="D53" s="88">
        <v>10</v>
      </c>
      <c r="E53" s="88">
        <v>8</v>
      </c>
      <c r="F53" s="93">
        <f t="shared" si="54"/>
        <v>0.8</v>
      </c>
      <c r="G53" s="88">
        <v>10</v>
      </c>
      <c r="H53" s="88">
        <v>10</v>
      </c>
      <c r="I53" s="93">
        <f t="shared" si="55"/>
        <v>1</v>
      </c>
      <c r="J53" s="88">
        <v>11</v>
      </c>
      <c r="K53" s="88">
        <v>11</v>
      </c>
      <c r="L53" s="163">
        <f t="shared" si="56"/>
        <v>1</v>
      </c>
      <c r="M53" s="88">
        <v>11</v>
      </c>
      <c r="N53" s="88">
        <v>11</v>
      </c>
      <c r="O53" s="93">
        <f t="shared" si="57"/>
        <v>1</v>
      </c>
      <c r="P53" s="88">
        <v>11</v>
      </c>
      <c r="Q53" s="88">
        <v>11</v>
      </c>
      <c r="R53" s="93">
        <f t="shared" si="58"/>
        <v>1</v>
      </c>
      <c r="S53" s="88">
        <v>11</v>
      </c>
      <c r="T53" s="88">
        <v>11</v>
      </c>
      <c r="U53" s="93">
        <f t="shared" si="59"/>
        <v>1</v>
      </c>
      <c r="V53" s="88">
        <v>11</v>
      </c>
      <c r="W53" s="88">
        <v>11</v>
      </c>
      <c r="X53" s="93">
        <f t="shared" si="60"/>
        <v>1</v>
      </c>
      <c r="Y53" s="88">
        <v>11</v>
      </c>
      <c r="Z53" s="88">
        <v>8</v>
      </c>
      <c r="AA53" s="93">
        <f t="shared" si="61"/>
        <v>0.72727272727272729</v>
      </c>
      <c r="AC53" s="248"/>
      <c r="AD53" s="101" t="s">
        <v>15</v>
      </c>
      <c r="AE53" s="88">
        <v>8</v>
      </c>
      <c r="AF53" s="88">
        <v>8</v>
      </c>
      <c r="AG53" s="93">
        <v>1</v>
      </c>
      <c r="AH53" s="88">
        <v>8</v>
      </c>
      <c r="AI53" s="88">
        <v>7</v>
      </c>
      <c r="AJ53" s="93">
        <v>0.875</v>
      </c>
      <c r="AK53" s="88">
        <v>8</v>
      </c>
      <c r="AL53" s="88">
        <v>8</v>
      </c>
      <c r="AM53" s="163">
        <v>1</v>
      </c>
      <c r="AN53" s="88">
        <v>8</v>
      </c>
      <c r="AO53" s="88">
        <v>8</v>
      </c>
      <c r="AP53" s="93">
        <v>1</v>
      </c>
      <c r="AQ53" s="88">
        <v>8</v>
      </c>
      <c r="AR53" s="88">
        <v>8</v>
      </c>
      <c r="AS53" s="93">
        <v>1</v>
      </c>
      <c r="AT53" s="88">
        <v>8</v>
      </c>
      <c r="AU53" s="88">
        <v>8</v>
      </c>
      <c r="AV53" s="93">
        <v>1</v>
      </c>
      <c r="AW53" s="88">
        <v>8</v>
      </c>
      <c r="AX53" s="88">
        <v>8</v>
      </c>
      <c r="AY53" s="93">
        <v>1</v>
      </c>
      <c r="AZ53" s="88">
        <v>5</v>
      </c>
      <c r="BA53" s="88">
        <v>5</v>
      </c>
      <c r="BB53" s="93">
        <f t="shared" si="62"/>
        <v>1</v>
      </c>
    </row>
    <row r="54" spans="1:54" x14ac:dyDescent="0.15">
      <c r="A54" s="81"/>
      <c r="B54" s="248"/>
      <c r="C54" s="101" t="s">
        <v>16</v>
      </c>
      <c r="D54" s="88">
        <v>7</v>
      </c>
      <c r="E54" s="88">
        <v>3</v>
      </c>
      <c r="F54" s="93">
        <f t="shared" si="54"/>
        <v>0.42857142857142855</v>
      </c>
      <c r="G54" s="88">
        <v>6</v>
      </c>
      <c r="H54" s="88">
        <v>6</v>
      </c>
      <c r="I54" s="93">
        <f t="shared" si="55"/>
        <v>1</v>
      </c>
      <c r="J54" s="88">
        <v>6</v>
      </c>
      <c r="K54" s="88">
        <v>6</v>
      </c>
      <c r="L54" s="163">
        <f t="shared" si="56"/>
        <v>1</v>
      </c>
      <c r="M54" s="88">
        <v>6</v>
      </c>
      <c r="N54" s="88">
        <v>6</v>
      </c>
      <c r="O54" s="93">
        <f t="shared" si="57"/>
        <v>1</v>
      </c>
      <c r="P54" s="88">
        <v>6</v>
      </c>
      <c r="Q54" s="88">
        <v>6</v>
      </c>
      <c r="R54" s="93">
        <f t="shared" si="58"/>
        <v>1</v>
      </c>
      <c r="S54" s="88">
        <v>6</v>
      </c>
      <c r="T54" s="88">
        <v>6</v>
      </c>
      <c r="U54" s="93">
        <f t="shared" si="59"/>
        <v>1</v>
      </c>
      <c r="V54" s="88">
        <v>6</v>
      </c>
      <c r="W54" s="88">
        <v>6</v>
      </c>
      <c r="X54" s="93">
        <f t="shared" si="60"/>
        <v>1</v>
      </c>
      <c r="Y54" s="88">
        <v>6</v>
      </c>
      <c r="Z54" s="88">
        <v>5</v>
      </c>
      <c r="AA54" s="93">
        <f t="shared" si="61"/>
        <v>0.83333333333333337</v>
      </c>
      <c r="AC54" s="248"/>
      <c r="AD54" s="101" t="s">
        <v>16</v>
      </c>
      <c r="AE54" s="88">
        <v>4</v>
      </c>
      <c r="AF54" s="88">
        <v>4</v>
      </c>
      <c r="AG54" s="93">
        <v>1</v>
      </c>
      <c r="AH54" s="88">
        <v>4</v>
      </c>
      <c r="AI54" s="88">
        <v>4</v>
      </c>
      <c r="AJ54" s="93">
        <v>1</v>
      </c>
      <c r="AK54" s="88">
        <v>4</v>
      </c>
      <c r="AL54" s="88">
        <v>4</v>
      </c>
      <c r="AM54" s="163">
        <v>1</v>
      </c>
      <c r="AN54" s="88">
        <v>4</v>
      </c>
      <c r="AO54" s="88">
        <v>4</v>
      </c>
      <c r="AP54" s="93">
        <v>1</v>
      </c>
      <c r="AQ54" s="88">
        <v>4</v>
      </c>
      <c r="AR54" s="88">
        <v>4</v>
      </c>
      <c r="AS54" s="93">
        <v>1</v>
      </c>
      <c r="AT54" s="88">
        <v>4</v>
      </c>
      <c r="AU54" s="88">
        <v>4</v>
      </c>
      <c r="AV54" s="93">
        <v>1</v>
      </c>
      <c r="AW54" s="88">
        <v>4</v>
      </c>
      <c r="AX54" s="88">
        <v>4</v>
      </c>
      <c r="AY54" s="93">
        <v>1</v>
      </c>
      <c r="AZ54" s="88">
        <v>1</v>
      </c>
      <c r="BA54" s="88">
        <v>1</v>
      </c>
      <c r="BB54" s="93">
        <f t="shared" si="62"/>
        <v>1</v>
      </c>
    </row>
    <row r="55" spans="1:54" ht="14.25" thickBot="1" x14ac:dyDescent="0.2">
      <c r="A55" s="81"/>
      <c r="B55" s="249"/>
      <c r="C55" s="104" t="s">
        <v>17</v>
      </c>
      <c r="D55" s="91">
        <v>3</v>
      </c>
      <c r="E55" s="91">
        <v>3</v>
      </c>
      <c r="F55" s="96">
        <f t="shared" si="54"/>
        <v>1</v>
      </c>
      <c r="G55" s="91">
        <v>2</v>
      </c>
      <c r="H55" s="91">
        <v>2</v>
      </c>
      <c r="I55" s="96">
        <f t="shared" si="55"/>
        <v>1</v>
      </c>
      <c r="J55" s="91">
        <v>2</v>
      </c>
      <c r="K55" s="91">
        <v>2</v>
      </c>
      <c r="L55" s="166">
        <f t="shared" si="56"/>
        <v>1</v>
      </c>
      <c r="M55" s="91">
        <v>2</v>
      </c>
      <c r="N55" s="91">
        <v>2</v>
      </c>
      <c r="O55" s="96">
        <f t="shared" si="57"/>
        <v>1</v>
      </c>
      <c r="P55" s="91">
        <v>2</v>
      </c>
      <c r="Q55" s="91">
        <v>2</v>
      </c>
      <c r="R55" s="96">
        <f t="shared" si="58"/>
        <v>1</v>
      </c>
      <c r="S55" s="91">
        <v>2</v>
      </c>
      <c r="T55" s="91">
        <v>2</v>
      </c>
      <c r="U55" s="96">
        <f t="shared" si="59"/>
        <v>1</v>
      </c>
      <c r="V55" s="91">
        <v>2</v>
      </c>
      <c r="W55" s="91">
        <v>2</v>
      </c>
      <c r="X55" s="96">
        <f t="shared" si="60"/>
        <v>1</v>
      </c>
      <c r="Y55" s="91">
        <v>2</v>
      </c>
      <c r="Z55" s="91">
        <v>2</v>
      </c>
      <c r="AA55" s="96">
        <f t="shared" si="61"/>
        <v>1</v>
      </c>
      <c r="AC55" s="249"/>
      <c r="AD55" s="104" t="s">
        <v>17</v>
      </c>
      <c r="AE55" s="91">
        <v>3</v>
      </c>
      <c r="AF55" s="91">
        <v>3</v>
      </c>
      <c r="AG55" s="96">
        <v>1</v>
      </c>
      <c r="AH55" s="91">
        <v>1</v>
      </c>
      <c r="AI55" s="91">
        <v>1</v>
      </c>
      <c r="AJ55" s="96">
        <v>1</v>
      </c>
      <c r="AK55" s="91">
        <v>5</v>
      </c>
      <c r="AL55" s="91">
        <v>5</v>
      </c>
      <c r="AM55" s="166">
        <v>1</v>
      </c>
      <c r="AN55" s="91">
        <v>4</v>
      </c>
      <c r="AO55" s="91">
        <v>4</v>
      </c>
      <c r="AP55" s="96">
        <v>1</v>
      </c>
      <c r="AQ55" s="91">
        <v>4</v>
      </c>
      <c r="AR55" s="91">
        <v>4</v>
      </c>
      <c r="AS55" s="96">
        <v>1</v>
      </c>
      <c r="AT55" s="91">
        <v>3</v>
      </c>
      <c r="AU55" s="91">
        <v>3</v>
      </c>
      <c r="AV55" s="96">
        <v>1</v>
      </c>
      <c r="AW55" s="91">
        <v>2</v>
      </c>
      <c r="AX55" s="91">
        <v>2</v>
      </c>
      <c r="AY55" s="96">
        <v>1</v>
      </c>
      <c r="AZ55" s="91">
        <v>4</v>
      </c>
      <c r="BA55" s="91">
        <v>2</v>
      </c>
      <c r="BB55" s="96">
        <f t="shared" si="62"/>
        <v>0.5</v>
      </c>
    </row>
    <row r="56" spans="1:54" ht="14.25" thickTop="1" x14ac:dyDescent="0.15">
      <c r="B56" s="247" t="s">
        <v>18</v>
      </c>
      <c r="C56" s="100" t="s">
        <v>21</v>
      </c>
      <c r="D56" s="86">
        <v>36</v>
      </c>
      <c r="E56" s="86">
        <v>34</v>
      </c>
      <c r="F56" s="92">
        <f t="shared" si="54"/>
        <v>0.94444444444444442</v>
      </c>
      <c r="G56" s="86">
        <v>37</v>
      </c>
      <c r="H56" s="86">
        <v>37</v>
      </c>
      <c r="I56" s="92">
        <f t="shared" si="55"/>
        <v>1</v>
      </c>
      <c r="J56" s="86">
        <v>37</v>
      </c>
      <c r="K56" s="86">
        <v>37</v>
      </c>
      <c r="L56" s="162">
        <f t="shared" si="56"/>
        <v>1</v>
      </c>
      <c r="M56" s="86">
        <v>37</v>
      </c>
      <c r="N56" s="86">
        <v>37</v>
      </c>
      <c r="O56" s="92">
        <f t="shared" si="57"/>
        <v>1</v>
      </c>
      <c r="P56" s="86">
        <v>42</v>
      </c>
      <c r="Q56" s="86">
        <v>42</v>
      </c>
      <c r="R56" s="92">
        <f t="shared" si="58"/>
        <v>1</v>
      </c>
      <c r="S56" s="86">
        <v>42</v>
      </c>
      <c r="T56" s="86">
        <v>42</v>
      </c>
      <c r="U56" s="92">
        <f t="shared" si="59"/>
        <v>1</v>
      </c>
      <c r="V56" s="86">
        <v>42</v>
      </c>
      <c r="W56" s="86">
        <v>42</v>
      </c>
      <c r="X56" s="92">
        <f t="shared" si="60"/>
        <v>1</v>
      </c>
      <c r="Y56" s="86">
        <v>43</v>
      </c>
      <c r="Z56" s="86">
        <v>18</v>
      </c>
      <c r="AA56" s="92">
        <f t="shared" si="61"/>
        <v>0.41860465116279072</v>
      </c>
      <c r="AC56" s="247" t="s">
        <v>18</v>
      </c>
      <c r="AD56" s="100" t="s">
        <v>21</v>
      </c>
      <c r="AE56" s="86">
        <v>35</v>
      </c>
      <c r="AF56" s="86">
        <v>29</v>
      </c>
      <c r="AG56" s="92">
        <v>0.82857142857142863</v>
      </c>
      <c r="AH56" s="86">
        <v>35</v>
      </c>
      <c r="AI56" s="86">
        <v>35</v>
      </c>
      <c r="AJ56" s="92">
        <v>1</v>
      </c>
      <c r="AK56" s="86">
        <v>36</v>
      </c>
      <c r="AL56" s="86">
        <v>35</v>
      </c>
      <c r="AM56" s="162">
        <v>0.97222222222222221</v>
      </c>
      <c r="AN56" s="86">
        <v>36</v>
      </c>
      <c r="AO56" s="86">
        <v>36</v>
      </c>
      <c r="AP56" s="92">
        <v>1</v>
      </c>
      <c r="AQ56" s="86">
        <v>36</v>
      </c>
      <c r="AR56" s="86">
        <v>36</v>
      </c>
      <c r="AS56" s="92">
        <v>1</v>
      </c>
      <c r="AT56" s="86">
        <v>37</v>
      </c>
      <c r="AU56" s="86">
        <v>21</v>
      </c>
      <c r="AV56" s="92">
        <v>0.56756756756756754</v>
      </c>
      <c r="AW56" s="86">
        <v>40</v>
      </c>
      <c r="AX56" s="86">
        <v>31</v>
      </c>
      <c r="AY56" s="92">
        <v>0.77500000000000002</v>
      </c>
      <c r="AZ56" s="86">
        <v>40</v>
      </c>
      <c r="BA56" s="86">
        <v>17</v>
      </c>
      <c r="BB56" s="92">
        <f t="shared" si="62"/>
        <v>0.42499999999999999</v>
      </c>
    </row>
    <row r="57" spans="1:54" ht="14.25" thickBot="1" x14ac:dyDescent="0.2">
      <c r="B57" s="249"/>
      <c r="C57" s="102" t="s">
        <v>22</v>
      </c>
      <c r="D57" s="89">
        <v>20</v>
      </c>
      <c r="E57" s="89">
        <v>20</v>
      </c>
      <c r="F57" s="94">
        <f t="shared" si="54"/>
        <v>1</v>
      </c>
      <c r="G57" s="89">
        <v>4</v>
      </c>
      <c r="H57" s="89">
        <v>4</v>
      </c>
      <c r="I57" s="94">
        <f t="shared" si="55"/>
        <v>1</v>
      </c>
      <c r="J57" s="89">
        <v>4</v>
      </c>
      <c r="K57" s="89">
        <v>4</v>
      </c>
      <c r="L57" s="164">
        <f t="shared" si="56"/>
        <v>1</v>
      </c>
      <c r="M57" s="89">
        <v>4</v>
      </c>
      <c r="N57" s="89">
        <v>4</v>
      </c>
      <c r="O57" s="94">
        <f t="shared" si="57"/>
        <v>1</v>
      </c>
      <c r="P57" s="89">
        <v>4</v>
      </c>
      <c r="Q57" s="89">
        <v>4</v>
      </c>
      <c r="R57" s="94">
        <f t="shared" si="58"/>
        <v>1</v>
      </c>
      <c r="S57" s="89">
        <v>4</v>
      </c>
      <c r="T57" s="89">
        <v>4</v>
      </c>
      <c r="U57" s="94">
        <f t="shared" si="59"/>
        <v>1</v>
      </c>
      <c r="V57" s="89">
        <v>4</v>
      </c>
      <c r="W57" s="89">
        <v>4</v>
      </c>
      <c r="X57" s="94">
        <f t="shared" si="60"/>
        <v>1</v>
      </c>
      <c r="Y57" s="89">
        <v>4</v>
      </c>
      <c r="Z57" s="89">
        <v>1</v>
      </c>
      <c r="AA57" s="94">
        <f t="shared" si="61"/>
        <v>0.25</v>
      </c>
      <c r="AC57" s="249"/>
      <c r="AD57" s="102" t="s">
        <v>22</v>
      </c>
      <c r="AE57" s="89">
        <v>5</v>
      </c>
      <c r="AF57" s="89">
        <v>5</v>
      </c>
      <c r="AG57" s="94">
        <v>1</v>
      </c>
      <c r="AH57" s="89">
        <v>7</v>
      </c>
      <c r="AI57" s="89">
        <v>5</v>
      </c>
      <c r="AJ57" s="94">
        <v>0.7142857142857143</v>
      </c>
      <c r="AK57" s="89">
        <v>7</v>
      </c>
      <c r="AL57" s="89">
        <v>7</v>
      </c>
      <c r="AM57" s="164">
        <v>1</v>
      </c>
      <c r="AN57" s="89">
        <v>7</v>
      </c>
      <c r="AO57" s="89">
        <v>7</v>
      </c>
      <c r="AP57" s="94">
        <v>1</v>
      </c>
      <c r="AQ57" s="89">
        <v>7</v>
      </c>
      <c r="AR57" s="89">
        <v>7</v>
      </c>
      <c r="AS57" s="94">
        <v>1</v>
      </c>
      <c r="AT57" s="89">
        <v>7</v>
      </c>
      <c r="AU57" s="89">
        <v>5</v>
      </c>
      <c r="AV57" s="94">
        <v>0.7142857142857143</v>
      </c>
      <c r="AW57" s="89">
        <v>6</v>
      </c>
      <c r="AX57" s="89">
        <v>3</v>
      </c>
      <c r="AY57" s="94">
        <v>0.5</v>
      </c>
      <c r="AZ57" s="89">
        <v>2</v>
      </c>
      <c r="BA57" s="89">
        <v>0</v>
      </c>
      <c r="BB57" s="94">
        <f t="shared" si="62"/>
        <v>0</v>
      </c>
    </row>
    <row r="58" spans="1:54" ht="14.25" thickTop="1" x14ac:dyDescent="0.15">
      <c r="B58" s="105" t="s">
        <v>19</v>
      </c>
      <c r="C58" s="106"/>
      <c r="D58" s="90">
        <v>1</v>
      </c>
      <c r="E58" s="90">
        <v>1</v>
      </c>
      <c r="F58" s="95">
        <f t="shared" si="54"/>
        <v>1</v>
      </c>
      <c r="G58" s="90">
        <v>1</v>
      </c>
      <c r="H58" s="90">
        <v>1</v>
      </c>
      <c r="I58" s="95">
        <f t="shared" si="55"/>
        <v>1</v>
      </c>
      <c r="J58" s="90">
        <v>1</v>
      </c>
      <c r="K58" s="90">
        <v>1</v>
      </c>
      <c r="L58" s="165">
        <f t="shared" si="56"/>
        <v>1</v>
      </c>
      <c r="M58" s="90">
        <v>1</v>
      </c>
      <c r="N58" s="90">
        <v>1</v>
      </c>
      <c r="O58" s="95">
        <f t="shared" si="57"/>
        <v>1</v>
      </c>
      <c r="P58" s="90">
        <v>1</v>
      </c>
      <c r="Q58" s="90">
        <v>0</v>
      </c>
      <c r="R58" s="95">
        <f t="shared" si="58"/>
        <v>0</v>
      </c>
      <c r="S58" s="90">
        <v>1</v>
      </c>
      <c r="T58" s="90">
        <v>1</v>
      </c>
      <c r="U58" s="95">
        <f t="shared" si="59"/>
        <v>1</v>
      </c>
      <c r="V58" s="90">
        <v>1</v>
      </c>
      <c r="W58" s="90">
        <v>1</v>
      </c>
      <c r="X58" s="95">
        <f t="shared" si="60"/>
        <v>1</v>
      </c>
      <c r="Y58" s="90">
        <v>1</v>
      </c>
      <c r="Z58" s="90">
        <v>0</v>
      </c>
      <c r="AA58" s="95">
        <f t="shared" si="61"/>
        <v>0</v>
      </c>
      <c r="AC58" s="105" t="s">
        <v>19</v>
      </c>
      <c r="AD58" s="106"/>
      <c r="AE58" s="90">
        <v>2</v>
      </c>
      <c r="AF58" s="90">
        <v>2</v>
      </c>
      <c r="AG58" s="95">
        <v>1</v>
      </c>
      <c r="AH58" s="90">
        <v>2</v>
      </c>
      <c r="AI58" s="90">
        <v>2</v>
      </c>
      <c r="AJ58" s="95">
        <v>1</v>
      </c>
      <c r="AK58" s="90">
        <v>2</v>
      </c>
      <c r="AL58" s="90">
        <v>2</v>
      </c>
      <c r="AM58" s="165">
        <v>1</v>
      </c>
      <c r="AN58" s="90">
        <v>2</v>
      </c>
      <c r="AO58" s="90">
        <v>2</v>
      </c>
      <c r="AP58" s="95">
        <v>1</v>
      </c>
      <c r="AQ58" s="90">
        <v>2</v>
      </c>
      <c r="AR58" s="90">
        <v>2</v>
      </c>
      <c r="AS58" s="95">
        <v>1</v>
      </c>
      <c r="AT58" s="90">
        <v>2</v>
      </c>
      <c r="AU58" s="90">
        <v>2</v>
      </c>
      <c r="AV58" s="95">
        <v>1</v>
      </c>
      <c r="AW58" s="90">
        <v>2</v>
      </c>
      <c r="AX58" s="90">
        <v>2</v>
      </c>
      <c r="AY58" s="95">
        <v>1</v>
      </c>
      <c r="AZ58" s="90">
        <v>1</v>
      </c>
      <c r="BA58" s="90">
        <v>0</v>
      </c>
      <c r="BB58" s="95">
        <f t="shared" si="62"/>
        <v>0</v>
      </c>
    </row>
    <row r="59" spans="1:54" x14ac:dyDescent="0.15">
      <c r="B59" s="98"/>
      <c r="C59" s="98"/>
      <c r="D59" s="97"/>
      <c r="E59" s="97"/>
      <c r="F59" s="98"/>
      <c r="G59" s="97"/>
      <c r="H59" s="97"/>
      <c r="I59" s="98"/>
      <c r="J59" s="97"/>
      <c r="K59" s="97"/>
      <c r="L59" s="98"/>
      <c r="M59" s="97"/>
      <c r="N59" s="97"/>
      <c r="O59" s="98"/>
      <c r="P59" s="97"/>
      <c r="Q59" s="97"/>
      <c r="R59" s="98"/>
    </row>
    <row r="60" spans="1:54" x14ac:dyDescent="0.15">
      <c r="B60" s="72" t="s">
        <v>29</v>
      </c>
    </row>
    <row r="61" spans="1:54" x14ac:dyDescent="0.15">
      <c r="B61" s="30"/>
      <c r="C61" s="30"/>
      <c r="D61" s="252" t="s">
        <v>25</v>
      </c>
      <c r="E61" s="253"/>
      <c r="F61" s="254"/>
      <c r="G61" s="255" t="s">
        <v>26</v>
      </c>
      <c r="H61" s="253"/>
      <c r="I61" s="254"/>
      <c r="J61" s="255" t="s">
        <v>27</v>
      </c>
      <c r="K61" s="253"/>
      <c r="L61" s="254"/>
      <c r="M61" s="135"/>
      <c r="N61" s="135"/>
      <c r="O61" s="135"/>
    </row>
    <row r="62" spans="1:54" ht="14.25" thickBot="1" x14ac:dyDescent="0.2">
      <c r="B62" s="28" t="s">
        <v>1</v>
      </c>
      <c r="C62" s="29" t="s">
        <v>2</v>
      </c>
      <c r="D62" s="69" t="s">
        <v>35</v>
      </c>
      <c r="E62" s="70" t="s">
        <v>4</v>
      </c>
      <c r="F62" s="71" t="s">
        <v>5</v>
      </c>
      <c r="G62" s="70" t="s">
        <v>35</v>
      </c>
      <c r="H62" s="70" t="s">
        <v>4</v>
      </c>
      <c r="I62" s="71" t="s">
        <v>5</v>
      </c>
      <c r="J62" s="70" t="s">
        <v>35</v>
      </c>
      <c r="K62" s="70" t="s">
        <v>4</v>
      </c>
      <c r="L62" s="71" t="s">
        <v>5</v>
      </c>
      <c r="M62" s="135"/>
      <c r="N62" s="135"/>
      <c r="O62" s="135"/>
    </row>
    <row r="63" spans="1:54" ht="14.25" thickTop="1" x14ac:dyDescent="0.15">
      <c r="B63" s="250" t="s">
        <v>9</v>
      </c>
      <c r="C63" s="32" t="s">
        <v>10</v>
      </c>
      <c r="D63" s="73">
        <v>239</v>
      </c>
      <c r="E63" s="54">
        <v>239</v>
      </c>
      <c r="F63" s="60">
        <f>+E63/D63</f>
        <v>1</v>
      </c>
      <c r="G63" s="42">
        <v>242</v>
      </c>
      <c r="H63" s="42">
        <v>242</v>
      </c>
      <c r="I63" s="60">
        <f>+H63/G63</f>
        <v>1</v>
      </c>
      <c r="J63" s="42">
        <v>240</v>
      </c>
      <c r="K63" s="42">
        <v>240</v>
      </c>
      <c r="L63" s="60">
        <f>+K63/J63</f>
        <v>1</v>
      </c>
      <c r="M63" s="136"/>
      <c r="N63" s="136"/>
      <c r="O63" s="136"/>
    </row>
    <row r="64" spans="1:54" x14ac:dyDescent="0.15">
      <c r="B64" s="256"/>
      <c r="C64" s="33" t="s">
        <v>11</v>
      </c>
      <c r="D64" s="55">
        <v>3190</v>
      </c>
      <c r="E64" s="55">
        <v>715</v>
      </c>
      <c r="F64" s="61">
        <f t="shared" ref="F64:F73" si="63">+E64/D64</f>
        <v>0.22413793103448276</v>
      </c>
      <c r="G64" s="43">
        <v>3191</v>
      </c>
      <c r="H64" s="43">
        <v>1256</v>
      </c>
      <c r="I64" s="61">
        <f t="shared" ref="I64:I73" si="64">+H64/G64</f>
        <v>0.39360701974302725</v>
      </c>
      <c r="J64" s="43">
        <v>3156</v>
      </c>
      <c r="K64" s="43">
        <v>1245</v>
      </c>
      <c r="L64" s="61">
        <f t="shared" ref="L64:L73" si="65">+K64/J64</f>
        <v>0.39448669201520914</v>
      </c>
      <c r="M64" s="136"/>
      <c r="N64" s="136"/>
      <c r="O64" s="136"/>
      <c r="Q64" s="134"/>
      <c r="T64" s="98"/>
      <c r="W64" s="98"/>
      <c r="Z64" s="98"/>
    </row>
    <row r="65" spans="2:53" x14ac:dyDescent="0.15">
      <c r="B65" s="256"/>
      <c r="C65" s="33" t="s">
        <v>12</v>
      </c>
      <c r="D65" s="55">
        <v>2091</v>
      </c>
      <c r="E65" s="55">
        <v>319</v>
      </c>
      <c r="F65" s="61">
        <f t="shared" si="63"/>
        <v>0.1525585844093735</v>
      </c>
      <c r="G65" s="43">
        <v>2087</v>
      </c>
      <c r="H65" s="43">
        <v>473</v>
      </c>
      <c r="I65" s="61">
        <f t="shared" si="64"/>
        <v>0.22664111164350742</v>
      </c>
      <c r="J65" s="43">
        <v>2053</v>
      </c>
      <c r="K65" s="43">
        <v>439</v>
      </c>
      <c r="L65" s="61">
        <f t="shared" si="65"/>
        <v>0.21383341451534341</v>
      </c>
      <c r="M65" s="136"/>
      <c r="N65" s="136"/>
      <c r="O65" s="136"/>
      <c r="AD65" s="97"/>
      <c r="AF65" s="98"/>
      <c r="AG65" s="97"/>
      <c r="AI65" s="98"/>
      <c r="AJ65" s="97"/>
      <c r="AL65" s="98"/>
      <c r="AM65" s="97"/>
      <c r="AN65" s="97"/>
      <c r="AO65" s="97"/>
      <c r="AP65" s="97"/>
      <c r="AR65" s="98"/>
      <c r="AU65" s="98"/>
      <c r="AX65" s="98"/>
      <c r="BA65" s="98"/>
    </row>
    <row r="66" spans="2:53" ht="14.25" thickBot="1" x14ac:dyDescent="0.2">
      <c r="B66" s="251"/>
      <c r="C66" s="34" t="s">
        <v>13</v>
      </c>
      <c r="D66" s="56">
        <v>106</v>
      </c>
      <c r="E66" s="56">
        <v>2</v>
      </c>
      <c r="F66" s="62">
        <f t="shared" si="63"/>
        <v>1.8867924528301886E-2</v>
      </c>
      <c r="G66" s="44">
        <v>73</v>
      </c>
      <c r="H66" s="44">
        <v>20</v>
      </c>
      <c r="I66" s="62">
        <f t="shared" si="64"/>
        <v>0.27397260273972601</v>
      </c>
      <c r="J66" s="44">
        <v>85</v>
      </c>
      <c r="K66" s="44">
        <v>45</v>
      </c>
      <c r="L66" s="62">
        <f t="shared" si="65"/>
        <v>0.52941176470588236</v>
      </c>
      <c r="M66" s="136"/>
      <c r="N66" s="136"/>
      <c r="O66" s="136"/>
      <c r="AD66" s="97"/>
      <c r="AF66" s="98"/>
      <c r="AG66" s="97"/>
      <c r="AI66" s="98"/>
      <c r="AJ66" s="97"/>
      <c r="AL66" s="98"/>
      <c r="AM66" s="97"/>
      <c r="AN66" s="97"/>
      <c r="AO66" s="97"/>
      <c r="AP66" s="97"/>
      <c r="AR66" s="98"/>
      <c r="AU66" s="98"/>
      <c r="AX66" s="98"/>
      <c r="BA66" s="98"/>
    </row>
    <row r="67" spans="2:53" ht="14.25" thickTop="1" x14ac:dyDescent="0.15">
      <c r="B67" s="250" t="s">
        <v>14</v>
      </c>
      <c r="C67" s="35" t="s">
        <v>20</v>
      </c>
      <c r="D67" s="57">
        <v>754</v>
      </c>
      <c r="E67" s="58">
        <v>754</v>
      </c>
      <c r="F67" s="63">
        <f t="shared" si="63"/>
        <v>1</v>
      </c>
      <c r="G67" s="41">
        <v>747</v>
      </c>
      <c r="H67" s="41">
        <v>746</v>
      </c>
      <c r="I67" s="63">
        <f t="shared" si="64"/>
        <v>0.99866131191432395</v>
      </c>
      <c r="J67" s="41">
        <v>746</v>
      </c>
      <c r="K67" s="41">
        <v>744</v>
      </c>
      <c r="L67" s="63">
        <f t="shared" si="65"/>
        <v>0.99731903485254692</v>
      </c>
      <c r="M67" s="136"/>
      <c r="N67" s="136"/>
      <c r="O67" s="136"/>
      <c r="AD67" s="97"/>
      <c r="AF67" s="98"/>
      <c r="AG67" s="97"/>
      <c r="AI67" s="98"/>
      <c r="AJ67" s="97"/>
      <c r="AL67" s="98"/>
      <c r="AM67" s="97"/>
      <c r="AN67" s="97"/>
      <c r="AO67" s="97"/>
      <c r="AP67" s="97"/>
      <c r="AR67" s="98"/>
      <c r="AU67" s="98"/>
      <c r="AX67" s="98"/>
      <c r="BA67" s="98"/>
    </row>
    <row r="68" spans="2:53" x14ac:dyDescent="0.15">
      <c r="B68" s="256"/>
      <c r="C68" s="36" t="s">
        <v>15</v>
      </c>
      <c r="D68" s="55">
        <v>125</v>
      </c>
      <c r="E68" s="55">
        <v>115</v>
      </c>
      <c r="F68" s="61">
        <f t="shared" si="63"/>
        <v>0.92</v>
      </c>
      <c r="G68" s="43">
        <v>123</v>
      </c>
      <c r="H68" s="43">
        <v>118</v>
      </c>
      <c r="I68" s="61">
        <f t="shared" si="64"/>
        <v>0.95934959349593496</v>
      </c>
      <c r="J68" s="43">
        <v>121</v>
      </c>
      <c r="K68" s="43">
        <v>116</v>
      </c>
      <c r="L68" s="61">
        <f t="shared" si="65"/>
        <v>0.95867768595041325</v>
      </c>
      <c r="M68" s="136"/>
      <c r="N68" s="136"/>
      <c r="O68" s="136"/>
      <c r="AD68" s="97"/>
      <c r="AF68" s="98"/>
      <c r="AG68" s="97"/>
      <c r="AI68" s="98"/>
      <c r="AJ68" s="97"/>
      <c r="AL68" s="98"/>
      <c r="AM68" s="97"/>
      <c r="AN68" s="97"/>
      <c r="AO68" s="97"/>
      <c r="AP68" s="97"/>
      <c r="AR68" s="98"/>
      <c r="AU68" s="98"/>
      <c r="AX68" s="98"/>
      <c r="BA68" s="98"/>
    </row>
    <row r="69" spans="2:53" x14ac:dyDescent="0.15">
      <c r="B69" s="256"/>
      <c r="C69" s="36" t="s">
        <v>16</v>
      </c>
      <c r="D69" s="55">
        <v>51</v>
      </c>
      <c r="E69" s="55">
        <v>51</v>
      </c>
      <c r="F69" s="61">
        <f t="shared" si="63"/>
        <v>1</v>
      </c>
      <c r="G69" s="43">
        <v>51</v>
      </c>
      <c r="H69" s="43">
        <v>49</v>
      </c>
      <c r="I69" s="61">
        <f t="shared" si="64"/>
        <v>0.96078431372549022</v>
      </c>
      <c r="J69" s="43">
        <v>50</v>
      </c>
      <c r="K69" s="43">
        <v>50</v>
      </c>
      <c r="L69" s="61">
        <f t="shared" si="65"/>
        <v>1</v>
      </c>
      <c r="M69" s="136"/>
      <c r="N69" s="136"/>
      <c r="O69" s="136"/>
      <c r="AD69" s="97"/>
      <c r="AF69" s="98"/>
      <c r="AG69" s="97"/>
      <c r="AI69" s="98"/>
      <c r="AJ69" s="97"/>
      <c r="AL69" s="98"/>
      <c r="AM69" s="97"/>
      <c r="AN69" s="97"/>
      <c r="AO69" s="97"/>
      <c r="AP69" s="97"/>
      <c r="AR69" s="98"/>
      <c r="AU69" s="98"/>
      <c r="AX69" s="98"/>
      <c r="BA69" s="98"/>
    </row>
    <row r="70" spans="2:53" ht="14.25" thickBot="1" x14ac:dyDescent="0.2">
      <c r="B70" s="251"/>
      <c r="C70" s="37" t="s">
        <v>17</v>
      </c>
      <c r="D70" s="59">
        <v>64</v>
      </c>
      <c r="E70" s="59">
        <v>57</v>
      </c>
      <c r="F70" s="64">
        <f t="shared" si="63"/>
        <v>0.890625</v>
      </c>
      <c r="G70" s="45">
        <v>58</v>
      </c>
      <c r="H70" s="45">
        <v>48</v>
      </c>
      <c r="I70" s="64">
        <f t="shared" si="64"/>
        <v>0.82758620689655171</v>
      </c>
      <c r="J70" s="45">
        <v>61</v>
      </c>
      <c r="K70" s="45">
        <v>58</v>
      </c>
      <c r="L70" s="64">
        <f t="shared" si="65"/>
        <v>0.95081967213114749</v>
      </c>
      <c r="M70" s="136"/>
      <c r="N70" s="136"/>
      <c r="O70" s="136"/>
      <c r="AD70" s="97"/>
      <c r="AF70" s="98"/>
      <c r="AG70" s="97"/>
      <c r="AI70" s="98"/>
      <c r="AJ70" s="97"/>
      <c r="AL70" s="98"/>
      <c r="AM70" s="97"/>
      <c r="AN70" s="97"/>
      <c r="AO70" s="97"/>
      <c r="AP70" s="97"/>
      <c r="AR70" s="98"/>
      <c r="AU70" s="98"/>
      <c r="AX70" s="98"/>
      <c r="BA70" s="98"/>
    </row>
    <row r="71" spans="2:53" ht="14.25" thickTop="1" x14ac:dyDescent="0.15">
      <c r="B71" s="250" t="s">
        <v>18</v>
      </c>
      <c r="C71" s="38" t="s">
        <v>21</v>
      </c>
      <c r="D71" s="54">
        <v>348</v>
      </c>
      <c r="E71" s="54">
        <v>312</v>
      </c>
      <c r="F71" s="60">
        <f t="shared" si="63"/>
        <v>0.89655172413793105</v>
      </c>
      <c r="G71" s="42">
        <v>357</v>
      </c>
      <c r="H71" s="42">
        <v>342</v>
      </c>
      <c r="I71" s="60">
        <f t="shared" si="64"/>
        <v>0.95798319327731096</v>
      </c>
      <c r="J71" s="42">
        <v>363</v>
      </c>
      <c r="K71" s="42">
        <v>356</v>
      </c>
      <c r="L71" s="60">
        <f t="shared" si="65"/>
        <v>0.9807162534435262</v>
      </c>
      <c r="M71" s="136"/>
      <c r="N71" s="136"/>
      <c r="O71" s="136"/>
      <c r="AD71" s="97"/>
      <c r="AF71" s="98"/>
      <c r="AG71" s="97"/>
      <c r="AI71" s="98"/>
      <c r="AJ71" s="97"/>
      <c r="AL71" s="98"/>
      <c r="AM71" s="97"/>
      <c r="AN71" s="97"/>
      <c r="AO71" s="97"/>
      <c r="AP71" s="97"/>
      <c r="AR71" s="98"/>
      <c r="AU71" s="98"/>
      <c r="AX71" s="98"/>
      <c r="BA71" s="98"/>
    </row>
    <row r="72" spans="2:53" ht="14.25" thickBot="1" x14ac:dyDescent="0.2">
      <c r="B72" s="251"/>
      <c r="C72" s="39" t="s">
        <v>22</v>
      </c>
      <c r="D72" s="56">
        <v>94</v>
      </c>
      <c r="E72" s="56">
        <v>88</v>
      </c>
      <c r="F72" s="62">
        <f t="shared" si="63"/>
        <v>0.93617021276595747</v>
      </c>
      <c r="G72" s="44">
        <v>81</v>
      </c>
      <c r="H72" s="44">
        <v>76</v>
      </c>
      <c r="I72" s="62">
        <f t="shared" si="64"/>
        <v>0.93827160493827155</v>
      </c>
      <c r="J72" s="44">
        <v>86</v>
      </c>
      <c r="K72" s="44">
        <v>81</v>
      </c>
      <c r="L72" s="62">
        <f t="shared" si="65"/>
        <v>0.94186046511627908</v>
      </c>
      <c r="M72" s="136"/>
      <c r="N72" s="136"/>
      <c r="O72" s="136"/>
      <c r="AD72" s="97"/>
      <c r="AF72" s="98"/>
      <c r="AG72" s="97"/>
      <c r="AI72" s="98"/>
      <c r="AJ72" s="97"/>
      <c r="AL72" s="98"/>
      <c r="AM72" s="97"/>
      <c r="AN72" s="97"/>
      <c r="AO72" s="97"/>
      <c r="AP72" s="97"/>
      <c r="AR72" s="98"/>
      <c r="AU72" s="98"/>
      <c r="AX72" s="98"/>
      <c r="BA72" s="98"/>
    </row>
    <row r="73" spans="2:53" ht="14.25" thickTop="1" x14ac:dyDescent="0.15">
      <c r="B73" s="31" t="s">
        <v>19</v>
      </c>
      <c r="C73" s="10"/>
      <c r="D73" s="58">
        <v>38</v>
      </c>
      <c r="E73" s="58">
        <v>38</v>
      </c>
      <c r="F73" s="63">
        <f t="shared" si="63"/>
        <v>1</v>
      </c>
      <c r="G73" s="41">
        <v>38</v>
      </c>
      <c r="H73" s="41">
        <v>38</v>
      </c>
      <c r="I73" s="63">
        <f t="shared" si="64"/>
        <v>1</v>
      </c>
      <c r="J73" s="41">
        <v>38</v>
      </c>
      <c r="K73" s="41">
        <v>38</v>
      </c>
      <c r="L73" s="63">
        <f t="shared" si="65"/>
        <v>1</v>
      </c>
      <c r="M73" s="136"/>
      <c r="N73" s="136"/>
      <c r="O73" s="136"/>
      <c r="AD73" s="97"/>
      <c r="AF73" s="98"/>
      <c r="AG73" s="97"/>
      <c r="AI73" s="98"/>
      <c r="AJ73" s="97"/>
      <c r="AL73" s="98"/>
      <c r="AM73" s="97"/>
      <c r="AN73" s="97"/>
      <c r="AO73" s="97"/>
      <c r="AP73" s="97"/>
      <c r="AR73" s="98"/>
      <c r="AU73" s="98"/>
      <c r="AX73" s="98"/>
      <c r="BA73" s="98"/>
    </row>
    <row r="74" spans="2:53" x14ac:dyDescent="0.15">
      <c r="AD74" s="97"/>
      <c r="AF74" s="98"/>
      <c r="AG74" s="97"/>
      <c r="AI74" s="98"/>
      <c r="AJ74" s="97"/>
      <c r="AL74" s="98"/>
      <c r="AM74" s="97"/>
      <c r="AN74" s="97"/>
      <c r="AO74" s="97"/>
      <c r="AP74" s="97"/>
      <c r="AR74" s="98"/>
      <c r="AU74" s="98"/>
      <c r="AX74" s="98"/>
      <c r="BA74" s="98"/>
    </row>
    <row r="75" spans="2:53" x14ac:dyDescent="0.15">
      <c r="AD75" s="97"/>
      <c r="AF75" s="98"/>
      <c r="AG75" s="97"/>
      <c r="AI75" s="98"/>
      <c r="AJ75" s="97"/>
      <c r="AL75" s="98"/>
      <c r="AM75" s="97"/>
      <c r="AN75" s="97"/>
      <c r="AO75" s="97"/>
      <c r="AP75" s="97"/>
      <c r="AR75" s="98"/>
      <c r="AU75" s="98"/>
      <c r="AX75" s="98"/>
      <c r="BA75" s="98"/>
    </row>
    <row r="76" spans="2:53" x14ac:dyDescent="0.15">
      <c r="AD76" s="97"/>
      <c r="AF76" s="98"/>
      <c r="AG76" s="97"/>
      <c r="AI76" s="98"/>
      <c r="AJ76" s="97"/>
      <c r="AL76" s="98"/>
      <c r="AM76" s="97"/>
      <c r="AN76" s="97"/>
      <c r="AO76" s="97"/>
      <c r="AP76" s="97"/>
      <c r="AR76" s="98"/>
      <c r="AU76" s="98"/>
      <c r="AX76" s="98"/>
      <c r="BA76" s="98"/>
    </row>
    <row r="77" spans="2:53" x14ac:dyDescent="0.15">
      <c r="E77"/>
      <c r="F77" s="40"/>
      <c r="H77"/>
      <c r="I77" s="40"/>
      <c r="K77"/>
      <c r="L77" s="40"/>
      <c r="M77" s="133"/>
      <c r="N77" s="133"/>
      <c r="O77" s="133"/>
      <c r="AD77" s="97"/>
      <c r="AF77" s="98"/>
      <c r="AG77" s="97"/>
      <c r="AI77" s="98"/>
      <c r="AJ77" s="97"/>
      <c r="AL77" s="98"/>
      <c r="AM77" s="97"/>
      <c r="AN77" s="97"/>
      <c r="AO77" s="97"/>
      <c r="AP77" s="97"/>
      <c r="AR77" s="98"/>
      <c r="AU77" s="98"/>
      <c r="AX77" s="98"/>
      <c r="BA77" s="98"/>
    </row>
    <row r="78" spans="2:53" x14ac:dyDescent="0.15">
      <c r="D78" s="40" t="s">
        <v>38</v>
      </c>
      <c r="AD78" s="97"/>
      <c r="AF78" s="98"/>
      <c r="AG78" s="97"/>
      <c r="AI78" s="98"/>
      <c r="AJ78" s="97"/>
      <c r="AL78" s="98"/>
      <c r="AM78" s="97"/>
      <c r="AN78" s="97"/>
      <c r="AO78" s="97"/>
      <c r="AP78" s="97"/>
      <c r="AR78" s="98"/>
      <c r="AU78" s="98"/>
      <c r="AX78" s="98"/>
      <c r="BA78" s="98"/>
    </row>
  </sheetData>
  <mergeCells count="89">
    <mergeCell ref="AC52:AC55"/>
    <mergeCell ref="AC56:AC57"/>
    <mergeCell ref="AZ32:BB32"/>
    <mergeCell ref="AE46:AG46"/>
    <mergeCell ref="AH46:AJ46"/>
    <mergeCell ref="AK46:AM46"/>
    <mergeCell ref="AQ46:AS46"/>
    <mergeCell ref="AT46:AV46"/>
    <mergeCell ref="AW46:AY46"/>
    <mergeCell ref="AZ46:BB46"/>
    <mergeCell ref="AC48:AC51"/>
    <mergeCell ref="AC34:AC37"/>
    <mergeCell ref="AC38:AC41"/>
    <mergeCell ref="AZ4:BB4"/>
    <mergeCell ref="AZ18:BB18"/>
    <mergeCell ref="AC42:AC43"/>
    <mergeCell ref="AE32:AG32"/>
    <mergeCell ref="AH32:AJ32"/>
    <mergeCell ref="AK32:AM32"/>
    <mergeCell ref="AK18:AM18"/>
    <mergeCell ref="AW32:AY32"/>
    <mergeCell ref="AW4:AY4"/>
    <mergeCell ref="AW18:AY18"/>
    <mergeCell ref="AT4:AV4"/>
    <mergeCell ref="AT18:AV18"/>
    <mergeCell ref="AT32:AV32"/>
    <mergeCell ref="AH18:AJ18"/>
    <mergeCell ref="AC20:AC23"/>
    <mergeCell ref="AQ4:AS4"/>
    <mergeCell ref="P32:R32"/>
    <mergeCell ref="AE4:AG4"/>
    <mergeCell ref="AH4:AJ4"/>
    <mergeCell ref="AE18:AG18"/>
    <mergeCell ref="B71:B72"/>
    <mergeCell ref="D61:F61"/>
    <mergeCell ref="G61:I61"/>
    <mergeCell ref="J61:L61"/>
    <mergeCell ref="B63:B66"/>
    <mergeCell ref="B67:B70"/>
    <mergeCell ref="M4:O4"/>
    <mergeCell ref="M18:O18"/>
    <mergeCell ref="M32:O32"/>
    <mergeCell ref="P4:R4"/>
    <mergeCell ref="Y4:AA4"/>
    <mergeCell ref="Y18:AA18"/>
    <mergeCell ref="AQ18:AS18"/>
    <mergeCell ref="AQ32:AS32"/>
    <mergeCell ref="V4:X4"/>
    <mergeCell ref="V46:X46"/>
    <mergeCell ref="AK4:AM4"/>
    <mergeCell ref="AC6:AC9"/>
    <mergeCell ref="AC10:AC13"/>
    <mergeCell ref="AC14:AC15"/>
    <mergeCell ref="Y32:AA32"/>
    <mergeCell ref="Y46:AA46"/>
    <mergeCell ref="AC24:AC27"/>
    <mergeCell ref="AC28:AC29"/>
    <mergeCell ref="B28:B29"/>
    <mergeCell ref="S18:U18"/>
    <mergeCell ref="V18:X18"/>
    <mergeCell ref="V32:X32"/>
    <mergeCell ref="S46:U46"/>
    <mergeCell ref="J18:L18"/>
    <mergeCell ref="J32:L32"/>
    <mergeCell ref="D18:F18"/>
    <mergeCell ref="G18:I18"/>
    <mergeCell ref="D32:F32"/>
    <mergeCell ref="G32:I32"/>
    <mergeCell ref="D46:F46"/>
    <mergeCell ref="G46:I46"/>
    <mergeCell ref="J46:L46"/>
    <mergeCell ref="P46:R46"/>
    <mergeCell ref="S32:U32"/>
    <mergeCell ref="B6:B9"/>
    <mergeCell ref="B10:B13"/>
    <mergeCell ref="B14:B15"/>
    <mergeCell ref="B20:B23"/>
    <mergeCell ref="B24:B27"/>
    <mergeCell ref="B48:B51"/>
    <mergeCell ref="B52:B55"/>
    <mergeCell ref="B56:B57"/>
    <mergeCell ref="B34:B37"/>
    <mergeCell ref="B38:B41"/>
    <mergeCell ref="B42:B43"/>
    <mergeCell ref="D4:F4"/>
    <mergeCell ref="G4:I4"/>
    <mergeCell ref="J4:L4"/>
    <mergeCell ref="S4:U4"/>
    <mergeCell ref="P18:R18"/>
  </mergeCells>
  <phoneticPr fontId="2"/>
  <pageMargins left="0.23622047244094491" right="0.23622047244094491" top="0.59055118110236227" bottom="0" header="0.31496062992125984" footer="0.31496062992125984"/>
  <pageSetup paperSize="9" scale="85" orientation="portrait" r:id="rId1"/>
  <colBreaks count="1" manualBreakCount="1">
    <brk id="27" max="1048575" man="1"/>
  </colBreaks>
  <ignoredErrors>
    <ignoredError sqref="F6:I1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139B0DBB111449BFD5E39E1D632DB1" ma:contentTypeVersion="0" ma:contentTypeDescription="新しいドキュメントを作成します。" ma:contentTypeScope="" ma:versionID="adea51f08e5a2280ea50743de2a76c84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C0911F-214F-412A-9250-1F6EFB0B4539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3F6FE1-CB83-4E7E-9A3B-E2070EB255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EF2E290-4DE4-4CAB-99B3-E037BDAB98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資料４（全大阪）</vt:lpstr>
      <vt:lpstr>資料４（府内各市） </vt:lpstr>
      <vt:lpstr>'資料４（府内各市） '!Print_Area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2019-03-13T01:08:14Z</cp:lastPrinted>
  <dcterms:created xsi:type="dcterms:W3CDTF">2012-12-18T05:32:21Z</dcterms:created>
  <dcterms:modified xsi:type="dcterms:W3CDTF">2019-08-06T08:39:05Z</dcterms:modified>
</cp:coreProperties>
</file>