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Sheet1!$A$1:$Q$21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K21" i="1"/>
  <c r="J21" i="1"/>
  <c r="I21" i="1"/>
  <c r="H21" i="1"/>
  <c r="G21" i="1"/>
  <c r="E21" i="1"/>
  <c r="D21" i="1"/>
  <c r="C21" i="1"/>
  <c r="L20" i="1"/>
  <c r="Q20" i="1" s="1"/>
  <c r="Q21" i="1" s="1"/>
  <c r="F20" i="1"/>
  <c r="Q19" i="1"/>
  <c r="L19" i="1"/>
  <c r="F19" i="1"/>
  <c r="F21" i="1" s="1"/>
  <c r="F13" i="1" l="1"/>
  <c r="F12" i="1"/>
  <c r="F11" i="1"/>
  <c r="F10" i="1"/>
  <c r="F7" i="1"/>
  <c r="F16" i="1"/>
  <c r="F15" i="1"/>
  <c r="F9" i="1"/>
  <c r="F8" i="1"/>
  <c r="F6" i="1"/>
  <c r="F5" i="1"/>
  <c r="L5" i="1"/>
  <c r="L16" i="1"/>
  <c r="L15" i="1"/>
  <c r="L9" i="1"/>
  <c r="L8" i="1"/>
  <c r="L6" i="1"/>
  <c r="F17" i="1" l="1"/>
  <c r="P12" i="1"/>
  <c r="O12" i="1"/>
  <c r="N12" i="1"/>
  <c r="M12" i="1"/>
  <c r="P11" i="1"/>
  <c r="O11" i="1"/>
  <c r="N11" i="1"/>
  <c r="M11" i="1"/>
  <c r="G11" i="1"/>
  <c r="H11" i="1"/>
  <c r="I11" i="1"/>
  <c r="J11" i="1"/>
  <c r="K11" i="1"/>
  <c r="G12" i="1"/>
  <c r="H12" i="1"/>
  <c r="I12" i="1"/>
  <c r="J12" i="1"/>
  <c r="K12" i="1"/>
  <c r="C11" i="1"/>
  <c r="P10" i="1" l="1"/>
  <c r="O10" i="1"/>
  <c r="N10" i="1"/>
  <c r="M10" i="1"/>
  <c r="G10" i="1"/>
  <c r="H10" i="1"/>
  <c r="I10" i="1"/>
  <c r="J10" i="1"/>
  <c r="K10" i="1"/>
  <c r="Q9" i="1" l="1"/>
  <c r="L10" i="1"/>
  <c r="Q8" i="1"/>
  <c r="E12" i="1"/>
  <c r="E11" i="1"/>
  <c r="Q10" i="1" l="1"/>
  <c r="D12" i="1"/>
  <c r="C12" i="1"/>
  <c r="D11" i="1"/>
  <c r="Q16" i="1" l="1"/>
  <c r="E10" i="1"/>
  <c r="D10" i="1"/>
  <c r="C10" i="1"/>
  <c r="P7" i="1"/>
  <c r="P13" i="1" s="1"/>
  <c r="O7" i="1"/>
  <c r="O13" i="1" s="1"/>
  <c r="N7" i="1"/>
  <c r="N13" i="1" s="1"/>
  <c r="M7" i="1"/>
  <c r="M13" i="1" s="1"/>
  <c r="K7" i="1"/>
  <c r="K13" i="1" s="1"/>
  <c r="J7" i="1"/>
  <c r="J13" i="1" s="1"/>
  <c r="I7" i="1"/>
  <c r="I13" i="1" s="1"/>
  <c r="H7" i="1"/>
  <c r="H13" i="1" s="1"/>
  <c r="G7" i="1"/>
  <c r="G13" i="1" s="1"/>
  <c r="E7" i="1"/>
  <c r="D7" i="1"/>
  <c r="C7" i="1"/>
  <c r="P17" i="1"/>
  <c r="O17" i="1"/>
  <c r="N17" i="1"/>
  <c r="M17" i="1"/>
  <c r="K17" i="1"/>
  <c r="J17" i="1"/>
  <c r="I17" i="1"/>
  <c r="H17" i="1"/>
  <c r="G17" i="1"/>
  <c r="E17" i="1"/>
  <c r="D17" i="1"/>
  <c r="C17" i="1"/>
  <c r="Q5" i="1" l="1"/>
  <c r="Q11" i="1" s="1"/>
  <c r="L11" i="1"/>
  <c r="Q6" i="1"/>
  <c r="Q12" i="1" s="1"/>
  <c r="L12" i="1"/>
  <c r="C13" i="1"/>
  <c r="D13" i="1"/>
  <c r="E13" i="1"/>
  <c r="L17" i="1"/>
  <c r="Q15" i="1"/>
  <c r="L7" i="1"/>
  <c r="L13" i="1" s="1"/>
  <c r="Q7" i="1" l="1"/>
  <c r="Q13" i="1" s="1"/>
  <c r="Q17" i="1"/>
</calcChain>
</file>

<file path=xl/sharedStrings.xml><?xml version="1.0" encoding="utf-8"?>
<sst xmlns="http://schemas.openxmlformats.org/spreadsheetml/2006/main" count="52" uniqueCount="39">
  <si>
    <t>府立少年自然の家における利用実績の比較</t>
    <rPh sb="0" eb="2">
      <t>フリツ</t>
    </rPh>
    <rPh sb="2" eb="6">
      <t>ショウネンシゼン</t>
    </rPh>
    <rPh sb="7" eb="8">
      <t>イエ</t>
    </rPh>
    <rPh sb="12" eb="16">
      <t>リヨウジッセキ</t>
    </rPh>
    <rPh sb="17" eb="19">
      <t>ヒカク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</si>
  <si>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</si>
  <si>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</si>
  <si>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</si>
  <si>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</si>
  <si>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</si>
  <si>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</si>
  <si>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</si>
  <si>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</si>
  <si>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</si>
  <si>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</si>
  <si>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</si>
  <si>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</si>
  <si>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１１月末計</t>
    <rPh sb="2" eb="3">
      <t>ガツ</t>
    </rPh>
    <rPh sb="3" eb="4">
      <t>マツ</t>
    </rPh>
    <rPh sb="4" eb="5">
      <t>ケイ</t>
    </rPh>
    <phoneticPr fontId="3"/>
  </si>
  <si>
    <t>年間計</t>
    <rPh sb="0" eb="2">
      <t>ネンカン</t>
    </rPh>
    <rPh sb="2" eb="3">
      <t>ケイ</t>
    </rPh>
    <phoneticPr fontId="3"/>
  </si>
  <si>
    <t>計</t>
    <rPh sb="0" eb="1">
      <t>ケイ</t>
    </rPh>
    <phoneticPr fontId="3"/>
  </si>
  <si>
    <t>年度</t>
    <rPh sb="0" eb="2">
      <t>ネンド</t>
    </rPh>
    <phoneticPr fontId="3"/>
  </si>
  <si>
    <t>区分</t>
    <rPh sb="0" eb="2">
      <t>クブン</t>
    </rPh>
    <phoneticPr fontId="3"/>
  </si>
  <si>
    <t>状況</t>
    <rPh sb="0" eb="2">
      <t>ジョウキョウ</t>
    </rPh>
    <phoneticPr fontId="3"/>
  </si>
  <si>
    <t>6/21～8/1　まん防</t>
    <rPh sb="11" eb="12">
      <t>ボウ</t>
    </rPh>
    <phoneticPr fontId="3"/>
  </si>
  <si>
    <t>8/2～9/30　緊急事態措置</t>
    <rPh sb="9" eb="11">
      <t>キンキュウ</t>
    </rPh>
    <rPh sb="11" eb="13">
      <t>ジタイ</t>
    </rPh>
    <rPh sb="13" eb="15">
      <t>ソチ</t>
    </rPh>
    <phoneticPr fontId="3"/>
  </si>
  <si>
    <t>1/27～3/21　まん防</t>
    <rPh sb="12" eb="13">
      <t>ボウ</t>
    </rPh>
    <phoneticPr fontId="3"/>
  </si>
  <si>
    <t>3/22～　集中警戒期間</t>
    <rPh sb="6" eb="10">
      <t>シュウチュウケイカイ</t>
    </rPh>
    <rPh sb="10" eb="12">
      <t>キカン</t>
    </rPh>
    <phoneticPr fontId="3"/>
  </si>
  <si>
    <t>4/25～6/20　休所（緊急事態措置）</t>
    <rPh sb="10" eb="12">
      <t>キュウショ</t>
    </rPh>
    <rPh sb="13" eb="15">
      <t>キンキュウ</t>
    </rPh>
    <rPh sb="15" eb="17">
      <t>ジタイ</t>
    </rPh>
    <rPh sb="17" eb="19">
      <t>ソチ</t>
    </rPh>
    <phoneticPr fontId="3"/>
  </si>
  <si>
    <t>R4
H28-30
平均からの比率</t>
    <rPh sb="10" eb="12">
      <t>ヘイキン</t>
    </rPh>
    <rPh sb="15" eb="17">
      <t>ヒリツ</t>
    </rPh>
    <phoneticPr fontId="3"/>
  </si>
  <si>
    <t>宿泊</t>
    <rPh sb="0" eb="2">
      <t>シュクハク</t>
    </rPh>
    <phoneticPr fontId="3"/>
  </si>
  <si>
    <t>日帰り</t>
    <rPh sb="0" eb="2">
      <t>ヒガエ</t>
    </rPh>
    <phoneticPr fontId="3"/>
  </si>
  <si>
    <t>（参考）
R3実績</t>
    <rPh sb="1" eb="3">
      <t>サンコウ</t>
    </rPh>
    <rPh sb="7" eb="9">
      <t>ジッセキ</t>
    </rPh>
    <phoneticPr fontId="3"/>
  </si>
  <si>
    <t>月別利用者数</t>
    <rPh sb="0" eb="2">
      <t>ツキベツ</t>
    </rPh>
    <rPh sb="2" eb="6">
      <t>リヨウシャスウ</t>
    </rPh>
    <phoneticPr fontId="3"/>
  </si>
  <si>
    <t>６月末計</t>
    <rPh sb="1" eb="3">
      <t>ガツマツ</t>
    </rPh>
    <rPh sb="3" eb="4">
      <t>ケイ</t>
    </rPh>
    <phoneticPr fontId="3"/>
  </si>
  <si>
    <r>
      <t xml:space="preserve">R4実績
</t>
    </r>
    <r>
      <rPr>
        <sz val="10"/>
        <color theme="1"/>
        <rFont val="BIZ UDPゴシック"/>
        <family val="3"/>
        <charset val="128"/>
      </rPr>
      <t>※７月以降は
予約者数</t>
    </r>
    <rPh sb="2" eb="4">
      <t>ジッセキ</t>
    </rPh>
    <rPh sb="7" eb="8">
      <t>ガツ</t>
    </rPh>
    <rPh sb="8" eb="10">
      <t>イコウ</t>
    </rPh>
    <rPh sb="12" eb="15">
      <t>ヨヤクシャ</t>
    </rPh>
    <rPh sb="15" eb="16">
      <t>スウ</t>
    </rPh>
    <phoneticPr fontId="3"/>
  </si>
  <si>
    <t>資料５</t>
    <rPh sb="0" eb="2">
      <t>シリョウ</t>
    </rPh>
    <phoneticPr fontId="3"/>
  </si>
  <si>
    <r>
      <t xml:space="preserve">H28～
H30
平均
</t>
    </r>
    <r>
      <rPr>
        <sz val="9"/>
        <color theme="1"/>
        <rFont val="BIZ UDPゴシック"/>
        <family val="3"/>
        <charset val="128"/>
      </rPr>
      <t>（休所等コロナの影響がない直近３年）</t>
    </r>
    <rPh sb="9" eb="11">
      <t>ヘイキン</t>
    </rPh>
    <rPh sb="13" eb="15">
      <t>キュウショ</t>
    </rPh>
    <rPh sb="15" eb="16">
      <t>トウ</t>
    </rPh>
    <rPh sb="20" eb="22">
      <t>エイキョウ</t>
    </rPh>
    <rPh sb="25" eb="27">
      <t>チョッキン</t>
    </rPh>
    <rPh sb="28" eb="29">
      <t>ネン</t>
    </rPh>
    <phoneticPr fontId="3"/>
  </si>
  <si>
    <t>（参考）
R２実績</t>
    <rPh sb="1" eb="3">
      <t>サンコウ</t>
    </rPh>
    <rPh sb="7" eb="9">
      <t>ジッセキ</t>
    </rPh>
    <phoneticPr fontId="3"/>
  </si>
  <si>
    <t>1/14～3/7　緊急事態措置</t>
    <rPh sb="9" eb="13">
      <t>キンキュウジタイ</t>
    </rPh>
    <rPh sb="13" eb="15">
      <t>ソチ</t>
    </rPh>
    <phoneticPr fontId="3"/>
  </si>
  <si>
    <t>8/6以降　イエローステージ</t>
    <rPh sb="3" eb="5">
      <t>イコウ</t>
    </rPh>
    <phoneticPr fontId="3"/>
  </si>
  <si>
    <t>12/4以降　レッドステージ</t>
    <rPh sb="4" eb="6">
      <t>イコウ</t>
    </rPh>
    <phoneticPr fontId="3"/>
  </si>
  <si>
    <r>
      <t xml:space="preserve">3/5～5/21　休所
</t>
    </r>
    <r>
      <rPr>
        <sz val="8"/>
        <color theme="1"/>
        <rFont val="BIZ UDPゴシック"/>
        <family val="3"/>
        <charset val="128"/>
      </rPr>
      <t>(4/7～5/31　緊急事態措置)</t>
    </r>
    <rPh sb="9" eb="11">
      <t>キュウショ</t>
    </rPh>
    <phoneticPr fontId="3"/>
  </si>
  <si>
    <t>7/22～１月
go to トラベル</t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</si>
</sst>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2" fillId="0" borderId="23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vertical="center"/>
    </xf>
    <xf numFmtId="38" fontId="2" fillId="2" borderId="5" xfId="1" applyFont="1" applyFill="1" applyBorder="1" applyAlignment="1">
      <alignment vertical="center"/>
    </xf>
    <xf numFmtId="38" fontId="2" fillId="2" borderId="6" xfId="1" applyFont="1" applyFill="1" applyBorder="1" applyAlignment="1">
      <alignment vertical="center"/>
    </xf>
    <xf numFmtId="38" fontId="2" fillId="2" borderId="17" xfId="1" applyFont="1" applyFill="1" applyBorder="1" applyAlignment="1">
      <alignment vertical="center"/>
    </xf>
    <xf numFmtId="38" fontId="2" fillId="2" borderId="20" xfId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vertical="center"/>
    </xf>
    <xf numFmtId="38" fontId="2" fillId="2" borderId="16" xfId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38" fontId="2" fillId="0" borderId="30" xfId="1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38" fontId="2" fillId="0" borderId="32" xfId="1" applyFont="1" applyBorder="1" applyAlignment="1">
      <alignment vertical="center"/>
    </xf>
    <xf numFmtId="38" fontId="2" fillId="2" borderId="33" xfId="1" applyFont="1" applyFill="1" applyBorder="1" applyAlignment="1">
      <alignment vertical="center"/>
    </xf>
    <xf numFmtId="38" fontId="2" fillId="2" borderId="34" xfId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176" fontId="2" fillId="0" borderId="23" xfId="2" applyNumberFormat="1" applyFont="1" applyBorder="1" applyAlignment="1">
      <alignment vertical="center"/>
    </xf>
    <xf numFmtId="176" fontId="2" fillId="0" borderId="24" xfId="2" applyNumberFormat="1" applyFont="1" applyBorder="1" applyAlignment="1">
      <alignment vertical="center"/>
    </xf>
    <xf numFmtId="176" fontId="2" fillId="0" borderId="7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vertical="center"/>
    </xf>
    <xf numFmtId="176" fontId="2" fillId="2" borderId="4" xfId="2" applyNumberFormat="1" applyFont="1" applyFill="1" applyBorder="1" applyAlignment="1">
      <alignment vertical="center"/>
    </xf>
    <xf numFmtId="176" fontId="2" fillId="2" borderId="5" xfId="2" applyNumberFormat="1" applyFont="1" applyFill="1" applyBorder="1" applyAlignment="1">
      <alignment vertical="center"/>
    </xf>
    <xf numFmtId="176" fontId="2" fillId="0" borderId="21" xfId="2" applyNumberFormat="1" applyFont="1" applyBorder="1" applyAlignment="1">
      <alignment vertical="center"/>
    </xf>
    <xf numFmtId="176" fontId="2" fillId="2" borderId="26" xfId="2" applyNumberFormat="1" applyFont="1" applyFill="1" applyBorder="1" applyAlignment="1">
      <alignment vertical="center"/>
    </xf>
    <xf numFmtId="176" fontId="2" fillId="0" borderId="8" xfId="2" applyNumberFormat="1" applyFont="1" applyBorder="1" applyAlignment="1">
      <alignment vertical="center"/>
    </xf>
    <xf numFmtId="176" fontId="2" fillId="2" borderId="19" xfId="2" applyNumberFormat="1" applyFont="1" applyFill="1" applyBorder="1" applyAlignment="1">
      <alignment vertical="center"/>
    </xf>
    <xf numFmtId="176" fontId="2" fillId="2" borderId="6" xfId="2" applyNumberFormat="1" applyFont="1" applyFill="1" applyBorder="1" applyAlignment="1">
      <alignment vertical="center"/>
    </xf>
    <xf numFmtId="176" fontId="2" fillId="2" borderId="20" xfId="2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38" fontId="2" fillId="0" borderId="23" xfId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2" borderId="14" xfId="1" applyFont="1" applyFill="1" applyBorder="1" applyAlignment="1">
      <alignment vertical="center"/>
    </xf>
    <xf numFmtId="38" fontId="2" fillId="2" borderId="39" xfId="1" applyFont="1" applyFill="1" applyBorder="1" applyAlignment="1">
      <alignment vertical="center"/>
    </xf>
    <xf numFmtId="38" fontId="2" fillId="2" borderId="40" xfId="1" applyFont="1" applyFill="1" applyBorder="1" applyAlignment="1">
      <alignment vertical="center"/>
    </xf>
    <xf numFmtId="38" fontId="2" fillId="2" borderId="41" xfId="1" applyFont="1" applyFill="1" applyBorder="1" applyAlignment="1">
      <alignment vertical="center"/>
    </xf>
    <xf numFmtId="176" fontId="2" fillId="0" borderId="22" xfId="2" applyNumberFormat="1" applyFont="1" applyBorder="1" applyAlignment="1">
      <alignment vertical="center"/>
    </xf>
    <xf numFmtId="176" fontId="2" fillId="0" borderId="13" xfId="2" applyNumberFormat="1" applyFont="1" applyBorder="1" applyAlignment="1">
      <alignment vertical="center"/>
    </xf>
    <xf numFmtId="176" fontId="2" fillId="2" borderId="14" xfId="2" applyNumberFormat="1" applyFont="1" applyFill="1" applyBorder="1" applyAlignment="1">
      <alignment vertical="center"/>
    </xf>
    <xf numFmtId="176" fontId="2" fillId="2" borderId="39" xfId="2" applyNumberFormat="1" applyFont="1" applyFill="1" applyBorder="1" applyAlignment="1">
      <alignment vertical="center"/>
    </xf>
    <xf numFmtId="176" fontId="2" fillId="2" borderId="40" xfId="2" applyNumberFormat="1" applyFont="1" applyFill="1" applyBorder="1" applyAlignment="1">
      <alignment vertical="center"/>
    </xf>
    <xf numFmtId="176" fontId="2" fillId="2" borderId="41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38" fontId="2" fillId="0" borderId="29" xfId="1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38" fontId="2" fillId="0" borderId="44" xfId="1" applyFont="1" applyBorder="1" applyAlignment="1">
      <alignment vertical="center"/>
    </xf>
    <xf numFmtId="38" fontId="2" fillId="0" borderId="45" xfId="1" applyFont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176" fontId="2" fillId="0" borderId="25" xfId="2" applyNumberFormat="1" applyFont="1" applyBorder="1" applyAlignment="1">
      <alignment vertical="center"/>
    </xf>
    <xf numFmtId="176" fontId="2" fillId="0" borderId="16" xfId="2" applyNumberFormat="1" applyFont="1" applyBorder="1" applyAlignment="1">
      <alignment vertical="center"/>
    </xf>
    <xf numFmtId="176" fontId="2" fillId="2" borderId="17" xfId="2" applyNumberFormat="1" applyFont="1" applyFill="1" applyBorder="1" applyAlignment="1">
      <alignment vertical="center"/>
    </xf>
    <xf numFmtId="38" fontId="2" fillId="0" borderId="47" xfId="1" applyFont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shrinkToFit="1"/>
    </xf>
    <xf numFmtId="38" fontId="2" fillId="2" borderId="49" xfId="1" applyFont="1" applyFill="1" applyBorder="1" applyAlignment="1">
      <alignment vertical="center"/>
    </xf>
    <xf numFmtId="0" fontId="2" fillId="0" borderId="36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2" fillId="0" borderId="53" xfId="0" applyFont="1" applyBorder="1" applyAlignment="1">
      <alignment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view="pageBreakPreview" topLeftCell="A4" zoomScale="60" zoomScaleNormal="100" workbookViewId="0">
      <selection activeCell="G15" sqref="G15"/>
    </sheetView>
  </sheetViews>
  <sheetFormatPr defaultRowHeight="29.25" customHeight="1" x14ac:dyDescent="0.4"/>
  <cols>
    <col min="1" max="1" width="10.875" style="1" customWidth="1"/>
    <col min="2" max="2" width="9" style="1"/>
    <col min="3" max="5" width="9.125" style="1" bestFit="1" customWidth="1"/>
    <col min="6" max="6" width="9.125" style="1" customWidth="1"/>
    <col min="7" max="11" width="9.125" style="1" bestFit="1" customWidth="1"/>
    <col min="12" max="12" width="9.25" style="1" bestFit="1" customWidth="1"/>
    <col min="13" max="13" width="9.5" style="1" bestFit="1" customWidth="1"/>
    <col min="14" max="16" width="9.25" style="1" bestFit="1" customWidth="1"/>
    <col min="17" max="17" width="9.375" style="1" bestFit="1" customWidth="1"/>
    <col min="18" max="16384" width="9" style="1"/>
  </cols>
  <sheetData>
    <row r="1" spans="1:17" ht="29.25" customHeight="1" thickBot="1" x14ac:dyDescent="0.45">
      <c r="A1" s="69" t="s">
        <v>0</v>
      </c>
      <c r="P1" s="83" t="s">
        <v>31</v>
      </c>
      <c r="Q1" s="84"/>
    </row>
    <row r="2" spans="1:17" ht="20.25" customHeight="1" x14ac:dyDescent="0.4"/>
    <row r="3" spans="1:17" ht="29.25" customHeight="1" thickBot="1" x14ac:dyDescent="0.45">
      <c r="A3" s="1" t="s">
        <v>28</v>
      </c>
    </row>
    <row r="4" spans="1:17" s="2" customFormat="1" ht="29.25" customHeight="1" thickBot="1" x14ac:dyDescent="0.45">
      <c r="A4" s="3" t="s">
        <v>16</v>
      </c>
      <c r="B4" s="6" t="s">
        <v>17</v>
      </c>
      <c r="C4" s="3" t="s">
        <v>1</v>
      </c>
      <c r="D4" s="4" t="s">
        <v>2</v>
      </c>
      <c r="E4" s="6" t="s">
        <v>3</v>
      </c>
      <c r="F4" s="79" t="s">
        <v>29</v>
      </c>
      <c r="G4" s="71" t="s">
        <v>4</v>
      </c>
      <c r="H4" s="4" t="s">
        <v>5</v>
      </c>
      <c r="I4" s="4" t="s">
        <v>6</v>
      </c>
      <c r="J4" s="4" t="s">
        <v>7</v>
      </c>
      <c r="K4" s="5" t="s">
        <v>8</v>
      </c>
      <c r="L4" s="20" t="s">
        <v>13</v>
      </c>
      <c r="M4" s="3" t="s">
        <v>9</v>
      </c>
      <c r="N4" s="4" t="s">
        <v>10</v>
      </c>
      <c r="O4" s="4" t="s">
        <v>11</v>
      </c>
      <c r="P4" s="5" t="s">
        <v>12</v>
      </c>
      <c r="Q4" s="23" t="s">
        <v>14</v>
      </c>
    </row>
    <row r="5" spans="1:17" ht="29.25" customHeight="1" x14ac:dyDescent="0.4">
      <c r="A5" s="87" t="s">
        <v>32</v>
      </c>
      <c r="B5" s="7" t="s">
        <v>25</v>
      </c>
      <c r="C5" s="8">
        <v>6888</v>
      </c>
      <c r="D5" s="9">
        <v>8374</v>
      </c>
      <c r="E5" s="57">
        <v>7233</v>
      </c>
      <c r="F5" s="60">
        <f>SUM(C5:E5)</f>
        <v>22495</v>
      </c>
      <c r="G5" s="72">
        <v>5559</v>
      </c>
      <c r="H5" s="9">
        <v>8329</v>
      </c>
      <c r="I5" s="9">
        <v>4161</v>
      </c>
      <c r="J5" s="9">
        <v>3618</v>
      </c>
      <c r="K5" s="10">
        <v>1819</v>
      </c>
      <c r="L5" s="21">
        <f>SUM(C5:E5,G5:K5)</f>
        <v>45981</v>
      </c>
      <c r="M5" s="8">
        <v>1732</v>
      </c>
      <c r="N5" s="9">
        <v>793</v>
      </c>
      <c r="O5" s="9">
        <v>1472</v>
      </c>
      <c r="P5" s="10">
        <v>4121</v>
      </c>
      <c r="Q5" s="24">
        <f t="shared" ref="Q5:Q6" si="0">SUM(L5:P5)</f>
        <v>54099</v>
      </c>
    </row>
    <row r="6" spans="1:17" ht="29.25" customHeight="1" x14ac:dyDescent="0.4">
      <c r="A6" s="88"/>
      <c r="B6" s="50" t="s">
        <v>26</v>
      </c>
      <c r="C6" s="11">
        <v>6839</v>
      </c>
      <c r="D6" s="12">
        <v>8790</v>
      </c>
      <c r="E6" s="58">
        <v>6562</v>
      </c>
      <c r="F6" s="61">
        <f>SUM(C6:E6)</f>
        <v>22191</v>
      </c>
      <c r="G6" s="73">
        <v>3814</v>
      </c>
      <c r="H6" s="12">
        <v>2826</v>
      </c>
      <c r="I6" s="12">
        <v>3211</v>
      </c>
      <c r="J6" s="12">
        <v>3470</v>
      </c>
      <c r="K6" s="13">
        <v>2636</v>
      </c>
      <c r="L6" s="22">
        <f>SUM(C6:E6,G6:K6)</f>
        <v>38148</v>
      </c>
      <c r="M6" s="11">
        <v>960</v>
      </c>
      <c r="N6" s="12">
        <v>691</v>
      </c>
      <c r="O6" s="12">
        <v>825</v>
      </c>
      <c r="P6" s="13">
        <v>1669</v>
      </c>
      <c r="Q6" s="25">
        <f t="shared" si="0"/>
        <v>42293</v>
      </c>
    </row>
    <row r="7" spans="1:17" ht="29.25" customHeight="1" thickBot="1" x14ac:dyDescent="0.45">
      <c r="A7" s="89"/>
      <c r="B7" s="14" t="s">
        <v>15</v>
      </c>
      <c r="C7" s="15">
        <f t="shared" ref="C7:Q7" si="1">SUM(C5:C6)</f>
        <v>13727</v>
      </c>
      <c r="D7" s="16">
        <f t="shared" si="1"/>
        <v>17164</v>
      </c>
      <c r="E7" s="59">
        <f t="shared" si="1"/>
        <v>13795</v>
      </c>
      <c r="F7" s="62">
        <f t="shared" si="1"/>
        <v>44686</v>
      </c>
      <c r="G7" s="74">
        <f t="shared" si="1"/>
        <v>9373</v>
      </c>
      <c r="H7" s="16">
        <f t="shared" si="1"/>
        <v>11155</v>
      </c>
      <c r="I7" s="16">
        <f t="shared" si="1"/>
        <v>7372</v>
      </c>
      <c r="J7" s="16">
        <f t="shared" si="1"/>
        <v>7088</v>
      </c>
      <c r="K7" s="17">
        <f t="shared" si="1"/>
        <v>4455</v>
      </c>
      <c r="L7" s="18">
        <f t="shared" si="1"/>
        <v>84129</v>
      </c>
      <c r="M7" s="15">
        <f t="shared" si="1"/>
        <v>2692</v>
      </c>
      <c r="N7" s="16">
        <f t="shared" si="1"/>
        <v>1484</v>
      </c>
      <c r="O7" s="16">
        <f t="shared" si="1"/>
        <v>2297</v>
      </c>
      <c r="P7" s="17">
        <f t="shared" si="1"/>
        <v>5790</v>
      </c>
      <c r="Q7" s="19">
        <f t="shared" si="1"/>
        <v>96392</v>
      </c>
    </row>
    <row r="8" spans="1:17" ht="29.25" customHeight="1" x14ac:dyDescent="0.4">
      <c r="A8" s="87" t="s">
        <v>30</v>
      </c>
      <c r="B8" s="7" t="s">
        <v>25</v>
      </c>
      <c r="C8" s="8">
        <v>4175</v>
      </c>
      <c r="D8" s="9">
        <v>7160</v>
      </c>
      <c r="E8" s="57">
        <v>5959</v>
      </c>
      <c r="F8" s="60">
        <f t="shared" ref="F8:F9" si="2">SUM(C8:E8)</f>
        <v>17294</v>
      </c>
      <c r="G8" s="72">
        <v>5665</v>
      </c>
      <c r="H8" s="9">
        <v>6294</v>
      </c>
      <c r="I8" s="9">
        <v>3484</v>
      </c>
      <c r="J8" s="9">
        <v>2979</v>
      </c>
      <c r="K8" s="57">
        <v>717</v>
      </c>
      <c r="L8" s="60">
        <f t="shared" ref="L8:L9" si="3">SUM(C8:E8,G8:K8)</f>
        <v>36433</v>
      </c>
      <c r="M8" s="51">
        <v>403</v>
      </c>
      <c r="N8" s="52">
        <v>154</v>
      </c>
      <c r="O8" s="52">
        <v>52</v>
      </c>
      <c r="P8" s="53">
        <v>2159</v>
      </c>
      <c r="Q8" s="24">
        <f t="shared" ref="Q8:Q9" si="4">SUM(L8:P8)</f>
        <v>39201</v>
      </c>
    </row>
    <row r="9" spans="1:17" ht="29.25" customHeight="1" x14ac:dyDescent="0.4">
      <c r="A9" s="88"/>
      <c r="B9" s="50" t="s">
        <v>26</v>
      </c>
      <c r="C9" s="11">
        <v>3580</v>
      </c>
      <c r="D9" s="12">
        <v>8128</v>
      </c>
      <c r="E9" s="58">
        <v>5536</v>
      </c>
      <c r="F9" s="61">
        <f t="shared" si="2"/>
        <v>17244</v>
      </c>
      <c r="G9" s="73">
        <v>2887</v>
      </c>
      <c r="H9" s="12">
        <v>1055</v>
      </c>
      <c r="I9" s="12">
        <v>961</v>
      </c>
      <c r="J9" s="12">
        <v>994</v>
      </c>
      <c r="K9" s="58">
        <v>808</v>
      </c>
      <c r="L9" s="61">
        <f t="shared" si="3"/>
        <v>23949</v>
      </c>
      <c r="M9" s="54">
        <v>250</v>
      </c>
      <c r="N9" s="55">
        <v>230</v>
      </c>
      <c r="O9" s="55">
        <v>200</v>
      </c>
      <c r="P9" s="56">
        <v>280</v>
      </c>
      <c r="Q9" s="25">
        <f t="shared" si="4"/>
        <v>24909</v>
      </c>
    </row>
    <row r="10" spans="1:17" ht="29.25" customHeight="1" thickBot="1" x14ac:dyDescent="0.45">
      <c r="A10" s="89"/>
      <c r="B10" s="14" t="s">
        <v>15</v>
      </c>
      <c r="C10" s="15">
        <f t="shared" ref="C10:F10" si="5">SUM(C8:C9)</f>
        <v>7755</v>
      </c>
      <c r="D10" s="16">
        <f t="shared" si="5"/>
        <v>15288</v>
      </c>
      <c r="E10" s="59">
        <f t="shared" si="5"/>
        <v>11495</v>
      </c>
      <c r="F10" s="62">
        <f t="shared" si="5"/>
        <v>34538</v>
      </c>
      <c r="G10" s="74">
        <f t="shared" ref="G10:Q10" si="6">SUM(G8:G9)</f>
        <v>8552</v>
      </c>
      <c r="H10" s="16">
        <f t="shared" si="6"/>
        <v>7349</v>
      </c>
      <c r="I10" s="16">
        <f t="shared" si="6"/>
        <v>4445</v>
      </c>
      <c r="J10" s="16">
        <f t="shared" si="6"/>
        <v>3973</v>
      </c>
      <c r="K10" s="59">
        <f t="shared" si="6"/>
        <v>1525</v>
      </c>
      <c r="L10" s="62">
        <f t="shared" si="6"/>
        <v>60382</v>
      </c>
      <c r="M10" s="15">
        <f t="shared" si="6"/>
        <v>653</v>
      </c>
      <c r="N10" s="16">
        <f t="shared" si="6"/>
        <v>384</v>
      </c>
      <c r="O10" s="16">
        <f t="shared" si="6"/>
        <v>252</v>
      </c>
      <c r="P10" s="17">
        <f t="shared" si="6"/>
        <v>2439</v>
      </c>
      <c r="Q10" s="19">
        <f t="shared" si="6"/>
        <v>64110</v>
      </c>
    </row>
    <row r="11" spans="1:17" ht="29.25" customHeight="1" x14ac:dyDescent="0.4">
      <c r="A11" s="87" t="s">
        <v>24</v>
      </c>
      <c r="B11" s="7" t="s">
        <v>25</v>
      </c>
      <c r="C11" s="38">
        <f t="shared" ref="C11:Q11" si="7">C8/C5</f>
        <v>0.60612659698025551</v>
      </c>
      <c r="D11" s="39">
        <f t="shared" si="7"/>
        <v>0.85502746596608548</v>
      </c>
      <c r="E11" s="63">
        <f t="shared" si="7"/>
        <v>0.82386285082261856</v>
      </c>
      <c r="F11" s="66">
        <f t="shared" ref="F11" si="8">F8/F5</f>
        <v>0.76879306512558343</v>
      </c>
      <c r="G11" s="75">
        <f t="shared" si="7"/>
        <v>1.0190681777298076</v>
      </c>
      <c r="H11" s="63">
        <f t="shared" si="7"/>
        <v>0.75567294993396561</v>
      </c>
      <c r="I11" s="63">
        <f t="shared" si="7"/>
        <v>0.83729872626772406</v>
      </c>
      <c r="J11" s="63">
        <f t="shared" si="7"/>
        <v>0.8233830845771144</v>
      </c>
      <c r="K11" s="63">
        <f t="shared" si="7"/>
        <v>0.39417262231995603</v>
      </c>
      <c r="L11" s="66">
        <f t="shared" si="7"/>
        <v>0.79234901372305955</v>
      </c>
      <c r="M11" s="38">
        <f t="shared" si="7"/>
        <v>0.23267898383371824</v>
      </c>
      <c r="N11" s="39">
        <f t="shared" si="7"/>
        <v>0.19419924337957126</v>
      </c>
      <c r="O11" s="39">
        <f t="shared" si="7"/>
        <v>3.5326086956521736E-2</v>
      </c>
      <c r="P11" s="44">
        <f t="shared" si="7"/>
        <v>0.52390196554234414</v>
      </c>
      <c r="Q11" s="45">
        <f t="shared" si="7"/>
        <v>0.72461598181112408</v>
      </c>
    </row>
    <row r="12" spans="1:17" ht="29.25" customHeight="1" x14ac:dyDescent="0.4">
      <c r="A12" s="88"/>
      <c r="B12" s="50" t="s">
        <v>26</v>
      </c>
      <c r="C12" s="40">
        <f t="shared" ref="C12:Q12" si="9">C9/C6</f>
        <v>0.52346834332504755</v>
      </c>
      <c r="D12" s="41">
        <f t="shared" si="9"/>
        <v>0.92468714448236633</v>
      </c>
      <c r="E12" s="64">
        <f t="shared" si="9"/>
        <v>0.84364523011277048</v>
      </c>
      <c r="F12" s="67">
        <f t="shared" ref="F12" si="10">F9/F6</f>
        <v>0.77707178585913206</v>
      </c>
      <c r="G12" s="76">
        <f t="shared" si="9"/>
        <v>0.75694808599895125</v>
      </c>
      <c r="H12" s="64">
        <f t="shared" si="9"/>
        <v>0.37331917905166312</v>
      </c>
      <c r="I12" s="64">
        <f t="shared" si="9"/>
        <v>0.29928371223917782</v>
      </c>
      <c r="J12" s="64">
        <f t="shared" si="9"/>
        <v>0.28645533141210372</v>
      </c>
      <c r="K12" s="64">
        <f t="shared" si="9"/>
        <v>0.30652503793626706</v>
      </c>
      <c r="L12" s="67">
        <f t="shared" si="9"/>
        <v>0.62779175841459578</v>
      </c>
      <c r="M12" s="40">
        <f t="shared" si="9"/>
        <v>0.26041666666666669</v>
      </c>
      <c r="N12" s="41">
        <f t="shared" si="9"/>
        <v>0.33285094066570187</v>
      </c>
      <c r="O12" s="41">
        <f t="shared" si="9"/>
        <v>0.24242424242424243</v>
      </c>
      <c r="P12" s="46">
        <f t="shared" si="9"/>
        <v>0.1677651288196525</v>
      </c>
      <c r="Q12" s="47">
        <f t="shared" si="9"/>
        <v>0.5889627125056156</v>
      </c>
    </row>
    <row r="13" spans="1:17" ht="29.25" customHeight="1" thickBot="1" x14ac:dyDescent="0.45">
      <c r="A13" s="89"/>
      <c r="B13" s="14" t="s">
        <v>15</v>
      </c>
      <c r="C13" s="42">
        <f t="shared" ref="C13:Q13" si="11">C10/C7</f>
        <v>0.56494499890726302</v>
      </c>
      <c r="D13" s="43">
        <f t="shared" si="11"/>
        <v>0.89070146818923324</v>
      </c>
      <c r="E13" s="65">
        <f t="shared" si="11"/>
        <v>0.83327292497281624</v>
      </c>
      <c r="F13" s="68">
        <f t="shared" ref="F13" si="12">F10/F7</f>
        <v>0.77290426531799672</v>
      </c>
      <c r="G13" s="77">
        <f t="shared" si="11"/>
        <v>0.91240798036914539</v>
      </c>
      <c r="H13" s="65">
        <f t="shared" si="11"/>
        <v>0.65880770954728818</v>
      </c>
      <c r="I13" s="65">
        <f t="shared" si="11"/>
        <v>0.60295713510580573</v>
      </c>
      <c r="J13" s="65">
        <f t="shared" si="11"/>
        <v>0.56052483069977421</v>
      </c>
      <c r="K13" s="65">
        <f t="shared" si="11"/>
        <v>0.34231200897867564</v>
      </c>
      <c r="L13" s="68">
        <f t="shared" si="11"/>
        <v>0.71773110342450286</v>
      </c>
      <c r="M13" s="42">
        <f t="shared" si="11"/>
        <v>0.2425705794947994</v>
      </c>
      <c r="N13" s="43">
        <f t="shared" si="11"/>
        <v>0.2587601078167116</v>
      </c>
      <c r="O13" s="43">
        <f t="shared" si="11"/>
        <v>0.10970831519373095</v>
      </c>
      <c r="P13" s="48">
        <f t="shared" si="11"/>
        <v>0.42124352331606219</v>
      </c>
      <c r="Q13" s="49">
        <f t="shared" si="11"/>
        <v>0.66509668852186898</v>
      </c>
    </row>
    <row r="14" spans="1:17" s="2" customFormat="1" ht="29.25" customHeight="1" x14ac:dyDescent="0.4">
      <c r="A14" s="90" t="s">
        <v>33</v>
      </c>
      <c r="B14" s="37" t="s">
        <v>18</v>
      </c>
      <c r="C14" s="95" t="s">
        <v>37</v>
      </c>
      <c r="D14" s="96"/>
      <c r="E14" s="97"/>
      <c r="F14" s="80"/>
      <c r="G14" s="101" t="s">
        <v>38</v>
      </c>
      <c r="H14" s="98" t="s">
        <v>35</v>
      </c>
      <c r="I14" s="99"/>
      <c r="J14" s="99"/>
      <c r="K14" s="100"/>
      <c r="L14" s="35"/>
      <c r="M14" s="32" t="s">
        <v>36</v>
      </c>
      <c r="N14" s="98" t="s">
        <v>34</v>
      </c>
      <c r="O14" s="99"/>
      <c r="P14" s="100"/>
      <c r="Q14" s="36"/>
    </row>
    <row r="15" spans="1:17" ht="29.25" customHeight="1" x14ac:dyDescent="0.4">
      <c r="A15" s="91"/>
      <c r="B15" s="26" t="s">
        <v>25</v>
      </c>
      <c r="C15" s="27">
        <v>0</v>
      </c>
      <c r="D15" s="28">
        <v>41</v>
      </c>
      <c r="E15" s="70">
        <v>209</v>
      </c>
      <c r="F15" s="81">
        <f t="shared" ref="F15:F16" si="13">SUM(C15:E15)</f>
        <v>250</v>
      </c>
      <c r="G15" s="78">
        <v>460</v>
      </c>
      <c r="H15" s="28">
        <v>889</v>
      </c>
      <c r="I15" s="28">
        <v>1387</v>
      </c>
      <c r="J15" s="28">
        <v>2639</v>
      </c>
      <c r="K15" s="29">
        <v>874</v>
      </c>
      <c r="L15" s="30">
        <f t="shared" ref="L15:L16" si="14">SUM(C15:E15,G15:K15)</f>
        <v>6499</v>
      </c>
      <c r="M15" s="27">
        <v>246</v>
      </c>
      <c r="N15" s="28">
        <v>87</v>
      </c>
      <c r="O15" s="28">
        <v>49</v>
      </c>
      <c r="P15" s="29">
        <v>647</v>
      </c>
      <c r="Q15" s="31">
        <f>SUM(L15:P15)</f>
        <v>7528</v>
      </c>
    </row>
    <row r="16" spans="1:17" ht="29.25" customHeight="1" x14ac:dyDescent="0.4">
      <c r="A16" s="91"/>
      <c r="B16" s="50" t="s">
        <v>26</v>
      </c>
      <c r="C16" s="11">
        <v>0</v>
      </c>
      <c r="D16" s="12">
        <v>190</v>
      </c>
      <c r="E16" s="58">
        <v>585</v>
      </c>
      <c r="F16" s="61">
        <f t="shared" si="13"/>
        <v>775</v>
      </c>
      <c r="G16" s="73">
        <v>1359</v>
      </c>
      <c r="H16" s="12">
        <v>1537</v>
      </c>
      <c r="I16" s="12">
        <v>1780</v>
      </c>
      <c r="J16" s="12">
        <v>4328</v>
      </c>
      <c r="K16" s="13">
        <v>4787</v>
      </c>
      <c r="L16" s="22">
        <f t="shared" si="14"/>
        <v>14566</v>
      </c>
      <c r="M16" s="11">
        <v>493</v>
      </c>
      <c r="N16" s="12">
        <v>380</v>
      </c>
      <c r="O16" s="12">
        <v>619</v>
      </c>
      <c r="P16" s="13">
        <v>1385</v>
      </c>
      <c r="Q16" s="25">
        <f>SUM(L16:P16)</f>
        <v>17443</v>
      </c>
    </row>
    <row r="17" spans="1:17" ht="29.25" customHeight="1" thickBot="1" x14ac:dyDescent="0.45">
      <c r="A17" s="92"/>
      <c r="B17" s="14" t="s">
        <v>15</v>
      </c>
      <c r="C17" s="15">
        <f>SUM(C15:C16)</f>
        <v>0</v>
      </c>
      <c r="D17" s="16">
        <f t="shared" ref="D17:Q17" si="15">SUM(D15:D16)</f>
        <v>231</v>
      </c>
      <c r="E17" s="59">
        <f t="shared" si="15"/>
        <v>794</v>
      </c>
      <c r="F17" s="62">
        <f t="shared" si="15"/>
        <v>1025</v>
      </c>
      <c r="G17" s="74">
        <f t="shared" si="15"/>
        <v>1819</v>
      </c>
      <c r="H17" s="16">
        <f t="shared" si="15"/>
        <v>2426</v>
      </c>
      <c r="I17" s="16">
        <f t="shared" si="15"/>
        <v>3167</v>
      </c>
      <c r="J17" s="16">
        <f t="shared" si="15"/>
        <v>6967</v>
      </c>
      <c r="K17" s="17">
        <f t="shared" si="15"/>
        <v>5661</v>
      </c>
      <c r="L17" s="18">
        <f t="shared" si="15"/>
        <v>21065</v>
      </c>
      <c r="M17" s="15">
        <f t="shared" si="15"/>
        <v>739</v>
      </c>
      <c r="N17" s="16">
        <f t="shared" si="15"/>
        <v>467</v>
      </c>
      <c r="O17" s="16">
        <f t="shared" si="15"/>
        <v>668</v>
      </c>
      <c r="P17" s="17">
        <f t="shared" si="15"/>
        <v>2032</v>
      </c>
      <c r="Q17" s="19">
        <f t="shared" si="15"/>
        <v>24971</v>
      </c>
    </row>
    <row r="18" spans="1:17" ht="29.25" customHeight="1" x14ac:dyDescent="0.4">
      <c r="A18" s="90" t="s">
        <v>27</v>
      </c>
      <c r="B18" s="37" t="s">
        <v>18</v>
      </c>
      <c r="C18" s="93" t="s">
        <v>23</v>
      </c>
      <c r="D18" s="94"/>
      <c r="E18" s="94"/>
      <c r="F18" s="80"/>
      <c r="G18" s="82" t="s">
        <v>19</v>
      </c>
      <c r="H18" s="85" t="s">
        <v>20</v>
      </c>
      <c r="I18" s="86"/>
      <c r="J18" s="33"/>
      <c r="K18" s="34"/>
      <c r="L18" s="35"/>
      <c r="M18" s="32"/>
      <c r="N18" s="85" t="s">
        <v>21</v>
      </c>
      <c r="O18" s="86"/>
      <c r="P18" s="34" t="s">
        <v>22</v>
      </c>
      <c r="Q18" s="36"/>
    </row>
    <row r="19" spans="1:17" ht="29.25" customHeight="1" x14ac:dyDescent="0.4">
      <c r="A19" s="91"/>
      <c r="B19" s="26" t="s">
        <v>25</v>
      </c>
      <c r="C19" s="27">
        <v>425</v>
      </c>
      <c r="D19" s="28">
        <v>0</v>
      </c>
      <c r="E19" s="70">
        <v>155</v>
      </c>
      <c r="F19" s="81">
        <f t="shared" ref="F19:F20" si="16">SUM(C19:E19)</f>
        <v>580</v>
      </c>
      <c r="G19" s="78">
        <v>2624</v>
      </c>
      <c r="H19" s="28">
        <v>1470</v>
      </c>
      <c r="I19" s="28">
        <v>294</v>
      </c>
      <c r="J19" s="28">
        <v>3772</v>
      </c>
      <c r="K19" s="29">
        <v>4220</v>
      </c>
      <c r="L19" s="30">
        <f t="shared" ref="L19:L20" si="17">SUM(C19:E19,G19:K19)</f>
        <v>12960</v>
      </c>
      <c r="M19" s="27">
        <v>1332</v>
      </c>
      <c r="N19" s="28">
        <v>496</v>
      </c>
      <c r="O19" s="28">
        <v>270</v>
      </c>
      <c r="P19" s="29">
        <v>1051</v>
      </c>
      <c r="Q19" s="31">
        <f>SUM(L19:P19)</f>
        <v>16109</v>
      </c>
    </row>
    <row r="20" spans="1:17" ht="29.25" customHeight="1" x14ac:dyDescent="0.4">
      <c r="A20" s="91"/>
      <c r="B20" s="50" t="s">
        <v>26</v>
      </c>
      <c r="C20" s="11">
        <v>550</v>
      </c>
      <c r="D20" s="12">
        <v>0</v>
      </c>
      <c r="E20" s="58">
        <v>171</v>
      </c>
      <c r="F20" s="61">
        <f t="shared" si="16"/>
        <v>721</v>
      </c>
      <c r="G20" s="73">
        <v>3249</v>
      </c>
      <c r="H20" s="12">
        <v>1417</v>
      </c>
      <c r="I20" s="12">
        <v>836</v>
      </c>
      <c r="J20" s="12">
        <v>5521</v>
      </c>
      <c r="K20" s="13">
        <v>7550</v>
      </c>
      <c r="L20" s="22">
        <f t="shared" si="17"/>
        <v>19294</v>
      </c>
      <c r="M20" s="11">
        <v>1880</v>
      </c>
      <c r="N20" s="12">
        <v>663</v>
      </c>
      <c r="O20" s="12">
        <v>620</v>
      </c>
      <c r="P20" s="13">
        <v>1597</v>
      </c>
      <c r="Q20" s="25">
        <f>SUM(L20:P20)</f>
        <v>24054</v>
      </c>
    </row>
    <row r="21" spans="1:17" ht="29.25" customHeight="1" thickBot="1" x14ac:dyDescent="0.45">
      <c r="A21" s="92"/>
      <c r="B21" s="14" t="s">
        <v>15</v>
      </c>
      <c r="C21" s="15">
        <f>SUM(C19:C20)</f>
        <v>975</v>
      </c>
      <c r="D21" s="16">
        <f t="shared" ref="D21:Q21" si="18">SUM(D19:D20)</f>
        <v>0</v>
      </c>
      <c r="E21" s="59">
        <f t="shared" si="18"/>
        <v>326</v>
      </c>
      <c r="F21" s="62">
        <f t="shared" si="18"/>
        <v>1301</v>
      </c>
      <c r="G21" s="74">
        <f t="shared" si="18"/>
        <v>5873</v>
      </c>
      <c r="H21" s="16">
        <f t="shared" si="18"/>
        <v>2887</v>
      </c>
      <c r="I21" s="16">
        <f t="shared" si="18"/>
        <v>1130</v>
      </c>
      <c r="J21" s="16">
        <f t="shared" si="18"/>
        <v>9293</v>
      </c>
      <c r="K21" s="17">
        <f t="shared" si="18"/>
        <v>11770</v>
      </c>
      <c r="L21" s="18">
        <f t="shared" si="18"/>
        <v>32254</v>
      </c>
      <c r="M21" s="15">
        <f t="shared" si="18"/>
        <v>3212</v>
      </c>
      <c r="N21" s="16">
        <f t="shared" si="18"/>
        <v>1159</v>
      </c>
      <c r="O21" s="16">
        <f t="shared" si="18"/>
        <v>890</v>
      </c>
      <c r="P21" s="17">
        <f t="shared" si="18"/>
        <v>2648</v>
      </c>
      <c r="Q21" s="19">
        <f t="shared" si="18"/>
        <v>40163</v>
      </c>
    </row>
  </sheetData>
  <mergeCells count="12">
    <mergeCell ref="A18:A21"/>
    <mergeCell ref="C18:E18"/>
    <mergeCell ref="H18:I18"/>
    <mergeCell ref="N18:O18"/>
    <mergeCell ref="C14:D14"/>
    <mergeCell ref="N14:P14"/>
    <mergeCell ref="H14:K14"/>
    <mergeCell ref="P1:Q1"/>
    <mergeCell ref="A5:A7"/>
    <mergeCell ref="A8:A10"/>
    <mergeCell ref="A14:A17"/>
    <mergeCell ref="A11:A13"/>
  </mergeCells>
  <phoneticPr fontId="3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2022-07-07T04:00:41Z</dcterms:modified>
</cp:coreProperties>
</file>