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162.24\share\seishiei_2\0企画推進グループ共有フォルダ\★★計画\H30 進捗管理票\3月19日の審議会資料\ホームページ掲載用データ一式\2 健康おおさか21\"/>
    </mc:Choice>
  </mc:AlternateContent>
  <bookViews>
    <workbookView xWindow="600" yWindow="75" windowWidth="19395" windowHeight="8055"/>
  </bookViews>
  <sheets>
    <sheet name="H30決算（見込）" sheetId="6" r:id="rId1"/>
  </sheets>
  <definedNames>
    <definedName name="_xlnm.Print_Area" localSheetId="0">'H30決算（見込）'!$A$2:$H$43</definedName>
  </definedNames>
  <calcPr calcId="162913"/>
</workbook>
</file>

<file path=xl/calcChain.xml><?xml version="1.0" encoding="utf-8"?>
<calcChain xmlns="http://schemas.openxmlformats.org/spreadsheetml/2006/main">
  <c r="G38" i="6" l="1"/>
  <c r="H38" i="6" s="1"/>
  <c r="H37" i="6"/>
  <c r="H36" i="6"/>
  <c r="G34" i="6"/>
  <c r="H34" i="6" s="1"/>
  <c r="D34" i="6"/>
  <c r="H30" i="6"/>
  <c r="H29" i="6"/>
  <c r="G28" i="6"/>
  <c r="D28" i="6"/>
  <c r="G20" i="6"/>
  <c r="H20" i="6" s="1"/>
  <c r="H18" i="6"/>
  <c r="H13" i="6"/>
  <c r="G12" i="6"/>
  <c r="H12" i="6" s="1"/>
  <c r="D11" i="6"/>
  <c r="D19" i="6" s="1"/>
  <c r="G10" i="6"/>
  <c r="G11" i="6" l="1"/>
  <c r="H11" i="6" s="1"/>
  <c r="G40" i="6"/>
  <c r="D40" i="6"/>
  <c r="D41" i="6" s="1"/>
  <c r="D21" i="6"/>
  <c r="H28" i="6"/>
  <c r="H35" i="6"/>
  <c r="H10" i="6"/>
  <c r="D42" i="6" l="1"/>
  <c r="D43" i="6" s="1"/>
  <c r="G19" i="6"/>
  <c r="G41" i="6" s="1"/>
  <c r="H41" i="6" s="1"/>
  <c r="H40" i="6"/>
  <c r="H19" i="6" l="1"/>
  <c r="G21" i="6"/>
  <c r="G42" i="6" s="1"/>
  <c r="G43" i="6" s="1"/>
  <c r="H43" i="6" s="1"/>
  <c r="H42" i="6" l="1"/>
  <c r="H21" i="6"/>
</calcChain>
</file>

<file path=xl/sharedStrings.xml><?xml version="1.0" encoding="utf-8"?>
<sst xmlns="http://schemas.openxmlformats.org/spreadsheetml/2006/main" count="43" uniqueCount="40">
  <si>
    <t>（単位：円)</t>
    <rPh sb="1" eb="3">
      <t>タンイ</t>
    </rPh>
    <rPh sb="4" eb="5">
      <t>エン</t>
    </rPh>
    <phoneticPr fontId="2"/>
  </si>
  <si>
    <t>科　　目</t>
    <rPh sb="0" eb="1">
      <t>カ</t>
    </rPh>
    <rPh sb="3" eb="4">
      <t>メ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</si>
  <si>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</si>
  <si>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摘　　　　　要</t>
    <rPh sb="0" eb="1">
      <t>テキ</t>
    </rPh>
    <rPh sb="6" eb="7">
      <t>ヨウ</t>
    </rPh>
    <phoneticPr fontId="2"/>
  </si>
  <si>
    <t>　負担金</t>
    <rPh sb="1" eb="2">
      <t>フ</t>
    </rPh>
    <rPh sb="2" eb="3">
      <t>タン</t>
    </rPh>
    <rPh sb="3" eb="4">
      <t>カネ</t>
    </rPh>
    <phoneticPr fontId="2"/>
  </si>
  <si>
    <t>　雑収入</t>
    <rPh sb="1" eb="2">
      <t>ザツ</t>
    </rPh>
    <rPh sb="2" eb="4">
      <t>シュウニュウ</t>
    </rPh>
    <phoneticPr fontId="2"/>
  </si>
  <si>
    <t>合　　計</t>
    <rPh sb="0" eb="1">
      <t>ゴウ</t>
    </rPh>
    <rPh sb="3" eb="4">
      <t>ケイ</t>
    </rPh>
    <phoneticPr fontId="2"/>
  </si>
  <si>
    <t>(単位：円)</t>
    <rPh sb="1" eb="3">
      <t>タンイ</t>
    </rPh>
    <rPh sb="4" eb="5">
      <t>エン</t>
    </rPh>
    <phoneticPr fontId="2"/>
  </si>
  <si>
    <t>　事業費</t>
    <rPh sb="1" eb="4">
      <t>ジギョウヒ</t>
    </rPh>
    <phoneticPr fontId="2"/>
  </si>
  <si>
    <t>　事務費</t>
    <rPh sb="1" eb="2">
      <t>コト</t>
    </rPh>
    <rPh sb="2" eb="3">
      <t>ツトム</t>
    </rPh>
    <rPh sb="3" eb="4">
      <t>ヒ</t>
    </rPh>
    <phoneticPr fontId="2"/>
  </si>
  <si>
    <t>役務費（郵送料等）</t>
    <rPh sb="0" eb="2">
      <t>エキム</t>
    </rPh>
    <rPh sb="2" eb="3">
      <t>ヒ</t>
    </rPh>
    <rPh sb="4" eb="8">
      <t>ユウソウリョウトウ</t>
    </rPh>
    <phoneticPr fontId="2"/>
  </si>
  <si>
    <t>健康おおさか21推進府民会議活動費</t>
    <rPh sb="0" eb="2">
      <t>ケンコウ</t>
    </rPh>
    <rPh sb="8" eb="10">
      <t>スイシン</t>
    </rPh>
    <rPh sb="10" eb="12">
      <t>フミン</t>
    </rPh>
    <rPh sb="12" eb="14">
      <t>カイギ</t>
    </rPh>
    <rPh sb="14" eb="16">
      <t>カツドウ</t>
    </rPh>
    <rPh sb="16" eb="17">
      <t>ヒ</t>
    </rPh>
    <phoneticPr fontId="2"/>
  </si>
  <si>
    <t>　　　　　</t>
    <phoneticPr fontId="2"/>
  </si>
  <si>
    <t>　　　【　収   入　】</t>
    <rPh sb="5" eb="6">
      <t>オサム</t>
    </rPh>
    <rPh sb="9" eb="10">
      <t>イリ</t>
    </rPh>
    <phoneticPr fontId="2"/>
  </si>
  <si>
    <t>当　初　予　算</t>
    <rPh sb="0" eb="1">
      <t>トウ</t>
    </rPh>
    <rPh sb="2" eb="3">
      <t>ショ</t>
    </rPh>
    <rPh sb="4" eb="5">
      <t>ヨ</t>
    </rPh>
    <rPh sb="6" eb="7">
      <t>ザン</t>
    </rPh>
    <phoneticPr fontId="2"/>
  </si>
  <si>
    <t>比較増減</t>
    <rPh sb="0" eb="2">
      <t>ヒカク</t>
    </rPh>
    <rPh sb="2" eb="4">
      <t>ゾウゲン</t>
    </rPh>
    <phoneticPr fontId="2"/>
  </si>
  <si>
    <t>予 算 額</t>
    <rPh sb="0" eb="1">
      <t>ヨ</t>
    </rPh>
    <rPh sb="2" eb="3">
      <t>ザン</t>
    </rPh>
    <rPh sb="4" eb="5">
      <t>ガク</t>
    </rPh>
    <phoneticPr fontId="2"/>
  </si>
  <si>
    <t>摘　　　　要</t>
    <rPh sb="0" eb="1">
      <t>テキ</t>
    </rPh>
    <rPh sb="5" eb="6">
      <t>ヨウ</t>
    </rPh>
    <phoneticPr fontId="2"/>
  </si>
  <si>
    <t>大阪府　　　　　　　　　　　　　　　　</t>
    <rPh sb="0" eb="3">
      <t>オオサカフ</t>
    </rPh>
    <phoneticPr fontId="2"/>
  </si>
  <si>
    <t>　協賛金等</t>
    <rPh sb="1" eb="3">
      <t>キョウサン</t>
    </rPh>
    <rPh sb="3" eb="4">
      <t>キン</t>
    </rPh>
    <rPh sb="4" eb="5">
      <t>トウ</t>
    </rPh>
    <phoneticPr fontId="2"/>
  </si>
  <si>
    <t xml:space="preserve">公益財団法人大同生命厚生事業団　　　　　　　　　 </t>
    <rPh sb="0" eb="2">
      <t>コウエキ</t>
    </rPh>
    <rPh sb="2" eb="4">
      <t>ザイダン</t>
    </rPh>
    <rPh sb="4" eb="6">
      <t>ホウジン</t>
    </rPh>
    <rPh sb="6" eb="8">
      <t>ダイドウ</t>
    </rPh>
    <rPh sb="8" eb="10">
      <t>セイメイ</t>
    </rPh>
    <rPh sb="10" eb="12">
      <t>コウセイ</t>
    </rPh>
    <rPh sb="12" eb="15">
      <t>ジギョウダン</t>
    </rPh>
    <phoneticPr fontId="2"/>
  </si>
  <si>
    <t>今年度収入額(A)</t>
    <rPh sb="0" eb="3">
      <t>コンネンド</t>
    </rPh>
    <rPh sb="3" eb="5">
      <t>シュウニュウ</t>
    </rPh>
    <rPh sb="5" eb="6">
      <t>ガク</t>
    </rPh>
    <phoneticPr fontId="2"/>
  </si>
  <si>
    <t>前年度繰越金</t>
    <rPh sb="2" eb="3">
      <t>ド</t>
    </rPh>
    <rPh sb="5" eb="6">
      <t>キン</t>
    </rPh>
    <phoneticPr fontId="2"/>
  </si>
  <si>
    <t>　　　【　支   出　】　</t>
    <rPh sb="5" eb="6">
      <t>ササ</t>
    </rPh>
    <rPh sb="9" eb="10">
      <t>デ</t>
    </rPh>
    <phoneticPr fontId="2"/>
  </si>
  <si>
    <t>需用費（消耗品等）　</t>
    <rPh sb="0" eb="3">
      <t>ジュヨウヒ</t>
    </rPh>
    <rPh sb="4" eb="6">
      <t>ショウモウ</t>
    </rPh>
    <rPh sb="6" eb="7">
      <t>ヒン</t>
    </rPh>
    <rPh sb="7" eb="8">
      <t>トウ</t>
    </rPh>
    <phoneticPr fontId="2"/>
  </si>
  <si>
    <t>使用料及び賃借料（会場使用料）</t>
    <rPh sb="0" eb="3">
      <t>シヨウリョウ</t>
    </rPh>
    <rPh sb="3" eb="4">
      <t>オヨ</t>
    </rPh>
    <rPh sb="5" eb="8">
      <t>チンシャクリョウ</t>
    </rPh>
    <rPh sb="9" eb="11">
      <t>カイジョウ</t>
    </rPh>
    <rPh sb="11" eb="14">
      <t>シヨウリョウ</t>
    </rPh>
    <phoneticPr fontId="2"/>
  </si>
  <si>
    <t>ホームページ管理費</t>
    <rPh sb="6" eb="8">
      <t>カンリ</t>
    </rPh>
    <rPh sb="8" eb="9">
      <t>ヒ</t>
    </rPh>
    <phoneticPr fontId="2"/>
  </si>
  <si>
    <t>今年度支出額(B)</t>
    <rPh sb="0" eb="3">
      <t>コンネンド</t>
    </rPh>
    <rPh sb="3" eb="5">
      <t>シシュツ</t>
    </rPh>
    <rPh sb="5" eb="6">
      <t>ガク</t>
    </rPh>
    <phoneticPr fontId="2"/>
  </si>
  <si>
    <t>今年度収支差額
(A)-(B)</t>
    <rPh sb="0" eb="3">
      <t>コンネンド</t>
    </rPh>
    <rPh sb="3" eb="5">
      <t>シュウシ</t>
    </rPh>
    <rPh sb="5" eb="6">
      <t>サ</t>
    </rPh>
    <rPh sb="6" eb="7">
      <t>ガク</t>
    </rPh>
    <phoneticPr fontId="2"/>
  </si>
  <si>
    <r>
      <t xml:space="preserve">予備費
</t>
    </r>
    <r>
      <rPr>
        <sz val="11"/>
        <color theme="1"/>
        <rFont val="ＭＳ Ｐ明朝"/>
        <family val="1"/>
        <charset val="128"/>
      </rPr>
      <t>(翌年度繰越金)</t>
    </r>
    <rPh sb="0" eb="3">
      <t>ヨビヒ</t>
    </rPh>
    <rPh sb="5" eb="7">
      <t>ヨクネン</t>
    </rPh>
    <rPh sb="7" eb="8">
      <t>ド</t>
    </rPh>
    <rPh sb="8" eb="10">
      <t>クリコシ</t>
    </rPh>
    <rPh sb="10" eb="11">
      <t>キン</t>
    </rPh>
    <phoneticPr fontId="2"/>
  </si>
  <si>
    <t>健康おおさか２１推進府民会議　決算見込み報告</t>
    <rPh sb="17" eb="19">
      <t>ミコ</t>
    </rPh>
    <rPh sb="20" eb="22">
      <t>ホウコク</t>
    </rPh>
    <phoneticPr fontId="2"/>
  </si>
  <si>
    <t>収入額</t>
    <rPh sb="0" eb="2">
      <t>シュウニュウ</t>
    </rPh>
    <rPh sb="2" eb="3">
      <t>ガク</t>
    </rPh>
    <phoneticPr fontId="2"/>
  </si>
  <si>
    <t>預金利息、印税　等</t>
    <rPh sb="5" eb="7">
      <t>インゼイ</t>
    </rPh>
    <phoneticPr fontId="2"/>
  </si>
  <si>
    <t>　</t>
    <phoneticPr fontId="2"/>
  </si>
  <si>
    <t>当　初　予　算</t>
    <phoneticPr fontId="2"/>
  </si>
  <si>
    <t>支出額</t>
    <rPh sb="0" eb="2">
      <t>シシュツ</t>
    </rPh>
    <phoneticPr fontId="2"/>
  </si>
  <si>
    <t>その他企業</t>
    <rPh sb="2" eb="3">
      <t>ホカ</t>
    </rPh>
    <rPh sb="3" eb="5">
      <t>キギョウ</t>
    </rPh>
    <phoneticPr fontId="2"/>
  </si>
  <si>
    <t>食育関連事業費（食育推進ﾈｯﾄﾜｰｸ会議への振替）</t>
    <phoneticPr fontId="2"/>
  </si>
  <si>
    <t>【資料３】</t>
    <rPh sb="1" eb="3">
      <t>シリョウ</t>
    </rPh>
    <phoneticPr fontId="2"/>
  </si>
  <si>
    <r>
      <t>予防対策検討部会活動費</t>
    </r>
    <r>
      <rPr>
        <sz val="10"/>
        <color theme="1"/>
        <rFont val="ＭＳ Ｐ明朝"/>
        <family val="1"/>
        <charset val="128"/>
      </rPr>
      <t>（健康増進普及月間Web広告）</t>
    </r>
    <rPh sb="0" eb="2">
      <t>ヨボウ</t>
    </rPh>
    <rPh sb="2" eb="4">
      <t>タイサク</t>
    </rPh>
    <rPh sb="4" eb="6">
      <t>ケントウ</t>
    </rPh>
    <rPh sb="6" eb="8">
      <t>ブカイ</t>
    </rPh>
    <rPh sb="8" eb="10">
      <t>カツドウ</t>
    </rPh>
    <rPh sb="10" eb="11">
      <t>ヒ</t>
    </rPh>
    <rPh sb="12" eb="14">
      <t>ケンコウ</t>
    </rPh>
    <rPh sb="14" eb="16">
      <t>ゾウシン</t>
    </rPh>
    <rPh sb="16" eb="18">
      <t>フキュウ</t>
    </rPh>
    <rPh sb="18" eb="20">
      <t>ゲッカン</t>
    </rPh>
    <rPh sb="23" eb="25">
      <t>コウコク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</si>
</sst>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&quot;平&quot;&quot;成&quot;###0&quot;年&quot;&quot;度&quot;\ \ \ "/>
    <numFmt numFmtId="178" formatCode="#,##0_);[Red]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8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2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4" xfId="0" applyFont="1" applyBorder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3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6" fontId="3" fillId="0" borderId="43" xfId="0" applyNumberFormat="1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176" fontId="3" fillId="0" borderId="21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41" xfId="0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24" xfId="0" applyNumberFormat="1" applyFont="1" applyBorder="1" applyAlignment="1">
      <alignment vertical="center"/>
    </xf>
    <xf numFmtId="178" fontId="3" fillId="0" borderId="9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right" vertical="center"/>
    </xf>
    <xf numFmtId="0" fontId="3" fillId="0" borderId="41" xfId="0" applyFont="1" applyBorder="1" applyAlignment="1">
      <alignment horizontal="center" vertical="center" wrapText="1"/>
    </xf>
    <xf numFmtId="3" fontId="3" fillId="0" borderId="20" xfId="0" applyNumberFormat="1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176" fontId="3" fillId="0" borderId="24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46" xfId="0" applyNumberFormat="1" applyFont="1" applyBorder="1" applyAlignment="1">
      <alignment vertical="center"/>
    </xf>
    <xf numFmtId="176" fontId="3" fillId="0" borderId="51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176" fontId="3" fillId="0" borderId="55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51" xfId="0" applyNumberFormat="1" applyFont="1" applyBorder="1" applyAlignment="1">
      <alignment vertical="center"/>
    </xf>
    <xf numFmtId="176" fontId="3" fillId="0" borderId="11" xfId="0" applyNumberFormat="1" applyFont="1" applyBorder="1" applyAlignment="1">
      <alignment vertical="center"/>
    </xf>
    <xf numFmtId="176" fontId="3" fillId="0" borderId="55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6" fillId="0" borderId="55" xfId="0" applyNumberFormat="1" applyFont="1" applyBorder="1" applyAlignment="1">
      <alignment vertical="center"/>
    </xf>
    <xf numFmtId="176" fontId="3" fillId="0" borderId="47" xfId="0" applyNumberFormat="1" applyFont="1" applyBorder="1" applyAlignment="1">
      <alignment horizontal="right" vertical="center"/>
    </xf>
    <xf numFmtId="176" fontId="3" fillId="0" borderId="33" xfId="0" applyNumberFormat="1" applyFont="1" applyBorder="1" applyAlignment="1">
      <alignment horizontal="right" vertical="center"/>
    </xf>
    <xf numFmtId="176" fontId="3" fillId="0" borderId="54" xfId="0" applyNumberFormat="1" applyFont="1" applyBorder="1" applyAlignment="1">
      <alignment horizontal="right" vertical="center"/>
    </xf>
    <xf numFmtId="176" fontId="3" fillId="0" borderId="45" xfId="0" applyNumberFormat="1" applyFont="1" applyBorder="1" applyAlignment="1">
      <alignment horizontal="right" vertical="center"/>
    </xf>
    <xf numFmtId="176" fontId="3" fillId="0" borderId="48" xfId="0" applyNumberFormat="1" applyFont="1" applyBorder="1" applyAlignment="1">
      <alignment vertical="center"/>
    </xf>
    <xf numFmtId="176" fontId="3" fillId="0" borderId="49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50" xfId="0" applyNumberFormat="1" applyFont="1" applyBorder="1" applyAlignment="1">
      <alignment horizontal="right" vertical="center"/>
    </xf>
    <xf numFmtId="176" fontId="3" fillId="0" borderId="39" xfId="0" applyNumberFormat="1" applyFont="1" applyBorder="1" applyAlignment="1">
      <alignment horizontal="right" vertical="center"/>
    </xf>
    <xf numFmtId="176" fontId="6" fillId="0" borderId="51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3" fillId="0" borderId="52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right" vertical="center"/>
    </xf>
    <xf numFmtId="176" fontId="6" fillId="0" borderId="53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176" fontId="3" fillId="0" borderId="48" xfId="0" applyNumberFormat="1" applyFont="1" applyBorder="1" applyAlignment="1">
      <alignment horizontal="right" vertical="center"/>
    </xf>
    <xf numFmtId="176" fontId="3" fillId="0" borderId="23" xfId="0" applyNumberFormat="1" applyFont="1" applyBorder="1" applyAlignment="1">
      <alignment horizontal="right" vertical="center"/>
    </xf>
    <xf numFmtId="176" fontId="3" fillId="0" borderId="14" xfId="2" applyNumberFormat="1" applyFont="1" applyBorder="1" applyAlignment="1">
      <alignment horizontal="right" vertical="center"/>
    </xf>
    <xf numFmtId="176" fontId="3" fillId="0" borderId="29" xfId="2" applyNumberFormat="1" applyFont="1" applyBorder="1" applyAlignment="1">
      <alignment horizontal="right" vertical="center"/>
    </xf>
    <xf numFmtId="176" fontId="3" fillId="0" borderId="10" xfId="2" applyNumberFormat="1" applyFont="1" applyBorder="1" applyAlignment="1">
      <alignment horizontal="right" vertical="center"/>
    </xf>
    <xf numFmtId="176" fontId="3" fillId="0" borderId="12" xfId="2" applyNumberFormat="1" applyFont="1" applyBorder="1" applyAlignment="1">
      <alignment horizontal="right" vertical="center"/>
    </xf>
    <xf numFmtId="176" fontId="3" fillId="0" borderId="40" xfId="2" applyNumberFormat="1" applyFont="1" applyBorder="1" applyAlignment="1">
      <alignment horizontal="right" vertical="center"/>
    </xf>
    <xf numFmtId="176" fontId="3" fillId="0" borderId="25" xfId="2" applyNumberFormat="1" applyFont="1" applyBorder="1" applyAlignment="1">
      <alignment horizontal="right" vertical="center"/>
    </xf>
    <xf numFmtId="176" fontId="3" fillId="0" borderId="27" xfId="2" applyNumberFormat="1" applyFont="1" applyBorder="1" applyAlignment="1">
      <alignment horizontal="right" vertical="center"/>
    </xf>
    <xf numFmtId="176" fontId="3" fillId="0" borderId="43" xfId="2" applyNumberFormat="1" applyFont="1" applyBorder="1" applyAlignment="1">
      <alignment horizontal="right" vertical="center"/>
    </xf>
    <xf numFmtId="176" fontId="3" fillId="0" borderId="21" xfId="2" applyNumberFormat="1" applyFont="1" applyBorder="1" applyAlignment="1">
      <alignment horizontal="right" vertical="center"/>
    </xf>
    <xf numFmtId="0" fontId="3" fillId="0" borderId="22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6" xfId="0" applyFont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3" fillId="0" borderId="2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3" fillId="0" borderId="3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6" fillId="0" borderId="0" xfId="0" applyFont="1" applyAlignment="1">
      <alignment vertical="center"/>
    </xf>
    <xf numFmtId="177" fontId="7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</cellXfs>
  <cellStyles count="3">
    <cellStyle name="桁区切り" xfId="2" builtinId="6"/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showGridLines="0" tabSelected="1" view="pageBreakPreview" zoomScale="85" zoomScaleNormal="80" zoomScaleSheetLayoutView="85" workbookViewId="0">
      <selection activeCell="H4" sqref="H4"/>
    </sheetView>
  </sheetViews>
  <sheetFormatPr defaultRowHeight="13.5" x14ac:dyDescent="0.15"/>
  <cols>
    <col min="1" max="1" width="1.625" style="2" customWidth="1"/>
    <col min="2" max="2" width="18.5" style="2" customWidth="1"/>
    <col min="3" max="3" width="3" style="2" customWidth="1"/>
    <col min="4" max="4" width="14.5" style="2" customWidth="1"/>
    <col min="5" max="5" width="11.75" style="2" customWidth="1"/>
    <col min="6" max="6" width="37.375" style="2" customWidth="1"/>
    <col min="7" max="8" width="13.75" style="2" customWidth="1"/>
    <col min="9" max="54" width="9.125" style="2" customWidth="1"/>
    <col min="55" max="16384" width="9" style="2"/>
  </cols>
  <sheetData>
    <row r="1" spans="1:8" s="46" customFormat="1" x14ac:dyDescent="0.15"/>
    <row r="2" spans="1:8" s="46" customFormat="1" ht="17.25" x14ac:dyDescent="0.15">
      <c r="H2" s="51" t="s">
        <v>38</v>
      </c>
    </row>
    <row r="3" spans="1:8" ht="9.75" customHeight="1" x14ac:dyDescent="0.15">
      <c r="F3" s="122" t="s">
        <v>12</v>
      </c>
      <c r="G3" s="96"/>
      <c r="H3" s="96"/>
    </row>
    <row r="4" spans="1:8" s="3" customFormat="1" ht="22.5" customHeight="1" x14ac:dyDescent="0.15">
      <c r="B4" s="123">
        <v>30</v>
      </c>
      <c r="C4" s="123"/>
      <c r="D4" s="124" t="s">
        <v>30</v>
      </c>
      <c r="E4" s="124"/>
      <c r="F4" s="124"/>
      <c r="G4" s="124"/>
      <c r="H4" s="4"/>
    </row>
    <row r="5" spans="1:8" ht="19.5" customHeight="1" x14ac:dyDescent="0.15"/>
    <row r="6" spans="1:8" ht="21" customHeight="1" x14ac:dyDescent="0.15">
      <c r="A6" s="122" t="s">
        <v>13</v>
      </c>
      <c r="B6" s="122"/>
      <c r="C6" s="122"/>
      <c r="D6" s="122"/>
      <c r="E6" s="122"/>
      <c r="F6" s="122"/>
      <c r="G6" s="122"/>
      <c r="H6" s="122"/>
    </row>
    <row r="7" spans="1:8" ht="15" thickBot="1" x14ac:dyDescent="0.2">
      <c r="G7" s="5"/>
      <c r="H7" s="5" t="s">
        <v>0</v>
      </c>
    </row>
    <row r="8" spans="1:8" ht="24" customHeight="1" x14ac:dyDescent="0.15">
      <c r="B8" s="125" t="s">
        <v>1</v>
      </c>
      <c r="C8" s="127" t="s">
        <v>14</v>
      </c>
      <c r="D8" s="128"/>
      <c r="E8" s="128"/>
      <c r="F8" s="128"/>
      <c r="G8" s="129" t="s">
        <v>31</v>
      </c>
      <c r="H8" s="131" t="s">
        <v>15</v>
      </c>
    </row>
    <row r="9" spans="1:8" ht="24" customHeight="1" thickBot="1" x14ac:dyDescent="0.2">
      <c r="B9" s="126"/>
      <c r="C9" s="133" t="s">
        <v>16</v>
      </c>
      <c r="D9" s="134"/>
      <c r="E9" s="135" t="s">
        <v>17</v>
      </c>
      <c r="F9" s="136"/>
      <c r="G9" s="130"/>
      <c r="H9" s="132"/>
    </row>
    <row r="10" spans="1:8" ht="24" customHeight="1" x14ac:dyDescent="0.15">
      <c r="A10" s="6"/>
      <c r="B10" s="7" t="s">
        <v>4</v>
      </c>
      <c r="C10" s="33"/>
      <c r="D10" s="85">
        <v>200000</v>
      </c>
      <c r="E10" s="137" t="s">
        <v>18</v>
      </c>
      <c r="F10" s="138"/>
      <c r="G10" s="73">
        <f>D10</f>
        <v>200000</v>
      </c>
      <c r="H10" s="74">
        <f>G10-D10</f>
        <v>0</v>
      </c>
    </row>
    <row r="11" spans="1:8" ht="24" customHeight="1" x14ac:dyDescent="0.15">
      <c r="A11" s="6"/>
      <c r="B11" s="9" t="s">
        <v>19</v>
      </c>
      <c r="C11" s="9"/>
      <c r="D11" s="86">
        <f>SUM(D12:D17)</f>
        <v>400000</v>
      </c>
      <c r="E11" s="139"/>
      <c r="F11" s="140"/>
      <c r="G11" s="75">
        <f>SUM(G12:G17)</f>
        <v>200000</v>
      </c>
      <c r="H11" s="76">
        <f t="shared" ref="H11:H13" si="0">G11-D11</f>
        <v>-200000</v>
      </c>
    </row>
    <row r="12" spans="1:8" ht="24" customHeight="1" x14ac:dyDescent="0.15">
      <c r="A12" s="6"/>
      <c r="B12" s="10"/>
      <c r="C12" s="10"/>
      <c r="D12" s="87">
        <v>200000</v>
      </c>
      <c r="E12" s="12" t="s">
        <v>20</v>
      </c>
      <c r="F12" s="13"/>
      <c r="G12" s="59">
        <f>D12</f>
        <v>200000</v>
      </c>
      <c r="H12" s="60">
        <f t="shared" si="0"/>
        <v>0</v>
      </c>
    </row>
    <row r="13" spans="1:8" ht="24" customHeight="1" x14ac:dyDescent="0.15">
      <c r="A13" s="6"/>
      <c r="B13" s="10"/>
      <c r="C13" s="10"/>
      <c r="D13" s="88">
        <v>200000</v>
      </c>
      <c r="E13" s="14" t="s">
        <v>36</v>
      </c>
      <c r="F13" s="15"/>
      <c r="G13" s="77">
        <v>0</v>
      </c>
      <c r="H13" s="78">
        <f t="shared" si="0"/>
        <v>-200000</v>
      </c>
    </row>
    <row r="14" spans="1:8" ht="24" customHeight="1" x14ac:dyDescent="0.15">
      <c r="A14" s="6"/>
      <c r="B14" s="10"/>
      <c r="C14" s="10"/>
      <c r="D14" s="88"/>
      <c r="E14" s="103"/>
      <c r="F14" s="104"/>
      <c r="G14" s="59"/>
      <c r="H14" s="60"/>
    </row>
    <row r="15" spans="1:8" ht="24" customHeight="1" x14ac:dyDescent="0.15">
      <c r="A15" s="6"/>
      <c r="B15" s="10"/>
      <c r="C15" s="10"/>
      <c r="D15" s="88"/>
      <c r="E15" s="11"/>
      <c r="F15" s="1"/>
      <c r="G15" s="59"/>
      <c r="H15" s="60"/>
    </row>
    <row r="16" spans="1:8" ht="24" customHeight="1" x14ac:dyDescent="0.15">
      <c r="A16" s="6"/>
      <c r="B16" s="10"/>
      <c r="C16" s="10"/>
      <c r="D16" s="88"/>
      <c r="E16" s="11"/>
      <c r="F16" s="1"/>
      <c r="G16" s="59"/>
      <c r="H16" s="60"/>
    </row>
    <row r="17" spans="1:11" ht="24" customHeight="1" x14ac:dyDescent="0.15">
      <c r="A17" s="6"/>
      <c r="B17" s="10"/>
      <c r="C17" s="10"/>
      <c r="D17" s="89"/>
      <c r="E17" s="16"/>
      <c r="F17" s="17"/>
      <c r="G17" s="79"/>
      <c r="H17" s="80"/>
    </row>
    <row r="18" spans="1:11" ht="24" customHeight="1" thickBot="1" x14ac:dyDescent="0.2">
      <c r="A18" s="6"/>
      <c r="B18" s="18" t="s">
        <v>5</v>
      </c>
      <c r="C18" s="18"/>
      <c r="D18" s="90">
        <v>500</v>
      </c>
      <c r="E18" s="19" t="s">
        <v>32</v>
      </c>
      <c r="F18" s="20"/>
      <c r="G18" s="81">
        <v>1170</v>
      </c>
      <c r="H18" s="82">
        <f t="shared" ref="H18:H21" si="1">G18-D18</f>
        <v>670</v>
      </c>
    </row>
    <row r="19" spans="1:11" ht="24" customHeight="1" thickBot="1" x14ac:dyDescent="0.2">
      <c r="A19" s="6"/>
      <c r="B19" s="21" t="s">
        <v>21</v>
      </c>
      <c r="C19" s="10"/>
      <c r="D19" s="91">
        <f>D10+D11+D18</f>
        <v>600500</v>
      </c>
      <c r="E19" s="103"/>
      <c r="F19" s="104"/>
      <c r="G19" s="59">
        <f>G10+G11+G18</f>
        <v>401170</v>
      </c>
      <c r="H19" s="60">
        <f t="shared" si="1"/>
        <v>-199330</v>
      </c>
    </row>
    <row r="20" spans="1:11" ht="24" customHeight="1" thickBot="1" x14ac:dyDescent="0.2">
      <c r="A20" s="6"/>
      <c r="B20" s="22" t="s">
        <v>22</v>
      </c>
      <c r="C20" s="34"/>
      <c r="D20" s="92">
        <v>2368317</v>
      </c>
      <c r="E20" s="120" t="s">
        <v>33</v>
      </c>
      <c r="F20" s="121"/>
      <c r="G20" s="70">
        <f>D20</f>
        <v>2368317</v>
      </c>
      <c r="H20" s="71">
        <f t="shared" si="1"/>
        <v>0</v>
      </c>
      <c r="K20" s="35"/>
    </row>
    <row r="21" spans="1:11" ht="24" customHeight="1" thickBot="1" x14ac:dyDescent="0.2">
      <c r="A21" s="6"/>
      <c r="B21" s="24" t="s">
        <v>6</v>
      </c>
      <c r="C21" s="24"/>
      <c r="D21" s="93">
        <f>SUM(D19,D20)</f>
        <v>2968817</v>
      </c>
      <c r="E21" s="94"/>
      <c r="F21" s="95"/>
      <c r="G21" s="83">
        <f>SUM(G19,G20)</f>
        <v>2769487</v>
      </c>
      <c r="H21" s="84">
        <f t="shared" si="1"/>
        <v>-199330</v>
      </c>
    </row>
    <row r="22" spans="1:11" ht="20.25" customHeight="1" x14ac:dyDescent="0.15">
      <c r="A22" s="6"/>
      <c r="B22" s="6"/>
      <c r="C22" s="6"/>
      <c r="D22" s="6"/>
      <c r="E22" s="6"/>
      <c r="F22" s="6"/>
      <c r="G22" s="6"/>
      <c r="H22" s="6"/>
    </row>
    <row r="23" spans="1:11" s="47" customFormat="1" ht="20.25" customHeight="1" x14ac:dyDescent="0.15">
      <c r="A23" s="49"/>
      <c r="B23" s="49"/>
      <c r="C23" s="49"/>
      <c r="D23" s="49"/>
      <c r="E23" s="49"/>
      <c r="F23" s="49"/>
      <c r="G23" s="49"/>
      <c r="H23" s="49"/>
    </row>
    <row r="24" spans="1:11" ht="21" customHeight="1" x14ac:dyDescent="0.15">
      <c r="A24" s="111" t="s">
        <v>23</v>
      </c>
      <c r="B24" s="111"/>
      <c r="C24" s="111"/>
      <c r="D24" s="111"/>
      <c r="E24" s="111"/>
      <c r="F24" s="111"/>
      <c r="G24" s="111"/>
      <c r="H24" s="111"/>
    </row>
    <row r="25" spans="1:11" ht="15" customHeight="1" thickBot="1" x14ac:dyDescent="0.2">
      <c r="A25" s="6"/>
      <c r="B25" s="6"/>
      <c r="C25" s="6"/>
      <c r="D25" s="6"/>
      <c r="E25" s="6"/>
      <c r="F25" s="6"/>
      <c r="G25" s="25"/>
      <c r="H25" s="25" t="s">
        <v>7</v>
      </c>
    </row>
    <row r="26" spans="1:11" ht="24" customHeight="1" x14ac:dyDescent="0.15">
      <c r="A26" s="6"/>
      <c r="B26" s="112" t="s">
        <v>1</v>
      </c>
      <c r="C26" s="114" t="s">
        <v>34</v>
      </c>
      <c r="D26" s="115"/>
      <c r="E26" s="115"/>
      <c r="F26" s="115"/>
      <c r="G26" s="116" t="s">
        <v>35</v>
      </c>
      <c r="H26" s="118" t="s">
        <v>15</v>
      </c>
      <c r="I26" s="96"/>
    </row>
    <row r="27" spans="1:11" ht="24" customHeight="1" thickBot="1" x14ac:dyDescent="0.2">
      <c r="A27" s="6"/>
      <c r="B27" s="113"/>
      <c r="C27" s="97" t="s">
        <v>2</v>
      </c>
      <c r="D27" s="98"/>
      <c r="E27" s="99" t="s">
        <v>3</v>
      </c>
      <c r="F27" s="100"/>
      <c r="G27" s="117"/>
      <c r="H27" s="119"/>
      <c r="I27" s="96"/>
    </row>
    <row r="28" spans="1:11" ht="24" customHeight="1" x14ac:dyDescent="0.15">
      <c r="A28" s="6"/>
      <c r="B28" s="10" t="s">
        <v>8</v>
      </c>
      <c r="C28" s="36"/>
      <c r="D28" s="52">
        <f>SUM(D29:D32)</f>
        <v>300000</v>
      </c>
      <c r="E28" s="8"/>
      <c r="F28" s="26"/>
      <c r="G28" s="59">
        <f>SUM(G29:G33)</f>
        <v>0</v>
      </c>
      <c r="H28" s="60">
        <f t="shared" ref="H28:H30" si="2">G28-D28</f>
        <v>-300000</v>
      </c>
    </row>
    <row r="29" spans="1:11" ht="24" customHeight="1" x14ac:dyDescent="0.15">
      <c r="A29" s="6"/>
      <c r="B29" s="10"/>
      <c r="C29" s="10"/>
      <c r="D29" s="53">
        <v>300000</v>
      </c>
      <c r="E29" s="101" t="s">
        <v>11</v>
      </c>
      <c r="F29" s="102"/>
      <c r="G29" s="61">
        <v>0</v>
      </c>
      <c r="H29" s="62">
        <f t="shared" si="2"/>
        <v>-300000</v>
      </c>
    </row>
    <row r="30" spans="1:11" ht="24" customHeight="1" x14ac:dyDescent="0.15">
      <c r="A30" s="6"/>
      <c r="B30" s="10"/>
      <c r="C30" s="10"/>
      <c r="D30" s="54">
        <v>0</v>
      </c>
      <c r="E30" s="103" t="s">
        <v>39</v>
      </c>
      <c r="F30" s="104"/>
      <c r="G30" s="63">
        <v>0</v>
      </c>
      <c r="H30" s="64">
        <f t="shared" si="2"/>
        <v>0</v>
      </c>
    </row>
    <row r="31" spans="1:11" ht="24" customHeight="1" x14ac:dyDescent="0.15">
      <c r="A31" s="6"/>
      <c r="B31" s="10"/>
      <c r="C31" s="10"/>
      <c r="D31" s="54">
        <v>0</v>
      </c>
      <c r="E31" s="1" t="s">
        <v>37</v>
      </c>
      <c r="F31" s="1"/>
      <c r="G31" s="63">
        <v>0</v>
      </c>
      <c r="H31" s="64"/>
    </row>
    <row r="32" spans="1:11" ht="24" customHeight="1" x14ac:dyDescent="0.15">
      <c r="A32" s="6"/>
      <c r="B32" s="10"/>
      <c r="C32" s="10"/>
      <c r="D32" s="55"/>
      <c r="E32" s="105"/>
      <c r="F32" s="105"/>
      <c r="G32" s="63"/>
      <c r="H32" s="64"/>
      <c r="I32" s="27"/>
    </row>
    <row r="33" spans="1:10" ht="24" customHeight="1" x14ac:dyDescent="0.15">
      <c r="A33" s="6"/>
      <c r="B33" s="10"/>
      <c r="C33" s="10"/>
      <c r="D33" s="55"/>
      <c r="E33" s="105"/>
      <c r="F33" s="105"/>
      <c r="G33" s="63"/>
      <c r="H33" s="64"/>
      <c r="I33" s="27"/>
    </row>
    <row r="34" spans="1:10" ht="24" customHeight="1" x14ac:dyDescent="0.15">
      <c r="A34" s="6"/>
      <c r="B34" s="9" t="s">
        <v>9</v>
      </c>
      <c r="C34" s="38"/>
      <c r="D34" s="56">
        <f>SUM(D35:D38)</f>
        <v>369912</v>
      </c>
      <c r="E34" s="44"/>
      <c r="F34" s="28"/>
      <c r="G34" s="65">
        <f>SUM(G35:G38)</f>
        <v>261792</v>
      </c>
      <c r="H34" s="66">
        <f t="shared" ref="H34:H43" si="3">G34-D34</f>
        <v>-108120</v>
      </c>
    </row>
    <row r="35" spans="1:10" ht="24" customHeight="1" x14ac:dyDescent="0.15">
      <c r="A35" s="6"/>
      <c r="B35" s="10"/>
      <c r="C35" s="10"/>
      <c r="D35" s="53">
        <v>50000</v>
      </c>
      <c r="E35" s="106" t="s">
        <v>24</v>
      </c>
      <c r="F35" s="107"/>
      <c r="G35" s="67">
        <v>11880</v>
      </c>
      <c r="H35" s="66">
        <f t="shared" si="3"/>
        <v>-38120</v>
      </c>
    </row>
    <row r="36" spans="1:10" ht="24" customHeight="1" x14ac:dyDescent="0.15">
      <c r="A36" s="6"/>
      <c r="B36" s="10"/>
      <c r="C36" s="10"/>
      <c r="D36" s="54">
        <v>10000</v>
      </c>
      <c r="E36" s="103" t="s">
        <v>10</v>
      </c>
      <c r="F36" s="104"/>
      <c r="G36" s="63">
        <v>0</v>
      </c>
      <c r="H36" s="64">
        <f t="shared" si="3"/>
        <v>-10000</v>
      </c>
    </row>
    <row r="37" spans="1:10" ht="24" customHeight="1" x14ac:dyDescent="0.15">
      <c r="A37" s="6"/>
      <c r="B37" s="10"/>
      <c r="C37" s="10"/>
      <c r="D37" s="54">
        <v>60000</v>
      </c>
      <c r="E37" s="103" t="s">
        <v>25</v>
      </c>
      <c r="F37" s="108"/>
      <c r="G37" s="63">
        <v>0</v>
      </c>
      <c r="H37" s="64">
        <f t="shared" si="3"/>
        <v>-60000</v>
      </c>
    </row>
    <row r="38" spans="1:10" ht="24" customHeight="1" x14ac:dyDescent="0.15">
      <c r="A38" s="6"/>
      <c r="B38" s="10"/>
      <c r="C38" s="10"/>
      <c r="D38" s="54">
        <v>249912</v>
      </c>
      <c r="E38" s="1" t="s">
        <v>26</v>
      </c>
      <c r="F38" s="29"/>
      <c r="G38" s="63">
        <f>249480+432</f>
        <v>249912</v>
      </c>
      <c r="H38" s="64">
        <f t="shared" si="3"/>
        <v>0</v>
      </c>
    </row>
    <row r="39" spans="1:10" s="47" customFormat="1" ht="24" customHeight="1" thickBot="1" x14ac:dyDescent="0.2">
      <c r="A39" s="49"/>
      <c r="B39" s="10"/>
      <c r="C39" s="10"/>
      <c r="D39" s="57"/>
      <c r="E39" s="48"/>
      <c r="F39" s="50"/>
      <c r="G39" s="63"/>
      <c r="H39" s="64"/>
    </row>
    <row r="40" spans="1:10" ht="24" customHeight="1" thickBot="1" x14ac:dyDescent="0.2">
      <c r="A40" s="6"/>
      <c r="B40" s="39" t="s">
        <v>27</v>
      </c>
      <c r="C40" s="36"/>
      <c r="D40" s="58">
        <f>D28+D34</f>
        <v>669912</v>
      </c>
      <c r="E40" s="109"/>
      <c r="F40" s="110"/>
      <c r="G40" s="68">
        <f>G28+G34</f>
        <v>261792</v>
      </c>
      <c r="H40" s="69">
        <f t="shared" si="3"/>
        <v>-408120</v>
      </c>
      <c r="I40" s="27"/>
    </row>
    <row r="41" spans="1:10" ht="36.75" customHeight="1" thickBot="1" x14ac:dyDescent="0.2">
      <c r="A41" s="6"/>
      <c r="B41" s="40" t="s">
        <v>28</v>
      </c>
      <c r="C41" s="41"/>
      <c r="D41" s="30">
        <f>D19-D40</f>
        <v>-69412</v>
      </c>
      <c r="E41" s="23"/>
      <c r="F41" s="31"/>
      <c r="G41" s="70">
        <f>G19-G40</f>
        <v>139378</v>
      </c>
      <c r="H41" s="71">
        <f t="shared" si="3"/>
        <v>208790</v>
      </c>
    </row>
    <row r="42" spans="1:10" ht="36.75" customHeight="1" thickBot="1" x14ac:dyDescent="0.2">
      <c r="A42" s="6"/>
      <c r="B42" s="42" t="s">
        <v>29</v>
      </c>
      <c r="C42" s="41"/>
      <c r="D42" s="30">
        <f>D21-D40</f>
        <v>2298905</v>
      </c>
      <c r="E42" s="23"/>
      <c r="F42" s="31"/>
      <c r="G42" s="70">
        <f>G21-G40</f>
        <v>2507695</v>
      </c>
      <c r="H42" s="71">
        <f t="shared" si="3"/>
        <v>208790</v>
      </c>
      <c r="J42" s="27"/>
    </row>
    <row r="43" spans="1:10" ht="24" customHeight="1" thickBot="1" x14ac:dyDescent="0.2">
      <c r="A43" s="6"/>
      <c r="B43" s="24" t="s">
        <v>6</v>
      </c>
      <c r="C43" s="43"/>
      <c r="D43" s="32">
        <f>SUM(D40,D42)</f>
        <v>2968817</v>
      </c>
      <c r="E43" s="94"/>
      <c r="F43" s="95"/>
      <c r="G43" s="72">
        <f>SUM(G40,G42)</f>
        <v>2769487</v>
      </c>
      <c r="H43" s="71">
        <f t="shared" si="3"/>
        <v>-199330</v>
      </c>
    </row>
    <row r="44" spans="1:10" ht="21.95" customHeight="1" x14ac:dyDescent="0.15">
      <c r="H44" s="37"/>
      <c r="I44" s="45"/>
    </row>
    <row r="45" spans="1:10" x14ac:dyDescent="0.15">
      <c r="H45" s="45"/>
    </row>
    <row r="49" spans="4:4" x14ac:dyDescent="0.15">
      <c r="D49" s="3"/>
    </row>
  </sheetData>
  <mergeCells count="33">
    <mergeCell ref="E20:F20"/>
    <mergeCell ref="F3:H3"/>
    <mergeCell ref="B4:C4"/>
    <mergeCell ref="D4:G4"/>
    <mergeCell ref="A6:H6"/>
    <mergeCell ref="B8:B9"/>
    <mergeCell ref="C8:F8"/>
    <mergeCell ref="G8:G9"/>
    <mergeCell ref="H8:H9"/>
    <mergeCell ref="C9:D9"/>
    <mergeCell ref="E9:F9"/>
    <mergeCell ref="E10:F10"/>
    <mergeCell ref="E11:F11"/>
    <mergeCell ref="E14:F14"/>
    <mergeCell ref="E19:F19"/>
    <mergeCell ref="E21:F21"/>
    <mergeCell ref="A24:H24"/>
    <mergeCell ref="B26:B27"/>
    <mergeCell ref="C26:F26"/>
    <mergeCell ref="G26:G27"/>
    <mergeCell ref="H26:H27"/>
    <mergeCell ref="E43:F43"/>
    <mergeCell ref="I26:I27"/>
    <mergeCell ref="C27:D27"/>
    <mergeCell ref="E27:F27"/>
    <mergeCell ref="E29:F29"/>
    <mergeCell ref="E30:F30"/>
    <mergeCell ref="E32:F32"/>
    <mergeCell ref="E33:F33"/>
    <mergeCell ref="E35:F35"/>
    <mergeCell ref="E36:F36"/>
    <mergeCell ref="E37:F37"/>
    <mergeCell ref="E40:F40"/>
  </mergeCells>
  <phoneticPr fontId="2"/>
  <printOptions horizontalCentered="1"/>
  <pageMargins left="0.78740157480314965" right="0.39370078740157483" top="0.78740157480314965" bottom="0.39370078740157483" header="0.39370078740157483" footer="0.39370078740157483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H30決算（見込）</vt:lpstr>
      <vt:lpstr>'H30決算（見込）'!Print_Area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大阪府</cp:lastModifiedBy>
  <cp:lastPrinted>2019-03-14T13:14:22Z</cp:lastPrinted>
  <dcterms:created xsi:type="dcterms:W3CDTF">2015-02-24T10:55:16Z</dcterms:created>
  <dcterms:modified xsi:type="dcterms:W3CDTF">2019-03-27T05:57:28Z</dcterms:modified>
</cp:coreProperties>
</file>