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180" windowWidth="19395" windowHeight="7770"/>
  </bookViews>
  <sheets>
    <sheet name="平成27年度" sheetId="3" r:id="rId1"/>
    <sheet name="参考見え消し版" sheetId="5" state="hidden" r:id="rId2"/>
    <sheet name="Sheet1" sheetId="4" state="hidden" r:id="rId3"/>
  </sheets>
  <definedNames>
    <definedName name="_xlnm.Print_Area" localSheetId="1">参考見え消し版!$A$1:$E$67</definedName>
    <definedName name="_xlnm.Print_Area" localSheetId="0">平成27年度!$A$1:$E$67</definedName>
    <definedName name="_xlnm.Print_Titles" localSheetId="1">参考見え消し版!$2:$3</definedName>
    <definedName name="_xlnm.Print_Titles" localSheetId="0">平成27年度!$2:$3</definedName>
  </definedNames>
  <calcPr calcId="145621"/>
</workbook>
</file>

<file path=xl/calcChain.xml><?xml version="1.0" encoding="utf-8"?>
<calcChain xmlns="http://schemas.openxmlformats.org/spreadsheetml/2006/main">
  <c r="D57" i="5" l="1"/>
  <c r="D48" i="5"/>
  <c r="D47" i="5"/>
  <c r="D46" i="5"/>
  <c r="D45" i="5"/>
  <c r="D44" i="5"/>
  <c r="D38" i="5"/>
  <c r="D31" i="5"/>
  <c r="D29" i="5"/>
  <c r="D28" i="5"/>
  <c r="D17" i="5"/>
  <c r="D15" i="5"/>
  <c r="D13" i="5"/>
  <c r="D4" i="5"/>
  <c r="D12" i="5" l="1"/>
  <c r="D37" i="5"/>
  <c r="D66" i="5" s="1"/>
  <c r="C31" i="4"/>
  <c r="C32" i="4" l="1"/>
  <c r="D57" i="3" l="1"/>
  <c r="D31" i="3" l="1"/>
  <c r="D29" i="3"/>
  <c r="D28" i="3"/>
  <c r="D17" i="3"/>
  <c r="D48" i="3"/>
  <c r="D47" i="3"/>
  <c r="D46" i="3"/>
  <c r="D45" i="3"/>
  <c r="D44" i="3"/>
  <c r="D15" i="3"/>
  <c r="D38" i="3" l="1"/>
  <c r="D13" i="3"/>
  <c r="D4" i="3" l="1"/>
  <c r="D12" i="3" l="1"/>
  <c r="D37" i="3" l="1"/>
  <c r="D66" i="3" l="1"/>
</calcChain>
</file>

<file path=xl/sharedStrings.xml><?xml version="1.0" encoding="utf-8"?>
<sst xmlns="http://schemas.openxmlformats.org/spreadsheetml/2006/main" count="395" uniqueCount="184">
  <si>
    <t>緩和医療の普及促進等事業</t>
    <rPh sb="2" eb="4">
      <t>イリョウ</t>
    </rPh>
    <rPh sb="5" eb="7">
      <t>フキュウ</t>
    </rPh>
    <rPh sb="7" eb="9">
      <t>ソクシン</t>
    </rPh>
    <rPh sb="9" eb="10">
      <t>トウ</t>
    </rPh>
    <phoneticPr fontId="2"/>
  </si>
  <si>
    <t>在宅歯科医療機器整備事業</t>
    <rPh sb="6" eb="8">
      <t>キキ</t>
    </rPh>
    <rPh sb="8" eb="10">
      <t>セイビ</t>
    </rPh>
    <rPh sb="10" eb="12">
      <t>ジギョウ</t>
    </rPh>
    <phoneticPr fontId="2"/>
  </si>
  <si>
    <t>糖尿病医療連携推進事業</t>
    <rPh sb="0" eb="3">
      <t>トウニョウビョウ</t>
    </rPh>
    <rPh sb="3" eb="5">
      <t>イリョウ</t>
    </rPh>
    <rPh sb="5" eb="7">
      <t>レンケイ</t>
    </rPh>
    <rPh sb="7" eb="9">
      <t>スイシン</t>
    </rPh>
    <rPh sb="9" eb="11">
      <t>ジギョウ</t>
    </rPh>
    <phoneticPr fontId="2"/>
  </si>
  <si>
    <t>難病患者在宅医療支援事業</t>
    <rPh sb="0" eb="2">
      <t>ナンビョウ</t>
    </rPh>
    <rPh sb="2" eb="4">
      <t>カンジャ</t>
    </rPh>
    <rPh sb="4" eb="6">
      <t>ザイタク</t>
    </rPh>
    <rPh sb="6" eb="8">
      <t>イリョウ</t>
    </rPh>
    <rPh sb="8" eb="10">
      <t>シエン</t>
    </rPh>
    <rPh sb="10" eb="12">
      <t>ジギョウ</t>
    </rPh>
    <phoneticPr fontId="2"/>
  </si>
  <si>
    <t>在宅療養における栄養ケア事業</t>
    <rPh sb="0" eb="2">
      <t>ザイタク</t>
    </rPh>
    <rPh sb="2" eb="4">
      <t>リョウヨウ</t>
    </rPh>
    <rPh sb="8" eb="10">
      <t>エイヨウ</t>
    </rPh>
    <rPh sb="12" eb="14">
      <t>ジギョウ</t>
    </rPh>
    <phoneticPr fontId="2"/>
  </si>
  <si>
    <t>医療勤務環境改善支援センター運営事業</t>
    <rPh sb="16" eb="18">
      <t>ジギョウ</t>
    </rPh>
    <phoneticPr fontId="2"/>
  </si>
  <si>
    <t>新人看護職員等研修事業</t>
    <rPh sb="0" eb="2">
      <t>シンジン</t>
    </rPh>
    <rPh sb="2" eb="4">
      <t>カンゴ</t>
    </rPh>
    <rPh sb="4" eb="7">
      <t>ショクイントウ</t>
    </rPh>
    <rPh sb="7" eb="9">
      <t>ケンシュウ</t>
    </rPh>
    <rPh sb="9" eb="11">
      <t>ジギョウ</t>
    </rPh>
    <phoneticPr fontId="2"/>
  </si>
  <si>
    <t>（単位：千円）</t>
    <rPh sb="1" eb="3">
      <t>タンイ</t>
    </rPh>
    <rPh sb="4" eb="6">
      <t>センエン</t>
    </rPh>
    <phoneticPr fontId="2"/>
  </si>
  <si>
    <t>合　　　計</t>
    <rPh sb="0" eb="1">
      <t>ア</t>
    </rPh>
    <rPh sb="4" eb="5">
      <t>ケイ</t>
    </rPh>
    <phoneticPr fontId="2"/>
  </si>
  <si>
    <t>医師事務作業補助者の整備</t>
    <rPh sb="0" eb="2">
      <t>イシ</t>
    </rPh>
    <rPh sb="2" eb="4">
      <t>ジム</t>
    </rPh>
    <rPh sb="4" eb="6">
      <t>サギョウ</t>
    </rPh>
    <rPh sb="6" eb="8">
      <t>ホジョ</t>
    </rPh>
    <rPh sb="8" eb="9">
      <t>シャ</t>
    </rPh>
    <rPh sb="10" eb="12">
      <t>セイビ</t>
    </rPh>
    <phoneticPr fontId="2"/>
  </si>
  <si>
    <t>歯科衛生士養成支援事業</t>
    <rPh sb="0" eb="2">
      <t>シカ</t>
    </rPh>
    <rPh sb="2" eb="5">
      <t>エイセイシ</t>
    </rPh>
    <rPh sb="5" eb="7">
      <t>ヨウセイ</t>
    </rPh>
    <rPh sb="7" eb="9">
      <t>シエン</t>
    </rPh>
    <rPh sb="9" eb="11">
      <t>ジギョウ</t>
    </rPh>
    <phoneticPr fontId="2"/>
  </si>
  <si>
    <t>歯科技工士の人材育成事業</t>
    <rPh sb="0" eb="2">
      <t>シカ</t>
    </rPh>
    <rPh sb="2" eb="5">
      <t>ギコウシ</t>
    </rPh>
    <rPh sb="6" eb="8">
      <t>ジンザイ</t>
    </rPh>
    <rPh sb="8" eb="10">
      <t>イクセイ</t>
    </rPh>
    <rPh sb="10" eb="12">
      <t>ジギョウ</t>
    </rPh>
    <phoneticPr fontId="2"/>
  </si>
  <si>
    <t>救急搬送受入促進事業</t>
    <rPh sb="0" eb="2">
      <t>キュウキュウ</t>
    </rPh>
    <rPh sb="2" eb="4">
      <t>ハンソウ</t>
    </rPh>
    <rPh sb="4" eb="6">
      <t>ウケイレ</t>
    </rPh>
    <rPh sb="6" eb="8">
      <t>ソクシン</t>
    </rPh>
    <rPh sb="8" eb="10">
      <t>ジギョウ</t>
    </rPh>
    <phoneticPr fontId="2"/>
  </si>
  <si>
    <t>がん医療提供体制等充実強化事業</t>
    <rPh sb="2" eb="4">
      <t>イリョウ</t>
    </rPh>
    <rPh sb="4" eb="6">
      <t>テイキョウ</t>
    </rPh>
    <rPh sb="6" eb="8">
      <t>タイセイ</t>
    </rPh>
    <rPh sb="8" eb="9">
      <t>トウ</t>
    </rPh>
    <rPh sb="9" eb="11">
      <t>ジュウジツ</t>
    </rPh>
    <rPh sb="11" eb="13">
      <t>キョウカ</t>
    </rPh>
    <rPh sb="13" eb="15">
      <t>ジギョウ</t>
    </rPh>
    <phoneticPr fontId="2"/>
  </si>
  <si>
    <t>一般科・精神科等地域医療機関連携モデル事業</t>
    <rPh sb="0" eb="2">
      <t>イッパン</t>
    </rPh>
    <rPh sb="2" eb="3">
      <t>カ</t>
    </rPh>
    <rPh sb="4" eb="7">
      <t>セイシンカ</t>
    </rPh>
    <rPh sb="7" eb="8">
      <t>トウ</t>
    </rPh>
    <rPh sb="8" eb="10">
      <t>チイキ</t>
    </rPh>
    <rPh sb="10" eb="12">
      <t>イリョウ</t>
    </rPh>
    <rPh sb="12" eb="14">
      <t>キカン</t>
    </rPh>
    <rPh sb="14" eb="16">
      <t>レンケイ</t>
    </rPh>
    <rPh sb="19" eb="21">
      <t>ジギョウ</t>
    </rPh>
    <phoneticPr fontId="2"/>
  </si>
  <si>
    <t>認知症早期医療支援モデル事業</t>
    <rPh sb="3" eb="5">
      <t>ソウキ</t>
    </rPh>
    <rPh sb="7" eb="9">
      <t>シエン</t>
    </rPh>
    <phoneticPr fontId="2"/>
  </si>
  <si>
    <t>病床機能分化・連携推進のための基盤整備</t>
    <phoneticPr fontId="2"/>
  </si>
  <si>
    <t>医療法人指導監督事業</t>
    <rPh sb="0" eb="2">
      <t>イリョウ</t>
    </rPh>
    <rPh sb="2" eb="4">
      <t>ホウジン</t>
    </rPh>
    <rPh sb="4" eb="6">
      <t>シドウ</t>
    </rPh>
    <rPh sb="6" eb="8">
      <t>カントク</t>
    </rPh>
    <rPh sb="8" eb="10">
      <t>ジギョウ</t>
    </rPh>
    <phoneticPr fontId="2"/>
  </si>
  <si>
    <t>看護師等養成所運営費補助事業</t>
    <phoneticPr fontId="2"/>
  </si>
  <si>
    <t>病院内保育所施設整備費補助事業</t>
    <phoneticPr fontId="2"/>
  </si>
  <si>
    <t>病院内保育所運営費補助事業</t>
    <phoneticPr fontId="2"/>
  </si>
  <si>
    <t>看護師等養成所施設整備事業</t>
    <phoneticPr fontId="2"/>
  </si>
  <si>
    <t>在宅医療推進事業</t>
    <rPh sb="0" eb="2">
      <t>ザイタク</t>
    </rPh>
    <rPh sb="2" eb="4">
      <t>イリョウ</t>
    </rPh>
    <rPh sb="4" eb="6">
      <t>スイシン</t>
    </rPh>
    <rPh sb="6" eb="8">
      <t>ジギョウ</t>
    </rPh>
    <phoneticPr fontId="2"/>
  </si>
  <si>
    <t>女性医師等就労環境改善事業費</t>
    <rPh sb="13" eb="14">
      <t>ヒ</t>
    </rPh>
    <phoneticPr fontId="2"/>
  </si>
  <si>
    <t>産科小児科担当医等手当導入促進事業費</t>
    <rPh sb="17" eb="18">
      <t>ヒ</t>
    </rPh>
    <phoneticPr fontId="2"/>
  </si>
  <si>
    <t>難治性疾患等患者への高度医療の提供等整備</t>
    <rPh sb="5" eb="6">
      <t>トウ</t>
    </rPh>
    <phoneticPr fontId="2"/>
  </si>
  <si>
    <t>在宅医療充実のための死因究明の技術向上事業</t>
    <rPh sb="0" eb="2">
      <t>ザイタク</t>
    </rPh>
    <rPh sb="2" eb="4">
      <t>イリョウ</t>
    </rPh>
    <rPh sb="4" eb="6">
      <t>ジュウジツ</t>
    </rPh>
    <rPh sb="10" eb="12">
      <t>シイン</t>
    </rPh>
    <rPh sb="12" eb="14">
      <t>キュウメイ</t>
    </rPh>
    <rPh sb="15" eb="17">
      <t>ギジュツ</t>
    </rPh>
    <rPh sb="17" eb="19">
      <t>コウジョウ</t>
    </rPh>
    <rPh sb="19" eb="21">
      <t>ジギョウ</t>
    </rPh>
    <phoneticPr fontId="2"/>
  </si>
  <si>
    <t>歯科衛生士の人材育成事業</t>
    <rPh sb="0" eb="2">
      <t>シカ</t>
    </rPh>
    <rPh sb="2" eb="5">
      <t>エイセイシ</t>
    </rPh>
    <rPh sb="6" eb="8">
      <t>ジンザイ</t>
    </rPh>
    <rPh sb="8" eb="10">
      <t>イクセイ</t>
    </rPh>
    <rPh sb="10" eb="12">
      <t>ジギョウ</t>
    </rPh>
    <phoneticPr fontId="2"/>
  </si>
  <si>
    <t>災害医療体制確保充実事業</t>
    <rPh sb="0" eb="2">
      <t>サイガイ</t>
    </rPh>
    <rPh sb="2" eb="4">
      <t>イリョウ</t>
    </rPh>
    <rPh sb="4" eb="6">
      <t>タイセイ</t>
    </rPh>
    <rPh sb="6" eb="8">
      <t>カクホ</t>
    </rPh>
    <rPh sb="8" eb="10">
      <t>ジュウジツ</t>
    </rPh>
    <rPh sb="10" eb="12">
      <t>ジギョウ</t>
    </rPh>
    <phoneticPr fontId="2"/>
  </si>
  <si>
    <t>地域医療確保修学資金等貸与事業</t>
    <rPh sb="0" eb="2">
      <t>チイキ</t>
    </rPh>
    <rPh sb="2" eb="4">
      <t>イリョウ</t>
    </rPh>
    <rPh sb="4" eb="6">
      <t>カクホ</t>
    </rPh>
    <rPh sb="6" eb="8">
      <t>シュウガク</t>
    </rPh>
    <rPh sb="8" eb="10">
      <t>シキン</t>
    </rPh>
    <rPh sb="10" eb="11">
      <t>トウ</t>
    </rPh>
    <rPh sb="11" eb="13">
      <t>タイヨ</t>
    </rPh>
    <rPh sb="13" eb="15">
      <t>ジギョウ</t>
    </rPh>
    <phoneticPr fontId="2"/>
  </si>
  <si>
    <t>地域救急医療システム推進事業</t>
    <rPh sb="0" eb="2">
      <t>チイキ</t>
    </rPh>
    <rPh sb="2" eb="4">
      <t>キュウキュウ</t>
    </rPh>
    <rPh sb="4" eb="6">
      <t>イリョウ</t>
    </rPh>
    <rPh sb="10" eb="12">
      <t>スイシン</t>
    </rPh>
    <rPh sb="12" eb="14">
      <t>ジギョウ</t>
    </rPh>
    <phoneticPr fontId="2"/>
  </si>
  <si>
    <t>医療対策協議会運営事業</t>
    <rPh sb="0" eb="2">
      <t>イリョウ</t>
    </rPh>
    <rPh sb="2" eb="4">
      <t>タイサク</t>
    </rPh>
    <rPh sb="4" eb="7">
      <t>キョウギカイ</t>
    </rPh>
    <rPh sb="7" eb="9">
      <t>ウンエイ</t>
    </rPh>
    <rPh sb="9" eb="11">
      <t>ジギョウ</t>
    </rPh>
    <phoneticPr fontId="2"/>
  </si>
  <si>
    <t>治験ネットワーク機能構築事業</t>
    <rPh sb="0" eb="2">
      <t>チケン</t>
    </rPh>
    <rPh sb="8" eb="10">
      <t>キノウ</t>
    </rPh>
    <rPh sb="10" eb="12">
      <t>コウチク</t>
    </rPh>
    <rPh sb="12" eb="14">
      <t>ジギョウ</t>
    </rPh>
    <phoneticPr fontId="2"/>
  </si>
  <si>
    <t>看護師等人材確保促進事業</t>
    <rPh sb="0" eb="3">
      <t>カンゴシ</t>
    </rPh>
    <rPh sb="3" eb="4">
      <t>トウ</t>
    </rPh>
    <rPh sb="4" eb="6">
      <t>ジンザイ</t>
    </rPh>
    <rPh sb="6" eb="8">
      <t>カクホ</t>
    </rPh>
    <rPh sb="8" eb="10">
      <t>ソクシン</t>
    </rPh>
    <rPh sb="10" eb="12">
      <t>ジギョウ</t>
    </rPh>
    <phoneticPr fontId="2"/>
  </si>
  <si>
    <t>在宅医療情報基盤整備事業</t>
    <rPh sb="0" eb="2">
      <t>ザイタク</t>
    </rPh>
    <rPh sb="2" eb="4">
      <t>イリョウ</t>
    </rPh>
    <rPh sb="4" eb="6">
      <t>ジョウホウ</t>
    </rPh>
    <rPh sb="6" eb="8">
      <t>キバン</t>
    </rPh>
    <rPh sb="8" eb="10">
      <t>セイビ</t>
    </rPh>
    <rPh sb="10" eb="12">
      <t>ジギョウ</t>
    </rPh>
    <phoneticPr fontId="2"/>
  </si>
  <si>
    <t>救急搬送・受入体制強化事業</t>
    <rPh sb="0" eb="2">
      <t>キュウキュウ</t>
    </rPh>
    <rPh sb="2" eb="4">
      <t>ハンソウ</t>
    </rPh>
    <rPh sb="5" eb="7">
      <t>ウケイレ</t>
    </rPh>
    <rPh sb="7" eb="9">
      <t>タイセイ</t>
    </rPh>
    <rPh sb="9" eb="11">
      <t>キョウカ</t>
    </rPh>
    <rPh sb="11" eb="13">
      <t>ジギョウ</t>
    </rPh>
    <phoneticPr fontId="2"/>
  </si>
  <si>
    <t>摂食嚥下障害対応可能人材育成事業</t>
    <rPh sb="0" eb="2">
      <t>セッショク</t>
    </rPh>
    <rPh sb="2" eb="4">
      <t>エンゲ</t>
    </rPh>
    <rPh sb="4" eb="6">
      <t>ショウガイ</t>
    </rPh>
    <rPh sb="6" eb="8">
      <t>タイオウ</t>
    </rPh>
    <rPh sb="8" eb="10">
      <t>カノウ</t>
    </rPh>
    <rPh sb="10" eb="12">
      <t>ジンザイ</t>
    </rPh>
    <rPh sb="12" eb="14">
      <t>イクセイ</t>
    </rPh>
    <rPh sb="14" eb="16">
      <t>ジギョウ</t>
    </rPh>
    <phoneticPr fontId="2"/>
  </si>
  <si>
    <t>精神科入院者退院支援委員会推進事業</t>
    <rPh sb="0" eb="3">
      <t>セイシンカ</t>
    </rPh>
    <rPh sb="3" eb="5">
      <t>ニュウイン</t>
    </rPh>
    <rPh sb="5" eb="6">
      <t>シャ</t>
    </rPh>
    <rPh sb="6" eb="8">
      <t>タイイン</t>
    </rPh>
    <rPh sb="8" eb="10">
      <t>シエン</t>
    </rPh>
    <rPh sb="10" eb="13">
      <t>イインカイ</t>
    </rPh>
    <rPh sb="12" eb="13">
      <t>カイ</t>
    </rPh>
    <rPh sb="13" eb="15">
      <t>スイシン</t>
    </rPh>
    <rPh sb="15" eb="17">
      <t>ジギョウ</t>
    </rPh>
    <phoneticPr fontId="2"/>
  </si>
  <si>
    <t>小児救急医療体制整備事業</t>
    <rPh sb="0" eb="2">
      <t>ショウニ</t>
    </rPh>
    <rPh sb="2" eb="4">
      <t>キュウキュウ</t>
    </rPh>
    <rPh sb="4" eb="6">
      <t>イリョウ</t>
    </rPh>
    <rPh sb="6" eb="8">
      <t>タイセイ</t>
    </rPh>
    <rPh sb="8" eb="10">
      <t>セイビ</t>
    </rPh>
    <rPh sb="10" eb="12">
      <t>ジギョウ</t>
    </rPh>
    <phoneticPr fontId="2"/>
  </si>
  <si>
    <t>訪問看護推進事業</t>
    <rPh sb="0" eb="2">
      <t>ホウモン</t>
    </rPh>
    <rPh sb="2" eb="4">
      <t>カンゴ</t>
    </rPh>
    <rPh sb="4" eb="6">
      <t>スイシン</t>
    </rPh>
    <rPh sb="6" eb="8">
      <t>ジギョウ</t>
    </rPh>
    <phoneticPr fontId="2"/>
  </si>
  <si>
    <t>特定科目休日夜間二次救急医療体制運営事業</t>
    <rPh sb="0" eb="2">
      <t>トクテイ</t>
    </rPh>
    <rPh sb="2" eb="4">
      <t>カモク</t>
    </rPh>
    <rPh sb="4" eb="6">
      <t>キュウジツ</t>
    </rPh>
    <rPh sb="6" eb="8">
      <t>ヤカン</t>
    </rPh>
    <rPh sb="8" eb="10">
      <t>ニジ</t>
    </rPh>
    <rPh sb="10" eb="12">
      <t>キュウキュウ</t>
    </rPh>
    <rPh sb="12" eb="14">
      <t>イリョウ</t>
    </rPh>
    <rPh sb="14" eb="16">
      <t>タイセイ</t>
    </rPh>
    <rPh sb="16" eb="18">
      <t>ウンエイ</t>
    </rPh>
    <rPh sb="18" eb="20">
      <t>ジギョウ</t>
    </rPh>
    <phoneticPr fontId="2"/>
  </si>
  <si>
    <t>事業概要</t>
    <rPh sb="0" eb="2">
      <t>ジギョウ</t>
    </rPh>
    <rPh sb="2" eb="4">
      <t>ガイヨウ</t>
    </rPh>
    <phoneticPr fontId="2"/>
  </si>
  <si>
    <t>地域医療構想の達成に向けた医療機関の施設又は設備の整備に関する事業</t>
    <rPh sb="0" eb="2">
      <t>チイキ</t>
    </rPh>
    <rPh sb="2" eb="4">
      <t>イリョウ</t>
    </rPh>
    <rPh sb="4" eb="6">
      <t>コウソウ</t>
    </rPh>
    <rPh sb="7" eb="9">
      <t>タッセイ</t>
    </rPh>
    <rPh sb="10" eb="11">
      <t>ム</t>
    </rPh>
    <rPh sb="13" eb="15">
      <t>イリョウ</t>
    </rPh>
    <rPh sb="15" eb="17">
      <t>キカン</t>
    </rPh>
    <rPh sb="18" eb="20">
      <t>シセツ</t>
    </rPh>
    <rPh sb="20" eb="21">
      <t>マタ</t>
    </rPh>
    <rPh sb="22" eb="24">
      <t>セツビ</t>
    </rPh>
    <rPh sb="25" eb="27">
      <t>セイビ</t>
    </rPh>
    <rPh sb="28" eb="29">
      <t>カン</t>
    </rPh>
    <rPh sb="31" eb="33">
      <t>ジギョウ</t>
    </rPh>
    <phoneticPr fontId="2"/>
  </si>
  <si>
    <t>居宅等における医療の提供に関する事業</t>
    <rPh sb="0" eb="2">
      <t>キョタク</t>
    </rPh>
    <rPh sb="2" eb="3">
      <t>トウ</t>
    </rPh>
    <rPh sb="7" eb="9">
      <t>イリョウ</t>
    </rPh>
    <rPh sb="10" eb="12">
      <t>テイキョウ</t>
    </rPh>
    <rPh sb="13" eb="14">
      <t>カン</t>
    </rPh>
    <rPh sb="16" eb="18">
      <t>ジギョウ</t>
    </rPh>
    <phoneticPr fontId="2"/>
  </si>
  <si>
    <t>医療従事者の確保に関する事業</t>
    <rPh sb="0" eb="2">
      <t>イリョウ</t>
    </rPh>
    <rPh sb="2" eb="5">
      <t>ジュウジシャ</t>
    </rPh>
    <rPh sb="6" eb="8">
      <t>カクホ</t>
    </rPh>
    <rPh sb="9" eb="10">
      <t>カン</t>
    </rPh>
    <rPh sb="12" eb="14">
      <t>ジギョウ</t>
    </rPh>
    <phoneticPr fontId="2"/>
  </si>
  <si>
    <t>細々事業名</t>
    <rPh sb="0" eb="2">
      <t>サイサイ</t>
    </rPh>
    <rPh sb="2" eb="4">
      <t>ジギョウ</t>
    </rPh>
    <rPh sb="4" eb="5">
      <t>メイ</t>
    </rPh>
    <phoneticPr fontId="2"/>
  </si>
  <si>
    <t>細事業名</t>
    <rPh sb="0" eb="1">
      <t>ホソ</t>
    </rPh>
    <rPh sb="1" eb="3">
      <t>ジギョウ</t>
    </rPh>
    <rPh sb="3" eb="4">
      <t>メイ</t>
    </rPh>
    <phoneticPr fontId="2"/>
  </si>
  <si>
    <t>病床転換するための改修等に対する補助</t>
    <rPh sb="0" eb="2">
      <t>ビョウショウ</t>
    </rPh>
    <rPh sb="2" eb="4">
      <t>テンカン</t>
    </rPh>
    <rPh sb="9" eb="11">
      <t>カイシュウ</t>
    </rPh>
    <rPh sb="11" eb="12">
      <t>トウ</t>
    </rPh>
    <rPh sb="13" eb="14">
      <t>タイ</t>
    </rPh>
    <rPh sb="16" eb="18">
      <t>ホジョ</t>
    </rPh>
    <phoneticPr fontId="2"/>
  </si>
  <si>
    <t>大阪府医療審議会費</t>
    <rPh sb="0" eb="3">
      <t>オオサカフ</t>
    </rPh>
    <rPh sb="3" eb="5">
      <t>イリョウ</t>
    </rPh>
    <rPh sb="5" eb="8">
      <t>シンギカイ</t>
    </rPh>
    <rPh sb="8" eb="9">
      <t>ヒ</t>
    </rPh>
    <phoneticPr fontId="2"/>
  </si>
  <si>
    <t>施設整備費補助</t>
    <rPh sb="0" eb="2">
      <t>シセツ</t>
    </rPh>
    <rPh sb="2" eb="5">
      <t>セイビヒ</t>
    </rPh>
    <rPh sb="5" eb="7">
      <t>ホジョ</t>
    </rPh>
    <phoneticPr fontId="2"/>
  </si>
  <si>
    <t>運営費補助</t>
    <rPh sb="0" eb="3">
      <t>ウンエイヒ</t>
    </rPh>
    <rPh sb="3" eb="5">
      <t>ホジョ</t>
    </rPh>
    <phoneticPr fontId="2"/>
  </si>
  <si>
    <t>訪問看護ネットワーク事業</t>
    <rPh sb="0" eb="2">
      <t>ホウモン</t>
    </rPh>
    <rPh sb="2" eb="4">
      <t>カンゴ</t>
    </rPh>
    <rPh sb="10" eb="12">
      <t>ジギョウ</t>
    </rPh>
    <phoneticPr fontId="2"/>
  </si>
  <si>
    <t>訪問看護師確保定着支援事業</t>
    <rPh sb="0" eb="2">
      <t>ホウモン</t>
    </rPh>
    <rPh sb="2" eb="4">
      <t>カンゴ</t>
    </rPh>
    <rPh sb="4" eb="5">
      <t>シ</t>
    </rPh>
    <rPh sb="5" eb="7">
      <t>カクホ</t>
    </rPh>
    <rPh sb="7" eb="9">
      <t>テイチャク</t>
    </rPh>
    <rPh sb="9" eb="11">
      <t>シエン</t>
    </rPh>
    <rPh sb="11" eb="13">
      <t>ジギョウ</t>
    </rPh>
    <phoneticPr fontId="2"/>
  </si>
  <si>
    <t>新人看護職員等研修事業</t>
    <rPh sb="0" eb="2">
      <t>シンジン</t>
    </rPh>
    <rPh sb="2" eb="4">
      <t>カンゴ</t>
    </rPh>
    <rPh sb="4" eb="6">
      <t>ショクイン</t>
    </rPh>
    <rPh sb="6" eb="7">
      <t>トウ</t>
    </rPh>
    <rPh sb="7" eb="9">
      <t>ケンシュウ</t>
    </rPh>
    <rPh sb="9" eb="11">
      <t>ジギョウ</t>
    </rPh>
    <phoneticPr fontId="2"/>
  </si>
  <si>
    <t>専任教員養成講習会</t>
    <rPh sb="0" eb="2">
      <t>センニン</t>
    </rPh>
    <rPh sb="2" eb="4">
      <t>キョウイン</t>
    </rPh>
    <rPh sb="4" eb="6">
      <t>ヨウセイ</t>
    </rPh>
    <rPh sb="6" eb="9">
      <t>コウシュウカイ</t>
    </rPh>
    <phoneticPr fontId="2"/>
  </si>
  <si>
    <t>実習指導者講習会</t>
    <rPh sb="0" eb="2">
      <t>ジッシュウ</t>
    </rPh>
    <rPh sb="2" eb="5">
      <t>シドウシャ</t>
    </rPh>
    <rPh sb="5" eb="8">
      <t>コウシュウカイ</t>
    </rPh>
    <phoneticPr fontId="2"/>
  </si>
  <si>
    <t>ナースセンター事業</t>
    <rPh sb="7" eb="9">
      <t>ジギョウ</t>
    </rPh>
    <phoneticPr fontId="2"/>
  </si>
  <si>
    <t>看護師等修学資金貸付金ＩＣＴ化事業</t>
    <rPh sb="4" eb="6">
      <t>シュウガク</t>
    </rPh>
    <rPh sb="6" eb="8">
      <t>シキン</t>
    </rPh>
    <rPh sb="8" eb="10">
      <t>カシツケ</t>
    </rPh>
    <rPh sb="10" eb="11">
      <t>キン</t>
    </rPh>
    <rPh sb="14" eb="15">
      <t>カ</t>
    </rPh>
    <rPh sb="15" eb="17">
      <t>ジギョウ</t>
    </rPh>
    <phoneticPr fontId="2"/>
  </si>
  <si>
    <t>在宅医療推進事業</t>
    <rPh sb="0" eb="2">
      <t>ザイタク</t>
    </rPh>
    <rPh sb="2" eb="4">
      <t>イリョウ</t>
    </rPh>
    <rPh sb="4" eb="6">
      <t>スイシン</t>
    </rPh>
    <rPh sb="6" eb="8">
      <t>ジギョウ</t>
    </rPh>
    <phoneticPr fontId="2"/>
  </si>
  <si>
    <t>地域医療支援センター運営委託料</t>
    <rPh sb="0" eb="2">
      <t>チイキ</t>
    </rPh>
    <rPh sb="2" eb="4">
      <t>イリョウ</t>
    </rPh>
    <rPh sb="4" eb="6">
      <t>シエン</t>
    </rPh>
    <rPh sb="10" eb="12">
      <t>ウンエイ</t>
    </rPh>
    <rPh sb="12" eb="15">
      <t>イタクリョウ</t>
    </rPh>
    <phoneticPr fontId="2"/>
  </si>
  <si>
    <t>運営事業委員会経費</t>
    <rPh sb="0" eb="2">
      <t>ウンエイ</t>
    </rPh>
    <rPh sb="2" eb="4">
      <t>ジギョウ</t>
    </rPh>
    <rPh sb="4" eb="7">
      <t>イインカイ</t>
    </rPh>
    <rPh sb="7" eb="9">
      <t>ケイヒ</t>
    </rPh>
    <phoneticPr fontId="2"/>
  </si>
  <si>
    <t>小児救急電話相談事業</t>
    <rPh sb="0" eb="2">
      <t>ショウニ</t>
    </rPh>
    <rPh sb="2" eb="4">
      <t>キュウキュウ</t>
    </rPh>
    <rPh sb="4" eb="6">
      <t>デンワ</t>
    </rPh>
    <rPh sb="6" eb="8">
      <t>ソウダン</t>
    </rPh>
    <rPh sb="8" eb="10">
      <t>ジギョウ</t>
    </rPh>
    <phoneticPr fontId="2"/>
  </si>
  <si>
    <t>小児救急医療支援事業</t>
    <rPh sb="0" eb="2">
      <t>ショウニ</t>
    </rPh>
    <rPh sb="2" eb="4">
      <t>キュウキュウ</t>
    </rPh>
    <rPh sb="4" eb="6">
      <t>イリョウ</t>
    </rPh>
    <rPh sb="6" eb="8">
      <t>シエン</t>
    </rPh>
    <rPh sb="8" eb="10">
      <t>ジギョウ</t>
    </rPh>
    <phoneticPr fontId="2"/>
  </si>
  <si>
    <t>救急医療情報収集・分析事業</t>
    <rPh sb="0" eb="2">
      <t>キュウキュウ</t>
    </rPh>
    <rPh sb="2" eb="4">
      <t>イリョウ</t>
    </rPh>
    <rPh sb="4" eb="6">
      <t>ジョウホウ</t>
    </rPh>
    <rPh sb="6" eb="8">
      <t>シュウシュウ</t>
    </rPh>
    <rPh sb="9" eb="11">
      <t>ブンセキ</t>
    </rPh>
    <rPh sb="11" eb="13">
      <t>ジギョウ</t>
    </rPh>
    <phoneticPr fontId="2"/>
  </si>
  <si>
    <t>災害医療研修</t>
    <rPh sb="0" eb="2">
      <t>サイガイ</t>
    </rPh>
    <rPh sb="2" eb="4">
      <t>イリョウ</t>
    </rPh>
    <rPh sb="4" eb="6">
      <t>ケンシュウ</t>
    </rPh>
    <phoneticPr fontId="2"/>
  </si>
  <si>
    <t>ＨＩＶ感染者に対する地域医療体制構築事業</t>
    <rPh sb="3" eb="6">
      <t>カンセンシャ</t>
    </rPh>
    <rPh sb="7" eb="8">
      <t>タイ</t>
    </rPh>
    <rPh sb="10" eb="12">
      <t>チイキ</t>
    </rPh>
    <rPh sb="12" eb="14">
      <t>イリョウ</t>
    </rPh>
    <rPh sb="14" eb="16">
      <t>タイセイ</t>
    </rPh>
    <rPh sb="16" eb="18">
      <t>コウチク</t>
    </rPh>
    <rPh sb="18" eb="20">
      <t>ジギョウ</t>
    </rPh>
    <phoneticPr fontId="2"/>
  </si>
  <si>
    <t>透析医療機関のネットワーク化</t>
    <rPh sb="0" eb="2">
      <t>トウセキ</t>
    </rPh>
    <rPh sb="2" eb="4">
      <t>イリョウ</t>
    </rPh>
    <rPh sb="4" eb="6">
      <t>キカン</t>
    </rPh>
    <rPh sb="13" eb="14">
      <t>カ</t>
    </rPh>
    <phoneticPr fontId="2"/>
  </si>
  <si>
    <t>地域拠点診療所の整備</t>
    <rPh sb="0" eb="2">
      <t>チイキ</t>
    </rPh>
    <rPh sb="2" eb="4">
      <t>キョテン</t>
    </rPh>
    <rPh sb="4" eb="6">
      <t>シンリョウ</t>
    </rPh>
    <rPh sb="6" eb="7">
      <t>ショ</t>
    </rPh>
    <rPh sb="8" eb="10">
      <t>セイビ</t>
    </rPh>
    <phoneticPr fontId="2"/>
  </si>
  <si>
    <t>糖尿病医療連携推進事業</t>
    <rPh sb="0" eb="3">
      <t>トウニョウビョウ</t>
    </rPh>
    <rPh sb="3" eb="5">
      <t>イリョウ</t>
    </rPh>
    <rPh sb="5" eb="7">
      <t>レンケイ</t>
    </rPh>
    <rPh sb="7" eb="9">
      <t>スイシン</t>
    </rPh>
    <rPh sb="9" eb="11">
      <t>ジギョウ</t>
    </rPh>
    <phoneticPr fontId="2"/>
  </si>
  <si>
    <t>在宅歯科医療連携体制推進事業</t>
    <phoneticPr fontId="2"/>
  </si>
  <si>
    <t>がん医療提供体制充実強化事業</t>
    <rPh sb="2" eb="4">
      <t>イリョウ</t>
    </rPh>
    <rPh sb="4" eb="6">
      <t>テイキョウ</t>
    </rPh>
    <rPh sb="6" eb="8">
      <t>タイセイ</t>
    </rPh>
    <rPh sb="8" eb="10">
      <t>ジュウジツ</t>
    </rPh>
    <rPh sb="10" eb="12">
      <t>キョウカ</t>
    </rPh>
    <rPh sb="12" eb="14">
      <t>ジギョウ</t>
    </rPh>
    <phoneticPr fontId="2"/>
  </si>
  <si>
    <t>地域医療連携強化事業</t>
    <rPh sb="0" eb="2">
      <t>チイキ</t>
    </rPh>
    <rPh sb="2" eb="4">
      <t>イリョウ</t>
    </rPh>
    <rPh sb="4" eb="6">
      <t>レンケイ</t>
    </rPh>
    <rPh sb="6" eb="8">
      <t>キョウカ</t>
    </rPh>
    <rPh sb="8" eb="10">
      <t>ジギョウ</t>
    </rPh>
    <phoneticPr fontId="2"/>
  </si>
  <si>
    <t>緩和医療に携わる人材養成等事業</t>
    <rPh sb="0" eb="2">
      <t>カンワ</t>
    </rPh>
    <rPh sb="2" eb="4">
      <t>イリョウ</t>
    </rPh>
    <rPh sb="5" eb="6">
      <t>タズサ</t>
    </rPh>
    <rPh sb="8" eb="10">
      <t>ジンザイ</t>
    </rPh>
    <rPh sb="10" eb="12">
      <t>ヨウセイ</t>
    </rPh>
    <rPh sb="12" eb="13">
      <t>トウ</t>
    </rPh>
    <rPh sb="13" eb="15">
      <t>ジギョウ</t>
    </rPh>
    <phoneticPr fontId="2"/>
  </si>
  <si>
    <t>緩和医療についての正しい知識の普及</t>
    <rPh sb="0" eb="2">
      <t>カンワ</t>
    </rPh>
    <rPh sb="2" eb="4">
      <t>イリョウ</t>
    </rPh>
    <rPh sb="9" eb="10">
      <t>タダ</t>
    </rPh>
    <rPh sb="12" eb="14">
      <t>チシキ</t>
    </rPh>
    <rPh sb="15" eb="17">
      <t>フキュウ</t>
    </rPh>
    <phoneticPr fontId="2"/>
  </si>
  <si>
    <t>大阪府精神科救急医療体制強化事業</t>
    <rPh sb="0" eb="3">
      <t>オオサカフ</t>
    </rPh>
    <rPh sb="3" eb="5">
      <t>セイシン</t>
    </rPh>
    <rPh sb="5" eb="6">
      <t>カ</t>
    </rPh>
    <rPh sb="6" eb="8">
      <t>キュウキュウ</t>
    </rPh>
    <rPh sb="8" eb="10">
      <t>イリョウ</t>
    </rPh>
    <rPh sb="10" eb="12">
      <t>タイセイ</t>
    </rPh>
    <rPh sb="12" eb="14">
      <t>キョウカ</t>
    </rPh>
    <rPh sb="14" eb="16">
      <t>ジギョウ</t>
    </rPh>
    <phoneticPr fontId="2"/>
  </si>
  <si>
    <t>看護職員等研修事業</t>
    <rPh sb="0" eb="2">
      <t>カンゴ</t>
    </rPh>
    <rPh sb="2" eb="4">
      <t>ショクイン</t>
    </rPh>
    <rPh sb="4" eb="5">
      <t>トウ</t>
    </rPh>
    <rPh sb="5" eb="7">
      <t>ケンシュウ</t>
    </rPh>
    <rPh sb="7" eb="9">
      <t>ジギョウ</t>
    </rPh>
    <phoneticPr fontId="2"/>
  </si>
  <si>
    <t>精神科病院への機器整備事業</t>
    <rPh sb="0" eb="3">
      <t>セイシンカ</t>
    </rPh>
    <rPh sb="3" eb="5">
      <t>ビョウイン</t>
    </rPh>
    <rPh sb="7" eb="9">
      <t>キキ</t>
    </rPh>
    <rPh sb="9" eb="11">
      <t>セイビ</t>
    </rPh>
    <rPh sb="11" eb="13">
      <t>ジギョウ</t>
    </rPh>
    <phoneticPr fontId="2"/>
  </si>
  <si>
    <t>一般救急病院への精神科コンサル事業等</t>
    <rPh sb="0" eb="2">
      <t>イッパン</t>
    </rPh>
    <rPh sb="2" eb="4">
      <t>キュウキュウ</t>
    </rPh>
    <rPh sb="4" eb="6">
      <t>ビョウイン</t>
    </rPh>
    <rPh sb="8" eb="10">
      <t>セイシン</t>
    </rPh>
    <rPh sb="10" eb="11">
      <t>カ</t>
    </rPh>
    <rPh sb="15" eb="17">
      <t>ジギョウ</t>
    </rPh>
    <rPh sb="17" eb="18">
      <t>トウ</t>
    </rPh>
    <phoneticPr fontId="2"/>
  </si>
  <si>
    <t>大阪府精神科救急医療体制強化事業</t>
    <phoneticPr fontId="2"/>
  </si>
  <si>
    <t>精神科救急医育成事業</t>
    <rPh sb="0" eb="3">
      <t>セイシンカ</t>
    </rPh>
    <rPh sb="3" eb="5">
      <t>キュウキュウ</t>
    </rPh>
    <rPh sb="5" eb="6">
      <t>イ</t>
    </rPh>
    <rPh sb="6" eb="8">
      <t>イクセイ</t>
    </rPh>
    <rPh sb="8" eb="10">
      <t>ジギョウ</t>
    </rPh>
    <phoneticPr fontId="2"/>
  </si>
  <si>
    <t>未治療者等へのアウトリーチ拠点整備事業</t>
    <rPh sb="0" eb="3">
      <t>ミチリョウ</t>
    </rPh>
    <rPh sb="3" eb="4">
      <t>シャ</t>
    </rPh>
    <rPh sb="4" eb="5">
      <t>トウ</t>
    </rPh>
    <rPh sb="13" eb="15">
      <t>キョテン</t>
    </rPh>
    <rPh sb="15" eb="17">
      <t>セイビ</t>
    </rPh>
    <rPh sb="17" eb="19">
      <t>ジギョウ</t>
    </rPh>
    <phoneticPr fontId="2"/>
  </si>
  <si>
    <t>小児のかかりつけ医育成事業</t>
    <phoneticPr fontId="2"/>
  </si>
  <si>
    <t>無菌調剤対応薬剤師の育成事業</t>
    <phoneticPr fontId="2"/>
  </si>
  <si>
    <t>未治療・治療中断者へのアウトリーチ拠点整備事業</t>
    <rPh sb="0" eb="3">
      <t>ミチリョウ</t>
    </rPh>
    <rPh sb="4" eb="6">
      <t>チリョウ</t>
    </rPh>
    <rPh sb="6" eb="8">
      <t>チュウダン</t>
    </rPh>
    <rPh sb="8" eb="9">
      <t>シャ</t>
    </rPh>
    <rPh sb="17" eb="19">
      <t>キョテン</t>
    </rPh>
    <rPh sb="19" eb="21">
      <t>セイビ</t>
    </rPh>
    <rPh sb="21" eb="23">
      <t>ジギョウ</t>
    </rPh>
    <phoneticPr fontId="2"/>
  </si>
  <si>
    <t>当初予算額</t>
    <rPh sb="0" eb="2">
      <t>トウショ</t>
    </rPh>
    <rPh sb="2" eb="4">
      <t>ヨサン</t>
    </rPh>
    <rPh sb="4" eb="5">
      <t>ガク</t>
    </rPh>
    <phoneticPr fontId="2"/>
  </si>
  <si>
    <t>平成27年度 地域医療介護総合確保基金 事業一覧</t>
    <rPh sb="7" eb="9">
      <t>チイキ</t>
    </rPh>
    <rPh sb="9" eb="11">
      <t>イリョウ</t>
    </rPh>
    <rPh sb="11" eb="13">
      <t>カイゴ</t>
    </rPh>
    <rPh sb="13" eb="15">
      <t>ソウゴウ</t>
    </rPh>
    <rPh sb="15" eb="17">
      <t>カクホ</t>
    </rPh>
    <rPh sb="17" eb="19">
      <t>キキン</t>
    </rPh>
    <rPh sb="20" eb="22">
      <t>ジギョウ</t>
    </rPh>
    <rPh sb="22" eb="24">
      <t>イチラン</t>
    </rPh>
    <phoneticPr fontId="2"/>
  </si>
  <si>
    <t>(0)</t>
    <phoneticPr fontId="2"/>
  </si>
  <si>
    <t>(0)</t>
    <phoneticPr fontId="2"/>
  </si>
  <si>
    <t>産科小児科担当医等手当導入促進事業</t>
    <phoneticPr fontId="2"/>
  </si>
  <si>
    <t>産科小児科担当医等手当導入促進事業費</t>
    <rPh sb="0" eb="2">
      <t>サンカ</t>
    </rPh>
    <rPh sb="2" eb="4">
      <t>ショウニ</t>
    </rPh>
    <rPh sb="4" eb="5">
      <t>カ</t>
    </rPh>
    <rPh sb="5" eb="8">
      <t>タントウイ</t>
    </rPh>
    <rPh sb="8" eb="9">
      <t>トウ</t>
    </rPh>
    <rPh sb="9" eb="11">
      <t>テアテ</t>
    </rPh>
    <rPh sb="11" eb="13">
      <t>ドウニュウ</t>
    </rPh>
    <rPh sb="13" eb="15">
      <t>ソクシン</t>
    </rPh>
    <rPh sb="15" eb="17">
      <t>ジギョウ</t>
    </rPh>
    <rPh sb="17" eb="18">
      <t>ヒ</t>
    </rPh>
    <phoneticPr fontId="2"/>
  </si>
  <si>
    <t>大阪府精神科救急医療体制強化事業（精神科救急医育成事業）</t>
    <rPh sb="17" eb="20">
      <t>セイシンカ</t>
    </rPh>
    <rPh sb="20" eb="22">
      <t>キュウキュウ</t>
    </rPh>
    <rPh sb="22" eb="23">
      <t>イ</t>
    </rPh>
    <rPh sb="23" eb="25">
      <t>イクセイ</t>
    </rPh>
    <rPh sb="25" eb="27">
      <t>ジギョウ</t>
    </rPh>
    <phoneticPr fontId="2"/>
  </si>
  <si>
    <t>精神科救急医療体制強化事業《16と同じ事業》</t>
    <rPh sb="0" eb="3">
      <t>セイシンカ</t>
    </rPh>
    <rPh sb="3" eb="5">
      <t>キュウキュウ</t>
    </rPh>
    <rPh sb="5" eb="7">
      <t>イリョウ</t>
    </rPh>
    <rPh sb="7" eb="9">
      <t>タイセイ</t>
    </rPh>
    <rPh sb="9" eb="11">
      <t>キョウカ</t>
    </rPh>
    <rPh sb="11" eb="13">
      <t>ジギョウ</t>
    </rPh>
    <rPh sb="17" eb="18">
      <t>オナ</t>
    </rPh>
    <rPh sb="19" eb="21">
      <t>ジギョウ</t>
    </rPh>
    <phoneticPr fontId="2"/>
  </si>
  <si>
    <t>小児救急医療体制整備事業（小児救急電話相談事業）</t>
    <rPh sb="0" eb="2">
      <t>ショウニ</t>
    </rPh>
    <rPh sb="2" eb="4">
      <t>キュウキュウ</t>
    </rPh>
    <rPh sb="4" eb="6">
      <t>イリョウ</t>
    </rPh>
    <rPh sb="6" eb="8">
      <t>タイセイ</t>
    </rPh>
    <rPh sb="8" eb="10">
      <t>セイビ</t>
    </rPh>
    <rPh sb="10" eb="12">
      <t>ジギョウ</t>
    </rPh>
    <rPh sb="13" eb="15">
      <t>ショウニ</t>
    </rPh>
    <rPh sb="15" eb="17">
      <t>キュウキュウ</t>
    </rPh>
    <rPh sb="17" eb="19">
      <t>デンワ</t>
    </rPh>
    <rPh sb="19" eb="21">
      <t>ソウダン</t>
    </rPh>
    <rPh sb="21" eb="23">
      <t>ジギョウ</t>
    </rPh>
    <phoneticPr fontId="2"/>
  </si>
  <si>
    <t>小児救急医療体制整備事業（小児救急医療支援事業）</t>
    <rPh sb="13" eb="15">
      <t>ショウニ</t>
    </rPh>
    <rPh sb="15" eb="17">
      <t>キュウキュウ</t>
    </rPh>
    <rPh sb="17" eb="19">
      <t>イリョウ</t>
    </rPh>
    <rPh sb="19" eb="21">
      <t>シエン</t>
    </rPh>
    <rPh sb="21" eb="23">
      <t>ジギョウ</t>
    </rPh>
    <phoneticPr fontId="2"/>
  </si>
  <si>
    <t>救急搬送患者受入促進事業</t>
    <rPh sb="0" eb="2">
      <t>キュウキュウ</t>
    </rPh>
    <rPh sb="2" eb="4">
      <t>ハンソウ</t>
    </rPh>
    <rPh sb="4" eb="6">
      <t>カンジャ</t>
    </rPh>
    <rPh sb="6" eb="8">
      <t>ウケイレ</t>
    </rPh>
    <rPh sb="8" eb="10">
      <t>ソクシン</t>
    </rPh>
    <rPh sb="10" eb="12">
      <t>ジギョウ</t>
    </rPh>
    <phoneticPr fontId="2"/>
  </si>
  <si>
    <t>女性医師等就労環境改善事業</t>
    <phoneticPr fontId="2"/>
  </si>
  <si>
    <t>女性医師等就労環境改善事業</t>
    <rPh sb="0" eb="2">
      <t>ジョセイ</t>
    </rPh>
    <rPh sb="2" eb="4">
      <t>イシ</t>
    </rPh>
    <rPh sb="4" eb="5">
      <t>トウ</t>
    </rPh>
    <rPh sb="5" eb="7">
      <t>シュウロウ</t>
    </rPh>
    <rPh sb="7" eb="9">
      <t>カンキョウ</t>
    </rPh>
    <rPh sb="9" eb="11">
      <t>カイゼン</t>
    </rPh>
    <rPh sb="11" eb="13">
      <t>ジギョウ</t>
    </rPh>
    <phoneticPr fontId="2"/>
  </si>
  <si>
    <t>ナースセンター事業・総合ＩＣＴ化事業</t>
    <rPh sb="7" eb="9">
      <t>ジギョウ</t>
    </rPh>
    <rPh sb="10" eb="12">
      <t>ソウゴウ</t>
    </rPh>
    <rPh sb="15" eb="16">
      <t>カ</t>
    </rPh>
    <rPh sb="16" eb="18">
      <t>ジギョウ</t>
    </rPh>
    <phoneticPr fontId="2"/>
  </si>
  <si>
    <t>①ナースセンター事業、②事業看護師等修学資金貸付金ICT化事業</t>
    <rPh sb="8" eb="10">
      <t>ジギョウ</t>
    </rPh>
    <rPh sb="12" eb="14">
      <t>ジギョウ</t>
    </rPh>
    <rPh sb="14" eb="17">
      <t>カンゴシ</t>
    </rPh>
    <rPh sb="17" eb="18">
      <t>トウ</t>
    </rPh>
    <rPh sb="18" eb="20">
      <t>シュウガク</t>
    </rPh>
    <rPh sb="20" eb="22">
      <t>シキン</t>
    </rPh>
    <rPh sb="22" eb="24">
      <t>カシツケ</t>
    </rPh>
    <rPh sb="24" eb="25">
      <t>キン</t>
    </rPh>
    <rPh sb="28" eb="29">
      <t>カ</t>
    </rPh>
    <rPh sb="29" eb="31">
      <t>ジギョウ</t>
    </rPh>
    <phoneticPr fontId="2"/>
  </si>
  <si>
    <t>歯科衛生士養成支援事業（歯科衛生士養成所への施設・設備整備事業）</t>
    <rPh sb="0" eb="2">
      <t>シカ</t>
    </rPh>
    <rPh sb="7" eb="9">
      <t>シエン</t>
    </rPh>
    <rPh sb="9" eb="11">
      <t>ジギョウ</t>
    </rPh>
    <rPh sb="12" eb="14">
      <t>シカ</t>
    </rPh>
    <rPh sb="14" eb="17">
      <t>エイセイシ</t>
    </rPh>
    <rPh sb="17" eb="20">
      <t>ヨウセイショ</t>
    </rPh>
    <rPh sb="22" eb="24">
      <t>シセツ</t>
    </rPh>
    <rPh sb="25" eb="27">
      <t>セツビ</t>
    </rPh>
    <rPh sb="27" eb="29">
      <t>セイビ</t>
    </rPh>
    <rPh sb="29" eb="31">
      <t>ジギョウ</t>
    </rPh>
    <phoneticPr fontId="2"/>
  </si>
  <si>
    <t>災害医療体制確保充実事業
【新規】</t>
    <rPh sb="0" eb="2">
      <t>サイガイ</t>
    </rPh>
    <rPh sb="2" eb="4">
      <t>イリョウ</t>
    </rPh>
    <rPh sb="4" eb="6">
      <t>タイセイ</t>
    </rPh>
    <rPh sb="6" eb="8">
      <t>カクホ</t>
    </rPh>
    <rPh sb="8" eb="10">
      <t>ジュウジツ</t>
    </rPh>
    <rPh sb="10" eb="12">
      <t>ジギョウ</t>
    </rPh>
    <rPh sb="14" eb="16">
      <t>シンキ</t>
    </rPh>
    <phoneticPr fontId="2"/>
  </si>
  <si>
    <t>(0)</t>
    <phoneticPr fontId="2"/>
  </si>
  <si>
    <t>特定科目休日夜間二次救急医療体制運営事業
【新規】</t>
    <rPh sb="0" eb="2">
      <t>トクテイ</t>
    </rPh>
    <rPh sb="2" eb="4">
      <t>カモク</t>
    </rPh>
    <rPh sb="4" eb="6">
      <t>キュウジツ</t>
    </rPh>
    <rPh sb="6" eb="8">
      <t>ヤカン</t>
    </rPh>
    <rPh sb="8" eb="10">
      <t>ニジ</t>
    </rPh>
    <rPh sb="10" eb="12">
      <t>キュウキュウ</t>
    </rPh>
    <rPh sb="12" eb="14">
      <t>イリョウ</t>
    </rPh>
    <rPh sb="14" eb="16">
      <t>タイセイ</t>
    </rPh>
    <rPh sb="16" eb="18">
      <t>ウンエイ</t>
    </rPh>
    <rPh sb="18" eb="20">
      <t>ジギョウ</t>
    </rPh>
    <rPh sb="22" eb="24">
      <t>シンキ</t>
    </rPh>
    <phoneticPr fontId="2"/>
  </si>
  <si>
    <t>救急搬送・受入体制強化事業（救急医療情報集計・分析事業）
【新規】</t>
    <rPh sb="0" eb="2">
      <t>キュウキュウ</t>
    </rPh>
    <rPh sb="2" eb="4">
      <t>ハンソウ</t>
    </rPh>
    <rPh sb="5" eb="7">
      <t>ウケイレ</t>
    </rPh>
    <rPh sb="7" eb="9">
      <t>タイセイ</t>
    </rPh>
    <rPh sb="9" eb="11">
      <t>キョウカ</t>
    </rPh>
    <rPh sb="11" eb="13">
      <t>ジギョウ</t>
    </rPh>
    <rPh sb="14" eb="16">
      <t>キュウキュウ</t>
    </rPh>
    <rPh sb="16" eb="18">
      <t>イリョウ</t>
    </rPh>
    <rPh sb="18" eb="20">
      <t>ジョウホウ</t>
    </rPh>
    <rPh sb="20" eb="22">
      <t>シュウケイ</t>
    </rPh>
    <rPh sb="23" eb="25">
      <t>ブンセキ</t>
    </rPh>
    <rPh sb="25" eb="27">
      <t>ジギョウ</t>
    </rPh>
    <rPh sb="30" eb="32">
      <t>シンキ</t>
    </rPh>
    <phoneticPr fontId="2"/>
  </si>
  <si>
    <t>地域救急医療システム推進事業
【新規】</t>
    <rPh sb="0" eb="2">
      <t>チイキ</t>
    </rPh>
    <rPh sb="2" eb="4">
      <t>キュウキュウ</t>
    </rPh>
    <rPh sb="4" eb="6">
      <t>イリョウ</t>
    </rPh>
    <rPh sb="10" eb="12">
      <t>スイシン</t>
    </rPh>
    <rPh sb="12" eb="14">
      <t>ジギョウ</t>
    </rPh>
    <rPh sb="16" eb="18">
      <t>シンキ</t>
    </rPh>
    <phoneticPr fontId="2"/>
  </si>
  <si>
    <t>地域医療確保修学資金等貸与事業
【新規】</t>
    <rPh sb="0" eb="2">
      <t>チイキ</t>
    </rPh>
    <rPh sb="2" eb="4">
      <t>イリョウ</t>
    </rPh>
    <rPh sb="4" eb="6">
      <t>カクホ</t>
    </rPh>
    <rPh sb="6" eb="8">
      <t>シュウガク</t>
    </rPh>
    <rPh sb="8" eb="10">
      <t>シキン</t>
    </rPh>
    <rPh sb="10" eb="11">
      <t>トウ</t>
    </rPh>
    <rPh sb="11" eb="13">
      <t>タイヨ</t>
    </rPh>
    <rPh sb="13" eb="15">
      <t>ジギョウ</t>
    </rPh>
    <rPh sb="17" eb="19">
      <t>シンキ</t>
    </rPh>
    <phoneticPr fontId="2"/>
  </si>
  <si>
    <t>医療対策協議会運営事業
【新規】</t>
    <rPh sb="2" eb="4">
      <t>タイサク</t>
    </rPh>
    <rPh sb="4" eb="7">
      <t>キョウギカイ</t>
    </rPh>
    <rPh sb="7" eb="9">
      <t>ウンエイ</t>
    </rPh>
    <rPh sb="9" eb="11">
      <t>ジギョウ</t>
    </rPh>
    <rPh sb="13" eb="15">
      <t>シンキ</t>
    </rPh>
    <phoneticPr fontId="2"/>
  </si>
  <si>
    <t>歯科衛生士養成所初年度整備事業</t>
    <rPh sb="0" eb="2">
      <t>シカ</t>
    </rPh>
    <rPh sb="2" eb="5">
      <t>エイセイシ</t>
    </rPh>
    <rPh sb="5" eb="7">
      <t>ヨウセイ</t>
    </rPh>
    <rPh sb="7" eb="8">
      <t>ショ</t>
    </rPh>
    <rPh sb="8" eb="11">
      <t>ショネンド</t>
    </rPh>
    <rPh sb="11" eb="13">
      <t>セイビ</t>
    </rPh>
    <rPh sb="13" eb="15">
      <t>ジギョウ</t>
    </rPh>
    <phoneticPr fontId="2"/>
  </si>
  <si>
    <t>d</t>
    <phoneticPr fontId="2"/>
  </si>
  <si>
    <t>健づ</t>
  </si>
  <si>
    <t>保企</t>
    <phoneticPr fontId="2"/>
  </si>
  <si>
    <t>医対</t>
    <phoneticPr fontId="2"/>
  </si>
  <si>
    <t>ﾗｲﾌ</t>
    <phoneticPr fontId="2"/>
  </si>
  <si>
    <t>地域医療推進Ｇ</t>
    <phoneticPr fontId="2"/>
  </si>
  <si>
    <t>調整Ｇ</t>
  </si>
  <si>
    <t>精神保健Ｇ</t>
    <phoneticPr fontId="2"/>
  </si>
  <si>
    <t>生活習慣病･歯科･栄養Ｇ</t>
    <phoneticPr fontId="2"/>
  </si>
  <si>
    <t>看護Ｇ</t>
    <phoneticPr fontId="2"/>
  </si>
  <si>
    <t>救急･災害医療Ｇ</t>
    <phoneticPr fontId="2"/>
  </si>
  <si>
    <t>病床の機能分化・連携を推進し、急性期病床や地域の診療所からの患者の受け入れを行うことができるようにするため、急性期の一般病棟７対１入院基本料病床から地域包括ケア病棟等へ転換するための改修等に対し補助する。</t>
    <phoneticPr fontId="2"/>
  </si>
  <si>
    <t>がん拠点病院の集学的治療等のがん診療提供体制を充実し、がん医療の水準の向上を図るため、外来化学療法室等の整備やがんの医療機器及び臨床検査機器等の整備等に対し補助する。また、地域における関係機関間の連携体制強化のため、２次医療圏毎に設けられている「がん診療ネットワーク協議会」の運営や活動に必要な経費に対し補助する。</t>
    <phoneticPr fontId="2"/>
  </si>
  <si>
    <t>地域の実情に応じた在宅医療の推進方針について検討する在宅医療推進協議会を設置・運営する。</t>
    <phoneticPr fontId="2"/>
  </si>
  <si>
    <t>これまでの多職種連携の体制を活用しながら、質の高い在宅医療の供給を拡充するため、コーディネータを配置する地区医師会に対し、その経費を補助する。</t>
    <phoneticPr fontId="2"/>
  </si>
  <si>
    <t>在宅医療・介護サービスの提供体制の充実、安定的な供給を図るための、訪問看護師の人材確保や資質向上、定着支援に関連する業務の委託及び補助を行う。</t>
    <phoneticPr fontId="2"/>
  </si>
  <si>
    <t>糖尿病医療連携体制を構築するため、医療機関、患者等を対象とする調査を実施し、地域の医療体制の課題等を把握し、糖尿病医療連携ガイドライン（仮称）を作成する。また、糖尿病医療連携にかかわるスタッフの養成のための研修会カリキュラム、リーフレットを作成し、研修会の開催、周知、広報等を行う。</t>
    <phoneticPr fontId="2"/>
  </si>
  <si>
    <t>在宅歯科ケアステーション（在宅歯科医療における医科や介護等の他分野との連携を図るための窓口）の府内各地域への設置を推進する。なお、現在、在宅歯科ケアステーションの設置に至らない地区については、地域の実情に応じて歯科との連携に関する他職種向けの研修会や地区内での人材育成のための研修会等を実施し、地域における在宅歯科診療連携の底上げを図る。</t>
    <phoneticPr fontId="2"/>
  </si>
  <si>
    <t>在宅歯科医療実施のために必要な機器（在宅歯科医療機器（在宅訪問歯科診療専用パッケージ、訪問歯科診療支援ポータブルシステム、ポータブルレントゲン機器、訪問歯科（居宅用）水流式歯ブラシ））の購入に係る経費の一部に対し補助する。</t>
    <phoneticPr fontId="2"/>
  </si>
  <si>
    <t>ＣＡＤ／ＣＡＭを使用した歯科技工の知識及び技術を習得させるとともに、最近の歯科技工に対応できる歯科技工士の育成のための研修会に係る経費に対し補助する。</t>
    <phoneticPr fontId="2"/>
  </si>
  <si>
    <t>地域における在宅歯科医療や在宅での口腔ケアに関する知識、技術を有する歯科衛生士の人材育成のための研修会開催に係る経費を補助する。</t>
    <phoneticPr fontId="2"/>
  </si>
  <si>
    <t>摂食嚥下障害に対応可能な歯科医療従事者を養成するため、摂食嚥下障害についての診断（嚥下内視鏡検査含む）・訓練方法についての実地研修に係る経費に対し補助する。</t>
    <phoneticPr fontId="2"/>
  </si>
  <si>
    <t>在宅療養者の食生活改善等に資するため、市町村、地域の医療機関、訪問看護ステーション、地域の管理栄養士、市町村食生活改善推進協議会等による連絡会議等において地域で栄養ケアを実施するための必要な検討を行い、在宅療養における栄養ケア体制の連携推進を図るとともに、在宅栄養ケアスタッフ研修会の開催及び各地域での在宅療養者への栄養ケアサービスをモデル実施する。</t>
    <phoneticPr fontId="2"/>
  </si>
  <si>
    <t>がん患者・家族の苦痛の軽減と質の高い療養生活を送ることができるよう、治療の初期段階から切れ目のない緩和医療を提供するため、患者・家族への緩和医療の正しい知識の普及事業及び緩和医療に携わる医療従事者への研修など人材養成等の事業に対し補助する。</t>
    <phoneticPr fontId="2"/>
  </si>
  <si>
    <t>難病患者が地域の医療関係機関による治療とケアを受け、安心して在宅による療養生活が続けられるように、難病専門病院が地域診療所・病院等と連携して、在宅における難病診療等を支援し、在宅医療を推進する。</t>
    <phoneticPr fontId="2"/>
  </si>
  <si>
    <t>薬局・薬剤師への無菌調剤に係る研修を実施することにより、無菌調剤薬局の共同利用や地域の基幹薬局での無菌調剤の実施を促し、在宅医療（薬剤）受入体制整備を推進する。</t>
    <phoneticPr fontId="2"/>
  </si>
  <si>
    <t>かかりつけ医育成のために、地域の小児科医や内科医等訪問診療医及び医療スタッフを対象に、医療的ケアに必要な医療技術の習得、小児の特性理解、在宅療養支援のためのネットワークの必要性の理解を目的とした研修を医師会に委託して実施する。また、研修に必要な物品を購入する。</t>
    <phoneticPr fontId="2"/>
  </si>
  <si>
    <t>認知症の早期診断・早期対応を行い、認知症患者の重症化予防につなげるために、ネットワークの構築や訪問チーム活動などの編成等、医療介護連携体制のモデル的取組を支援し、他の地域での取組に広げる。</t>
    <phoneticPr fontId="2"/>
  </si>
  <si>
    <t>未治療者等へのアウトリーチ体制を整備していくために、府がネットワークを構築するとともに、府立精神医療センターに訪問支援チームを整備し、集積した知見を府域に還元することで、府域全体の支援力向上を図る。</t>
    <phoneticPr fontId="2"/>
  </si>
  <si>
    <t>精神保健福祉法の改正で法的に位置付けられた「退院支援委員会」に、病院側が招聘した関係機関へ支払う旅費や報償費等を補助することで、地域事業者等の参画促進を図り、退院支援を推進する。</t>
    <phoneticPr fontId="2"/>
  </si>
  <si>
    <t>身体合併症支援病院において、輪番時にコーディネーターとして内科医等が対応する体制の整備する。また、一般救急病院に対して精神科的なコンサルテーションを行う体制を確保する。</t>
    <phoneticPr fontId="2"/>
  </si>
  <si>
    <t>精神科病院の看護師向けに身体合併症患者の看護についての研修（実地研修中心）を実施するとともに、一般科救急病院の看護師向けに精神疾患についての研修を行い、府内の合併症対応力の向上を図る。</t>
    <phoneticPr fontId="2"/>
  </si>
  <si>
    <t>医療機関の勤務環境改善を促進するため大阪府医療勤務環境改善支援センター（仮称）を病院関係団体内に設置し、先進事例の情報収集や経営・勤務環境に関する調査分析、個別支援・フォローアップ、勤務環境改善マネジメントシステム手引書の周知等の事業を行う。</t>
    <phoneticPr fontId="2"/>
  </si>
  <si>
    <t>医師等の勤務環境改善のための医師事務作業補助者（医療クラーク）の整備に対し補助する。</t>
    <phoneticPr fontId="2"/>
  </si>
  <si>
    <t>看護職員をはじめとする医療従事者の働きやすい環境を整え、その定着を図るための、府内病院、診療所における病院内保育所の新築、増改築又は改修等に要する費用や看護師宿舎及びナースステーション等の看護師勤務環境改善施設整備に要する費用に対し補助する。</t>
    <phoneticPr fontId="2"/>
  </si>
  <si>
    <t>夜勤等で一般の保育所を利用できない看護師等が安心・継続して仕事を続けることができ、看護職員をはじめとする医療従事者の定着が図られるようにするための、医療従事者の乳幼児を預かる府内病院内保育所の運営に要する保育士等の人件費等に対し補助する。</t>
    <phoneticPr fontId="2"/>
  </si>
  <si>
    <t>看護の質の向上及び離職防止を図ることを目的に、病院等が新人看護職員等に基本的な実践能力を獲得させるための研修に要する費用や看護職員の養成に携わる者、看護師等養成所の実習施設で実習指導者の任ある者に必要な知識・技術を修得させるための講習会の委託及び事業の実施に要する費用に対し補助する。</t>
    <phoneticPr fontId="2"/>
  </si>
  <si>
    <t>看護職員の養成・確保と資質の向上を促進し、保健医療に対する府民ニーズの複雑多様化、看護職員の需要増などに対応するための、ナースセンターで行う無料職業紹介や各種講習会の開催等、潜在看護職員の復職支援に必要な経費及び看護職員等の人材確保、定着に向け、省力化・効率化を図るための、総合的なICT化推進に必要な経費に対し補助する。</t>
    <phoneticPr fontId="2"/>
  </si>
  <si>
    <t>歯科衛生士の教育内容の充実、質の高い在宅歯科医療を提供できる人材を育成するために必要な施設・設備の整備を行う。主として、在宅歯科医療に特化した機器の購入を補助する。機器を整備することによって、より良い実習効果および現場へのスムーズな移行が期待出来、在宅歯科医療の現場で活躍できる歯科衛生士の就業の促進につなげる。</t>
    <phoneticPr fontId="2"/>
  </si>
  <si>
    <t>初期研修中および後期研修中などの若い医師向けに精神科救急についての研修を行うことで、精神科救急にたずさわる医師の育成を行う。</t>
    <phoneticPr fontId="2"/>
  </si>
  <si>
    <t>保健師、助産師、看護師養成所における教育内容の充実を図り、看護サービスの向上と看護職員の定着対策の推進のための、養成所運営費に係る経費の一部に対し補助する。</t>
    <phoneticPr fontId="2"/>
  </si>
  <si>
    <t>保健師、助産師、看護師養成所における教育内容の充実を図り、看護サービスの向上と看護職員の定着対策の推進のための、養成所施設整備費に係る経費の一部に対し補助する。</t>
    <phoneticPr fontId="2"/>
  </si>
  <si>
    <t>夜間の子どもの急病時、保護者等からの「受診の目安」や「家庭での対処法」などの相談に、小児科医の支援体制のもと、看護師が対応する。</t>
    <phoneticPr fontId="2"/>
  </si>
  <si>
    <t>休日・夜間において入院治療が必要な小児救急患者の受入体制を輪番等により確保する市町村に対し、当該体制確保のための運営費を補助する。</t>
    <phoneticPr fontId="2"/>
  </si>
  <si>
    <t>病院選定の適切性や症例に応じた救命率等、実施基準やシステム改修が、救急医療の充実にどれだけ寄与したか、更に改善すべきかの分析・検証を行う。また、データ分析に基づく検証を踏まえ収集項目の追加や観察項目の変更等、必要なシステム改修を行う。</t>
    <phoneticPr fontId="2"/>
  </si>
  <si>
    <t>貸与事業費</t>
    <rPh sb="0" eb="2">
      <t>タイヨ</t>
    </rPh>
    <rPh sb="2" eb="4">
      <t>ジギョウ</t>
    </rPh>
    <rPh sb="4" eb="5">
      <t>ヒ</t>
    </rPh>
    <phoneticPr fontId="2"/>
  </si>
  <si>
    <t>一般救急病院において一定の処置を終えた患者を身体合併症支援病院（新設）が受入れた際に、院内において必要な検査等を行うためのハード面の整備に対する補助を行う。</t>
    <phoneticPr fontId="2"/>
  </si>
  <si>
    <r>
      <t>既に精神疾患(認知症等を含む)の医療について個々の医療機関（病院・診療所）での連携を進めている地域をモデル地域とし、それぞれの地域特性に応じた形で、個々の医療機関同士のつながりから、ネットワークへと広げ、地域での</t>
    </r>
    <r>
      <rPr>
        <strike/>
        <sz val="10"/>
        <color rgb="FFFF0000"/>
        <rFont val="HG丸ｺﾞｼｯｸM-PRO"/>
        <family val="3"/>
        <charset val="128"/>
      </rPr>
      <t>認知症</t>
    </r>
    <r>
      <rPr>
        <sz val="10"/>
        <rFont val="HG丸ｺﾞｼｯｸM-PRO"/>
        <family val="3"/>
        <charset val="128"/>
      </rPr>
      <t>医療連携体制の整備を進める。</t>
    </r>
    <phoneticPr fontId="2"/>
  </si>
  <si>
    <r>
      <t>地域の医療機関と大阪大学・国立循環器病研究センターが連携し、有効な治療法のない疾患の患者を集約し、治療後、地域移行させる体制を整備</t>
    </r>
    <r>
      <rPr>
        <sz val="10"/>
        <color rgb="FFFF0000"/>
        <rFont val="HG丸ｺﾞｼｯｸM-PRO"/>
        <family val="3"/>
        <charset val="128"/>
      </rPr>
      <t>する</t>
    </r>
    <r>
      <rPr>
        <sz val="10"/>
        <rFont val="HG丸ｺﾞｼｯｸM-PRO"/>
        <family val="3"/>
        <charset val="128"/>
      </rPr>
      <t>。また、必要な症例集積を促進し、臨床研究レベルでの安全性・有効性の確認を早め、企業治験につなげる。</t>
    </r>
    <rPh sb="0" eb="2">
      <t>チイキ</t>
    </rPh>
    <rPh sb="3" eb="5">
      <t>イリョウ</t>
    </rPh>
    <rPh sb="5" eb="7">
      <t>キカン</t>
    </rPh>
    <rPh sb="8" eb="10">
      <t>オオサカ</t>
    </rPh>
    <rPh sb="10" eb="12">
      <t>ダイガク</t>
    </rPh>
    <rPh sb="13" eb="15">
      <t>コクリツ</t>
    </rPh>
    <rPh sb="15" eb="18">
      <t>ジュンカンキ</t>
    </rPh>
    <rPh sb="18" eb="19">
      <t>ビョウ</t>
    </rPh>
    <rPh sb="19" eb="21">
      <t>ケンキュウ</t>
    </rPh>
    <rPh sb="26" eb="28">
      <t>レンケイ</t>
    </rPh>
    <rPh sb="30" eb="32">
      <t>ユウコウ</t>
    </rPh>
    <rPh sb="33" eb="36">
      <t>チリョウホウ</t>
    </rPh>
    <rPh sb="39" eb="41">
      <t>シッカン</t>
    </rPh>
    <rPh sb="42" eb="44">
      <t>カンジャ</t>
    </rPh>
    <rPh sb="45" eb="47">
      <t>シュウヤク</t>
    </rPh>
    <rPh sb="49" eb="52">
      <t>チリョウゴ</t>
    </rPh>
    <rPh sb="53" eb="55">
      <t>チイキ</t>
    </rPh>
    <rPh sb="55" eb="57">
      <t>イコウ</t>
    </rPh>
    <rPh sb="60" eb="62">
      <t>タイセイ</t>
    </rPh>
    <rPh sb="63" eb="65">
      <t>セイビ</t>
    </rPh>
    <rPh sb="71" eb="73">
      <t>ヒツヨウ</t>
    </rPh>
    <rPh sb="74" eb="76">
      <t>ショウレイ</t>
    </rPh>
    <rPh sb="76" eb="78">
      <t>シュウセキ</t>
    </rPh>
    <rPh sb="79" eb="81">
      <t>ソクシン</t>
    </rPh>
    <rPh sb="83" eb="85">
      <t>リンショウ</t>
    </rPh>
    <rPh sb="85" eb="87">
      <t>ケンキュウ</t>
    </rPh>
    <rPh sb="92" eb="95">
      <t>アンゼンセイ</t>
    </rPh>
    <rPh sb="96" eb="99">
      <t>ユウコウセイ</t>
    </rPh>
    <rPh sb="100" eb="102">
      <t>カクニン</t>
    </rPh>
    <rPh sb="103" eb="104">
      <t>ハヤ</t>
    </rPh>
    <rPh sb="106" eb="108">
      <t>キギョウ</t>
    </rPh>
    <rPh sb="108" eb="110">
      <t>チケン</t>
    </rPh>
    <phoneticPr fontId="2"/>
  </si>
  <si>
    <r>
      <t>窓口機能の強化や臨床研究コーディネーター養成など、大阪の高いポテンシャルを活かした治験ネットワーク機能を構築</t>
    </r>
    <r>
      <rPr>
        <sz val="10"/>
        <color rgb="FFFF0000"/>
        <rFont val="HG丸ｺﾞｼｯｸM-PRO"/>
        <family val="3"/>
        <charset val="128"/>
      </rPr>
      <t>する</t>
    </r>
    <r>
      <rPr>
        <sz val="10"/>
        <rFont val="HG丸ｺﾞｼｯｸM-PRO"/>
        <family val="3"/>
        <charset val="128"/>
      </rPr>
      <t>。</t>
    </r>
    <rPh sb="0" eb="2">
      <t>マドグチ</t>
    </rPh>
    <rPh sb="2" eb="4">
      <t>キノウ</t>
    </rPh>
    <rPh sb="5" eb="7">
      <t>キョウカ</t>
    </rPh>
    <rPh sb="8" eb="10">
      <t>リンショウ</t>
    </rPh>
    <rPh sb="10" eb="12">
      <t>ケンキュウ</t>
    </rPh>
    <rPh sb="20" eb="22">
      <t>ヨウセイ</t>
    </rPh>
    <rPh sb="25" eb="27">
      <t>オオサカ</t>
    </rPh>
    <rPh sb="28" eb="29">
      <t>タカ</t>
    </rPh>
    <rPh sb="37" eb="38">
      <t>イ</t>
    </rPh>
    <rPh sb="41" eb="43">
      <t>チケン</t>
    </rPh>
    <rPh sb="49" eb="51">
      <t>キノウ</t>
    </rPh>
    <rPh sb="52" eb="54">
      <t>コウチク</t>
    </rPh>
    <phoneticPr fontId="2"/>
  </si>
  <si>
    <r>
      <rPr>
        <strike/>
        <sz val="10"/>
        <color rgb="FFFF0000"/>
        <rFont val="HG丸ｺﾞｼｯｸM-PRO"/>
        <family val="3"/>
        <charset val="128"/>
      </rPr>
      <t>複数の小規模な訪問看護ステーション間の相互連携を強化し、機能強化型訪問看護ステーションへの移行を促進するための</t>
    </r>
    <r>
      <rPr>
        <sz val="10"/>
        <color rgb="FFFF0000"/>
        <rFont val="HG丸ｺﾞｼｯｸM-PRO"/>
        <family val="3"/>
        <charset val="128"/>
      </rPr>
      <t>訪問看護ステーションと他の訪問看護ステーション、介護事業所、医療機関等が相互に連携する事業を支援・強化し、訪問看護の安定的な供給とサービスの向上を図るため</t>
    </r>
    <r>
      <rPr>
        <sz val="10"/>
        <rFont val="HG丸ｺﾞｼｯｸM-PRO"/>
        <family val="3"/>
        <charset val="128"/>
      </rPr>
      <t>、24時間対応やコールセンター等の設置</t>
    </r>
    <r>
      <rPr>
        <sz val="10"/>
        <color rgb="FFFF0000"/>
        <rFont val="HG丸ｺﾞｼｯｸM-PRO"/>
        <family val="3"/>
        <charset val="128"/>
      </rPr>
      <t>などの相互連携事業を実施する訪問看護ステーション</t>
    </r>
    <r>
      <rPr>
        <sz val="10"/>
        <rFont val="HG丸ｺﾞｼｯｸM-PRO"/>
        <family val="3"/>
        <charset val="128"/>
      </rPr>
      <t>に</t>
    </r>
    <r>
      <rPr>
        <sz val="10"/>
        <color rgb="FFFF0000"/>
        <rFont val="HG丸ｺﾞｼｯｸM-PRO"/>
        <family val="3"/>
        <charset val="128"/>
      </rPr>
      <t>対し</t>
    </r>
    <r>
      <rPr>
        <sz val="10"/>
        <rFont val="HG丸ｺﾞｼｯｸM-PRO"/>
        <family val="3"/>
        <charset val="128"/>
      </rPr>
      <t>、必要な備品購入費や人件費、施設改修費等に</t>
    </r>
    <r>
      <rPr>
        <strike/>
        <sz val="10"/>
        <color rgb="FFFF0000"/>
        <rFont val="HG丸ｺﾞｼｯｸM-PRO"/>
        <family val="3"/>
        <charset val="128"/>
      </rPr>
      <t>対し</t>
    </r>
    <r>
      <rPr>
        <sz val="10"/>
        <color rgb="FFFF0000"/>
        <rFont val="HG丸ｺﾞｼｯｸM-PRO"/>
        <family val="3"/>
        <charset val="128"/>
      </rPr>
      <t>ついて</t>
    </r>
    <r>
      <rPr>
        <sz val="10"/>
        <rFont val="HG丸ｺﾞｼｯｸM-PRO"/>
        <family val="3"/>
        <charset val="128"/>
      </rPr>
      <t>補助する。</t>
    </r>
    <r>
      <rPr>
        <strike/>
        <sz val="10"/>
        <color rgb="FFFF0000"/>
        <rFont val="HG丸ｺﾞｼｯｸM-PRO"/>
        <family val="3"/>
        <charset val="128"/>
      </rPr>
      <t/>
    </r>
  </si>
  <si>
    <r>
      <t>エイズ治療拠点病院と地域の医療機関の連携及び機能分化を推進し、ＨＩＶ感染者の高齢化等による合併症等多様な医療ニーズに対応できる体制を構築するため、大阪府医師会が実施する、地域の医療機関対象の研修会開催費</t>
    </r>
    <r>
      <rPr>
        <sz val="10"/>
        <color rgb="FFFF0000"/>
        <rFont val="HG丸ｺﾞｼｯｸM-PRO"/>
        <family val="3"/>
        <charset val="128"/>
      </rPr>
      <t>等</t>
    </r>
    <r>
      <rPr>
        <sz val="10"/>
        <rFont val="HG丸ｺﾞｼｯｸM-PRO"/>
        <family val="3"/>
        <charset val="128"/>
      </rPr>
      <t>の補助を行う。</t>
    </r>
    <rPh sb="101" eb="102">
      <t>ナド</t>
    </rPh>
    <phoneticPr fontId="2"/>
  </si>
  <si>
    <r>
      <rPr>
        <sz val="10"/>
        <color rgb="FFFF0000"/>
        <rFont val="HG丸ｺﾞｼｯｸM-PRO"/>
        <family val="3"/>
        <charset val="128"/>
      </rPr>
      <t>救急搬送された患者の病院後情報収集</t>
    </r>
    <r>
      <rPr>
        <sz val="10"/>
        <rFont val="HG丸ｺﾞｼｯｸM-PRO"/>
        <family val="3"/>
        <charset val="128"/>
      </rPr>
      <t>や、</t>
    </r>
    <r>
      <rPr>
        <sz val="10"/>
        <color rgb="FFFF0000"/>
        <rFont val="HG丸ｺﾞｼｯｸM-PRO"/>
        <family val="3"/>
        <charset val="128"/>
      </rPr>
      <t>救急搬送が困難となっている</t>
    </r>
    <r>
      <rPr>
        <sz val="10"/>
        <rFont val="HG丸ｺﾞｼｯｸM-PRO"/>
        <family val="3"/>
        <charset val="128"/>
      </rPr>
      <t>患者の受入れに協力する医療機関に対し、経費の一部を補助する。</t>
    </r>
    <rPh sb="0" eb="2">
      <t>キュウキュウ</t>
    </rPh>
    <rPh sb="2" eb="4">
      <t>ハンソウ</t>
    </rPh>
    <rPh sb="7" eb="9">
      <t>カンジャ</t>
    </rPh>
    <rPh sb="10" eb="12">
      <t>ビョウイン</t>
    </rPh>
    <rPh sb="12" eb="13">
      <t>ゴ</t>
    </rPh>
    <rPh sb="13" eb="15">
      <t>ジョウホウ</t>
    </rPh>
    <rPh sb="15" eb="17">
      <t>シュウシュウ</t>
    </rPh>
    <rPh sb="19" eb="21">
      <t>キュウキュウ</t>
    </rPh>
    <rPh sb="21" eb="23">
      <t>ハンソウ</t>
    </rPh>
    <rPh sb="24" eb="26">
      <t>コンナン</t>
    </rPh>
    <phoneticPr fontId="2"/>
  </si>
  <si>
    <t>救急・災害医療に不慣れな医師、看護師等を対象にトリアージや応急処置といった災害医療の基礎知識を習得するために研修を実施。府内災害医療コーディネーター等に対し、厚労省が示す災害医療コーディネーターの活動に必要な統括・調整体制の知識等の研修を実施。</t>
    <phoneticPr fontId="2"/>
  </si>
  <si>
    <r>
      <t>休日・夜間における特定科目（眼科・耳鼻</t>
    </r>
    <r>
      <rPr>
        <sz val="10"/>
        <color rgb="FFFF0000"/>
        <rFont val="HG丸ｺﾞｼｯｸM-PRO"/>
        <family val="3"/>
        <charset val="128"/>
      </rPr>
      <t>咽喉</t>
    </r>
    <r>
      <rPr>
        <sz val="10"/>
        <rFont val="HG丸ｺﾞｼｯｸM-PRO"/>
        <family val="3"/>
        <charset val="128"/>
      </rPr>
      <t>科）の二次救急医療体制を確保するため、大阪市中央急病診療所の後送病院としての受入病院を輪番で確保する。</t>
    </r>
    <rPh sb="19" eb="21">
      <t>インコウ</t>
    </rPh>
    <phoneticPr fontId="2"/>
  </si>
  <si>
    <r>
      <t>市町村または地区医師会に対し、在宅医療を行う多職種が情報共有を図るためのシステム導入経費を補助する。
在宅医療を行う診療所に医療情報の提供を行う医療機関に対し</t>
    </r>
    <r>
      <rPr>
        <sz val="10"/>
        <rFont val="HG丸ｺﾞｼｯｸM-PRO"/>
        <family val="3"/>
        <charset val="128"/>
      </rPr>
      <t>、</t>
    </r>
    <r>
      <rPr>
        <sz val="10"/>
        <rFont val="HG丸ｺﾞｼｯｸM-PRO"/>
        <family val="3"/>
        <charset val="128"/>
      </rPr>
      <t>公開用サーバ等を設置するための経費を補助する。</t>
    </r>
  </si>
  <si>
    <t>地域医療支援センター運営事業</t>
  </si>
  <si>
    <t>地域医療支援センター（大阪府医療人キャリアセンター）を運営し、地域医療に従事する医師のキャリア形成を支援しながら、地域や診療科間のバランスのとれた医師確保を推進する。</t>
  </si>
  <si>
    <t>周産期や救急医療などに携わる医師の確保が非常に困難となっている現状に対応するため、これらの医療分野を志望する医学生に対し修学資金等を貸与し、将来的にこれらの分野で勤務する医師を確保する。</t>
  </si>
  <si>
    <t>「就労環境改善」及び「復職支援研修」を実施する医療機関に対し、必要となる代替医師の人件費や研修経費を補助する。</t>
  </si>
  <si>
    <r>
      <rPr>
        <strike/>
        <sz val="10"/>
        <color rgb="FFFF0000"/>
        <rFont val="HG丸ｺﾞｼｯｸM-PRO"/>
        <family val="3"/>
        <charset val="128"/>
      </rPr>
      <t>過酷な勤務環境で勤務する</t>
    </r>
    <r>
      <rPr>
        <sz val="10"/>
        <rFont val="HG丸ｺﾞｼｯｸM-PRO"/>
        <family val="3"/>
        <charset val="128"/>
      </rPr>
      <t>産科や小児科（新生児）の医師等に</t>
    </r>
    <r>
      <rPr>
        <sz val="10"/>
        <color rgb="FFFF0000"/>
        <rFont val="HG丸ｺﾞｼｯｸM-PRO"/>
        <family val="3"/>
        <charset val="128"/>
      </rPr>
      <t>対して</t>
    </r>
    <r>
      <rPr>
        <sz val="10"/>
        <rFont val="HG丸ｺﾞｼｯｸM-PRO"/>
        <family val="3"/>
        <charset val="128"/>
      </rPr>
      <t>分娩手当、研修医手当、新生児担当手当を支給</t>
    </r>
    <r>
      <rPr>
        <sz val="10"/>
        <color rgb="FFFF0000"/>
        <rFont val="HG丸ｺﾞｼｯｸM-PRO"/>
        <family val="3"/>
        <charset val="128"/>
      </rPr>
      <t>することにより、</t>
    </r>
    <r>
      <rPr>
        <strike/>
        <sz val="10"/>
        <color rgb="FFFF0000"/>
        <rFont val="HG丸ｺﾞｼｯｸM-PRO"/>
        <family val="3"/>
        <charset val="128"/>
      </rPr>
      <t>し</t>
    </r>
    <r>
      <rPr>
        <sz val="10"/>
        <rFont val="HG丸ｺﾞｼｯｸM-PRO"/>
        <family val="3"/>
        <charset val="128"/>
      </rPr>
      <t>処遇の改善を</t>
    </r>
    <r>
      <rPr>
        <strike/>
        <sz val="10"/>
        <color rgb="FFFF0000"/>
        <rFont val="HG丸ｺﾞｼｯｸM-PRO"/>
        <family val="3"/>
        <charset val="128"/>
      </rPr>
      <t>図ることで、当該分野における</t>
    </r>
    <r>
      <rPr>
        <sz val="10"/>
        <color rgb="FFFF0000"/>
        <rFont val="HG丸ｺﾞｼｯｸM-PRO"/>
        <family val="3"/>
        <charset val="128"/>
      </rPr>
      <t>通じて周産期医療を実施する医療機関及び</t>
    </r>
    <r>
      <rPr>
        <sz val="10"/>
        <rFont val="HG丸ｺﾞｼｯｸM-PRO"/>
        <family val="3"/>
        <charset val="128"/>
      </rPr>
      <t>医師確保を図る</t>
    </r>
    <r>
      <rPr>
        <strike/>
        <sz val="10"/>
        <color rgb="FFFF0000"/>
        <rFont val="HG丸ｺﾞｼｯｸM-PRO"/>
        <family val="3"/>
        <charset val="128"/>
      </rPr>
      <t>もの</t>
    </r>
    <r>
      <rPr>
        <sz val="10"/>
        <rFont val="HG丸ｺﾞｼｯｸM-PRO"/>
        <family val="3"/>
        <charset val="128"/>
      </rPr>
      <t>。</t>
    </r>
    <rPh sb="28" eb="29">
      <t>タイ</t>
    </rPh>
    <rPh sb="81" eb="82">
      <t>ツウ</t>
    </rPh>
    <rPh sb="84" eb="87">
      <t>シュウサンキ</t>
    </rPh>
    <rPh sb="87" eb="89">
      <t>イリョウ</t>
    </rPh>
    <rPh sb="90" eb="92">
      <t>ジッシ</t>
    </rPh>
    <rPh sb="94" eb="96">
      <t>イリョウ</t>
    </rPh>
    <rPh sb="96" eb="98">
      <t>キカン</t>
    </rPh>
    <rPh sb="98" eb="99">
      <t>オヨ</t>
    </rPh>
    <phoneticPr fontId="2"/>
  </si>
  <si>
    <r>
      <t>高齢化の進展や疾病構造の変化など医療をとりまく環境の変化に対応した</t>
    </r>
    <r>
      <rPr>
        <strike/>
        <sz val="10"/>
        <color rgb="FFFF0000"/>
        <rFont val="HG丸ｺﾞｼｯｸM-PRO"/>
        <family val="3"/>
        <charset val="128"/>
      </rPr>
      <t>、</t>
    </r>
    <r>
      <rPr>
        <sz val="10"/>
        <rFont val="HG丸ｺﾞｼｯｸM-PRO"/>
        <family val="3"/>
        <charset val="128"/>
      </rPr>
      <t>二次救急医療を支える人材を確保するため、救急研修拠点施設を中心に、</t>
    </r>
    <r>
      <rPr>
        <strike/>
        <sz val="10"/>
        <color rgb="FFFF0000"/>
        <rFont val="HG丸ｺﾞｼｯｸM-PRO"/>
        <family val="3"/>
        <charset val="128"/>
      </rPr>
      <t>各診療科</t>
    </r>
    <r>
      <rPr>
        <sz val="10"/>
        <rFont val="HG丸ｺﾞｼｯｸM-PRO"/>
        <family val="3"/>
        <charset val="128"/>
      </rPr>
      <t>医師の救急初期診療能力の資質向上を図る体制を立ち上げる。</t>
    </r>
  </si>
  <si>
    <r>
      <t>救急医療、災害医療、周産期医療及び小児救急を含む小児医療等の医療従事者の確保及びその他大阪府において必要な医療の確保に関する</t>
    </r>
    <r>
      <rPr>
        <strike/>
        <sz val="10"/>
        <color rgb="FFFF0000"/>
        <rFont val="HG丸ｺﾞｼｯｸM-PRO"/>
        <family val="3"/>
        <charset val="128"/>
      </rPr>
      <t>必要な</t>
    </r>
    <r>
      <rPr>
        <sz val="10"/>
        <rFont val="HG丸ｺﾞｼｯｸM-PRO"/>
        <family val="3"/>
        <charset val="128"/>
      </rPr>
      <t>施策</t>
    </r>
    <r>
      <rPr>
        <strike/>
        <sz val="10"/>
        <color rgb="FFFF0000"/>
        <rFont val="HG丸ｺﾞｼｯｸM-PRO"/>
        <family val="3"/>
        <charset val="128"/>
      </rPr>
      <t>を定め、公表するために協議を行う。</t>
    </r>
    <r>
      <rPr>
        <sz val="10"/>
        <color rgb="FFFF0000"/>
        <rFont val="HG丸ｺﾞｼｯｸM-PRO"/>
        <family val="3"/>
        <charset val="128"/>
      </rPr>
      <t>について調査審議する医療対策協議会を設置・運営する。</t>
    </r>
    <rPh sb="88" eb="90">
      <t>チョウサ</t>
    </rPh>
    <rPh sb="90" eb="92">
      <t>シンギ</t>
    </rPh>
    <rPh sb="94" eb="96">
      <t>イリョウ</t>
    </rPh>
    <rPh sb="96" eb="98">
      <t>タイサク</t>
    </rPh>
    <rPh sb="98" eb="101">
      <t>キョウギカイ</t>
    </rPh>
    <rPh sb="102" eb="104">
      <t>セッチ</t>
    </rPh>
    <rPh sb="105" eb="107">
      <t>ウンエイ</t>
    </rPh>
    <phoneticPr fontId="2"/>
  </si>
  <si>
    <t>産科や小児科（新生児）の医師等に対して分娩手当、研修医手当、新生児担当手当を支給することにより、処遇の改善を通じて周産期医療を実施する医療機関及び医師確保を図る。</t>
    <rPh sb="16" eb="17">
      <t>タイ</t>
    </rPh>
    <rPh sb="54" eb="55">
      <t>ツウ</t>
    </rPh>
    <rPh sb="57" eb="60">
      <t>シュウサンキ</t>
    </rPh>
    <rPh sb="60" eb="62">
      <t>イリョウ</t>
    </rPh>
    <rPh sb="63" eb="65">
      <t>ジッシ</t>
    </rPh>
    <rPh sb="67" eb="69">
      <t>イリョウ</t>
    </rPh>
    <rPh sb="69" eb="71">
      <t>キカン</t>
    </rPh>
    <rPh sb="71" eb="72">
      <t>オヨ</t>
    </rPh>
    <phoneticPr fontId="2"/>
  </si>
  <si>
    <t>救急医療、災害医療、周産期医療及び小児救急を含む小児医療等の医療従事者の確保及びその他大阪府において必要な医療の確保に関する施策について調査審議する医療対策協議会を設置・運営する。</t>
    <rPh sb="68" eb="70">
      <t>チョウサ</t>
    </rPh>
    <rPh sb="70" eb="72">
      <t>シンギ</t>
    </rPh>
    <rPh sb="74" eb="76">
      <t>イリョウ</t>
    </rPh>
    <rPh sb="76" eb="78">
      <t>タイサク</t>
    </rPh>
    <rPh sb="78" eb="81">
      <t>キョウギカイ</t>
    </rPh>
    <rPh sb="82" eb="84">
      <t>セッチ</t>
    </rPh>
    <rPh sb="85" eb="87">
      <t>ウンエイ</t>
    </rPh>
    <phoneticPr fontId="2"/>
  </si>
  <si>
    <t>救急搬送された患者の病院後情報収集や、救急搬送が困難となっている患者の受入れに協力する医療機関に対し、経費の一部を補助する。</t>
    <rPh sb="0" eb="2">
      <t>キュウキュウ</t>
    </rPh>
    <rPh sb="2" eb="4">
      <t>ハンソウ</t>
    </rPh>
    <rPh sb="7" eb="9">
      <t>カンジャ</t>
    </rPh>
    <rPh sb="10" eb="12">
      <t>ビョウイン</t>
    </rPh>
    <rPh sb="12" eb="13">
      <t>ゴ</t>
    </rPh>
    <rPh sb="13" eb="15">
      <t>ジョウホウ</t>
    </rPh>
    <rPh sb="15" eb="17">
      <t>シュウシュウ</t>
    </rPh>
    <rPh sb="19" eb="21">
      <t>キュウキュウ</t>
    </rPh>
    <rPh sb="21" eb="23">
      <t>ハンソウ</t>
    </rPh>
    <rPh sb="24" eb="26">
      <t>コンナン</t>
    </rPh>
    <phoneticPr fontId="2"/>
  </si>
  <si>
    <t>休日・夜間における特定科目（眼科・耳鼻咽喉科）の二次救急医療体制を確保するため、大阪市中央急病診療所の後送病院としての受入病院を輪番で確保する。</t>
    <rPh sb="19" eb="21">
      <t>インコウ</t>
    </rPh>
    <phoneticPr fontId="2"/>
  </si>
  <si>
    <t>窓口機能の強化や臨床研究コーディネーター養成など、大阪の高いポテンシャルを活かした治験ネットワーク機能を構築する。</t>
    <rPh sb="0" eb="2">
      <t>マドグチ</t>
    </rPh>
    <rPh sb="2" eb="4">
      <t>キノウ</t>
    </rPh>
    <rPh sb="5" eb="7">
      <t>キョウカ</t>
    </rPh>
    <rPh sb="8" eb="10">
      <t>リンショウ</t>
    </rPh>
    <rPh sb="10" eb="12">
      <t>ケンキュウ</t>
    </rPh>
    <rPh sb="20" eb="22">
      <t>ヨウセイ</t>
    </rPh>
    <rPh sb="25" eb="27">
      <t>オオサカ</t>
    </rPh>
    <rPh sb="28" eb="29">
      <t>タカ</t>
    </rPh>
    <rPh sb="37" eb="38">
      <t>イ</t>
    </rPh>
    <rPh sb="41" eb="43">
      <t>チケン</t>
    </rPh>
    <rPh sb="49" eb="51">
      <t>キノウ</t>
    </rPh>
    <rPh sb="52" eb="54">
      <t>コウチク</t>
    </rPh>
    <phoneticPr fontId="2"/>
  </si>
  <si>
    <t>市町村または地区医師会に対し、在宅医療を行う多職種が情報共有を図るためのシステム導入経費を補助する。
在宅医療を行う診療所に医療情報の提供を行う医療機関に対し、公開用サーバ等を設置するための経費を補助する。</t>
  </si>
  <si>
    <t>エイズ治療拠点病院と地域の医療機関の連携及び機能分化を推進し、ＨＩＶ感染者の高齢化等による合併症等多様な医療ニーズに対応できる体制を構築するため、大阪府医師会が実施する、地域の医療機関対象の研修会開催費等の補助を行う。</t>
    <rPh sb="101" eb="102">
      <t>ナド</t>
    </rPh>
    <phoneticPr fontId="2"/>
  </si>
  <si>
    <t>地域の医療機関と大阪大学・国立循環器病研究センターが連携し、有効な治療法のない疾患の患者を集約し、治療後、地域移行させる体制を整備する。また、必要な症例集積を促進し、臨床研究レベルでの安全性・有効性の確認を早め、企業治験につなげる。</t>
    <rPh sb="0" eb="2">
      <t>チイキ</t>
    </rPh>
    <rPh sb="3" eb="5">
      <t>イリョウ</t>
    </rPh>
    <rPh sb="5" eb="7">
      <t>キカン</t>
    </rPh>
    <rPh sb="8" eb="10">
      <t>オオサカ</t>
    </rPh>
    <rPh sb="10" eb="12">
      <t>ダイガク</t>
    </rPh>
    <rPh sb="13" eb="15">
      <t>コクリツ</t>
    </rPh>
    <rPh sb="15" eb="18">
      <t>ジュンカンキ</t>
    </rPh>
    <rPh sb="18" eb="19">
      <t>ビョウ</t>
    </rPh>
    <rPh sb="19" eb="21">
      <t>ケンキュウ</t>
    </rPh>
    <rPh sb="26" eb="28">
      <t>レンケイ</t>
    </rPh>
    <rPh sb="30" eb="32">
      <t>ユウコウ</t>
    </rPh>
    <rPh sb="33" eb="36">
      <t>チリョウホウ</t>
    </rPh>
    <rPh sb="39" eb="41">
      <t>シッカン</t>
    </rPh>
    <rPh sb="42" eb="44">
      <t>カンジャ</t>
    </rPh>
    <rPh sb="45" eb="47">
      <t>シュウヤク</t>
    </rPh>
    <rPh sb="49" eb="52">
      <t>チリョウゴ</t>
    </rPh>
    <rPh sb="53" eb="55">
      <t>チイキ</t>
    </rPh>
    <rPh sb="55" eb="57">
      <t>イコウ</t>
    </rPh>
    <rPh sb="60" eb="62">
      <t>タイセイ</t>
    </rPh>
    <rPh sb="63" eb="65">
      <t>セイビ</t>
    </rPh>
    <rPh sb="71" eb="73">
      <t>ヒツヨウ</t>
    </rPh>
    <rPh sb="74" eb="76">
      <t>ショウレイ</t>
    </rPh>
    <rPh sb="76" eb="78">
      <t>シュウセキ</t>
    </rPh>
    <rPh sb="79" eb="81">
      <t>ソクシン</t>
    </rPh>
    <rPh sb="83" eb="85">
      <t>リンショウ</t>
    </rPh>
    <rPh sb="85" eb="87">
      <t>ケンキュウ</t>
    </rPh>
    <rPh sb="92" eb="95">
      <t>アンゼンセイ</t>
    </rPh>
    <rPh sb="96" eb="99">
      <t>ユウコウセイ</t>
    </rPh>
    <rPh sb="100" eb="102">
      <t>カクニン</t>
    </rPh>
    <rPh sb="103" eb="104">
      <t>ハヤ</t>
    </rPh>
    <rPh sb="106" eb="108">
      <t>キギョウ</t>
    </rPh>
    <rPh sb="108" eb="110">
      <t>チケン</t>
    </rPh>
    <phoneticPr fontId="2"/>
  </si>
  <si>
    <r>
      <t>訪問看護ステーションと他の訪問看護ステーション、介護事業所、医療機関等が相互に連携する事業を支援・強化し、訪問看護の安定的な供給とサービスの向上を図るため、24時間対応やコールセンター等の設置などの相互連携事業を実施する訪問看護ステーションに対し、必要な備品購入費や人件費、施設改修費等について補助する。</t>
    </r>
    <r>
      <rPr>
        <strike/>
        <sz val="10"/>
        <color rgb="FFFF0000"/>
        <rFont val="HG丸ｺﾞｼｯｸM-PRO"/>
        <family val="3"/>
        <charset val="128"/>
      </rPr>
      <t/>
    </r>
    <phoneticPr fontId="2"/>
  </si>
  <si>
    <t>既に精神疾患(認知症等を含む)の医療について個々の医療機関（病院・診療所）での連携を進めている地域をモデル地域とし、それぞれの地域特性に応じた形で、個々の医療機関同士のつながりから、ネットワークへと広げ、地域での医療連携体制の整備を進める。</t>
    <phoneticPr fontId="2"/>
  </si>
  <si>
    <r>
      <t>高齢化の進展や疾病構造の変化など医療をとりまく環境の変化に対応した</t>
    </r>
    <r>
      <rPr>
        <strike/>
        <sz val="10"/>
        <rFont val="HG丸ｺﾞｼｯｸM-PRO"/>
        <family val="3"/>
        <charset val="128"/>
      </rPr>
      <t>、</t>
    </r>
    <r>
      <rPr>
        <sz val="10"/>
        <rFont val="HG丸ｺﾞｼｯｸM-PRO"/>
        <family val="3"/>
        <charset val="128"/>
      </rPr>
      <t>二次救急医療を支える人材を確保するため、救急研修拠点施設を中心に、医師の救急初期診療能力の資質向上を図る体制を立ち上げる。</t>
    </r>
    <phoneticPr fontId="2"/>
  </si>
  <si>
    <t>緩和医療についての正しい知識の普及事業</t>
    <rPh sb="0" eb="2">
      <t>カンワ</t>
    </rPh>
    <rPh sb="2" eb="4">
      <t>イリョウ</t>
    </rPh>
    <rPh sb="9" eb="10">
      <t>タダ</t>
    </rPh>
    <rPh sb="12" eb="14">
      <t>チシキ</t>
    </rPh>
    <rPh sb="15" eb="17">
      <t>フキュウ</t>
    </rPh>
    <rPh sb="17" eb="19">
      <t>ジギョウ</t>
    </rPh>
    <phoneticPr fontId="2"/>
  </si>
  <si>
    <t>（単位：千円）</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</si>
</sst>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_);\(#,##0\)"/>
  </numFmts>
  <fonts count="1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name val="HG丸ｺﾞｼｯｸM-PRO"/>
      <family val="3"/>
      <charset val="128"/>
    </font>
    <font>
      <sz val="12"/>
      <name val="HG丸ｺﾞｼｯｸM-PRO"/>
      <family val="3"/>
      <charset val="128"/>
    </font>
    <font>
      <b/>
      <sz val="12"/>
      <name val="HG丸ｺﾞｼｯｸM-PRO"/>
      <family val="3"/>
      <charset val="128"/>
    </font>
    <font>
      <sz val="16"/>
      <name val="HG創英角ﾎﾟｯﾌﾟ体"/>
      <family val="3"/>
      <charset val="128"/>
    </font>
    <font>
      <b/>
      <sz val="10"/>
      <name val="HG丸ｺﾞｼｯｸM-PRO"/>
      <family val="3"/>
      <charset val="128"/>
    </font>
    <font>
      <strike/>
      <sz val="10"/>
      <color rgb="FFFF0000"/>
      <name val="HG丸ｺﾞｼｯｸM-PRO"/>
      <family val="3"/>
      <charset val="128"/>
    </font>
    <font>
      <sz val="10"/>
      <color rgb="FFFF0000"/>
      <name val="HG丸ｺﾞｼｯｸM-PRO"/>
      <family val="3"/>
      <charset val="128"/>
    </font>
    <font>
      <strike/>
      <sz val="10"/>
      <name val="HG丸ｺﾞｼｯｸM-PRO"/>
      <family val="3"/>
      <charset val="128"/>
    </font>
  </fonts>
  <fills count="8">
    <fill>
      <patternFill patternType="none"/>
    </fill>
    <fill>
      <patternFill patternType="gray125"/>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4">
    <xf numFmtId="0" fontId="0" fillId="0" borderId="0" xfId="0">
      <alignment vertical="center"/>
    </xf>
    <xf numFmtId="0" fontId="3" fillId="0" borderId="0" xfId="0" applyFont="1" applyFill="1" applyBorder="1" applyAlignment="1">
      <alignmen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3" fillId="0" borderId="1" xfId="0" applyFont="1" applyFill="1" applyBorder="1" applyAlignment="1">
      <alignment vertical="center"/>
    </xf>
    <xf numFmtId="176" fontId="3" fillId="0" borderId="1" xfId="0" applyNumberFormat="1" applyFont="1" applyFill="1" applyBorder="1" applyAlignment="1">
      <alignment vertical="center"/>
    </xf>
    <xf numFmtId="0" fontId="3" fillId="0" borderId="2" xfId="0" applyFont="1" applyFill="1" applyBorder="1" applyAlignment="1">
      <alignment vertical="center"/>
    </xf>
    <xf numFmtId="176" fontId="3" fillId="0" borderId="2" xfId="1" applyNumberFormat="1" applyFont="1" applyFill="1" applyBorder="1" applyAlignment="1">
      <alignment vertical="center"/>
    </xf>
    <xf numFmtId="176" fontId="3" fillId="0" borderId="1" xfId="1" applyNumberFormat="1" applyFont="1" applyFill="1" applyBorder="1" applyAlignment="1">
      <alignment vertical="center"/>
    </xf>
    <xf numFmtId="176" fontId="3" fillId="0" borderId="2" xfId="0" applyNumberFormat="1" applyFont="1" applyFill="1" applyBorder="1" applyAlignment="1">
      <alignment vertical="center"/>
    </xf>
    <xf numFmtId="0" fontId="3" fillId="0" borderId="6" xfId="0" applyFont="1" applyFill="1" applyBorder="1" applyAlignment="1">
      <alignment horizontal="center" vertical="center" wrapText="1"/>
    </xf>
    <xf numFmtId="0" fontId="4" fillId="0" borderId="7" xfId="0" applyFont="1" applyFill="1" applyBorder="1" applyAlignment="1">
      <alignment horizontal="center" vertical="center"/>
    </xf>
    <xf numFmtId="176" fontId="4" fillId="0" borderId="7" xfId="0" applyNumberFormat="1" applyFont="1" applyFill="1" applyBorder="1" applyAlignment="1">
      <alignment horizontal="center" vertical="center" wrapText="1"/>
    </xf>
    <xf numFmtId="176" fontId="5" fillId="3" borderId="9" xfId="1" applyNumberFormat="1" applyFont="1" applyFill="1" applyBorder="1" applyAlignment="1">
      <alignment vertical="center"/>
    </xf>
    <xf numFmtId="0" fontId="3" fillId="0" borderId="10" xfId="0" applyFont="1" applyFill="1" applyBorder="1" applyAlignment="1">
      <alignment vertical="center"/>
    </xf>
    <xf numFmtId="176" fontId="3" fillId="0" borderId="10" xfId="1" applyNumberFormat="1" applyFont="1" applyFill="1" applyBorder="1" applyAlignment="1">
      <alignment vertical="center"/>
    </xf>
    <xf numFmtId="176" fontId="5" fillId="5" borderId="9" xfId="1" applyNumberFormat="1" applyFont="1" applyFill="1" applyBorder="1" applyAlignment="1">
      <alignment vertical="center"/>
    </xf>
    <xf numFmtId="176" fontId="5" fillId="2" borderId="9" xfId="1" applyNumberFormat="1" applyFont="1" applyFill="1" applyBorder="1" applyAlignment="1">
      <alignment vertical="center"/>
    </xf>
    <xf numFmtId="176" fontId="3" fillId="0" borderId="10" xfId="0" applyNumberFormat="1" applyFont="1" applyFill="1" applyBorder="1" applyAlignment="1">
      <alignment vertical="center"/>
    </xf>
    <xf numFmtId="176" fontId="5" fillId="4" borderId="7" xfId="1" applyNumberFormat="1" applyFont="1" applyFill="1" applyBorder="1" applyAlignment="1">
      <alignment vertical="center"/>
    </xf>
    <xf numFmtId="0" fontId="6" fillId="0" borderId="0" xfId="0" applyFont="1" applyFill="1" applyBorder="1" applyAlignment="1">
      <alignment vertical="center"/>
    </xf>
    <xf numFmtId="0" fontId="3" fillId="0" borderId="0" xfId="0" applyFont="1" applyFill="1" applyBorder="1" applyAlignment="1">
      <alignment vertical="center" wrapText="1"/>
    </xf>
    <xf numFmtId="0" fontId="3" fillId="6" borderId="0" xfId="0" applyFont="1" applyFill="1" applyBorder="1" applyAlignment="1">
      <alignment vertical="center"/>
    </xf>
    <xf numFmtId="176" fontId="3" fillId="6" borderId="0" xfId="1" applyNumberFormat="1" applyFont="1" applyFill="1" applyBorder="1" applyAlignment="1"/>
    <xf numFmtId="177" fontId="3" fillId="6" borderId="0" xfId="1" applyNumberFormat="1" applyFont="1" applyFill="1" applyBorder="1" applyAlignment="1">
      <alignment vertical="top"/>
    </xf>
    <xf numFmtId="49" fontId="3" fillId="6" borderId="0" xfId="1" applyNumberFormat="1" applyFont="1" applyFill="1" applyBorder="1" applyAlignment="1">
      <alignment horizontal="right" vertical="top"/>
    </xf>
    <xf numFmtId="176" fontId="3" fillId="7" borderId="0" xfId="1" applyNumberFormat="1" applyFont="1" applyFill="1" applyBorder="1" applyAlignment="1">
      <alignment vertical="center"/>
    </xf>
    <xf numFmtId="176" fontId="3" fillId="7" borderId="0" xfId="1" applyNumberFormat="1" applyFont="1" applyFill="1" applyBorder="1" applyAlignment="1">
      <alignment vertical="center" wrapText="1"/>
    </xf>
    <xf numFmtId="176" fontId="3" fillId="7" borderId="0" xfId="1" applyNumberFormat="1" applyFont="1" applyFill="1" applyBorder="1" applyAlignment="1">
      <alignment horizontal="center" vertical="center"/>
    </xf>
    <xf numFmtId="176" fontId="3" fillId="0" borderId="0" xfId="1" applyNumberFormat="1" applyFont="1" applyFill="1" applyBorder="1" applyAlignment="1"/>
    <xf numFmtId="177" fontId="3" fillId="0" borderId="0" xfId="1" applyNumberFormat="1" applyFont="1" applyFill="1" applyBorder="1" applyAlignment="1">
      <alignment vertical="top"/>
    </xf>
    <xf numFmtId="176" fontId="7" fillId="4" borderId="0" xfId="1" applyNumberFormat="1" applyFont="1" applyFill="1" applyBorder="1" applyAlignment="1">
      <alignment vertical="center"/>
    </xf>
    <xf numFmtId="176" fontId="7" fillId="4" borderId="0" xfId="1" applyNumberFormat="1" applyFont="1" applyFill="1" applyBorder="1" applyAlignment="1">
      <alignment vertical="center" wrapText="1"/>
    </xf>
    <xf numFmtId="176" fontId="7" fillId="4" borderId="0" xfId="1" applyNumberFormat="1" applyFont="1" applyFill="1" applyBorder="1" applyAlignment="1">
      <alignment horizontal="center" vertical="center"/>
    </xf>
    <xf numFmtId="0" fontId="3" fillId="7" borderId="0" xfId="0" applyFont="1" applyFill="1" applyBorder="1" applyAlignment="1">
      <alignment horizontal="center" vertical="center"/>
    </xf>
    <xf numFmtId="0" fontId="7" fillId="4" borderId="0" xfId="0" applyFont="1" applyFill="1" applyBorder="1" applyAlignment="1">
      <alignment horizontal="center" vertical="center"/>
    </xf>
    <xf numFmtId="176" fontId="3" fillId="0" borderId="1" xfId="0" applyNumberFormat="1" applyFont="1" applyFill="1" applyBorder="1" applyAlignment="1">
      <alignment vertical="center" wrapText="1"/>
    </xf>
    <xf numFmtId="176" fontId="3" fillId="0" borderId="10" xfId="1" applyNumberFormat="1" applyFont="1" applyFill="1" applyBorder="1" applyAlignment="1">
      <alignment vertical="center" wrapText="1"/>
    </xf>
    <xf numFmtId="176" fontId="3" fillId="0" borderId="1" xfId="1" applyNumberFormat="1" applyFont="1" applyFill="1" applyBorder="1" applyAlignment="1">
      <alignment vertical="center" wrapText="1"/>
    </xf>
    <xf numFmtId="0" fontId="3" fillId="0" borderId="0" xfId="0" applyFont="1" applyFill="1" applyBorder="1" applyAlignment="1">
      <alignment vertical="center"/>
    </xf>
    <xf numFmtId="0" fontId="3" fillId="0" borderId="5" xfId="0" applyFont="1" applyFill="1" applyBorder="1" applyAlignment="1">
      <alignment vertical="center"/>
    </xf>
    <xf numFmtId="0" fontId="3" fillId="6" borderId="0" xfId="0" applyFont="1" applyFill="1" applyBorder="1" applyAlignment="1">
      <alignment vertical="center"/>
    </xf>
    <xf numFmtId="176" fontId="3" fillId="7" borderId="10" xfId="1" applyNumberFormat="1" applyFont="1" applyFill="1" applyBorder="1" applyAlignment="1">
      <alignment vertical="center" wrapText="1"/>
    </xf>
    <xf numFmtId="176" fontId="3" fillId="7" borderId="10" xfId="0" applyNumberFormat="1" applyFont="1" applyFill="1" applyBorder="1" applyAlignment="1">
      <alignment vertical="center" wrapText="1"/>
    </xf>
    <xf numFmtId="0" fontId="3" fillId="5" borderId="11" xfId="0" applyFont="1" applyFill="1" applyBorder="1" applyAlignment="1">
      <alignment vertical="center"/>
    </xf>
    <xf numFmtId="0" fontId="3" fillId="5" borderId="12" xfId="0" applyFont="1" applyFill="1" applyBorder="1" applyAlignment="1">
      <alignment vertical="center"/>
    </xf>
    <xf numFmtId="0" fontId="3" fillId="0" borderId="2" xfId="0" applyFont="1" applyFill="1" applyBorder="1" applyAlignment="1">
      <alignment vertical="center"/>
    </xf>
    <xf numFmtId="176" fontId="3" fillId="0" borderId="2" xfId="1" applyNumberFormat="1" applyFont="1" applyFill="1" applyBorder="1" applyAlignment="1">
      <alignment vertical="center"/>
    </xf>
    <xf numFmtId="0" fontId="3" fillId="0" borderId="3" xfId="0" applyFont="1" applyFill="1" applyBorder="1" applyAlignment="1">
      <alignment vertical="center"/>
    </xf>
    <xf numFmtId="0" fontId="3" fillId="3" borderId="11" xfId="0" applyFont="1" applyFill="1" applyBorder="1" applyAlignment="1">
      <alignment vertical="center"/>
    </xf>
    <xf numFmtId="0" fontId="3" fillId="3" borderId="12" xfId="0" applyFont="1" applyFill="1" applyBorder="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176" fontId="3" fillId="0" borderId="2" xfId="1" applyNumberFormat="1" applyFont="1" applyFill="1" applyBorder="1" applyAlignment="1">
      <alignment vertical="center"/>
    </xf>
    <xf numFmtId="176" fontId="3" fillId="0" borderId="2" xfId="0" applyNumberFormat="1" applyFont="1" applyFill="1" applyBorder="1" applyAlignment="1">
      <alignment vertical="center"/>
    </xf>
    <xf numFmtId="176" fontId="3" fillId="0" borderId="2" xfId="1" applyNumberFormat="1" applyFont="1" applyFill="1" applyBorder="1" applyAlignment="1">
      <alignment vertical="center" wrapText="1"/>
    </xf>
    <xf numFmtId="176" fontId="3" fillId="0" borderId="2" xfId="0" applyNumberFormat="1" applyFont="1" applyFill="1" applyBorder="1" applyAlignment="1">
      <alignment vertical="center" wrapText="1"/>
    </xf>
    <xf numFmtId="0" fontId="3" fillId="2" borderId="11" xfId="0" applyFont="1" applyFill="1" applyBorder="1" applyAlignment="1">
      <alignment vertical="center"/>
    </xf>
    <xf numFmtId="0" fontId="3" fillId="2" borderId="12" xfId="0" applyFont="1" applyFill="1" applyBorder="1" applyAlignment="1">
      <alignment vertical="center"/>
    </xf>
    <xf numFmtId="0" fontId="3" fillId="7" borderId="2" xfId="0" applyFont="1" applyFill="1" applyBorder="1" applyAlignment="1">
      <alignment vertical="center"/>
    </xf>
    <xf numFmtId="176" fontId="3" fillId="7" borderId="2" xfId="1" applyNumberFormat="1" applyFont="1" applyFill="1" applyBorder="1" applyAlignment="1">
      <alignment vertical="center"/>
    </xf>
    <xf numFmtId="176" fontId="3" fillId="7" borderId="2" xfId="1" applyNumberFormat="1" applyFont="1" applyFill="1" applyBorder="1" applyAlignment="1">
      <alignment vertical="center" wrapText="1"/>
    </xf>
    <xf numFmtId="176" fontId="3" fillId="7" borderId="2" xfId="0" applyNumberFormat="1" applyFont="1" applyFill="1" applyBorder="1" applyAlignment="1">
      <alignment vertical="center"/>
    </xf>
    <xf numFmtId="176" fontId="3" fillId="7" borderId="2" xfId="0" applyNumberFormat="1" applyFont="1" applyFill="1" applyBorder="1" applyAlignment="1">
      <alignment vertical="center" wrapText="1"/>
    </xf>
    <xf numFmtId="0" fontId="3" fillId="0" borderId="0" xfId="0" applyFont="1" applyFill="1" applyBorder="1" applyAlignment="1">
      <alignment vertical="center"/>
    </xf>
    <xf numFmtId="0" fontId="3" fillId="6" borderId="2" xfId="0" applyFont="1" applyFill="1" applyBorder="1" applyAlignment="1">
      <alignment vertical="center"/>
    </xf>
    <xf numFmtId="176" fontId="3" fillId="6" borderId="2" xfId="1" applyNumberFormat="1" applyFont="1" applyFill="1" applyBorder="1" applyAlignment="1">
      <alignment vertical="center"/>
    </xf>
    <xf numFmtId="176" fontId="3" fillId="6" borderId="2" xfId="1" applyNumberFormat="1" applyFont="1" applyFill="1" applyBorder="1" applyAlignment="1">
      <alignment vertical="center" wrapText="1"/>
    </xf>
    <xf numFmtId="176" fontId="3" fillId="6" borderId="10" xfId="1" applyNumberFormat="1" applyFont="1" applyFill="1" applyBorder="1" applyAlignment="1">
      <alignment vertical="center" wrapText="1"/>
    </xf>
    <xf numFmtId="176" fontId="3" fillId="6" borderId="2" xfId="0" applyNumberFormat="1" applyFont="1" applyFill="1" applyBorder="1" applyAlignment="1">
      <alignment vertical="center"/>
    </xf>
    <xf numFmtId="176" fontId="3" fillId="6" borderId="1" xfId="1" applyNumberFormat="1" applyFont="1" applyFill="1" applyBorder="1" applyAlignment="1">
      <alignment vertical="center" wrapText="1"/>
    </xf>
    <xf numFmtId="176" fontId="3" fillId="6" borderId="2" xfId="0" applyNumberFormat="1" applyFont="1" applyFill="1" applyBorder="1" applyAlignment="1">
      <alignment vertical="center" wrapText="1"/>
    </xf>
    <xf numFmtId="176" fontId="3" fillId="6" borderId="10" xfId="0" applyNumberFormat="1" applyFont="1" applyFill="1" applyBorder="1" applyAlignment="1">
      <alignment vertical="center" wrapText="1"/>
    </xf>
    <xf numFmtId="176" fontId="3" fillId="0" borderId="3" xfId="1" applyNumberFormat="1" applyFont="1" applyFill="1" applyBorder="1" applyAlignment="1">
      <alignment vertical="center" wrapText="1"/>
    </xf>
    <xf numFmtId="176" fontId="3" fillId="0" borderId="5" xfId="1" applyNumberFormat="1" applyFont="1" applyFill="1" applyBorder="1" applyAlignment="1">
      <alignment vertical="center" wrapText="1"/>
    </xf>
    <xf numFmtId="0" fontId="3" fillId="0" borderId="3" xfId="0" applyFont="1" applyFill="1" applyBorder="1" applyAlignment="1">
      <alignment vertical="center"/>
    </xf>
    <xf numFmtId="0" fontId="3" fillId="0" borderId="5" xfId="0" applyFont="1" applyFill="1" applyBorder="1" applyAlignment="1">
      <alignment vertical="center"/>
    </xf>
    <xf numFmtId="176" fontId="3" fillId="6" borderId="3" xfId="1" applyNumberFormat="1" applyFont="1" applyFill="1" applyBorder="1" applyAlignment="1">
      <alignment vertical="center" wrapText="1"/>
    </xf>
    <xf numFmtId="176" fontId="3" fillId="6" borderId="5" xfId="1" applyNumberFormat="1" applyFont="1" applyFill="1" applyBorder="1" applyAlignment="1">
      <alignment vertical="center" wrapText="1"/>
    </xf>
    <xf numFmtId="176" fontId="3" fillId="6" borderId="3" xfId="0" applyNumberFormat="1" applyFont="1" applyFill="1" applyBorder="1" applyAlignment="1">
      <alignment vertical="center" wrapText="1"/>
    </xf>
    <xf numFmtId="176" fontId="3" fillId="6" borderId="5" xfId="0" applyNumberFormat="1" applyFont="1" applyFill="1" applyBorder="1" applyAlignment="1">
      <alignment vertical="center" wrapText="1"/>
    </xf>
    <xf numFmtId="0" fontId="3" fillId="6" borderId="3" xfId="0" applyFont="1" applyFill="1" applyBorder="1" applyAlignment="1">
      <alignment vertical="center"/>
    </xf>
    <xf numFmtId="0" fontId="3" fillId="6" borderId="5" xfId="0" applyFont="1" applyFill="1" applyBorder="1" applyAlignment="1">
      <alignment vertical="center"/>
    </xf>
    <xf numFmtId="176" fontId="3" fillId="0" borderId="3" xfId="1" applyNumberFormat="1" applyFont="1" applyFill="1" applyBorder="1" applyAlignment="1">
      <alignment horizontal="left" vertical="center" wrapText="1"/>
    </xf>
    <xf numFmtId="176" fontId="3" fillId="0" borderId="5" xfId="1" applyNumberFormat="1" applyFont="1" applyFill="1" applyBorder="1" applyAlignment="1">
      <alignment horizontal="left" vertical="center" wrapText="1"/>
    </xf>
    <xf numFmtId="0" fontId="3" fillId="0" borderId="3" xfId="0" applyFont="1" applyFill="1" applyBorder="1" applyAlignment="1">
      <alignment horizontal="left" vertical="center"/>
    </xf>
    <xf numFmtId="0" fontId="3" fillId="0" borderId="5" xfId="0" applyFont="1" applyFill="1" applyBorder="1" applyAlignment="1">
      <alignment horizontal="left"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2" borderId="8" xfId="0" applyFont="1" applyFill="1" applyBorder="1" applyAlignment="1">
      <alignment vertical="center"/>
    </xf>
    <xf numFmtId="0" fontId="5" fillId="2" borderId="9" xfId="0" applyFont="1" applyFill="1" applyBorder="1" applyAlignment="1">
      <alignment vertical="center"/>
    </xf>
    <xf numFmtId="0" fontId="5" fillId="5" borderId="8" xfId="0" applyFont="1" applyFill="1" applyBorder="1" applyAlignment="1">
      <alignment vertical="center"/>
    </xf>
    <xf numFmtId="0" fontId="5" fillId="5" borderId="9" xfId="0" applyFont="1" applyFill="1" applyBorder="1" applyAlignment="1">
      <alignment vertical="center"/>
    </xf>
    <xf numFmtId="176" fontId="3" fillId="6" borderId="4" xfId="1" applyNumberFormat="1" applyFont="1" applyFill="1" applyBorder="1" applyAlignment="1">
      <alignment vertical="center" wrapText="1"/>
    </xf>
    <xf numFmtId="0" fontId="5" fillId="3" borderId="8" xfId="0" applyFont="1" applyFill="1" applyBorder="1" applyAlignment="1">
      <alignment vertical="center"/>
    </xf>
    <xf numFmtId="0" fontId="5" fillId="3" borderId="9" xfId="0" applyFont="1" applyFill="1" applyBorder="1" applyAlignment="1">
      <alignment vertical="center"/>
    </xf>
    <xf numFmtId="0" fontId="3" fillId="0" borderId="4" xfId="0" applyFont="1" applyFill="1" applyBorder="1" applyAlignment="1">
      <alignment vertical="center"/>
    </xf>
    <xf numFmtId="176" fontId="3" fillId="0" borderId="4" xfId="1" applyNumberFormat="1" applyFont="1" applyFill="1" applyBorder="1" applyAlignment="1">
      <alignment vertical="center" wrapText="1"/>
    </xf>
    <xf numFmtId="0" fontId="3" fillId="7" borderId="3" xfId="0" applyFont="1" applyFill="1" applyBorder="1" applyAlignment="1">
      <alignment vertical="center"/>
    </xf>
    <xf numFmtId="0" fontId="3" fillId="7" borderId="5" xfId="0" applyFont="1" applyFill="1" applyBorder="1" applyAlignment="1">
      <alignment vertical="center"/>
    </xf>
    <xf numFmtId="176" fontId="3" fillId="7" borderId="3" xfId="1" applyNumberFormat="1" applyFont="1" applyFill="1" applyBorder="1" applyAlignment="1">
      <alignment vertical="center" wrapText="1"/>
    </xf>
    <xf numFmtId="176" fontId="3" fillId="7" borderId="5" xfId="1" applyNumberFormat="1" applyFont="1" applyFill="1" applyBorder="1" applyAlignment="1">
      <alignment vertical="center" wrapText="1"/>
    </xf>
    <xf numFmtId="176" fontId="3" fillId="7" borderId="3" xfId="0" applyNumberFormat="1" applyFont="1" applyFill="1" applyBorder="1" applyAlignment="1">
      <alignment vertical="center" wrapText="1"/>
    </xf>
    <xf numFmtId="176" fontId="3" fillId="7" borderId="5" xfId="0" applyNumberFormat="1" applyFont="1" applyFill="1" applyBorder="1" applyAlignment="1">
      <alignment vertical="center" wrapText="1"/>
    </xf>
    <xf numFmtId="0" fontId="3" fillId="6" borderId="0" xfId="0" applyFont="1" applyFill="1" applyBorder="1" applyAlignment="1">
      <alignment vertical="center"/>
    </xf>
    <xf numFmtId="0" fontId="3" fillId="6" borderId="0" xfId="0" applyFont="1" applyFill="1" applyBorder="1" applyAlignment="1">
      <alignment horizontal="left" vertical="center" wrapText="1"/>
    </xf>
    <xf numFmtId="176" fontId="3" fillId="6" borderId="0" xfId="1" applyNumberFormat="1" applyFont="1" applyFill="1" applyBorder="1" applyAlignment="1">
      <alignment horizontal="left" vertical="center" wrapText="1"/>
    </xf>
    <xf numFmtId="176" fontId="3" fillId="6" borderId="0" xfId="1" applyNumberFormat="1"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Border="1" applyAlignment="1">
      <alignment vertical="center" wrapText="1"/>
    </xf>
    <xf numFmtId="176" fontId="3" fillId="6" borderId="0" xfId="1" applyNumberFormat="1" applyFont="1" applyFill="1" applyBorder="1" applyAlignment="1">
      <alignment horizontal="center" vertical="center"/>
    </xf>
    <xf numFmtId="0" fontId="3" fillId="0" borderId="0" xfId="0" applyFont="1" applyFill="1" applyBorder="1" applyAlignment="1">
      <alignment horizontal="left" vertical="center" wrapText="1"/>
    </xf>
    <xf numFmtId="176" fontId="3" fillId="6" borderId="0" xfId="1" applyNumberFormat="1"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5829300</xdr:colOff>
      <xdr:row>0</xdr:row>
      <xdr:rowOff>76200</xdr:rowOff>
    </xdr:from>
    <xdr:to>
      <xdr:col>4</xdr:col>
      <xdr:colOff>7162800</xdr:colOff>
      <xdr:row>0</xdr:row>
      <xdr:rowOff>447675</xdr:rowOff>
    </xdr:to>
    <xdr:sp macro="" textlink="">
      <xdr:nvSpPr>
        <xdr:cNvPr id="2" name="角丸四角形 1"/>
        <xdr:cNvSpPr/>
      </xdr:nvSpPr>
      <xdr:spPr>
        <a:xfrm>
          <a:off x="13563600" y="76200"/>
          <a:ext cx="1333500" cy="371475"/>
        </a:xfrm>
        <a:prstGeom prst="roundRect">
          <a:avLst/>
        </a:prstGeom>
      </xdr:spPr>
      <xdr:style>
        <a:lnRef idx="2">
          <a:schemeClr val="accent6"/>
        </a:lnRef>
        <a:fillRef idx="1">
          <a:schemeClr val="lt1"/>
        </a:fillRef>
        <a:effectRef idx="0">
          <a:schemeClr val="accent6"/>
        </a:effectRef>
        <a:fontRef idx="minor">
          <a:schemeClr val="dk1"/>
        </a:fontRef>
      </xdr:style>
      <xdr:txBody>
        <a:bodyPr wrap="square" rtlCol="0" anchor="ctr" anchorCtr="0">
          <a:noAutofit/>
        </a:bodyPr>
        <a:lstStyle/>
        <a:p>
          <a:pPr algn="dist">
            <a:spcAft>
              <a:spcPts val="0"/>
            </a:spcAft>
          </a:pPr>
          <a:r>
            <a:rPr lang="ja-JP" sz="1400" kern="100">
              <a:effectLst/>
              <a:ea typeface="HG丸ｺﾞｼｯｸM-PRO"/>
              <a:cs typeface="Times New Roman"/>
            </a:rPr>
            <a:t>資料４－</a:t>
          </a:r>
          <a:r>
            <a:rPr lang="en-US" altLang="ja-JP" sz="1400" kern="100">
              <a:effectLst/>
              <a:latin typeface="HG丸ｺﾞｼｯｸM-PRO" panose="020F0600000000000000" pitchFamily="50" charset="-128"/>
              <a:ea typeface="HG丸ｺﾞｼｯｸM-PRO" panose="020F0600000000000000" pitchFamily="50" charset="-128"/>
              <a:cs typeface="Times New Roman"/>
            </a:rPr>
            <a:t>4</a:t>
          </a:r>
          <a:endParaRPr lang="ja-JP" sz="105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tabSelected="1" view="pageBreakPreview" zoomScaleNormal="100" zoomScaleSheetLayoutView="100" workbookViewId="0">
      <selection activeCell="B9" sqref="B9:B10"/>
    </sheetView>
  </sheetViews>
  <sheetFormatPr defaultRowHeight="12" x14ac:dyDescent="0.15"/>
  <cols>
    <col min="1" max="1" width="2.625" style="1" customWidth="1"/>
    <col min="2" max="2" width="43.625" style="1" customWidth="1"/>
    <col min="3" max="3" width="39.625" style="1" customWidth="1"/>
    <col min="4" max="4" width="15.625" style="2" customWidth="1"/>
    <col min="5" max="5" width="95.625" style="2" customWidth="1"/>
    <col min="6" max="16384" width="9" style="1"/>
  </cols>
  <sheetData>
    <row r="1" spans="1:5" ht="38.25" customHeight="1" x14ac:dyDescent="0.15">
      <c r="A1" s="21" t="s">
        <v>85</v>
      </c>
    </row>
    <row r="2" spans="1:5" ht="12.75" thickBot="1" x14ac:dyDescent="0.2">
      <c r="D2" s="3" t="s">
        <v>183</v>
      </c>
      <c r="E2" s="3"/>
    </row>
    <row r="3" spans="1:5" ht="27" customHeight="1" thickBot="1" x14ac:dyDescent="0.2">
      <c r="A3" s="11"/>
      <c r="B3" s="12" t="s">
        <v>46</v>
      </c>
      <c r="C3" s="12" t="s">
        <v>45</v>
      </c>
      <c r="D3" s="13" t="s">
        <v>84</v>
      </c>
      <c r="E3" s="13" t="s">
        <v>41</v>
      </c>
    </row>
    <row r="4" spans="1:5" ht="27" customHeight="1" x14ac:dyDescent="0.15">
      <c r="A4" s="95" t="s">
        <v>42</v>
      </c>
      <c r="B4" s="96"/>
      <c r="C4" s="96"/>
      <c r="D4" s="14">
        <f>SUM(D5:D11)</f>
        <v>1439074</v>
      </c>
      <c r="E4" s="14"/>
    </row>
    <row r="5" spans="1:5" ht="27" customHeight="1" x14ac:dyDescent="0.15">
      <c r="A5" s="50"/>
      <c r="B5" s="5" t="s">
        <v>16</v>
      </c>
      <c r="C5" s="5" t="s">
        <v>47</v>
      </c>
      <c r="D5" s="6">
        <v>428750</v>
      </c>
      <c r="E5" s="37" t="s">
        <v>119</v>
      </c>
    </row>
    <row r="6" spans="1:5" s="42" customFormat="1" ht="27" customHeight="1" x14ac:dyDescent="0.15">
      <c r="A6" s="50"/>
      <c r="B6" s="66" t="s">
        <v>34</v>
      </c>
      <c r="C6" s="66" t="s">
        <v>34</v>
      </c>
      <c r="D6" s="67">
        <v>318360</v>
      </c>
      <c r="E6" s="68" t="s">
        <v>176</v>
      </c>
    </row>
    <row r="7" spans="1:5" ht="27" customHeight="1" x14ac:dyDescent="0.15">
      <c r="A7" s="50"/>
      <c r="B7" s="76" t="s">
        <v>65</v>
      </c>
      <c r="C7" s="53" t="s">
        <v>66</v>
      </c>
      <c r="D7" s="54">
        <v>1260</v>
      </c>
      <c r="E7" s="74" t="s">
        <v>177</v>
      </c>
    </row>
    <row r="8" spans="1:5" ht="27" customHeight="1" x14ac:dyDescent="0.15">
      <c r="A8" s="50"/>
      <c r="B8" s="77"/>
      <c r="C8" s="53" t="s">
        <v>67</v>
      </c>
      <c r="D8" s="54">
        <v>1704</v>
      </c>
      <c r="E8" s="75"/>
    </row>
    <row r="9" spans="1:5" ht="27" customHeight="1" x14ac:dyDescent="0.15">
      <c r="A9" s="50"/>
      <c r="B9" s="76" t="s">
        <v>13</v>
      </c>
      <c r="C9" s="7" t="s">
        <v>70</v>
      </c>
      <c r="D9" s="8">
        <v>486000</v>
      </c>
      <c r="E9" s="74" t="s">
        <v>120</v>
      </c>
    </row>
    <row r="10" spans="1:5" ht="27" customHeight="1" x14ac:dyDescent="0.15">
      <c r="A10" s="50"/>
      <c r="B10" s="77"/>
      <c r="C10" s="7" t="s">
        <v>71</v>
      </c>
      <c r="D10" s="8">
        <v>8000</v>
      </c>
      <c r="E10" s="75"/>
    </row>
    <row r="11" spans="1:5" s="40" customFormat="1" ht="39" customHeight="1" thickBot="1" x14ac:dyDescent="0.2">
      <c r="A11" s="51"/>
      <c r="B11" s="15" t="s">
        <v>25</v>
      </c>
      <c r="C11" s="15" t="s">
        <v>25</v>
      </c>
      <c r="D11" s="16">
        <v>195000</v>
      </c>
      <c r="E11" s="69" t="s">
        <v>178</v>
      </c>
    </row>
    <row r="12" spans="1:5" ht="27" customHeight="1" x14ac:dyDescent="0.15">
      <c r="A12" s="92" t="s">
        <v>43</v>
      </c>
      <c r="B12" s="93"/>
      <c r="C12" s="93"/>
      <c r="D12" s="17">
        <f>SUM(D13:D36)</f>
        <v>978733</v>
      </c>
      <c r="E12" s="17"/>
    </row>
    <row r="13" spans="1:5" ht="27" customHeight="1" x14ac:dyDescent="0.15">
      <c r="A13" s="45"/>
      <c r="B13" s="5" t="s">
        <v>17</v>
      </c>
      <c r="C13" s="5" t="s">
        <v>48</v>
      </c>
      <c r="D13" s="9">
        <f>246-1</f>
        <v>245</v>
      </c>
      <c r="E13" s="39" t="s">
        <v>121</v>
      </c>
    </row>
    <row r="14" spans="1:5" ht="39" customHeight="1" x14ac:dyDescent="0.15">
      <c r="A14" s="45"/>
      <c r="B14" s="76" t="s">
        <v>39</v>
      </c>
      <c r="C14" s="47" t="s">
        <v>51</v>
      </c>
      <c r="D14" s="48">
        <v>38523</v>
      </c>
      <c r="E14" s="68" t="s">
        <v>179</v>
      </c>
    </row>
    <row r="15" spans="1:5" ht="27" customHeight="1" x14ac:dyDescent="0.15">
      <c r="A15" s="45"/>
      <c r="B15" s="77"/>
      <c r="C15" s="7" t="s">
        <v>52</v>
      </c>
      <c r="D15" s="8">
        <f>84068-18</f>
        <v>84050</v>
      </c>
      <c r="E15" s="56" t="s">
        <v>123</v>
      </c>
    </row>
    <row r="16" spans="1:5" ht="27" customHeight="1" x14ac:dyDescent="0.15">
      <c r="A16" s="45"/>
      <c r="B16" s="7" t="s">
        <v>22</v>
      </c>
      <c r="C16" s="7" t="s">
        <v>58</v>
      </c>
      <c r="D16" s="8">
        <v>342753</v>
      </c>
      <c r="E16" s="56" t="s">
        <v>122</v>
      </c>
    </row>
    <row r="17" spans="1:5" ht="39" customHeight="1" x14ac:dyDescent="0.15">
      <c r="A17" s="45"/>
      <c r="B17" s="7" t="s">
        <v>2</v>
      </c>
      <c r="C17" s="7" t="s">
        <v>68</v>
      </c>
      <c r="D17" s="8">
        <f>10609-193</f>
        <v>10416</v>
      </c>
      <c r="E17" s="56" t="s">
        <v>124</v>
      </c>
    </row>
    <row r="18" spans="1:5" ht="51" customHeight="1" x14ac:dyDescent="0.15">
      <c r="A18" s="45"/>
      <c r="B18" s="7" t="s">
        <v>69</v>
      </c>
      <c r="C18" s="7" t="s">
        <v>69</v>
      </c>
      <c r="D18" s="8">
        <v>67625</v>
      </c>
      <c r="E18" s="56" t="s">
        <v>125</v>
      </c>
    </row>
    <row r="19" spans="1:5" ht="39" customHeight="1" x14ac:dyDescent="0.15">
      <c r="A19" s="45"/>
      <c r="B19" s="7" t="s">
        <v>1</v>
      </c>
      <c r="C19" s="7" t="s">
        <v>1</v>
      </c>
      <c r="D19" s="8">
        <v>139175</v>
      </c>
      <c r="E19" s="56" t="s">
        <v>126</v>
      </c>
    </row>
    <row r="20" spans="1:5" ht="27" customHeight="1" x14ac:dyDescent="0.15">
      <c r="A20" s="45"/>
      <c r="B20" s="7" t="s">
        <v>11</v>
      </c>
      <c r="C20" s="7" t="s">
        <v>11</v>
      </c>
      <c r="D20" s="8">
        <v>3275</v>
      </c>
      <c r="E20" s="56" t="s">
        <v>127</v>
      </c>
    </row>
    <row r="21" spans="1:5" ht="27" customHeight="1" x14ac:dyDescent="0.15">
      <c r="A21" s="45"/>
      <c r="B21" s="7" t="s">
        <v>27</v>
      </c>
      <c r="C21" s="7" t="s">
        <v>27</v>
      </c>
      <c r="D21" s="10">
        <v>3150</v>
      </c>
      <c r="E21" s="57" t="s">
        <v>128</v>
      </c>
    </row>
    <row r="22" spans="1:5" ht="27" customHeight="1" x14ac:dyDescent="0.15">
      <c r="A22" s="45"/>
      <c r="B22" s="7" t="s">
        <v>36</v>
      </c>
      <c r="C22" s="7" t="s">
        <v>36</v>
      </c>
      <c r="D22" s="10">
        <v>7963</v>
      </c>
      <c r="E22" s="57" t="s">
        <v>129</v>
      </c>
    </row>
    <row r="23" spans="1:5" ht="51" customHeight="1" x14ac:dyDescent="0.15">
      <c r="A23" s="45"/>
      <c r="B23" s="7" t="s">
        <v>4</v>
      </c>
      <c r="C23" s="7" t="s">
        <v>4</v>
      </c>
      <c r="D23" s="8">
        <v>6255</v>
      </c>
      <c r="E23" s="56" t="s">
        <v>130</v>
      </c>
    </row>
    <row r="24" spans="1:5" s="65" customFormat="1" ht="27" customHeight="1" x14ac:dyDescent="0.15">
      <c r="A24" s="45"/>
      <c r="B24" s="86" t="s">
        <v>0</v>
      </c>
      <c r="C24" s="53" t="s">
        <v>182</v>
      </c>
      <c r="D24" s="54">
        <v>15850</v>
      </c>
      <c r="E24" s="84" t="s">
        <v>131</v>
      </c>
    </row>
    <row r="25" spans="1:5" ht="27" customHeight="1" x14ac:dyDescent="0.15">
      <c r="A25" s="45"/>
      <c r="B25" s="87"/>
      <c r="C25" s="53" t="s">
        <v>72</v>
      </c>
      <c r="D25" s="54">
        <v>30000</v>
      </c>
      <c r="E25" s="85"/>
    </row>
    <row r="26" spans="1:5" ht="27" customHeight="1" x14ac:dyDescent="0.15">
      <c r="A26" s="45"/>
      <c r="B26" s="7" t="s">
        <v>3</v>
      </c>
      <c r="C26" s="7" t="s">
        <v>3</v>
      </c>
      <c r="D26" s="8">
        <v>34990</v>
      </c>
      <c r="E26" s="56" t="s">
        <v>132</v>
      </c>
    </row>
    <row r="27" spans="1:5" ht="27" customHeight="1" x14ac:dyDescent="0.15">
      <c r="A27" s="45"/>
      <c r="B27" s="76" t="s">
        <v>74</v>
      </c>
      <c r="C27" s="7" t="s">
        <v>75</v>
      </c>
      <c r="D27" s="10">
        <v>8160</v>
      </c>
      <c r="E27" s="57" t="s">
        <v>139</v>
      </c>
    </row>
    <row r="28" spans="1:5" ht="27" customHeight="1" x14ac:dyDescent="0.15">
      <c r="A28" s="45"/>
      <c r="B28" s="97"/>
      <c r="C28" s="7" t="s">
        <v>76</v>
      </c>
      <c r="D28" s="10">
        <f>7500+8250</f>
        <v>15750</v>
      </c>
      <c r="E28" s="57" t="s">
        <v>154</v>
      </c>
    </row>
    <row r="29" spans="1:5" ht="27" customHeight="1" x14ac:dyDescent="0.15">
      <c r="A29" s="45"/>
      <c r="B29" s="77"/>
      <c r="C29" s="7" t="s">
        <v>77</v>
      </c>
      <c r="D29" s="10">
        <f>29340+41120</f>
        <v>70460</v>
      </c>
      <c r="E29" s="57" t="s">
        <v>138</v>
      </c>
    </row>
    <row r="30" spans="1:5" ht="27" customHeight="1" x14ac:dyDescent="0.15">
      <c r="A30" s="45"/>
      <c r="B30" s="7" t="s">
        <v>37</v>
      </c>
      <c r="C30" s="7" t="s">
        <v>37</v>
      </c>
      <c r="D30" s="8">
        <v>78414</v>
      </c>
      <c r="E30" s="56" t="s">
        <v>137</v>
      </c>
    </row>
    <row r="31" spans="1:5" ht="27" customHeight="1" x14ac:dyDescent="0.15">
      <c r="A31" s="45"/>
      <c r="B31" s="7" t="s">
        <v>83</v>
      </c>
      <c r="C31" s="7" t="s">
        <v>80</v>
      </c>
      <c r="D31" s="8">
        <f>0+4814</f>
        <v>4814</v>
      </c>
      <c r="E31" s="56" t="s">
        <v>136</v>
      </c>
    </row>
    <row r="32" spans="1:5" ht="39" customHeight="1" x14ac:dyDescent="0.15">
      <c r="A32" s="45"/>
      <c r="B32" s="7" t="s">
        <v>14</v>
      </c>
      <c r="C32" s="7" t="s">
        <v>14</v>
      </c>
      <c r="D32" s="8">
        <v>4895</v>
      </c>
      <c r="E32" s="56" t="s">
        <v>180</v>
      </c>
    </row>
    <row r="33" spans="1:5" ht="27" customHeight="1" x14ac:dyDescent="0.15">
      <c r="A33" s="45"/>
      <c r="B33" s="7" t="s">
        <v>15</v>
      </c>
      <c r="C33" s="7" t="s">
        <v>15</v>
      </c>
      <c r="D33" s="8">
        <v>2519</v>
      </c>
      <c r="E33" s="56" t="s">
        <v>135</v>
      </c>
    </row>
    <row r="34" spans="1:5" ht="39" customHeight="1" x14ac:dyDescent="0.15">
      <c r="A34" s="45"/>
      <c r="B34" s="7" t="s">
        <v>81</v>
      </c>
      <c r="C34" s="7" t="s">
        <v>81</v>
      </c>
      <c r="D34" s="8">
        <v>1201</v>
      </c>
      <c r="E34" s="56" t="s">
        <v>134</v>
      </c>
    </row>
    <row r="35" spans="1:5" ht="27" customHeight="1" thickBot="1" x14ac:dyDescent="0.2">
      <c r="A35" s="45"/>
      <c r="B35" s="7" t="s">
        <v>82</v>
      </c>
      <c r="C35" s="7" t="s">
        <v>82</v>
      </c>
      <c r="D35" s="8">
        <v>8250</v>
      </c>
      <c r="E35" s="56" t="s">
        <v>133</v>
      </c>
    </row>
    <row r="36" spans="1:5" ht="27" hidden="1" customHeight="1" thickBot="1" x14ac:dyDescent="0.2">
      <c r="A36" s="46"/>
      <c r="B36" s="15" t="s">
        <v>26</v>
      </c>
      <c r="C36" s="15" t="s">
        <v>26</v>
      </c>
      <c r="D36" s="16">
        <v>0</v>
      </c>
      <c r="E36" s="38"/>
    </row>
    <row r="37" spans="1:5" ht="27" customHeight="1" x14ac:dyDescent="0.15">
      <c r="A37" s="90" t="s">
        <v>44</v>
      </c>
      <c r="B37" s="91"/>
      <c r="C37" s="91"/>
      <c r="D37" s="18">
        <f>SUM(D38:D65)</f>
        <v>3975127</v>
      </c>
      <c r="E37" s="18"/>
    </row>
    <row r="38" spans="1:5" ht="39" customHeight="1" x14ac:dyDescent="0.15">
      <c r="A38" s="58"/>
      <c r="B38" s="5" t="s">
        <v>5</v>
      </c>
      <c r="C38" s="5" t="s">
        <v>5</v>
      </c>
      <c r="D38" s="9">
        <f>25065-230</f>
        <v>24835</v>
      </c>
      <c r="E38" s="71" t="s">
        <v>140</v>
      </c>
    </row>
    <row r="39" spans="1:5" ht="27" customHeight="1" x14ac:dyDescent="0.15">
      <c r="A39" s="58"/>
      <c r="B39" s="7" t="s">
        <v>9</v>
      </c>
      <c r="C39" s="7" t="s">
        <v>9</v>
      </c>
      <c r="D39" s="8">
        <v>136800</v>
      </c>
      <c r="E39" s="68" t="s">
        <v>141</v>
      </c>
    </row>
    <row r="40" spans="1:5" ht="39" customHeight="1" x14ac:dyDescent="0.15">
      <c r="A40" s="58"/>
      <c r="B40" s="7" t="s">
        <v>19</v>
      </c>
      <c r="C40" s="7" t="s">
        <v>49</v>
      </c>
      <c r="D40" s="8">
        <v>61171</v>
      </c>
      <c r="E40" s="68" t="s">
        <v>142</v>
      </c>
    </row>
    <row r="41" spans="1:5" ht="39" customHeight="1" x14ac:dyDescent="0.15">
      <c r="A41" s="58"/>
      <c r="B41" s="7" t="s">
        <v>20</v>
      </c>
      <c r="C41" s="7" t="s">
        <v>50</v>
      </c>
      <c r="D41" s="8">
        <v>605244</v>
      </c>
      <c r="E41" s="68" t="s">
        <v>143</v>
      </c>
    </row>
    <row r="42" spans="1:5" ht="27" customHeight="1" x14ac:dyDescent="0.15">
      <c r="A42" s="58"/>
      <c r="B42" s="7" t="s">
        <v>18</v>
      </c>
      <c r="C42" s="7" t="s">
        <v>18</v>
      </c>
      <c r="D42" s="8">
        <v>1048689</v>
      </c>
      <c r="E42" s="68" t="s">
        <v>148</v>
      </c>
    </row>
    <row r="43" spans="1:5" ht="27" customHeight="1" x14ac:dyDescent="0.15">
      <c r="A43" s="58"/>
      <c r="B43" s="7" t="s">
        <v>21</v>
      </c>
      <c r="C43" s="7" t="s">
        <v>49</v>
      </c>
      <c r="D43" s="8">
        <v>521096</v>
      </c>
      <c r="E43" s="68" t="s">
        <v>149</v>
      </c>
    </row>
    <row r="44" spans="1:5" ht="27" customHeight="1" x14ac:dyDescent="0.15">
      <c r="A44" s="58"/>
      <c r="B44" s="76" t="s">
        <v>6</v>
      </c>
      <c r="C44" s="7" t="s">
        <v>53</v>
      </c>
      <c r="D44" s="8">
        <f>111949+30351</f>
        <v>142300</v>
      </c>
      <c r="E44" s="78" t="s">
        <v>144</v>
      </c>
    </row>
    <row r="45" spans="1:5" ht="27" customHeight="1" x14ac:dyDescent="0.15">
      <c r="A45" s="58"/>
      <c r="B45" s="97"/>
      <c r="C45" s="7" t="s">
        <v>54</v>
      </c>
      <c r="D45" s="8">
        <f>8752-81</f>
        <v>8671</v>
      </c>
      <c r="E45" s="94"/>
    </row>
    <row r="46" spans="1:5" ht="27" customHeight="1" x14ac:dyDescent="0.15">
      <c r="A46" s="58"/>
      <c r="B46" s="77"/>
      <c r="C46" s="7" t="s">
        <v>55</v>
      </c>
      <c r="D46" s="8">
        <f>5862-54</f>
        <v>5808</v>
      </c>
      <c r="E46" s="79"/>
    </row>
    <row r="47" spans="1:5" ht="27" customHeight="1" x14ac:dyDescent="0.15">
      <c r="A47" s="58"/>
      <c r="B47" s="76" t="s">
        <v>33</v>
      </c>
      <c r="C47" s="7" t="s">
        <v>56</v>
      </c>
      <c r="D47" s="8">
        <f>36341-334</f>
        <v>36007</v>
      </c>
      <c r="E47" s="78" t="s">
        <v>145</v>
      </c>
    </row>
    <row r="48" spans="1:5" ht="27" customHeight="1" x14ac:dyDescent="0.15">
      <c r="A48" s="58"/>
      <c r="B48" s="77"/>
      <c r="C48" s="7" t="s">
        <v>57</v>
      </c>
      <c r="D48" s="8">
        <f>13944-111</f>
        <v>13833</v>
      </c>
      <c r="E48" s="79"/>
    </row>
    <row r="49" spans="1:5" s="42" customFormat="1" ht="27" customHeight="1" x14ac:dyDescent="0.15">
      <c r="A49" s="58"/>
      <c r="B49" s="82" t="s">
        <v>164</v>
      </c>
      <c r="C49" s="66" t="s">
        <v>59</v>
      </c>
      <c r="D49" s="67">
        <v>52100</v>
      </c>
      <c r="E49" s="78" t="s">
        <v>165</v>
      </c>
    </row>
    <row r="50" spans="1:5" s="42" customFormat="1" ht="27" customHeight="1" x14ac:dyDescent="0.15">
      <c r="A50" s="58"/>
      <c r="B50" s="83"/>
      <c r="C50" s="66" t="s">
        <v>60</v>
      </c>
      <c r="D50" s="67">
        <v>674</v>
      </c>
      <c r="E50" s="79"/>
    </row>
    <row r="51" spans="1:5" s="42" customFormat="1" ht="27" customHeight="1" x14ac:dyDescent="0.15">
      <c r="A51" s="58"/>
      <c r="B51" s="82" t="s">
        <v>29</v>
      </c>
      <c r="C51" s="66" t="s">
        <v>29</v>
      </c>
      <c r="D51" s="70">
        <v>12000</v>
      </c>
      <c r="E51" s="80" t="s">
        <v>166</v>
      </c>
    </row>
    <row r="52" spans="1:5" s="42" customFormat="1" ht="27" customHeight="1" x14ac:dyDescent="0.15">
      <c r="A52" s="58"/>
      <c r="B52" s="83"/>
      <c r="C52" s="66" t="s">
        <v>153</v>
      </c>
      <c r="D52" s="70">
        <v>896</v>
      </c>
      <c r="E52" s="81"/>
    </row>
    <row r="53" spans="1:5" ht="27" customHeight="1" x14ac:dyDescent="0.15">
      <c r="A53" s="58"/>
      <c r="B53" s="66" t="s">
        <v>23</v>
      </c>
      <c r="C53" s="66" t="s">
        <v>23</v>
      </c>
      <c r="D53" s="67">
        <v>148685</v>
      </c>
      <c r="E53" s="68" t="s">
        <v>167</v>
      </c>
    </row>
    <row r="54" spans="1:5" ht="27" customHeight="1" x14ac:dyDescent="0.15">
      <c r="A54" s="58"/>
      <c r="B54" s="66" t="s">
        <v>24</v>
      </c>
      <c r="C54" s="66" t="s">
        <v>24</v>
      </c>
      <c r="D54" s="67">
        <v>143202</v>
      </c>
      <c r="E54" s="68" t="s">
        <v>171</v>
      </c>
    </row>
    <row r="55" spans="1:5" ht="27" customHeight="1" x14ac:dyDescent="0.15">
      <c r="A55" s="58"/>
      <c r="B55" s="66" t="s">
        <v>30</v>
      </c>
      <c r="C55" s="66" t="s">
        <v>30</v>
      </c>
      <c r="D55" s="70">
        <v>83411</v>
      </c>
      <c r="E55" s="72" t="s">
        <v>181</v>
      </c>
    </row>
    <row r="56" spans="1:5" ht="27" customHeight="1" x14ac:dyDescent="0.15">
      <c r="A56" s="58"/>
      <c r="B56" s="66" t="s">
        <v>31</v>
      </c>
      <c r="C56" s="66" t="s">
        <v>31</v>
      </c>
      <c r="D56" s="70">
        <v>607</v>
      </c>
      <c r="E56" s="72" t="s">
        <v>172</v>
      </c>
    </row>
    <row r="57" spans="1:5" ht="27" customHeight="1" x14ac:dyDescent="0.15">
      <c r="A57" s="58"/>
      <c r="B57" s="76" t="s">
        <v>38</v>
      </c>
      <c r="C57" s="7" t="s">
        <v>61</v>
      </c>
      <c r="D57" s="8">
        <f>44730-410</f>
        <v>44320</v>
      </c>
      <c r="E57" s="68" t="s">
        <v>150</v>
      </c>
    </row>
    <row r="58" spans="1:5" ht="27" customHeight="1" x14ac:dyDescent="0.15">
      <c r="A58" s="58"/>
      <c r="B58" s="77"/>
      <c r="C58" s="7" t="s">
        <v>62</v>
      </c>
      <c r="D58" s="8">
        <v>168420</v>
      </c>
      <c r="E58" s="68" t="s">
        <v>151</v>
      </c>
    </row>
    <row r="59" spans="1:5" s="52" customFormat="1" ht="27" customHeight="1" x14ac:dyDescent="0.15">
      <c r="A59" s="58"/>
      <c r="B59" s="53" t="s">
        <v>12</v>
      </c>
      <c r="C59" s="53" t="s">
        <v>12</v>
      </c>
      <c r="D59" s="54">
        <v>579000</v>
      </c>
      <c r="E59" s="68" t="s">
        <v>173</v>
      </c>
    </row>
    <row r="60" spans="1:5" s="52" customFormat="1" ht="39" customHeight="1" x14ac:dyDescent="0.15">
      <c r="A60" s="58"/>
      <c r="B60" s="53" t="s">
        <v>35</v>
      </c>
      <c r="C60" s="53" t="s">
        <v>63</v>
      </c>
      <c r="D60" s="55">
        <v>34874</v>
      </c>
      <c r="E60" s="72" t="s">
        <v>152</v>
      </c>
    </row>
    <row r="61" spans="1:5" s="52" customFormat="1" ht="39" customHeight="1" x14ac:dyDescent="0.15">
      <c r="A61" s="58"/>
      <c r="B61" s="53" t="s">
        <v>28</v>
      </c>
      <c r="C61" s="53" t="s">
        <v>64</v>
      </c>
      <c r="D61" s="55">
        <v>6528</v>
      </c>
      <c r="E61" s="72" t="s">
        <v>161</v>
      </c>
    </row>
    <row r="62" spans="1:5" s="52" customFormat="1" ht="27" customHeight="1" x14ac:dyDescent="0.15">
      <c r="A62" s="58"/>
      <c r="B62" s="53" t="s">
        <v>40</v>
      </c>
      <c r="C62" s="53" t="s">
        <v>40</v>
      </c>
      <c r="D62" s="55">
        <v>70502</v>
      </c>
      <c r="E62" s="72" t="s">
        <v>174</v>
      </c>
    </row>
    <row r="63" spans="1:5" ht="39" customHeight="1" x14ac:dyDescent="0.15">
      <c r="A63" s="58"/>
      <c r="B63" s="7" t="s">
        <v>10</v>
      </c>
      <c r="C63" s="7" t="s">
        <v>10</v>
      </c>
      <c r="D63" s="8">
        <v>6675</v>
      </c>
      <c r="E63" s="68" t="s">
        <v>146</v>
      </c>
    </row>
    <row r="64" spans="1:5" ht="27" customHeight="1" x14ac:dyDescent="0.15">
      <c r="A64" s="58"/>
      <c r="B64" s="7" t="s">
        <v>78</v>
      </c>
      <c r="C64" s="7" t="s">
        <v>79</v>
      </c>
      <c r="D64" s="8">
        <v>3286</v>
      </c>
      <c r="E64" s="68" t="s">
        <v>147</v>
      </c>
    </row>
    <row r="65" spans="1:5" s="40" customFormat="1" ht="27" customHeight="1" thickBot="1" x14ac:dyDescent="0.2">
      <c r="A65" s="59"/>
      <c r="B65" s="15" t="s">
        <v>32</v>
      </c>
      <c r="C65" s="15" t="s">
        <v>32</v>
      </c>
      <c r="D65" s="19">
        <v>15493</v>
      </c>
      <c r="E65" s="73" t="s">
        <v>175</v>
      </c>
    </row>
    <row r="66" spans="1:5" ht="27" customHeight="1" thickBot="1" x14ac:dyDescent="0.2">
      <c r="A66" s="88" t="s">
        <v>8</v>
      </c>
      <c r="B66" s="89"/>
      <c r="C66" s="89"/>
      <c r="D66" s="20">
        <f>SUM(D37,D12,D4)</f>
        <v>6392934</v>
      </c>
      <c r="E66" s="20"/>
    </row>
  </sheetData>
  <mergeCells count="21">
    <mergeCell ref="A4:C4"/>
    <mergeCell ref="B44:B46"/>
    <mergeCell ref="B47:B48"/>
    <mergeCell ref="B57:B58"/>
    <mergeCell ref="B27:B29"/>
    <mergeCell ref="B9:B10"/>
    <mergeCell ref="B14:B15"/>
    <mergeCell ref="A66:C66"/>
    <mergeCell ref="A37:C37"/>
    <mergeCell ref="A12:C12"/>
    <mergeCell ref="E44:E46"/>
    <mergeCell ref="E47:E48"/>
    <mergeCell ref="E7:E8"/>
    <mergeCell ref="B7:B8"/>
    <mergeCell ref="E49:E50"/>
    <mergeCell ref="E51:E52"/>
    <mergeCell ref="B49:B50"/>
    <mergeCell ref="B51:B52"/>
    <mergeCell ref="E9:E10"/>
    <mergeCell ref="E24:E25"/>
    <mergeCell ref="B24:B25"/>
  </mergeCells>
  <phoneticPr fontId="2"/>
  <printOptions horizontalCentered="1"/>
  <pageMargins left="0.59055118110236227" right="0.59055118110236227" top="0.78740157480314965" bottom="0.78740157480314965" header="0.31496062992125984" footer="0.31496062992125984"/>
  <pageSetup paperSize="8" orientation="landscape" r:id="rId1"/>
  <rowBreaks count="2" manualBreakCount="2">
    <brk id="26" max="4" man="1"/>
    <brk id="53"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view="pageBreakPreview" topLeftCell="A64" zoomScaleNormal="100" zoomScaleSheetLayoutView="100" workbookViewId="0">
      <selection activeCell="C83" sqref="C83"/>
    </sheetView>
  </sheetViews>
  <sheetFormatPr defaultRowHeight="12" x14ac:dyDescent="0.15"/>
  <cols>
    <col min="1" max="1" width="2.625" style="52" customWidth="1"/>
    <col min="2" max="2" width="43.625" style="52" customWidth="1"/>
    <col min="3" max="3" width="39.625" style="52" customWidth="1"/>
    <col min="4" max="4" width="15.625" style="2" customWidth="1"/>
    <col min="5" max="5" width="80.625" style="2" customWidth="1"/>
    <col min="6" max="16384" width="9" style="52"/>
  </cols>
  <sheetData>
    <row r="1" spans="1:5" ht="24" customHeight="1" x14ac:dyDescent="0.15">
      <c r="A1" s="21" t="s">
        <v>85</v>
      </c>
    </row>
    <row r="2" spans="1:5" ht="12.75" thickBot="1" x14ac:dyDescent="0.2">
      <c r="D2" s="3"/>
      <c r="E2" s="3" t="s">
        <v>7</v>
      </c>
    </row>
    <row r="3" spans="1:5" ht="26.25" customHeight="1" thickBot="1" x14ac:dyDescent="0.2">
      <c r="A3" s="11"/>
      <c r="B3" s="12" t="s">
        <v>46</v>
      </c>
      <c r="C3" s="12" t="s">
        <v>45</v>
      </c>
      <c r="D3" s="13" t="s">
        <v>84</v>
      </c>
      <c r="E3" s="13" t="s">
        <v>41</v>
      </c>
    </row>
    <row r="4" spans="1:5" ht="26.25" customHeight="1" x14ac:dyDescent="0.15">
      <c r="A4" s="95" t="s">
        <v>42</v>
      </c>
      <c r="B4" s="96"/>
      <c r="C4" s="96"/>
      <c r="D4" s="14">
        <f>SUM(D5:D11)</f>
        <v>1439074</v>
      </c>
      <c r="E4" s="14"/>
    </row>
    <row r="5" spans="1:5" ht="38.25" customHeight="1" x14ac:dyDescent="0.15">
      <c r="A5" s="50"/>
      <c r="B5" s="5" t="s">
        <v>16</v>
      </c>
      <c r="C5" s="5" t="s">
        <v>47</v>
      </c>
      <c r="D5" s="6">
        <v>428750</v>
      </c>
      <c r="E5" s="37" t="s">
        <v>119</v>
      </c>
    </row>
    <row r="6" spans="1:5" ht="50.25" customHeight="1" x14ac:dyDescent="0.15">
      <c r="A6" s="50"/>
      <c r="B6" s="60" t="s">
        <v>34</v>
      </c>
      <c r="C6" s="60" t="s">
        <v>34</v>
      </c>
      <c r="D6" s="61">
        <v>318360</v>
      </c>
      <c r="E6" s="62" t="s">
        <v>163</v>
      </c>
    </row>
    <row r="7" spans="1:5" ht="26.25" customHeight="1" x14ac:dyDescent="0.15">
      <c r="A7" s="50"/>
      <c r="B7" s="76" t="s">
        <v>65</v>
      </c>
      <c r="C7" s="53" t="s">
        <v>66</v>
      </c>
      <c r="D7" s="54">
        <v>1260</v>
      </c>
      <c r="E7" s="74" t="s">
        <v>159</v>
      </c>
    </row>
    <row r="8" spans="1:5" ht="26.25" customHeight="1" x14ac:dyDescent="0.15">
      <c r="A8" s="50"/>
      <c r="B8" s="77"/>
      <c r="C8" s="53" t="s">
        <v>67</v>
      </c>
      <c r="D8" s="54">
        <v>1704</v>
      </c>
      <c r="E8" s="75"/>
    </row>
    <row r="9" spans="1:5" ht="26.25" customHeight="1" x14ac:dyDescent="0.15">
      <c r="A9" s="50"/>
      <c r="B9" s="76" t="s">
        <v>13</v>
      </c>
      <c r="C9" s="53" t="s">
        <v>70</v>
      </c>
      <c r="D9" s="54">
        <v>486000</v>
      </c>
      <c r="E9" s="74" t="s">
        <v>120</v>
      </c>
    </row>
    <row r="10" spans="1:5" ht="26.25" customHeight="1" x14ac:dyDescent="0.15">
      <c r="A10" s="50"/>
      <c r="B10" s="77"/>
      <c r="C10" s="53" t="s">
        <v>71</v>
      </c>
      <c r="D10" s="54">
        <v>8000</v>
      </c>
      <c r="E10" s="75"/>
    </row>
    <row r="11" spans="1:5" ht="62.25" customHeight="1" thickBot="1" x14ac:dyDescent="0.2">
      <c r="A11" s="51"/>
      <c r="B11" s="15" t="s">
        <v>25</v>
      </c>
      <c r="C11" s="15" t="s">
        <v>25</v>
      </c>
      <c r="D11" s="16">
        <v>195000</v>
      </c>
      <c r="E11" s="43" t="s">
        <v>156</v>
      </c>
    </row>
    <row r="12" spans="1:5" ht="26.25" customHeight="1" x14ac:dyDescent="0.15">
      <c r="A12" s="92" t="s">
        <v>43</v>
      </c>
      <c r="B12" s="93"/>
      <c r="C12" s="93"/>
      <c r="D12" s="17">
        <f>SUM(D13:D36)</f>
        <v>978733</v>
      </c>
      <c r="E12" s="17"/>
    </row>
    <row r="13" spans="1:5" ht="26.25" customHeight="1" x14ac:dyDescent="0.15">
      <c r="A13" s="45"/>
      <c r="B13" s="5" t="s">
        <v>17</v>
      </c>
      <c r="C13" s="5" t="s">
        <v>48</v>
      </c>
      <c r="D13" s="9">
        <f>246-1</f>
        <v>245</v>
      </c>
      <c r="E13" s="39" t="s">
        <v>121</v>
      </c>
    </row>
    <row r="14" spans="1:5" ht="117" customHeight="1" x14ac:dyDescent="0.15">
      <c r="A14" s="45"/>
      <c r="B14" s="49" t="s">
        <v>39</v>
      </c>
      <c r="C14" s="53" t="s">
        <v>51</v>
      </c>
      <c r="D14" s="54">
        <v>38523</v>
      </c>
      <c r="E14" s="62" t="s">
        <v>158</v>
      </c>
    </row>
    <row r="15" spans="1:5" ht="26.25" customHeight="1" x14ac:dyDescent="0.15">
      <c r="A15" s="45"/>
      <c r="B15" s="41"/>
      <c r="C15" s="53" t="s">
        <v>52</v>
      </c>
      <c r="D15" s="54">
        <f>84068-18</f>
        <v>84050</v>
      </c>
      <c r="E15" s="56" t="s">
        <v>123</v>
      </c>
    </row>
    <row r="16" spans="1:5" ht="26.25" customHeight="1" x14ac:dyDescent="0.15">
      <c r="A16" s="45"/>
      <c r="B16" s="53" t="s">
        <v>22</v>
      </c>
      <c r="C16" s="53" t="s">
        <v>22</v>
      </c>
      <c r="D16" s="54">
        <v>342753</v>
      </c>
      <c r="E16" s="56" t="s">
        <v>122</v>
      </c>
    </row>
    <row r="17" spans="1:5" ht="50.25" customHeight="1" x14ac:dyDescent="0.15">
      <c r="A17" s="45"/>
      <c r="B17" s="53" t="s">
        <v>2</v>
      </c>
      <c r="C17" s="53" t="s">
        <v>2</v>
      </c>
      <c r="D17" s="54">
        <f>10609-193</f>
        <v>10416</v>
      </c>
      <c r="E17" s="56" t="s">
        <v>124</v>
      </c>
    </row>
    <row r="18" spans="1:5" ht="50.25" customHeight="1" x14ac:dyDescent="0.15">
      <c r="A18" s="45"/>
      <c r="B18" s="53" t="s">
        <v>69</v>
      </c>
      <c r="C18" s="53" t="s">
        <v>69</v>
      </c>
      <c r="D18" s="54">
        <v>67625</v>
      </c>
      <c r="E18" s="56" t="s">
        <v>125</v>
      </c>
    </row>
    <row r="19" spans="1:5" ht="38.25" customHeight="1" x14ac:dyDescent="0.15">
      <c r="A19" s="45"/>
      <c r="B19" s="53" t="s">
        <v>1</v>
      </c>
      <c r="C19" s="53" t="s">
        <v>1</v>
      </c>
      <c r="D19" s="54">
        <v>139175</v>
      </c>
      <c r="E19" s="56" t="s">
        <v>126</v>
      </c>
    </row>
    <row r="20" spans="1:5" ht="26.25" customHeight="1" x14ac:dyDescent="0.15">
      <c r="A20" s="45"/>
      <c r="B20" s="53" t="s">
        <v>11</v>
      </c>
      <c r="C20" s="53" t="s">
        <v>11</v>
      </c>
      <c r="D20" s="54">
        <v>3275</v>
      </c>
      <c r="E20" s="56" t="s">
        <v>127</v>
      </c>
    </row>
    <row r="21" spans="1:5" ht="26.25" customHeight="1" x14ac:dyDescent="0.15">
      <c r="A21" s="45"/>
      <c r="B21" s="53" t="s">
        <v>27</v>
      </c>
      <c r="C21" s="53" t="s">
        <v>27</v>
      </c>
      <c r="D21" s="55">
        <v>3150</v>
      </c>
      <c r="E21" s="57" t="s">
        <v>128</v>
      </c>
    </row>
    <row r="22" spans="1:5" ht="26.25" customHeight="1" x14ac:dyDescent="0.15">
      <c r="A22" s="45"/>
      <c r="B22" s="53" t="s">
        <v>36</v>
      </c>
      <c r="C22" s="53" t="s">
        <v>36</v>
      </c>
      <c r="D22" s="55">
        <v>7963</v>
      </c>
      <c r="E22" s="57" t="s">
        <v>129</v>
      </c>
    </row>
    <row r="23" spans="1:5" ht="62.25" customHeight="1" x14ac:dyDescent="0.15">
      <c r="A23" s="45"/>
      <c r="B23" s="53" t="s">
        <v>4</v>
      </c>
      <c r="C23" s="53" t="s">
        <v>4</v>
      </c>
      <c r="D23" s="54">
        <v>6255</v>
      </c>
      <c r="E23" s="56" t="s">
        <v>130</v>
      </c>
    </row>
    <row r="24" spans="1:5" ht="26.25" customHeight="1" x14ac:dyDescent="0.15">
      <c r="A24" s="45"/>
      <c r="B24" s="76" t="s">
        <v>0</v>
      </c>
      <c r="C24" s="53" t="s">
        <v>72</v>
      </c>
      <c r="D24" s="54">
        <v>30000</v>
      </c>
      <c r="E24" s="74" t="s">
        <v>131</v>
      </c>
    </row>
    <row r="25" spans="1:5" ht="26.25" customHeight="1" x14ac:dyDescent="0.15">
      <c r="A25" s="45"/>
      <c r="B25" s="77"/>
      <c r="C25" s="53" t="s">
        <v>73</v>
      </c>
      <c r="D25" s="54">
        <v>15850</v>
      </c>
      <c r="E25" s="75"/>
    </row>
    <row r="26" spans="1:5" ht="38.25" customHeight="1" x14ac:dyDescent="0.15">
      <c r="A26" s="45"/>
      <c r="B26" s="53" t="s">
        <v>3</v>
      </c>
      <c r="C26" s="53" t="s">
        <v>3</v>
      </c>
      <c r="D26" s="54">
        <v>34990</v>
      </c>
      <c r="E26" s="56" t="s">
        <v>132</v>
      </c>
    </row>
    <row r="27" spans="1:5" ht="38.25" customHeight="1" x14ac:dyDescent="0.15">
      <c r="A27" s="45"/>
      <c r="B27" s="76" t="s">
        <v>74</v>
      </c>
      <c r="C27" s="53" t="s">
        <v>75</v>
      </c>
      <c r="D27" s="55">
        <v>8160</v>
      </c>
      <c r="E27" s="57" t="s">
        <v>139</v>
      </c>
    </row>
    <row r="28" spans="1:5" ht="26.25" customHeight="1" x14ac:dyDescent="0.15">
      <c r="A28" s="45"/>
      <c r="B28" s="97"/>
      <c r="C28" s="53" t="s">
        <v>76</v>
      </c>
      <c r="D28" s="55">
        <f>7500+8250</f>
        <v>15750</v>
      </c>
      <c r="E28" s="57" t="s">
        <v>154</v>
      </c>
    </row>
    <row r="29" spans="1:5" ht="26.25" customHeight="1" x14ac:dyDescent="0.15">
      <c r="A29" s="45"/>
      <c r="B29" s="77"/>
      <c r="C29" s="53" t="s">
        <v>77</v>
      </c>
      <c r="D29" s="55">
        <f>29340+41120</f>
        <v>70460</v>
      </c>
      <c r="E29" s="57" t="s">
        <v>138</v>
      </c>
    </row>
    <row r="30" spans="1:5" ht="38.25" customHeight="1" x14ac:dyDescent="0.15">
      <c r="A30" s="45"/>
      <c r="B30" s="53" t="s">
        <v>37</v>
      </c>
      <c r="C30" s="53" t="s">
        <v>37</v>
      </c>
      <c r="D30" s="54">
        <v>78414</v>
      </c>
      <c r="E30" s="56" t="s">
        <v>137</v>
      </c>
    </row>
    <row r="31" spans="1:5" ht="38.25" customHeight="1" x14ac:dyDescent="0.15">
      <c r="A31" s="45"/>
      <c r="B31" s="53" t="s">
        <v>83</v>
      </c>
      <c r="C31" s="53" t="s">
        <v>80</v>
      </c>
      <c r="D31" s="54">
        <f>0+4814</f>
        <v>4814</v>
      </c>
      <c r="E31" s="56" t="s">
        <v>136</v>
      </c>
    </row>
    <row r="32" spans="1:5" ht="38.25" customHeight="1" x14ac:dyDescent="0.15">
      <c r="A32" s="45"/>
      <c r="B32" s="53" t="s">
        <v>14</v>
      </c>
      <c r="C32" s="53" t="s">
        <v>14</v>
      </c>
      <c r="D32" s="54">
        <v>4895</v>
      </c>
      <c r="E32" s="56" t="s">
        <v>155</v>
      </c>
    </row>
    <row r="33" spans="1:5" ht="38.25" customHeight="1" x14ac:dyDescent="0.15">
      <c r="A33" s="45"/>
      <c r="B33" s="53" t="s">
        <v>15</v>
      </c>
      <c r="C33" s="53" t="s">
        <v>15</v>
      </c>
      <c r="D33" s="54">
        <v>2519</v>
      </c>
      <c r="E33" s="56" t="s">
        <v>135</v>
      </c>
    </row>
    <row r="34" spans="1:5" ht="50.25" customHeight="1" x14ac:dyDescent="0.15">
      <c r="A34" s="45"/>
      <c r="B34" s="53" t="s">
        <v>81</v>
      </c>
      <c r="C34" s="53" t="s">
        <v>81</v>
      </c>
      <c r="D34" s="54">
        <v>1201</v>
      </c>
      <c r="E34" s="56" t="s">
        <v>134</v>
      </c>
    </row>
    <row r="35" spans="1:5" ht="26.25" customHeight="1" thickBot="1" x14ac:dyDescent="0.2">
      <c r="A35" s="45"/>
      <c r="B35" s="53" t="s">
        <v>82</v>
      </c>
      <c r="C35" s="53" t="s">
        <v>82</v>
      </c>
      <c r="D35" s="54">
        <v>8250</v>
      </c>
      <c r="E35" s="56" t="s">
        <v>133</v>
      </c>
    </row>
    <row r="36" spans="1:5" ht="26.25" hidden="1" customHeight="1" thickBot="1" x14ac:dyDescent="0.2">
      <c r="A36" s="46"/>
      <c r="B36" s="15" t="s">
        <v>26</v>
      </c>
      <c r="C36" s="15" t="s">
        <v>26</v>
      </c>
      <c r="D36" s="16">
        <v>0</v>
      </c>
      <c r="E36" s="38"/>
    </row>
    <row r="37" spans="1:5" ht="26.25" customHeight="1" x14ac:dyDescent="0.15">
      <c r="A37" s="90" t="s">
        <v>44</v>
      </c>
      <c r="B37" s="91"/>
      <c r="C37" s="91"/>
      <c r="D37" s="18">
        <f>SUM(D38:D65)</f>
        <v>3975127</v>
      </c>
      <c r="E37" s="18"/>
    </row>
    <row r="38" spans="1:5" ht="38.25" customHeight="1" x14ac:dyDescent="0.15">
      <c r="A38" s="58"/>
      <c r="B38" s="5" t="s">
        <v>5</v>
      </c>
      <c r="C38" s="5" t="s">
        <v>5</v>
      </c>
      <c r="D38" s="9">
        <f>25065-230</f>
        <v>24835</v>
      </c>
      <c r="E38" s="39" t="s">
        <v>140</v>
      </c>
    </row>
    <row r="39" spans="1:5" ht="26.25" customHeight="1" x14ac:dyDescent="0.15">
      <c r="A39" s="58"/>
      <c r="B39" s="53" t="s">
        <v>9</v>
      </c>
      <c r="C39" s="53" t="s">
        <v>9</v>
      </c>
      <c r="D39" s="54">
        <v>136800</v>
      </c>
      <c r="E39" s="56" t="s">
        <v>141</v>
      </c>
    </row>
    <row r="40" spans="1:5" ht="38.25" customHeight="1" x14ac:dyDescent="0.15">
      <c r="A40" s="58"/>
      <c r="B40" s="53" t="s">
        <v>19</v>
      </c>
      <c r="C40" s="53" t="s">
        <v>49</v>
      </c>
      <c r="D40" s="54">
        <v>61171</v>
      </c>
      <c r="E40" s="56" t="s">
        <v>142</v>
      </c>
    </row>
    <row r="41" spans="1:5" ht="38.25" customHeight="1" x14ac:dyDescent="0.15">
      <c r="A41" s="58"/>
      <c r="B41" s="53" t="s">
        <v>20</v>
      </c>
      <c r="C41" s="53" t="s">
        <v>50</v>
      </c>
      <c r="D41" s="54">
        <v>605244</v>
      </c>
      <c r="E41" s="56" t="s">
        <v>143</v>
      </c>
    </row>
    <row r="42" spans="1:5" ht="26.25" customHeight="1" x14ac:dyDescent="0.15">
      <c r="A42" s="58"/>
      <c r="B42" s="53" t="s">
        <v>18</v>
      </c>
      <c r="C42" s="53" t="s">
        <v>18</v>
      </c>
      <c r="D42" s="54">
        <v>1048689</v>
      </c>
      <c r="E42" s="56" t="s">
        <v>148</v>
      </c>
    </row>
    <row r="43" spans="1:5" ht="26.25" customHeight="1" x14ac:dyDescent="0.15">
      <c r="A43" s="58"/>
      <c r="B43" s="53" t="s">
        <v>21</v>
      </c>
      <c r="C43" s="53" t="s">
        <v>49</v>
      </c>
      <c r="D43" s="54">
        <v>521096</v>
      </c>
      <c r="E43" s="56" t="s">
        <v>149</v>
      </c>
    </row>
    <row r="44" spans="1:5" ht="26.25" customHeight="1" x14ac:dyDescent="0.15">
      <c r="A44" s="58"/>
      <c r="B44" s="76" t="s">
        <v>6</v>
      </c>
      <c r="C44" s="53" t="s">
        <v>53</v>
      </c>
      <c r="D44" s="54">
        <f>111949+30351</f>
        <v>142300</v>
      </c>
      <c r="E44" s="74" t="s">
        <v>144</v>
      </c>
    </row>
    <row r="45" spans="1:5" ht="26.25" customHeight="1" x14ac:dyDescent="0.15">
      <c r="A45" s="58"/>
      <c r="B45" s="97"/>
      <c r="C45" s="53" t="s">
        <v>54</v>
      </c>
      <c r="D45" s="54">
        <f>8752-81</f>
        <v>8671</v>
      </c>
      <c r="E45" s="98"/>
    </row>
    <row r="46" spans="1:5" ht="26.25" customHeight="1" x14ac:dyDescent="0.15">
      <c r="A46" s="58"/>
      <c r="B46" s="77"/>
      <c r="C46" s="53" t="s">
        <v>55</v>
      </c>
      <c r="D46" s="54">
        <f>5862-54</f>
        <v>5808</v>
      </c>
      <c r="E46" s="75"/>
    </row>
    <row r="47" spans="1:5" ht="26.25" customHeight="1" x14ac:dyDescent="0.15">
      <c r="A47" s="58"/>
      <c r="B47" s="76" t="s">
        <v>33</v>
      </c>
      <c r="C47" s="53" t="s">
        <v>56</v>
      </c>
      <c r="D47" s="54">
        <f>36341-334</f>
        <v>36007</v>
      </c>
      <c r="E47" s="74" t="s">
        <v>145</v>
      </c>
    </row>
    <row r="48" spans="1:5" ht="26.25" customHeight="1" x14ac:dyDescent="0.15">
      <c r="A48" s="58"/>
      <c r="B48" s="77"/>
      <c r="C48" s="53" t="s">
        <v>57</v>
      </c>
      <c r="D48" s="54">
        <f>13944-111</f>
        <v>13833</v>
      </c>
      <c r="E48" s="75"/>
    </row>
    <row r="49" spans="1:5" ht="26.25" customHeight="1" x14ac:dyDescent="0.15">
      <c r="A49" s="58"/>
      <c r="B49" s="99" t="s">
        <v>164</v>
      </c>
      <c r="C49" s="60" t="s">
        <v>59</v>
      </c>
      <c r="D49" s="61">
        <v>52100</v>
      </c>
      <c r="E49" s="101" t="s">
        <v>165</v>
      </c>
    </row>
    <row r="50" spans="1:5" ht="26.25" customHeight="1" x14ac:dyDescent="0.15">
      <c r="A50" s="58"/>
      <c r="B50" s="100"/>
      <c r="C50" s="60" t="s">
        <v>60</v>
      </c>
      <c r="D50" s="61">
        <v>674</v>
      </c>
      <c r="E50" s="102"/>
    </row>
    <row r="51" spans="1:5" ht="26.25" customHeight="1" x14ac:dyDescent="0.15">
      <c r="A51" s="58"/>
      <c r="B51" s="99" t="s">
        <v>29</v>
      </c>
      <c r="C51" s="60" t="s">
        <v>29</v>
      </c>
      <c r="D51" s="63">
        <v>12000</v>
      </c>
      <c r="E51" s="103" t="s">
        <v>166</v>
      </c>
    </row>
    <row r="52" spans="1:5" ht="26.25" customHeight="1" x14ac:dyDescent="0.15">
      <c r="A52" s="58"/>
      <c r="B52" s="100"/>
      <c r="C52" s="60" t="s">
        <v>153</v>
      </c>
      <c r="D52" s="63">
        <v>896</v>
      </c>
      <c r="E52" s="104"/>
    </row>
    <row r="53" spans="1:5" ht="26.25" customHeight="1" x14ac:dyDescent="0.15">
      <c r="A53" s="58"/>
      <c r="B53" s="60" t="s">
        <v>23</v>
      </c>
      <c r="C53" s="60" t="s">
        <v>23</v>
      </c>
      <c r="D53" s="61">
        <v>148685</v>
      </c>
      <c r="E53" s="62" t="s">
        <v>167</v>
      </c>
    </row>
    <row r="54" spans="1:5" ht="26.25" customHeight="1" x14ac:dyDescent="0.15">
      <c r="A54" s="58"/>
      <c r="B54" s="60" t="s">
        <v>24</v>
      </c>
      <c r="C54" s="60" t="s">
        <v>24</v>
      </c>
      <c r="D54" s="61">
        <v>143202</v>
      </c>
      <c r="E54" s="62" t="s">
        <v>168</v>
      </c>
    </row>
    <row r="55" spans="1:5" ht="38.25" customHeight="1" x14ac:dyDescent="0.15">
      <c r="A55" s="58"/>
      <c r="B55" s="60" t="s">
        <v>30</v>
      </c>
      <c r="C55" s="60" t="s">
        <v>30</v>
      </c>
      <c r="D55" s="63">
        <v>83411</v>
      </c>
      <c r="E55" s="64" t="s">
        <v>169</v>
      </c>
    </row>
    <row r="56" spans="1:5" ht="26.25" customHeight="1" x14ac:dyDescent="0.15">
      <c r="A56" s="58"/>
      <c r="B56" s="60" t="s">
        <v>31</v>
      </c>
      <c r="C56" s="60" t="s">
        <v>31</v>
      </c>
      <c r="D56" s="63">
        <v>607</v>
      </c>
      <c r="E56" s="64" t="s">
        <v>170</v>
      </c>
    </row>
    <row r="57" spans="1:5" ht="26.25" customHeight="1" x14ac:dyDescent="0.15">
      <c r="A57" s="58"/>
      <c r="B57" s="76" t="s">
        <v>38</v>
      </c>
      <c r="C57" s="53" t="s">
        <v>61</v>
      </c>
      <c r="D57" s="54">
        <f>44730-410</f>
        <v>44320</v>
      </c>
      <c r="E57" s="56" t="s">
        <v>150</v>
      </c>
    </row>
    <row r="58" spans="1:5" ht="26.25" customHeight="1" x14ac:dyDescent="0.15">
      <c r="A58" s="58"/>
      <c r="B58" s="77"/>
      <c r="C58" s="53" t="s">
        <v>62</v>
      </c>
      <c r="D58" s="54">
        <v>168420</v>
      </c>
      <c r="E58" s="56" t="s">
        <v>151</v>
      </c>
    </row>
    <row r="59" spans="1:5" ht="26.25" customHeight="1" x14ac:dyDescent="0.15">
      <c r="A59" s="58"/>
      <c r="B59" s="53" t="s">
        <v>12</v>
      </c>
      <c r="C59" s="53" t="s">
        <v>12</v>
      </c>
      <c r="D59" s="54">
        <v>579000</v>
      </c>
      <c r="E59" s="56" t="s">
        <v>160</v>
      </c>
    </row>
    <row r="60" spans="1:5" ht="38.25" customHeight="1" x14ac:dyDescent="0.15">
      <c r="A60" s="58"/>
      <c r="B60" s="53" t="s">
        <v>35</v>
      </c>
      <c r="C60" s="53" t="s">
        <v>63</v>
      </c>
      <c r="D60" s="55">
        <v>34874</v>
      </c>
      <c r="E60" s="57" t="s">
        <v>152</v>
      </c>
    </row>
    <row r="61" spans="1:5" ht="38.25" customHeight="1" x14ac:dyDescent="0.15">
      <c r="A61" s="58"/>
      <c r="B61" s="53" t="s">
        <v>28</v>
      </c>
      <c r="C61" s="53" t="s">
        <v>64</v>
      </c>
      <c r="D61" s="55">
        <v>6528</v>
      </c>
      <c r="E61" s="57" t="s">
        <v>161</v>
      </c>
    </row>
    <row r="62" spans="1:5" ht="26.25" customHeight="1" x14ac:dyDescent="0.15">
      <c r="A62" s="58"/>
      <c r="B62" s="53" t="s">
        <v>40</v>
      </c>
      <c r="C62" s="53" t="s">
        <v>40</v>
      </c>
      <c r="D62" s="55">
        <v>70502</v>
      </c>
      <c r="E62" s="57" t="s">
        <v>162</v>
      </c>
    </row>
    <row r="63" spans="1:5" ht="50.25" customHeight="1" x14ac:dyDescent="0.15">
      <c r="A63" s="58"/>
      <c r="B63" s="53" t="s">
        <v>10</v>
      </c>
      <c r="C63" s="53" t="s">
        <v>10</v>
      </c>
      <c r="D63" s="54">
        <v>6675</v>
      </c>
      <c r="E63" s="56" t="s">
        <v>146</v>
      </c>
    </row>
    <row r="64" spans="1:5" ht="26.25" customHeight="1" x14ac:dyDescent="0.15">
      <c r="A64" s="58"/>
      <c r="B64" s="53" t="s">
        <v>78</v>
      </c>
      <c r="C64" s="53" t="s">
        <v>79</v>
      </c>
      <c r="D64" s="54">
        <v>3286</v>
      </c>
      <c r="E64" s="56" t="s">
        <v>147</v>
      </c>
    </row>
    <row r="65" spans="1:5" ht="38.25" customHeight="1" thickBot="1" x14ac:dyDescent="0.2">
      <c r="A65" s="59"/>
      <c r="B65" s="15" t="s">
        <v>32</v>
      </c>
      <c r="C65" s="15" t="s">
        <v>32</v>
      </c>
      <c r="D65" s="19">
        <v>15493</v>
      </c>
      <c r="E65" s="44" t="s">
        <v>157</v>
      </c>
    </row>
    <row r="66" spans="1:5" ht="26.25" customHeight="1" thickBot="1" x14ac:dyDescent="0.2">
      <c r="A66" s="88" t="s">
        <v>8</v>
      </c>
      <c r="B66" s="89"/>
      <c r="C66" s="89"/>
      <c r="D66" s="20">
        <f>SUM(D37,D12,D4)</f>
        <v>6392934</v>
      </c>
      <c r="E66" s="20"/>
    </row>
  </sheetData>
  <mergeCells count="20">
    <mergeCell ref="B57:B58"/>
    <mergeCell ref="A66:C66"/>
    <mergeCell ref="B47:B48"/>
    <mergeCell ref="E47:E48"/>
    <mergeCell ref="B49:B50"/>
    <mergeCell ref="E49:E50"/>
    <mergeCell ref="B51:B52"/>
    <mergeCell ref="E51:E52"/>
    <mergeCell ref="B24:B25"/>
    <mergeCell ref="E24:E25"/>
    <mergeCell ref="B27:B29"/>
    <mergeCell ref="A37:C37"/>
    <mergeCell ref="B44:B46"/>
    <mergeCell ref="E44:E46"/>
    <mergeCell ref="A12:C12"/>
    <mergeCell ref="A4:C4"/>
    <mergeCell ref="B7:B8"/>
    <mergeCell ref="E7:E8"/>
    <mergeCell ref="B9:B10"/>
    <mergeCell ref="E9:E10"/>
  </mergeCells>
  <phoneticPr fontId="2"/>
  <printOptions horizontalCentered="1"/>
  <pageMargins left="0.59055118110236227" right="0.59055118110236227" top="0.78740157480314965" bottom="0.78740157480314965" header="0.31496062992125984" footer="0.31496062992125984"/>
  <pageSetup paperSize="8"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B1" zoomScale="85" zoomScaleNormal="85" workbookViewId="0">
      <selection activeCell="C83" sqref="C83"/>
    </sheetView>
  </sheetViews>
  <sheetFormatPr defaultRowHeight="12" x14ac:dyDescent="0.15"/>
  <cols>
    <col min="1" max="2" width="60" style="1" bestFit="1" customWidth="1"/>
    <col min="3" max="3" width="11.375" style="1" bestFit="1" customWidth="1"/>
    <col min="4" max="4" width="111.875" style="22" customWidth="1"/>
    <col min="5" max="5" width="6.625" style="4" bestFit="1" customWidth="1"/>
    <col min="6" max="6" width="20.75" style="1" bestFit="1" customWidth="1"/>
    <col min="7" max="16384" width="9" style="1"/>
  </cols>
  <sheetData>
    <row r="1" spans="1:6" x14ac:dyDescent="0.15">
      <c r="A1" s="112" t="s">
        <v>88</v>
      </c>
      <c r="B1" s="1" t="s">
        <v>89</v>
      </c>
      <c r="C1" s="24">
        <v>143202</v>
      </c>
      <c r="D1" s="107"/>
      <c r="E1" s="111" t="s">
        <v>111</v>
      </c>
      <c r="F1" s="109" t="s">
        <v>113</v>
      </c>
    </row>
    <row r="2" spans="1:6" x14ac:dyDescent="0.15">
      <c r="A2" s="112"/>
      <c r="C2" s="25">
        <v>-133527</v>
      </c>
      <c r="D2" s="107"/>
      <c r="E2" s="111"/>
      <c r="F2" s="109"/>
    </row>
    <row r="3" spans="1:6" x14ac:dyDescent="0.15">
      <c r="A3" s="112" t="s">
        <v>90</v>
      </c>
      <c r="B3" s="1" t="s">
        <v>91</v>
      </c>
      <c r="C3" s="24">
        <v>3286</v>
      </c>
      <c r="D3" s="113"/>
      <c r="E3" s="111" t="s">
        <v>111</v>
      </c>
      <c r="F3" s="109" t="s">
        <v>115</v>
      </c>
    </row>
    <row r="4" spans="1:6" x14ac:dyDescent="0.15">
      <c r="A4" s="112"/>
      <c r="C4" s="25">
        <v>-2700</v>
      </c>
      <c r="D4" s="113"/>
      <c r="E4" s="111"/>
      <c r="F4" s="109"/>
    </row>
    <row r="5" spans="1:6" x14ac:dyDescent="0.15">
      <c r="A5" s="112" t="s">
        <v>92</v>
      </c>
      <c r="B5" s="1" t="s">
        <v>61</v>
      </c>
      <c r="C5" s="24">
        <v>44320</v>
      </c>
      <c r="D5" s="107"/>
      <c r="E5" s="111" t="s">
        <v>111</v>
      </c>
      <c r="F5" s="109" t="s">
        <v>118</v>
      </c>
    </row>
    <row r="6" spans="1:6" x14ac:dyDescent="0.15">
      <c r="A6" s="112"/>
      <c r="C6" s="25">
        <v>-43435</v>
      </c>
      <c r="D6" s="107"/>
      <c r="E6" s="111"/>
      <c r="F6" s="109"/>
    </row>
    <row r="7" spans="1:6" x14ac:dyDescent="0.15">
      <c r="A7" s="112" t="s">
        <v>93</v>
      </c>
      <c r="B7" s="1" t="s">
        <v>62</v>
      </c>
      <c r="C7" s="24">
        <v>168420</v>
      </c>
      <c r="D7" s="107"/>
      <c r="E7" s="111" t="s">
        <v>111</v>
      </c>
      <c r="F7" s="109" t="s">
        <v>118</v>
      </c>
    </row>
    <row r="8" spans="1:6" x14ac:dyDescent="0.15">
      <c r="A8" s="112"/>
      <c r="C8" s="25">
        <v>-168010</v>
      </c>
      <c r="D8" s="107"/>
      <c r="E8" s="111"/>
      <c r="F8" s="109"/>
    </row>
    <row r="9" spans="1:6" x14ac:dyDescent="0.15">
      <c r="A9" s="112" t="s">
        <v>94</v>
      </c>
      <c r="B9" s="1" t="s">
        <v>12</v>
      </c>
      <c r="C9" s="24">
        <v>579000</v>
      </c>
      <c r="D9" s="107"/>
      <c r="E9" s="111" t="s">
        <v>111</v>
      </c>
      <c r="F9" s="109" t="s">
        <v>118</v>
      </c>
    </row>
    <row r="10" spans="1:6" x14ac:dyDescent="0.15">
      <c r="A10" s="112"/>
      <c r="C10" s="25">
        <v>-105000</v>
      </c>
      <c r="D10" s="107"/>
      <c r="E10" s="111"/>
      <c r="F10" s="109"/>
    </row>
    <row r="11" spans="1:6" x14ac:dyDescent="0.15">
      <c r="A11" s="112" t="s">
        <v>95</v>
      </c>
      <c r="B11" s="1" t="s">
        <v>96</v>
      </c>
      <c r="C11" s="24">
        <v>148685</v>
      </c>
      <c r="D11" s="107"/>
      <c r="E11" s="111" t="s">
        <v>111</v>
      </c>
      <c r="F11" s="109" t="s">
        <v>113</v>
      </c>
    </row>
    <row r="12" spans="1:6" x14ac:dyDescent="0.15">
      <c r="A12" s="112"/>
      <c r="C12" s="25">
        <v>-168091</v>
      </c>
      <c r="D12" s="107"/>
      <c r="E12" s="111"/>
      <c r="F12" s="109"/>
    </row>
    <row r="13" spans="1:6" x14ac:dyDescent="0.15">
      <c r="A13" s="112" t="s">
        <v>97</v>
      </c>
      <c r="B13" s="1" t="s">
        <v>98</v>
      </c>
      <c r="C13" s="30">
        <v>49840</v>
      </c>
      <c r="D13" s="107"/>
      <c r="E13" s="108" t="s">
        <v>110</v>
      </c>
      <c r="F13" s="109" t="s">
        <v>117</v>
      </c>
    </row>
    <row r="14" spans="1:6" x14ac:dyDescent="0.15">
      <c r="A14" s="112"/>
      <c r="C14" s="31">
        <v>-33407</v>
      </c>
      <c r="D14" s="107"/>
      <c r="E14" s="108"/>
      <c r="F14" s="109"/>
    </row>
    <row r="15" spans="1:6" x14ac:dyDescent="0.15">
      <c r="A15" s="112" t="s">
        <v>99</v>
      </c>
      <c r="B15" s="1" t="s">
        <v>10</v>
      </c>
      <c r="C15" s="24">
        <v>6675</v>
      </c>
      <c r="D15" s="107"/>
      <c r="E15" s="111" t="s">
        <v>109</v>
      </c>
      <c r="F15" s="109" t="s">
        <v>116</v>
      </c>
    </row>
    <row r="16" spans="1:6" x14ac:dyDescent="0.15">
      <c r="A16" s="112"/>
      <c r="C16" s="25">
        <v>-2442</v>
      </c>
      <c r="D16" s="107"/>
      <c r="E16" s="111"/>
      <c r="F16" s="109"/>
    </row>
    <row r="17" spans="1:6" x14ac:dyDescent="0.15">
      <c r="A17" s="112" t="s">
        <v>100</v>
      </c>
      <c r="C17" s="24">
        <v>6528</v>
      </c>
      <c r="D17" s="113"/>
      <c r="E17" s="111" t="s">
        <v>111</v>
      </c>
      <c r="F17" s="109" t="s">
        <v>118</v>
      </c>
    </row>
    <row r="18" spans="1:6" x14ac:dyDescent="0.15">
      <c r="A18" s="112"/>
      <c r="C18" s="26" t="s">
        <v>101</v>
      </c>
      <c r="D18" s="113"/>
      <c r="E18" s="111"/>
      <c r="F18" s="109"/>
    </row>
    <row r="19" spans="1:6" x14ac:dyDescent="0.15">
      <c r="A19" s="112" t="s">
        <v>102</v>
      </c>
      <c r="C19" s="24">
        <v>70502</v>
      </c>
      <c r="D19" s="113"/>
      <c r="E19" s="111" t="s">
        <v>111</v>
      </c>
      <c r="F19" s="109" t="s">
        <v>118</v>
      </c>
    </row>
    <row r="20" spans="1:6" x14ac:dyDescent="0.15">
      <c r="A20" s="112"/>
      <c r="C20" s="26" t="s">
        <v>101</v>
      </c>
      <c r="D20" s="113"/>
      <c r="E20" s="111"/>
      <c r="F20" s="109"/>
    </row>
    <row r="21" spans="1:6" x14ac:dyDescent="0.15">
      <c r="A21" s="112" t="s">
        <v>103</v>
      </c>
      <c r="C21" s="24">
        <v>34874</v>
      </c>
      <c r="D21" s="113"/>
      <c r="E21" s="111" t="s">
        <v>111</v>
      </c>
      <c r="F21" s="109" t="s">
        <v>118</v>
      </c>
    </row>
    <row r="22" spans="1:6" x14ac:dyDescent="0.15">
      <c r="A22" s="112"/>
      <c r="C22" s="26" t="s">
        <v>101</v>
      </c>
      <c r="D22" s="113"/>
      <c r="E22" s="111"/>
      <c r="F22" s="109"/>
    </row>
    <row r="23" spans="1:6" x14ac:dyDescent="0.15">
      <c r="A23" s="110" t="s">
        <v>104</v>
      </c>
      <c r="C23" s="24">
        <v>83411</v>
      </c>
      <c r="D23" s="107"/>
      <c r="E23" s="111" t="s">
        <v>111</v>
      </c>
      <c r="F23" s="109" t="s">
        <v>113</v>
      </c>
    </row>
    <row r="24" spans="1:6" x14ac:dyDescent="0.15">
      <c r="A24" s="110"/>
      <c r="C24" s="26" t="s">
        <v>86</v>
      </c>
      <c r="D24" s="107"/>
      <c r="E24" s="111"/>
      <c r="F24" s="109"/>
    </row>
    <row r="25" spans="1:6" x14ac:dyDescent="0.15">
      <c r="A25" s="110" t="s">
        <v>105</v>
      </c>
      <c r="C25" s="24">
        <v>12896</v>
      </c>
      <c r="D25" s="107"/>
      <c r="E25" s="111" t="s">
        <v>111</v>
      </c>
      <c r="F25" s="109" t="s">
        <v>113</v>
      </c>
    </row>
    <row r="26" spans="1:6" x14ac:dyDescent="0.15">
      <c r="A26" s="110"/>
      <c r="C26" s="26" t="s">
        <v>86</v>
      </c>
      <c r="D26" s="107"/>
      <c r="E26" s="111"/>
      <c r="F26" s="109"/>
    </row>
    <row r="27" spans="1:6" x14ac:dyDescent="0.15">
      <c r="A27" s="112" t="s">
        <v>106</v>
      </c>
      <c r="B27" s="1" t="s">
        <v>107</v>
      </c>
      <c r="C27" s="24">
        <v>607</v>
      </c>
      <c r="D27" s="107"/>
      <c r="E27" s="111" t="s">
        <v>111</v>
      </c>
      <c r="F27" s="109" t="s">
        <v>113</v>
      </c>
    </row>
    <row r="28" spans="1:6" x14ac:dyDescent="0.15">
      <c r="A28" s="112"/>
      <c r="C28" s="26" t="s">
        <v>87</v>
      </c>
      <c r="D28" s="107"/>
      <c r="E28" s="111"/>
      <c r="F28" s="109"/>
    </row>
    <row r="29" spans="1:6" s="23" customFormat="1" x14ac:dyDescent="0.15">
      <c r="A29" s="106" t="s">
        <v>32</v>
      </c>
      <c r="B29" s="23" t="s">
        <v>107</v>
      </c>
      <c r="C29" s="24">
        <v>15493</v>
      </c>
      <c r="D29" s="107"/>
      <c r="E29" s="108" t="s">
        <v>112</v>
      </c>
      <c r="F29" s="105" t="s">
        <v>114</v>
      </c>
    </row>
    <row r="30" spans="1:6" s="23" customFormat="1" x14ac:dyDescent="0.15">
      <c r="A30" s="106"/>
      <c r="C30" s="26" t="s">
        <v>87</v>
      </c>
      <c r="D30" s="107"/>
      <c r="E30" s="108"/>
      <c r="F30" s="105"/>
    </row>
    <row r="31" spans="1:6" x14ac:dyDescent="0.15">
      <c r="A31" s="35"/>
      <c r="C31" s="27" t="e">
        <f>#REF!+#REF!+#REF!+#REF!+#REF!+#REF!+#REF!+#REF!+C1+C3+C5+C7+C9+C11+C13+C15+C17+C19+C21+C23+C25+C27+#REF!+C29</f>
        <v>#REF!</v>
      </c>
      <c r="D31" s="28"/>
      <c r="E31" s="29"/>
    </row>
    <row r="32" spans="1:6" x14ac:dyDescent="0.15">
      <c r="A32" s="36"/>
      <c r="C32" s="32" t="e">
        <f>SUM(C31,#REF!,#REF!)</f>
        <v>#REF!</v>
      </c>
      <c r="D32" s="33"/>
      <c r="E32" s="34"/>
    </row>
    <row r="39" spans="1:4" x14ac:dyDescent="0.15">
      <c r="A39" s="1" t="s">
        <v>108</v>
      </c>
      <c r="D39" s="1"/>
    </row>
  </sheetData>
  <mergeCells count="60">
    <mergeCell ref="F1:F2"/>
    <mergeCell ref="A1:A2"/>
    <mergeCell ref="D1:D2"/>
    <mergeCell ref="E1:E2"/>
    <mergeCell ref="F3:F4"/>
    <mergeCell ref="A3:A4"/>
    <mergeCell ref="D3:D4"/>
    <mergeCell ref="E3:E4"/>
    <mergeCell ref="F5:F6"/>
    <mergeCell ref="A5:A6"/>
    <mergeCell ref="D5:D6"/>
    <mergeCell ref="E5:E6"/>
    <mergeCell ref="F7:F8"/>
    <mergeCell ref="A7:A8"/>
    <mergeCell ref="D7:D8"/>
    <mergeCell ref="E7:E8"/>
    <mergeCell ref="F9:F10"/>
    <mergeCell ref="A9:A10"/>
    <mergeCell ref="D9:D10"/>
    <mergeCell ref="E9:E10"/>
    <mergeCell ref="F11:F12"/>
    <mergeCell ref="A11:A12"/>
    <mergeCell ref="D11:D12"/>
    <mergeCell ref="E11:E12"/>
    <mergeCell ref="F13:F14"/>
    <mergeCell ref="A13:A14"/>
    <mergeCell ref="D13:D14"/>
    <mergeCell ref="E13:E14"/>
    <mergeCell ref="F15:F16"/>
    <mergeCell ref="A15:A16"/>
    <mergeCell ref="D15:D16"/>
    <mergeCell ref="E15:E16"/>
    <mergeCell ref="F17:F18"/>
    <mergeCell ref="A17:A18"/>
    <mergeCell ref="D17:D18"/>
    <mergeCell ref="E17:E18"/>
    <mergeCell ref="F19:F20"/>
    <mergeCell ref="A19:A20"/>
    <mergeCell ref="D19:D20"/>
    <mergeCell ref="E19:E20"/>
    <mergeCell ref="F21:F22"/>
    <mergeCell ref="A21:A22"/>
    <mergeCell ref="D21:D22"/>
    <mergeCell ref="E21:E22"/>
    <mergeCell ref="F23:F24"/>
    <mergeCell ref="A23:A24"/>
    <mergeCell ref="D23:D24"/>
    <mergeCell ref="E23:E24"/>
    <mergeCell ref="F29:F30"/>
    <mergeCell ref="A29:A30"/>
    <mergeCell ref="D29:D30"/>
    <mergeCell ref="E29:E30"/>
    <mergeCell ref="F25:F26"/>
    <mergeCell ref="A25:A26"/>
    <mergeCell ref="D25:D26"/>
    <mergeCell ref="E25:E26"/>
    <mergeCell ref="F27:F28"/>
    <mergeCell ref="A27:A28"/>
    <mergeCell ref="D27:D28"/>
    <mergeCell ref="E27:E28"/>
  </mergeCells>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8F492603B92714F87F5C9CE5920A085" ma:contentTypeVersion="0" ma:contentTypeDescription="新しいドキュメントを作成します。" ma:contentTypeScope="" ma:versionID="434181a884945da64569af095483fa5d">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24BFAD-4253-4F32-905E-7EF2C31223A2}">
  <ds:schemaRefs>
    <ds:schemaRef ds:uri="http://www.w3.org/XML/1998/namespace"/>
    <ds:schemaRef ds:uri="http://purl.org/dc/terms/"/>
    <ds:schemaRef ds:uri="http://purl.org/dc/elements/1.1/"/>
    <ds:schemaRef ds:uri="http://schemas.microsoft.com/office/2006/documentManagement/types"/>
    <ds:schemaRef ds:uri="http://purl.org/dc/dcmityp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A551561F-DEE0-45F7-A036-1012E516EC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8CFBE7A-F139-4C26-AF57-A7BC45D35C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平成27年度</vt:lpstr>
      <vt:lpstr>参考見え消し版</vt:lpstr>
      <vt:lpstr>Sheet1</vt:lpstr>
      <vt:lpstr>参考見え消し版!Print_Area</vt:lpstr>
      <vt:lpstr>平成27年度!Print_Area</vt:lpstr>
      <vt:lpstr>参考見え消し版!Print_Titles</vt:lpstr>
      <vt:lpstr>平成27年度!Print_Titles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HOSTNAME</cp:lastModifiedBy>
  <cp:lastPrinted>2015-03-13T09:36:08Z</cp:lastPrinted>
  <dcterms:created xsi:type="dcterms:W3CDTF">2014-08-27T12:54:28Z</dcterms:created>
  <dcterms:modified xsi:type="dcterms:W3CDTF">2015-03-23T06:48:49Z</dcterms:modified>
</cp:coreProperties>
</file>