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D0ojWJ4lU70QPZIHXLp1a9M6JvGJP7mUgzl5LLxpyvVZAnmg6/meT3pOz+3d9vF2xAR8EEJrdAhs6dh6You0mg==" workbookSaltValue="ZUHVQ7G7pIjV0TndkKCgm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<sst xmlns="http://schemas.openxmlformats.org/spreadsheetml/2006/main" count="257" uniqueCount="116">
  <si>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</si>
  <si>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</si>
  <si>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</si>
  <si>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</si>
  <si>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</si>
  <si>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</si>
  <si>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</si>
  <si>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</si>
  <si>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</si>
  <si>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</si>
  <si>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</si>
  <si>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</si>
  <si>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</si>
  <si>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</si>
  <si>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</si>
  <si>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</si>
  <si>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</si>
  <si>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</si>
  <si>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</si>
  <si>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</si>
  <si>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</si>
  <si>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</si>
  <si>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</si>
  <si>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</si>
  <si>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</si>
  <si>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</si>
  <si>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</si>
  <si>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</si>
  <si>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</si>
  <si>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</si>
  <si>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</si>
  <si>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</si>
  <si>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</si>
  <si>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</si>
  <si>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</si>
  <si>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</si>
  <si>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</si>
  <si>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</si>
  <si>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</si>
  <si>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</si>
  <si>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</si>
  <si>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</si>
  <si>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</si>
  <si>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</si>
  <si>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</si>
  <si>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</si>
  <si>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</si>
  <si>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</si>
  <si>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</si>
  <si>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</si>
  <si>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</si>
  <si>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</si>
  <si>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</si>
  <si>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</si>
  <si>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</si>
  <si>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</si>
  <si>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</si>
  <si>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</si>
  <si>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</si>
  <si>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</si>
  <si>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</si>
  <si>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</si>
  <si>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</si>
  <si>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</si>
  <si>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</si>
  <si>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</si>
  <si>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</si>
  <si>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</si>
  <si>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</si>
  <si>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</si>
  <si>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</si>
  <si>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</si>
  <si>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</si>
  <si>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</si>
  <si>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</si>
  <si>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</si>
  <si>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</si>
  <si>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</si>
  <si>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</si>
  <si>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</si>
  <si>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</si>
  <si>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</si>
  <si>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</si>
  <si>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</si>
  <si>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</si>
  <si>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</si>
  <si>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</si>
  <si>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</si>
  <si>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</si>
  <si>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</si>
  <si>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</si>
  <si>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</si>
  <si>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</si>
  <si>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</si>
  <si>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</si>
  <si>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</si>
  <si>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熊取町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</si>
  <si>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</si>
  <si>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</si>
  <si>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</si>
  <si>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</si>
  <si>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</si>
  <si>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</si>
  <si>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</si>
  <si>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</si>
  <si>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</si>
  <si>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</si>
  <si>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</si>
  <si>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</si>
  <si>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</si>
  <si>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</si>
  <si>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</si>
  <si>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</si>
  <si>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は、令和２年度より継続しているコロナウイルスの感染拡大防止対策により在宅時間が増加した影響などにより増加したと考えられるものの、このような状況は、一過性であり中期計画である下水道ビジョン（経営戦略）では、厳しい経営状況が続くことが想定され、引き続き健全経営への取り組みが必要です。
　②累積欠損金は発生しておりません。
　③建設改良費に充てられた企業債償還額が多額であるため100％を下回っていますが、現金預金･未収金が増加し、未払金が減少したことにより流動比率が増加しました。
　④企業債残高対事業規模比率は、前年度と比較してほぼ横ばいとなっています。整備計画に基づき、重要な財源である企業債借入額について目標計画額を上限とし効率的な投資を継続します。
　⑤経費回収率は類似平均団体よりも高く、⑥汚水処理原価は類似団体平均値に比べ低い水準となります。本町においては、受贈財産分の長期前受金戻入が多いことに加え、一般会計からの公費負担分も多いため、汚水処理原価が低く、それにより経費回収率が高い数値となっています。
　⑦本町においては、単独の終末処理場がないため、「－」と表示しています。
　⑧水洗化率は住民の下水道への理解や意識が高いこともあり高い水準となっています。今後もこの状況を維持すべく、改造費用に必要な助成金や水洗化PRを継続します。</t>
    <phoneticPr fontId="4"/>
  </si>
  <si>
    <t>　①下水道整備を推進しているため、有形固定資産減価償却率は増加していますが、類似団体平均値に比べ低い数値となっています。これは公営企業会計を導入して４年目であることから減価償却累計額を４年分しか計上していないためです。
　②現在、耐用年数が50年を経過する管渠については、民間開発業者から譲渡された雨水管渠が一部存在しますが、管渠老朽化率には反映されていません。これらの管渠について、今後数値化していきます。
　③令和３年度よりストックマネジメント計画に基づき、管渠点検調査を実施しております。調査結果では早急に改善工事が必要な管渠がないことが、確認されました。</t>
    <phoneticPr fontId="4"/>
  </si>
  <si>
    <t>　今年度においても、類似団体平均値との比較においては、概ね良好な事業運営ができていることが確認できましたが、一方、起債の元利償還や工事費の支払が集中する３月は、支払に充てる現金の確保に非常に苦慮しています。
　今後も整備が必要な区域が多く長い年月と多くの投資が必要であることに加え、民間開発事業者から無償譲渡された施設の中で法定耐用年数を超えるものが存在することから、維持管理に必要な費用も増加することは明らかです。
　令和３年３月に策定した下水道ビジョン（経営戦略）では、厳しい経営状況が続くことが確認できたため、持続可能で健全な運営を図り、新たな算定基準を用いた下水道使用料の見直しを検討するとともに、引き続き計画的で効率的な下水道整備に加え適切な維持管理と長寿命化に着手し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</si>
</sst>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A69-4E37-9A82-701244D69B1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0.04</c:v>
                </c:pt>
                <c:pt idx="2">
                  <c:v>0.05</c:v>
                </c:pt>
                <c:pt idx="3">
                  <c:v>0.09</c:v>
                </c:pt>
                <c:pt idx="4">
                  <c:v>0.24</c:v>
                </c:pt>
              </c:numCache>
            </c:numRef>
          </c:val>
          <c:smooth val="0"/>
          <c:extLst>
            <c:ext xmlns:c16="http://schemas.microsoft.com/office/drawing/2014/chart" uri="{C3380CC4-5D6E-409C-BE32-E72D297353CC}">
              <c16:uniqueId val="{00000001-EA69-4E37-9A82-701244D69B1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9A-441B-8C80-9F00AD7C69B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64.510000000000005</c:v>
                </c:pt>
                <c:pt idx="2">
                  <c:v>66.180000000000007</c:v>
                </c:pt>
                <c:pt idx="3">
                  <c:v>56.39</c:v>
                </c:pt>
                <c:pt idx="4">
                  <c:v>59.96</c:v>
                </c:pt>
              </c:numCache>
            </c:numRef>
          </c:val>
          <c:smooth val="0"/>
          <c:extLst>
            <c:ext xmlns:c16="http://schemas.microsoft.com/office/drawing/2014/chart" uri="{C3380CC4-5D6E-409C-BE32-E72D297353CC}">
              <c16:uniqueId val="{00000001-1C9A-441B-8C80-9F00AD7C69B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94.31</c:v>
                </c:pt>
                <c:pt idx="2">
                  <c:v>94.81</c:v>
                </c:pt>
                <c:pt idx="3">
                  <c:v>94.97</c:v>
                </c:pt>
                <c:pt idx="4">
                  <c:v>95.08</c:v>
                </c:pt>
              </c:numCache>
            </c:numRef>
          </c:val>
          <c:extLst>
            <c:ext xmlns:c16="http://schemas.microsoft.com/office/drawing/2014/chart" uri="{C3380CC4-5D6E-409C-BE32-E72D297353CC}">
              <c16:uniqueId val="{00000000-3695-4738-B114-A38BEDDC9B0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91.62</c:v>
                </c:pt>
                <c:pt idx="2">
                  <c:v>91.87</c:v>
                </c:pt>
                <c:pt idx="3">
                  <c:v>91.45</c:v>
                </c:pt>
                <c:pt idx="4">
                  <c:v>94.27</c:v>
                </c:pt>
              </c:numCache>
            </c:numRef>
          </c:val>
          <c:smooth val="0"/>
          <c:extLst>
            <c:ext xmlns:c16="http://schemas.microsoft.com/office/drawing/2014/chart" uri="{C3380CC4-5D6E-409C-BE32-E72D297353CC}">
              <c16:uniqueId val="{00000001-3695-4738-B114-A38BEDDC9B0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103.03</c:v>
                </c:pt>
                <c:pt idx="2">
                  <c:v>103.58</c:v>
                </c:pt>
                <c:pt idx="3">
                  <c:v>105.81</c:v>
                </c:pt>
                <c:pt idx="4">
                  <c:v>108.5</c:v>
                </c:pt>
              </c:numCache>
            </c:numRef>
          </c:val>
          <c:extLst>
            <c:ext xmlns:c16="http://schemas.microsoft.com/office/drawing/2014/chart" uri="{C3380CC4-5D6E-409C-BE32-E72D297353CC}">
              <c16:uniqueId val="{00000000-7357-45E7-AE86-9CE315672B2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106.25</c:v>
                </c:pt>
                <c:pt idx="2">
                  <c:v>105.89</c:v>
                </c:pt>
                <c:pt idx="3">
                  <c:v>104.59</c:v>
                </c:pt>
                <c:pt idx="4">
                  <c:v>106.9</c:v>
                </c:pt>
              </c:numCache>
            </c:numRef>
          </c:val>
          <c:smooth val="0"/>
          <c:extLst>
            <c:ext xmlns:c16="http://schemas.microsoft.com/office/drawing/2014/chart" uri="{C3380CC4-5D6E-409C-BE32-E72D297353CC}">
              <c16:uniqueId val="{00000001-7357-45E7-AE86-9CE315672B2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3.55</c:v>
                </c:pt>
                <c:pt idx="2">
                  <c:v>6.73</c:v>
                </c:pt>
                <c:pt idx="3">
                  <c:v>9.8800000000000008</c:v>
                </c:pt>
                <c:pt idx="4">
                  <c:v>13.01</c:v>
                </c:pt>
              </c:numCache>
            </c:numRef>
          </c:val>
          <c:extLst>
            <c:ext xmlns:c16="http://schemas.microsoft.com/office/drawing/2014/chart" uri="{C3380CC4-5D6E-409C-BE32-E72D297353CC}">
              <c16:uniqueId val="{00000000-6156-42FC-9B79-50109A7762B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14.75</c:v>
                </c:pt>
                <c:pt idx="2">
                  <c:v>19.78</c:v>
                </c:pt>
                <c:pt idx="3">
                  <c:v>14.8</c:v>
                </c:pt>
                <c:pt idx="4">
                  <c:v>25.2</c:v>
                </c:pt>
              </c:numCache>
            </c:numRef>
          </c:val>
          <c:smooth val="0"/>
          <c:extLst>
            <c:ext xmlns:c16="http://schemas.microsoft.com/office/drawing/2014/chart" uri="{C3380CC4-5D6E-409C-BE32-E72D297353CC}">
              <c16:uniqueId val="{00000001-6156-42FC-9B79-50109A7762B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300-4180-AC34-A4812CBDFBC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0.25</c:v>
                </c:pt>
                <c:pt idx="2">
                  <c:v>0.44</c:v>
                </c:pt>
                <c:pt idx="3">
                  <c:v>0.1</c:v>
                </c:pt>
                <c:pt idx="4">
                  <c:v>2.02</c:v>
                </c:pt>
              </c:numCache>
            </c:numRef>
          </c:val>
          <c:smooth val="0"/>
          <c:extLst>
            <c:ext xmlns:c16="http://schemas.microsoft.com/office/drawing/2014/chart" uri="{C3380CC4-5D6E-409C-BE32-E72D297353CC}">
              <c16:uniqueId val="{00000001-4300-4180-AC34-A4812CBDFBC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0F4-46F5-A530-3EF3C718B40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0.78</c:v>
                </c:pt>
                <c:pt idx="2">
                  <c:v>0.83</c:v>
                </c:pt>
                <c:pt idx="3">
                  <c:v>0.83</c:v>
                </c:pt>
                <c:pt idx="4">
                  <c:v>5.3</c:v>
                </c:pt>
              </c:numCache>
            </c:numRef>
          </c:val>
          <c:smooth val="0"/>
          <c:extLst>
            <c:ext xmlns:c16="http://schemas.microsoft.com/office/drawing/2014/chart" uri="{C3380CC4-5D6E-409C-BE32-E72D297353CC}">
              <c16:uniqueId val="{00000001-00F4-46F5-A530-3EF3C718B40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34.35</c:v>
                </c:pt>
                <c:pt idx="2">
                  <c:v>36.880000000000003</c:v>
                </c:pt>
                <c:pt idx="3">
                  <c:v>55.39</c:v>
                </c:pt>
                <c:pt idx="4">
                  <c:v>60.84</c:v>
                </c:pt>
              </c:numCache>
            </c:numRef>
          </c:val>
          <c:extLst>
            <c:ext xmlns:c16="http://schemas.microsoft.com/office/drawing/2014/chart" uri="{C3380CC4-5D6E-409C-BE32-E72D297353CC}">
              <c16:uniqueId val="{00000000-ED82-4C65-9C79-42C8DB6F63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67.2</c:v>
                </c:pt>
                <c:pt idx="2">
                  <c:v>61.2</c:v>
                </c:pt>
                <c:pt idx="3">
                  <c:v>57.6</c:v>
                </c:pt>
                <c:pt idx="4">
                  <c:v>72.92</c:v>
                </c:pt>
              </c:numCache>
            </c:numRef>
          </c:val>
          <c:smooth val="0"/>
          <c:extLst>
            <c:ext xmlns:c16="http://schemas.microsoft.com/office/drawing/2014/chart" uri="{C3380CC4-5D6E-409C-BE32-E72D297353CC}">
              <c16:uniqueId val="{00000001-ED82-4C65-9C79-42C8DB6F63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721.96</c:v>
                </c:pt>
                <c:pt idx="2">
                  <c:v>712.45</c:v>
                </c:pt>
                <c:pt idx="3">
                  <c:v>677.75</c:v>
                </c:pt>
                <c:pt idx="4">
                  <c:v>679.22</c:v>
                </c:pt>
              </c:numCache>
            </c:numRef>
          </c:val>
          <c:extLst>
            <c:ext xmlns:c16="http://schemas.microsoft.com/office/drawing/2014/chart" uri="{C3380CC4-5D6E-409C-BE32-E72D297353CC}">
              <c16:uniqueId val="{00000000-A3AB-4DA8-82E7-89BE696E291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1023.34</c:v>
                </c:pt>
                <c:pt idx="2">
                  <c:v>1033.5999999999999</c:v>
                </c:pt>
                <c:pt idx="3">
                  <c:v>1008.36</c:v>
                </c:pt>
                <c:pt idx="4">
                  <c:v>734.47</c:v>
                </c:pt>
              </c:numCache>
            </c:numRef>
          </c:val>
          <c:smooth val="0"/>
          <c:extLst>
            <c:ext xmlns:c16="http://schemas.microsoft.com/office/drawing/2014/chart" uri="{C3380CC4-5D6E-409C-BE32-E72D297353CC}">
              <c16:uniqueId val="{00000001-A3AB-4DA8-82E7-89BE696E291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130.84</c:v>
                </c:pt>
                <c:pt idx="2">
                  <c:v>124.79</c:v>
                </c:pt>
                <c:pt idx="3">
                  <c:v>127.53</c:v>
                </c:pt>
                <c:pt idx="4">
                  <c:v>139.68</c:v>
                </c:pt>
              </c:numCache>
            </c:numRef>
          </c:val>
          <c:extLst>
            <c:ext xmlns:c16="http://schemas.microsoft.com/office/drawing/2014/chart" uri="{C3380CC4-5D6E-409C-BE32-E72D297353CC}">
              <c16:uniqueId val="{00000000-1A88-4F73-92E1-D887FAB895D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82.26</c:v>
                </c:pt>
                <c:pt idx="2">
                  <c:v>85.39</c:v>
                </c:pt>
                <c:pt idx="3">
                  <c:v>85.67</c:v>
                </c:pt>
                <c:pt idx="4">
                  <c:v>90.69</c:v>
                </c:pt>
              </c:numCache>
            </c:numRef>
          </c:val>
          <c:smooth val="0"/>
          <c:extLst>
            <c:ext xmlns:c16="http://schemas.microsoft.com/office/drawing/2014/chart" uri="{C3380CC4-5D6E-409C-BE32-E72D297353CC}">
              <c16:uniqueId val="{00000001-1A88-4F73-92E1-D887FAB895D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107.35</c:v>
                </c:pt>
                <c:pt idx="2">
                  <c:v>112.2</c:v>
                </c:pt>
                <c:pt idx="3">
                  <c:v>109.04</c:v>
                </c:pt>
                <c:pt idx="4">
                  <c:v>99.28</c:v>
                </c:pt>
              </c:numCache>
            </c:numRef>
          </c:val>
          <c:extLst>
            <c:ext xmlns:c16="http://schemas.microsoft.com/office/drawing/2014/chart" uri="{C3380CC4-5D6E-409C-BE32-E72D297353CC}">
              <c16:uniqueId val="{00000000-43F7-474B-9A0F-C80BA9A48A5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154.25</c:v>
                </c:pt>
                <c:pt idx="2">
                  <c:v>150.96</c:v>
                </c:pt>
                <c:pt idx="3">
                  <c:v>146.12</c:v>
                </c:pt>
                <c:pt idx="4">
                  <c:v>138.52000000000001</c:v>
                </c:pt>
              </c:numCache>
            </c:numRef>
          </c:val>
          <c:smooth val="0"/>
          <c:extLst>
            <c:ext xmlns:c16="http://schemas.microsoft.com/office/drawing/2014/chart" uri="{C3380CC4-5D6E-409C-BE32-E72D297353CC}">
              <c16:uniqueId val="{00000001-43F7-474B-9A0F-C80BA9A48A5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大阪府　熊取町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Bc1</v>
      </c>
      <c r="X8" s="35"/>
      <c r="Y8" s="35"/>
      <c r="Z8" s="35"/>
      <c r="AA8" s="35"/>
      <c r="AB8" s="35"/>
      <c r="AC8" s="35"/>
      <c r="AD8" s="36" t="str">
        <f>データ!$M$6</f>
        <v>非設置</v>
      </c>
      <c r="AE8" s="36"/>
      <c r="AF8" s="36"/>
      <c r="AG8" s="36"/>
      <c r="AH8" s="36"/>
      <c r="AI8" s="36"/>
      <c r="AJ8" s="36"/>
      <c r="AK8" s="3"/>
      <c r="AL8" s="37">
        <f>データ!S6</f>
        <v>43154</v>
      </c>
      <c r="AM8" s="37"/>
      <c r="AN8" s="37"/>
      <c r="AO8" s="37"/>
      <c r="AP8" s="37"/>
      <c r="AQ8" s="37"/>
      <c r="AR8" s="37"/>
      <c r="AS8" s="37"/>
      <c r="AT8" s="38">
        <f>データ!T6</f>
        <v>17.239999999999998</v>
      </c>
      <c r="AU8" s="38"/>
      <c r="AV8" s="38"/>
      <c r="AW8" s="38"/>
      <c r="AX8" s="38"/>
      <c r="AY8" s="38"/>
      <c r="AZ8" s="38"/>
      <c r="BA8" s="38"/>
      <c r="BB8" s="38">
        <f>データ!U6</f>
        <v>2503.13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67.41</v>
      </c>
      <c r="J10" s="38"/>
      <c r="K10" s="38"/>
      <c r="L10" s="38"/>
      <c r="M10" s="38"/>
      <c r="N10" s="38"/>
      <c r="O10" s="38"/>
      <c r="P10" s="38">
        <f>データ!P6</f>
        <v>82.91</v>
      </c>
      <c r="Q10" s="38"/>
      <c r="R10" s="38"/>
      <c r="S10" s="38"/>
      <c r="T10" s="38"/>
      <c r="U10" s="38"/>
      <c r="V10" s="38"/>
      <c r="W10" s="38">
        <f>データ!Q6</f>
        <v>88.18</v>
      </c>
      <c r="X10" s="38"/>
      <c r="Y10" s="38"/>
      <c r="Z10" s="38"/>
      <c r="AA10" s="38"/>
      <c r="AB10" s="38"/>
      <c r="AC10" s="38"/>
      <c r="AD10" s="37">
        <f>データ!R6</f>
        <v>2530</v>
      </c>
      <c r="AE10" s="37"/>
      <c r="AF10" s="37"/>
      <c r="AG10" s="37"/>
      <c r="AH10" s="37"/>
      <c r="AI10" s="37"/>
      <c r="AJ10" s="37"/>
      <c r="AK10" s="2"/>
      <c r="AL10" s="37">
        <f>データ!V6</f>
        <v>35665</v>
      </c>
      <c r="AM10" s="37"/>
      <c r="AN10" s="37"/>
      <c r="AO10" s="37"/>
      <c r="AP10" s="37"/>
      <c r="AQ10" s="37"/>
      <c r="AR10" s="37"/>
      <c r="AS10" s="37"/>
      <c r="AT10" s="38">
        <f>データ!W6</f>
        <v>6.02</v>
      </c>
      <c r="AU10" s="38"/>
      <c r="AV10" s="38"/>
      <c r="AW10" s="38"/>
      <c r="AX10" s="38"/>
      <c r="AY10" s="38"/>
      <c r="AZ10" s="38"/>
      <c r="BA10" s="38"/>
      <c r="BB10" s="38">
        <f>データ!X6</f>
        <v>5924.42</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sqWjxYXaOj4qzxS7Wkv91gSykUd7loSV5yWGV+euwD3EUnoZieosZxPy2GuoBNRH1tSsEUM0vJGAgVytzP1cdg==" saltValue="ukYPXf5mv3MPeEbH0LoKX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273619</v>
      </c>
      <c r="D6" s="19">
        <f t="shared" si="3"/>
        <v>46</v>
      </c>
      <c r="E6" s="19">
        <f t="shared" si="3"/>
        <v>17</v>
      </c>
      <c r="F6" s="19">
        <f t="shared" si="3"/>
        <v>1</v>
      </c>
      <c r="G6" s="19">
        <f t="shared" si="3"/>
        <v>0</v>
      </c>
      <c r="H6" s="19" t="str">
        <f t="shared" si="3"/>
        <v>大阪府　熊取町</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67.41</v>
      </c>
      <c r="P6" s="20">
        <f t="shared" si="3"/>
        <v>82.91</v>
      </c>
      <c r="Q6" s="20">
        <f t="shared" si="3"/>
        <v>88.18</v>
      </c>
      <c r="R6" s="20">
        <f t="shared" si="3"/>
        <v>2530</v>
      </c>
      <c r="S6" s="20">
        <f t="shared" si="3"/>
        <v>43154</v>
      </c>
      <c r="T6" s="20">
        <f t="shared" si="3"/>
        <v>17.239999999999998</v>
      </c>
      <c r="U6" s="20">
        <f t="shared" si="3"/>
        <v>2503.13</v>
      </c>
      <c r="V6" s="20">
        <f t="shared" si="3"/>
        <v>35665</v>
      </c>
      <c r="W6" s="20">
        <f t="shared" si="3"/>
        <v>6.02</v>
      </c>
      <c r="X6" s="20">
        <f t="shared" si="3"/>
        <v>5924.42</v>
      </c>
      <c r="Y6" s="21" t="str">
        <f>IF(Y7="",NA(),Y7)</f>
        <v>-</v>
      </c>
      <c r="Z6" s="21">
        <f t="shared" ref="Z6:AH6" si="4">IF(Z7="",NA(),Z7)</f>
        <v>103.03</v>
      </c>
      <c r="AA6" s="21">
        <f t="shared" si="4"/>
        <v>103.58</v>
      </c>
      <c r="AB6" s="21">
        <f t="shared" si="4"/>
        <v>105.81</v>
      </c>
      <c r="AC6" s="21">
        <f t="shared" si="4"/>
        <v>108.5</v>
      </c>
      <c r="AD6" s="21" t="str">
        <f t="shared" si="4"/>
        <v>-</v>
      </c>
      <c r="AE6" s="21">
        <f t="shared" si="4"/>
        <v>106.25</v>
      </c>
      <c r="AF6" s="21">
        <f t="shared" si="4"/>
        <v>105.89</v>
      </c>
      <c r="AG6" s="21">
        <f t="shared" si="4"/>
        <v>104.59</v>
      </c>
      <c r="AH6" s="21">
        <f t="shared" si="4"/>
        <v>106.9</v>
      </c>
      <c r="AI6" s="20" t="str">
        <f>IF(AI7="","",IF(AI7="-","【-】","【"&amp;SUBSTITUTE(TEXT(AI7,"#,##0.00"),"-","△")&amp;"】"))</f>
        <v>【107.02】</v>
      </c>
      <c r="AJ6" s="21" t="str">
        <f>IF(AJ7="",NA(),AJ7)</f>
        <v>-</v>
      </c>
      <c r="AK6" s="20">
        <f t="shared" ref="AK6:AS6" si="5">IF(AK7="",NA(),AK7)</f>
        <v>0</v>
      </c>
      <c r="AL6" s="20">
        <f t="shared" si="5"/>
        <v>0</v>
      </c>
      <c r="AM6" s="20">
        <f t="shared" si="5"/>
        <v>0</v>
      </c>
      <c r="AN6" s="20">
        <f t="shared" si="5"/>
        <v>0</v>
      </c>
      <c r="AO6" s="21" t="str">
        <f t="shared" si="5"/>
        <v>-</v>
      </c>
      <c r="AP6" s="21">
        <f t="shared" si="5"/>
        <v>0.78</v>
      </c>
      <c r="AQ6" s="21">
        <f t="shared" si="5"/>
        <v>0.83</v>
      </c>
      <c r="AR6" s="21">
        <f t="shared" si="5"/>
        <v>0.83</v>
      </c>
      <c r="AS6" s="21">
        <f t="shared" si="5"/>
        <v>5.3</v>
      </c>
      <c r="AT6" s="20" t="str">
        <f>IF(AT7="","",IF(AT7="-","【-】","【"&amp;SUBSTITUTE(TEXT(AT7,"#,##0.00"),"-","△")&amp;"】"))</f>
        <v>【3.09】</v>
      </c>
      <c r="AU6" s="21" t="str">
        <f>IF(AU7="",NA(),AU7)</f>
        <v>-</v>
      </c>
      <c r="AV6" s="21">
        <f t="shared" ref="AV6:BD6" si="6">IF(AV7="",NA(),AV7)</f>
        <v>34.35</v>
      </c>
      <c r="AW6" s="21">
        <f t="shared" si="6"/>
        <v>36.880000000000003</v>
      </c>
      <c r="AX6" s="21">
        <f t="shared" si="6"/>
        <v>55.39</v>
      </c>
      <c r="AY6" s="21">
        <f t="shared" si="6"/>
        <v>60.84</v>
      </c>
      <c r="AZ6" s="21" t="str">
        <f t="shared" si="6"/>
        <v>-</v>
      </c>
      <c r="BA6" s="21">
        <f t="shared" si="6"/>
        <v>67.2</v>
      </c>
      <c r="BB6" s="21">
        <f t="shared" si="6"/>
        <v>61.2</v>
      </c>
      <c r="BC6" s="21">
        <f t="shared" si="6"/>
        <v>57.6</v>
      </c>
      <c r="BD6" s="21">
        <f t="shared" si="6"/>
        <v>72.92</v>
      </c>
      <c r="BE6" s="20" t="str">
        <f>IF(BE7="","",IF(BE7="-","【-】","【"&amp;SUBSTITUTE(TEXT(BE7,"#,##0.00"),"-","△")&amp;"】"))</f>
        <v>【71.39】</v>
      </c>
      <c r="BF6" s="21" t="str">
        <f>IF(BF7="",NA(),BF7)</f>
        <v>-</v>
      </c>
      <c r="BG6" s="21">
        <f t="shared" ref="BG6:BO6" si="7">IF(BG7="",NA(),BG7)</f>
        <v>721.96</v>
      </c>
      <c r="BH6" s="21">
        <f t="shared" si="7"/>
        <v>712.45</v>
      </c>
      <c r="BI6" s="21">
        <f t="shared" si="7"/>
        <v>677.75</v>
      </c>
      <c r="BJ6" s="21">
        <f t="shared" si="7"/>
        <v>679.22</v>
      </c>
      <c r="BK6" s="21" t="str">
        <f t="shared" si="7"/>
        <v>-</v>
      </c>
      <c r="BL6" s="21">
        <f t="shared" si="7"/>
        <v>1023.34</v>
      </c>
      <c r="BM6" s="21">
        <f t="shared" si="7"/>
        <v>1033.5999999999999</v>
      </c>
      <c r="BN6" s="21">
        <f t="shared" si="7"/>
        <v>1008.36</v>
      </c>
      <c r="BO6" s="21">
        <f t="shared" si="7"/>
        <v>734.47</v>
      </c>
      <c r="BP6" s="20" t="str">
        <f>IF(BP7="","",IF(BP7="-","【-】","【"&amp;SUBSTITUTE(TEXT(BP7,"#,##0.00"),"-","△")&amp;"】"))</f>
        <v>【669.11】</v>
      </c>
      <c r="BQ6" s="21" t="str">
        <f>IF(BQ7="",NA(),BQ7)</f>
        <v>-</v>
      </c>
      <c r="BR6" s="21">
        <f t="shared" ref="BR6:BZ6" si="8">IF(BR7="",NA(),BR7)</f>
        <v>130.84</v>
      </c>
      <c r="BS6" s="21">
        <f t="shared" si="8"/>
        <v>124.79</v>
      </c>
      <c r="BT6" s="21">
        <f t="shared" si="8"/>
        <v>127.53</v>
      </c>
      <c r="BU6" s="21">
        <f t="shared" si="8"/>
        <v>139.68</v>
      </c>
      <c r="BV6" s="21" t="str">
        <f t="shared" si="8"/>
        <v>-</v>
      </c>
      <c r="BW6" s="21">
        <f t="shared" si="8"/>
        <v>82.26</v>
      </c>
      <c r="BX6" s="21">
        <f t="shared" si="8"/>
        <v>85.39</v>
      </c>
      <c r="BY6" s="21">
        <f t="shared" si="8"/>
        <v>85.67</v>
      </c>
      <c r="BZ6" s="21">
        <f t="shared" si="8"/>
        <v>90.69</v>
      </c>
      <c r="CA6" s="20" t="str">
        <f>IF(CA7="","",IF(CA7="-","【-】","【"&amp;SUBSTITUTE(TEXT(CA7,"#,##0.00"),"-","△")&amp;"】"))</f>
        <v>【99.73】</v>
      </c>
      <c r="CB6" s="21" t="str">
        <f>IF(CB7="",NA(),CB7)</f>
        <v>-</v>
      </c>
      <c r="CC6" s="21">
        <f t="shared" ref="CC6:CK6" si="9">IF(CC7="",NA(),CC7)</f>
        <v>107.35</v>
      </c>
      <c r="CD6" s="21">
        <f t="shared" si="9"/>
        <v>112.2</v>
      </c>
      <c r="CE6" s="21">
        <f t="shared" si="9"/>
        <v>109.04</v>
      </c>
      <c r="CF6" s="21">
        <f t="shared" si="9"/>
        <v>99.28</v>
      </c>
      <c r="CG6" s="21" t="str">
        <f t="shared" si="9"/>
        <v>-</v>
      </c>
      <c r="CH6" s="21">
        <f t="shared" si="9"/>
        <v>154.25</v>
      </c>
      <c r="CI6" s="21">
        <f t="shared" si="9"/>
        <v>150.96</v>
      </c>
      <c r="CJ6" s="21">
        <f t="shared" si="9"/>
        <v>146.12</v>
      </c>
      <c r="CK6" s="21">
        <f t="shared" si="9"/>
        <v>138.52000000000001</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f t="shared" si="10"/>
        <v>64.510000000000005</v>
      </c>
      <c r="CT6" s="21">
        <f t="shared" si="10"/>
        <v>66.180000000000007</v>
      </c>
      <c r="CU6" s="21">
        <f t="shared" si="10"/>
        <v>56.39</v>
      </c>
      <c r="CV6" s="21">
        <f t="shared" si="10"/>
        <v>59.96</v>
      </c>
      <c r="CW6" s="20" t="str">
        <f>IF(CW7="","",IF(CW7="-","【-】","【"&amp;SUBSTITUTE(TEXT(CW7,"#,##0.00"),"-","△")&amp;"】"))</f>
        <v>【59.99】</v>
      </c>
      <c r="CX6" s="21" t="str">
        <f>IF(CX7="",NA(),CX7)</f>
        <v>-</v>
      </c>
      <c r="CY6" s="21">
        <f t="shared" ref="CY6:DG6" si="11">IF(CY7="",NA(),CY7)</f>
        <v>94.31</v>
      </c>
      <c r="CZ6" s="21">
        <f t="shared" si="11"/>
        <v>94.81</v>
      </c>
      <c r="DA6" s="21">
        <f t="shared" si="11"/>
        <v>94.97</v>
      </c>
      <c r="DB6" s="21">
        <f t="shared" si="11"/>
        <v>95.08</v>
      </c>
      <c r="DC6" s="21" t="str">
        <f t="shared" si="11"/>
        <v>-</v>
      </c>
      <c r="DD6" s="21">
        <f t="shared" si="11"/>
        <v>91.62</v>
      </c>
      <c r="DE6" s="21">
        <f t="shared" si="11"/>
        <v>91.87</v>
      </c>
      <c r="DF6" s="21">
        <f t="shared" si="11"/>
        <v>91.45</v>
      </c>
      <c r="DG6" s="21">
        <f t="shared" si="11"/>
        <v>94.27</v>
      </c>
      <c r="DH6" s="20" t="str">
        <f>IF(DH7="","",IF(DH7="-","【-】","【"&amp;SUBSTITUTE(TEXT(DH7,"#,##0.00"),"-","△")&amp;"】"))</f>
        <v>【95.72】</v>
      </c>
      <c r="DI6" s="21" t="str">
        <f>IF(DI7="",NA(),DI7)</f>
        <v>-</v>
      </c>
      <c r="DJ6" s="21">
        <f t="shared" ref="DJ6:DR6" si="12">IF(DJ7="",NA(),DJ7)</f>
        <v>3.55</v>
      </c>
      <c r="DK6" s="21">
        <f t="shared" si="12"/>
        <v>6.73</v>
      </c>
      <c r="DL6" s="21">
        <f t="shared" si="12"/>
        <v>9.8800000000000008</v>
      </c>
      <c r="DM6" s="21">
        <f t="shared" si="12"/>
        <v>13.01</v>
      </c>
      <c r="DN6" s="21" t="str">
        <f t="shared" si="12"/>
        <v>-</v>
      </c>
      <c r="DO6" s="21">
        <f t="shared" si="12"/>
        <v>14.75</v>
      </c>
      <c r="DP6" s="21">
        <f t="shared" si="12"/>
        <v>19.78</v>
      </c>
      <c r="DQ6" s="21">
        <f t="shared" si="12"/>
        <v>14.8</v>
      </c>
      <c r="DR6" s="21">
        <f t="shared" si="12"/>
        <v>25.2</v>
      </c>
      <c r="DS6" s="20" t="str">
        <f>IF(DS7="","",IF(DS7="-","【-】","【"&amp;SUBSTITUTE(TEXT(DS7,"#,##0.00"),"-","△")&amp;"】"))</f>
        <v>【38.17】</v>
      </c>
      <c r="DT6" s="21" t="str">
        <f>IF(DT7="",NA(),DT7)</f>
        <v>-</v>
      </c>
      <c r="DU6" s="20">
        <f t="shared" ref="DU6:EC6" si="13">IF(DU7="",NA(),DU7)</f>
        <v>0</v>
      </c>
      <c r="DV6" s="20">
        <f t="shared" si="13"/>
        <v>0</v>
      </c>
      <c r="DW6" s="20">
        <f t="shared" si="13"/>
        <v>0</v>
      </c>
      <c r="DX6" s="20">
        <f t="shared" si="13"/>
        <v>0</v>
      </c>
      <c r="DY6" s="21" t="str">
        <f t="shared" si="13"/>
        <v>-</v>
      </c>
      <c r="DZ6" s="21">
        <f t="shared" si="13"/>
        <v>0.25</v>
      </c>
      <c r="EA6" s="21">
        <f t="shared" si="13"/>
        <v>0.44</v>
      </c>
      <c r="EB6" s="21">
        <f t="shared" si="13"/>
        <v>0.1</v>
      </c>
      <c r="EC6" s="21">
        <f t="shared" si="13"/>
        <v>2.02</v>
      </c>
      <c r="ED6" s="20" t="str">
        <f>IF(ED7="","",IF(ED7="-","【-】","【"&amp;SUBSTITUTE(TEXT(ED7,"#,##0.00"),"-","△")&amp;"】"))</f>
        <v>【6.54】</v>
      </c>
      <c r="EE6" s="21" t="str">
        <f>IF(EE7="",NA(),EE7)</f>
        <v>-</v>
      </c>
      <c r="EF6" s="20">
        <f t="shared" ref="EF6:EN6" si="14">IF(EF7="",NA(),EF7)</f>
        <v>0</v>
      </c>
      <c r="EG6" s="20">
        <f t="shared" si="14"/>
        <v>0</v>
      </c>
      <c r="EH6" s="20">
        <f t="shared" si="14"/>
        <v>0</v>
      </c>
      <c r="EI6" s="20">
        <f t="shared" si="14"/>
        <v>0</v>
      </c>
      <c r="EJ6" s="21" t="str">
        <f t="shared" si="14"/>
        <v>-</v>
      </c>
      <c r="EK6" s="21">
        <f t="shared" si="14"/>
        <v>0.04</v>
      </c>
      <c r="EL6" s="21">
        <f t="shared" si="14"/>
        <v>0.05</v>
      </c>
      <c r="EM6" s="21">
        <f t="shared" si="14"/>
        <v>0.09</v>
      </c>
      <c r="EN6" s="21">
        <f t="shared" si="14"/>
        <v>0.24</v>
      </c>
      <c r="EO6" s="20" t="str">
        <f>IF(EO7="","",IF(EO7="-","【-】","【"&amp;SUBSTITUTE(TEXT(EO7,"#,##0.00"),"-","△")&amp;"】"))</f>
        <v>【0.24】</v>
      </c>
    </row>
    <row r="7" spans="1:148" s="22" customFormat="1" x14ac:dyDescent="0.15">
      <c r="A7" s="14"/>
      <c r="B7" s="23">
        <v>2021</v>
      </c>
      <c r="C7" s="23">
        <v>273619</v>
      </c>
      <c r="D7" s="23">
        <v>46</v>
      </c>
      <c r="E7" s="23">
        <v>17</v>
      </c>
      <c r="F7" s="23">
        <v>1</v>
      </c>
      <c r="G7" s="23">
        <v>0</v>
      </c>
      <c r="H7" s="23" t="s">
        <v>96</v>
      </c>
      <c r="I7" s="23" t="s">
        <v>97</v>
      </c>
      <c r="J7" s="23" t="s">
        <v>98</v>
      </c>
      <c r="K7" s="23" t="s">
        <v>99</v>
      </c>
      <c r="L7" s="23" t="s">
        <v>100</v>
      </c>
      <c r="M7" s="23" t="s">
        <v>101</v>
      </c>
      <c r="N7" s="24" t="s">
        <v>102</v>
      </c>
      <c r="O7" s="24">
        <v>67.41</v>
      </c>
      <c r="P7" s="24">
        <v>82.91</v>
      </c>
      <c r="Q7" s="24">
        <v>88.18</v>
      </c>
      <c r="R7" s="24">
        <v>2530</v>
      </c>
      <c r="S7" s="24">
        <v>43154</v>
      </c>
      <c r="T7" s="24">
        <v>17.239999999999998</v>
      </c>
      <c r="U7" s="24">
        <v>2503.13</v>
      </c>
      <c r="V7" s="24">
        <v>35665</v>
      </c>
      <c r="W7" s="24">
        <v>6.02</v>
      </c>
      <c r="X7" s="24">
        <v>5924.42</v>
      </c>
      <c r="Y7" s="24" t="s">
        <v>102</v>
      </c>
      <c r="Z7" s="24">
        <v>103.03</v>
      </c>
      <c r="AA7" s="24">
        <v>103.58</v>
      </c>
      <c r="AB7" s="24">
        <v>105.81</v>
      </c>
      <c r="AC7" s="24">
        <v>108.5</v>
      </c>
      <c r="AD7" s="24" t="s">
        <v>102</v>
      </c>
      <c r="AE7" s="24">
        <v>106.25</v>
      </c>
      <c r="AF7" s="24">
        <v>105.89</v>
      </c>
      <c r="AG7" s="24">
        <v>104.59</v>
      </c>
      <c r="AH7" s="24">
        <v>106.9</v>
      </c>
      <c r="AI7" s="24">
        <v>107.02</v>
      </c>
      <c r="AJ7" s="24" t="s">
        <v>102</v>
      </c>
      <c r="AK7" s="24">
        <v>0</v>
      </c>
      <c r="AL7" s="24">
        <v>0</v>
      </c>
      <c r="AM7" s="24">
        <v>0</v>
      </c>
      <c r="AN7" s="24">
        <v>0</v>
      </c>
      <c r="AO7" s="24" t="s">
        <v>102</v>
      </c>
      <c r="AP7" s="24">
        <v>0.78</v>
      </c>
      <c r="AQ7" s="24">
        <v>0.83</v>
      </c>
      <c r="AR7" s="24">
        <v>0.83</v>
      </c>
      <c r="AS7" s="24">
        <v>5.3</v>
      </c>
      <c r="AT7" s="24">
        <v>3.09</v>
      </c>
      <c r="AU7" s="24" t="s">
        <v>102</v>
      </c>
      <c r="AV7" s="24">
        <v>34.35</v>
      </c>
      <c r="AW7" s="24">
        <v>36.880000000000003</v>
      </c>
      <c r="AX7" s="24">
        <v>55.39</v>
      </c>
      <c r="AY7" s="24">
        <v>60.84</v>
      </c>
      <c r="AZ7" s="24" t="s">
        <v>102</v>
      </c>
      <c r="BA7" s="24">
        <v>67.2</v>
      </c>
      <c r="BB7" s="24">
        <v>61.2</v>
      </c>
      <c r="BC7" s="24">
        <v>57.6</v>
      </c>
      <c r="BD7" s="24">
        <v>72.92</v>
      </c>
      <c r="BE7" s="24">
        <v>71.39</v>
      </c>
      <c r="BF7" s="24" t="s">
        <v>102</v>
      </c>
      <c r="BG7" s="24">
        <v>721.96</v>
      </c>
      <c r="BH7" s="24">
        <v>712.45</v>
      </c>
      <c r="BI7" s="24">
        <v>677.75</v>
      </c>
      <c r="BJ7" s="24">
        <v>679.22</v>
      </c>
      <c r="BK7" s="24" t="s">
        <v>102</v>
      </c>
      <c r="BL7" s="24">
        <v>1023.34</v>
      </c>
      <c r="BM7" s="24">
        <v>1033.5999999999999</v>
      </c>
      <c r="BN7" s="24">
        <v>1008.36</v>
      </c>
      <c r="BO7" s="24">
        <v>734.47</v>
      </c>
      <c r="BP7" s="24">
        <v>669.11</v>
      </c>
      <c r="BQ7" s="24" t="s">
        <v>102</v>
      </c>
      <c r="BR7" s="24">
        <v>130.84</v>
      </c>
      <c r="BS7" s="24">
        <v>124.79</v>
      </c>
      <c r="BT7" s="24">
        <v>127.53</v>
      </c>
      <c r="BU7" s="24">
        <v>139.68</v>
      </c>
      <c r="BV7" s="24" t="s">
        <v>102</v>
      </c>
      <c r="BW7" s="24">
        <v>82.26</v>
      </c>
      <c r="BX7" s="24">
        <v>85.39</v>
      </c>
      <c r="BY7" s="24">
        <v>85.67</v>
      </c>
      <c r="BZ7" s="24">
        <v>90.69</v>
      </c>
      <c r="CA7" s="24">
        <v>99.73</v>
      </c>
      <c r="CB7" s="24" t="s">
        <v>102</v>
      </c>
      <c r="CC7" s="24">
        <v>107.35</v>
      </c>
      <c r="CD7" s="24">
        <v>112.2</v>
      </c>
      <c r="CE7" s="24">
        <v>109.04</v>
      </c>
      <c r="CF7" s="24">
        <v>99.28</v>
      </c>
      <c r="CG7" s="24" t="s">
        <v>102</v>
      </c>
      <c r="CH7" s="24">
        <v>154.25</v>
      </c>
      <c r="CI7" s="24">
        <v>150.96</v>
      </c>
      <c r="CJ7" s="24">
        <v>146.12</v>
      </c>
      <c r="CK7" s="24">
        <v>138.52000000000001</v>
      </c>
      <c r="CL7" s="24">
        <v>134.97999999999999</v>
      </c>
      <c r="CM7" s="24" t="s">
        <v>102</v>
      </c>
      <c r="CN7" s="24" t="s">
        <v>102</v>
      </c>
      <c r="CO7" s="24" t="s">
        <v>102</v>
      </c>
      <c r="CP7" s="24" t="s">
        <v>102</v>
      </c>
      <c r="CQ7" s="24" t="s">
        <v>102</v>
      </c>
      <c r="CR7" s="24" t="s">
        <v>102</v>
      </c>
      <c r="CS7" s="24">
        <v>64.510000000000005</v>
      </c>
      <c r="CT7" s="24">
        <v>66.180000000000007</v>
      </c>
      <c r="CU7" s="24">
        <v>56.39</v>
      </c>
      <c r="CV7" s="24">
        <v>59.96</v>
      </c>
      <c r="CW7" s="24">
        <v>59.99</v>
      </c>
      <c r="CX7" s="24" t="s">
        <v>102</v>
      </c>
      <c r="CY7" s="24">
        <v>94.31</v>
      </c>
      <c r="CZ7" s="24">
        <v>94.81</v>
      </c>
      <c r="DA7" s="24">
        <v>94.97</v>
      </c>
      <c r="DB7" s="24">
        <v>95.08</v>
      </c>
      <c r="DC7" s="24" t="s">
        <v>102</v>
      </c>
      <c r="DD7" s="24">
        <v>91.62</v>
      </c>
      <c r="DE7" s="24">
        <v>91.87</v>
      </c>
      <c r="DF7" s="24">
        <v>91.45</v>
      </c>
      <c r="DG7" s="24">
        <v>94.27</v>
      </c>
      <c r="DH7" s="24">
        <v>95.72</v>
      </c>
      <c r="DI7" s="24" t="s">
        <v>102</v>
      </c>
      <c r="DJ7" s="24">
        <v>3.55</v>
      </c>
      <c r="DK7" s="24">
        <v>6.73</v>
      </c>
      <c r="DL7" s="24">
        <v>9.8800000000000008</v>
      </c>
      <c r="DM7" s="24">
        <v>13.01</v>
      </c>
      <c r="DN7" s="24" t="s">
        <v>102</v>
      </c>
      <c r="DO7" s="24">
        <v>14.75</v>
      </c>
      <c r="DP7" s="24">
        <v>19.78</v>
      </c>
      <c r="DQ7" s="24">
        <v>14.8</v>
      </c>
      <c r="DR7" s="24">
        <v>25.2</v>
      </c>
      <c r="DS7" s="24">
        <v>38.17</v>
      </c>
      <c r="DT7" s="24" t="s">
        <v>102</v>
      </c>
      <c r="DU7" s="24">
        <v>0</v>
      </c>
      <c r="DV7" s="24">
        <v>0</v>
      </c>
      <c r="DW7" s="24">
        <v>0</v>
      </c>
      <c r="DX7" s="24">
        <v>0</v>
      </c>
      <c r="DY7" s="24" t="s">
        <v>102</v>
      </c>
      <c r="DZ7" s="24">
        <v>0.25</v>
      </c>
      <c r="EA7" s="24">
        <v>0.44</v>
      </c>
      <c r="EB7" s="24">
        <v>0.1</v>
      </c>
      <c r="EC7" s="24">
        <v>2.02</v>
      </c>
      <c r="ED7" s="24">
        <v>6.54</v>
      </c>
      <c r="EE7" s="24" t="s">
        <v>102</v>
      </c>
      <c r="EF7" s="24">
        <v>0</v>
      </c>
      <c r="EG7" s="24">
        <v>0</v>
      </c>
      <c r="EH7" s="24">
        <v>0</v>
      </c>
      <c r="EI7" s="24">
        <v>0</v>
      </c>
      <c r="EJ7" s="24" t="s">
        <v>102</v>
      </c>
      <c r="EK7" s="24">
        <v>0.04</v>
      </c>
      <c r="EL7" s="24">
        <v>0.05</v>
      </c>
      <c r="EM7" s="24">
        <v>0.09</v>
      </c>
      <c r="EN7" s="24">
        <v>0.24</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2023-01-12T23:32:51Z</dcterms:created>
  <dcterms:modified xsi:type="dcterms:W3CDTF">2023-02-28T00:14:21Z</dcterms:modified>
  <cp:category/>
</cp:coreProperties>
</file>