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VWK8RNuc8lDpbAaQo3V6rEhzTgiYtCOyXIoc01iUJt94cUHa6GijcP/HU/YHGS4T6ufth4iay1ZD7IbpbZ3IeQ==" workbookSaltValue="KqwmcAiLqLICIXPFi19Seg==" workbookSpinCount="100000" lockStructure="1"/>
  <bookViews>
    <workbookView xWindow="1860" yWindow="0" windowWidth="28800" windowHeight="128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D10" i="4"/>
  <c r="W10" i="4"/>
  <c r="B10" i="4"/>
  <c r="AT8" i="4"/>
  <c r="W8" i="4"/>
  <c r="I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<sst xmlns="http://schemas.openxmlformats.org/spreadsheetml/2006/main" count="299" uniqueCount="116">
  <si>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</si>
  <si>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</si>
  <si>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</si>
  <si>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</si>
  <si>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</si>
  <si>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</si>
  <si>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</si>
  <si>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</si>
  <si>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</si>
  <si>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</si>
  <si>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</si>
  <si>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</si>
  <si>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</si>
  <si>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</si>
  <si>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</si>
  <si>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</si>
  <si>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</si>
  <si>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</si>
  <si>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</si>
  <si>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</si>
  <si>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</si>
  <si>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</si>
  <si>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</si>
  <si>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</si>
  <si>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</si>
  <si>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</si>
  <si>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</si>
  <si>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</si>
  <si>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</si>
  <si>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</si>
  <si>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</si>
  <si>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</si>
  <si>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</si>
  <si>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</si>
  <si>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</si>
  <si>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</si>
  <si>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</si>
  <si>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</si>
  <si>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</si>
  <si>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</si>
  <si>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</si>
  <si>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</si>
  <si>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</si>
  <si>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</si>
  <si>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</si>
  <si>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</si>
  <si>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</si>
  <si>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</si>
  <si>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</si>
  <si>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</si>
  <si>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</si>
  <si>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</si>
  <si>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</si>
  <si>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</si>
  <si>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</si>
  <si>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</si>
  <si>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</si>
  <si>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</si>
  <si>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</si>
  <si>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</si>
  <si>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</si>
  <si>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</si>
  <si>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</si>
  <si>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</si>
  <si>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</si>
  <si>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</si>
  <si>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</si>
  <si>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</si>
  <si>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</si>
  <si>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</si>
  <si>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</si>
  <si>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</si>
  <si>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</si>
  <si>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</si>
  <si>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</si>
  <si>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</si>
  <si>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</si>
  <si>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</si>
  <si>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</si>
  <si>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</si>
  <si>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</si>
  <si>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</si>
  <si>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</si>
  <si>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</si>
  <si>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</si>
  <si>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</si>
  <si>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</si>
  <si>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</si>
  <si>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</si>
  <si>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</si>
  <si>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</si>
  <si>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</si>
  <si>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</si>
  <si>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</si>
  <si>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</si>
  <si>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</si>
  <si>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忠岡町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</si>
  <si>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</si>
  <si>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</si>
  <si>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</si>
  <si>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</si>
  <si>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</si>
  <si>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</si>
  <si>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</si>
  <si>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</si>
  <si>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</si>
  <si>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</si>
  <si>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</si>
  <si>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</si>
  <si>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</si>
  <si>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</si>
  <si>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</si>
  <si>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</si>
  <si>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分析の結果から、普及率は、97.26％と整備が進んでいるが、建設事業に伴う企業債（借入金）の償還（返済）が大きな負担となっている。
　このため、新規事業については、事業の優先順位、効率性や経済性等を熟慮して新規事業を抑制することにより、企業債の新規発行も抑制している。
　既存施設については、ストックマネジメント計画に基づいて、点検・調査及び修繕・改築を実施することで、効率的・効果的な施設の維持管理に努める。
　また、R2年度から公営企業会計へ移行したことにより、H29年度策定済みの「経営戦略」については、公営企業会計決算に基づく計画とするため、R5年度の改定を目標に見直し作業を進めている。</t>
    <rPh sb="91" eb="94">
      <t>コウリツセイ</t>
    </rPh>
    <rPh sb="95" eb="98">
      <t>ケイザイセイ</t>
    </rPh>
    <rPh sb="98" eb="99">
      <t>トウ</t>
    </rPh>
    <rPh sb="100" eb="102">
      <t>ジュクリョ</t>
    </rPh>
    <rPh sb="104" eb="106">
      <t>シンキ</t>
    </rPh>
    <rPh sb="106" eb="108">
      <t>ジギョウ</t>
    </rPh>
    <rPh sb="109" eb="111">
      <t>ヨクセイ</t>
    </rPh>
    <rPh sb="137" eb="141">
      <t>キゾンシセツ</t>
    </rPh>
    <rPh sb="157" eb="159">
      <t>ケイカク</t>
    </rPh>
    <rPh sb="160" eb="161">
      <t>モト</t>
    </rPh>
    <rPh sb="165" eb="167">
      <t>テンケン</t>
    </rPh>
    <rPh sb="168" eb="170">
      <t>チョウサ</t>
    </rPh>
    <rPh sb="170" eb="171">
      <t>オヨ</t>
    </rPh>
    <rPh sb="172" eb="174">
      <t>シュウゼン</t>
    </rPh>
    <rPh sb="175" eb="177">
      <t>カイチク</t>
    </rPh>
    <rPh sb="178" eb="180">
      <t>ジッシ</t>
    </rPh>
    <rPh sb="186" eb="189">
      <t>コウリツテキ</t>
    </rPh>
    <rPh sb="190" eb="193">
      <t>コウカテキ</t>
    </rPh>
    <rPh sb="194" eb="196">
      <t>シセツ</t>
    </rPh>
    <rPh sb="197" eb="199">
      <t>イジ</t>
    </rPh>
    <rPh sb="199" eb="201">
      <t>カンリ</t>
    </rPh>
    <rPh sb="202" eb="203">
      <t>ツト</t>
    </rPh>
    <rPh sb="213" eb="215">
      <t>ネンド</t>
    </rPh>
    <rPh sb="293" eb="294">
      <t>スス</t>
    </rPh>
    <phoneticPr fontId="4"/>
  </si>
  <si>
    <t xml:space="preserve">①有形固定資産減価償却率（％）
　本町の下水道施設は、H3年度からH12年度にかけて集中的に整備を進めてきたため、比較的新しいものが多く、減価償却率は類似団体平均値を下回っているが、今後は集中的に整備を進めたことにより、急激に償却率が増加する恐れがある。
③管渠改善率
　管渠の改善状況については、S62年に下水道管の供用を開始してから35年であり、R19年度から更新が必要となる。このため、R3年度は、更新が必要な管渠がなかったため、着手していない。
</t>
    <rPh sb="1" eb="7">
      <t>ユウケイコテイシサン</t>
    </rPh>
    <rPh sb="7" eb="12">
      <t>ゲンカショウキャクリツ</t>
    </rPh>
    <rPh sb="17" eb="19">
      <t>ホンチョウ</t>
    </rPh>
    <rPh sb="20" eb="25">
      <t>ゲスイドウシセツ</t>
    </rPh>
    <rPh sb="42" eb="45">
      <t>シュウチュウテキ</t>
    </rPh>
    <rPh sb="46" eb="48">
      <t>セイビ</t>
    </rPh>
    <rPh sb="49" eb="50">
      <t>スス</t>
    </rPh>
    <rPh sb="57" eb="60">
      <t>ヒカクテキ</t>
    </rPh>
    <rPh sb="60" eb="61">
      <t>アタラ</t>
    </rPh>
    <rPh sb="66" eb="67">
      <t>オオ</t>
    </rPh>
    <rPh sb="69" eb="73">
      <t>ゲンカショウキャク</t>
    </rPh>
    <rPh sb="73" eb="74">
      <t>リツ</t>
    </rPh>
    <rPh sb="75" eb="79">
      <t>ルイジダンタイ</t>
    </rPh>
    <rPh sb="79" eb="82">
      <t>ヘイキンチ</t>
    </rPh>
    <rPh sb="83" eb="85">
      <t>シタマワ</t>
    </rPh>
    <rPh sb="91" eb="93">
      <t>コンゴ</t>
    </rPh>
    <rPh sb="94" eb="97">
      <t>シュウチュウテキ</t>
    </rPh>
    <rPh sb="98" eb="100">
      <t>セイビ</t>
    </rPh>
    <rPh sb="101" eb="102">
      <t>スス</t>
    </rPh>
    <rPh sb="110" eb="112">
      <t>キュウゲキ</t>
    </rPh>
    <rPh sb="113" eb="116">
      <t>ショウキャクリツ</t>
    </rPh>
    <rPh sb="117" eb="119">
      <t>ゾウカ</t>
    </rPh>
    <rPh sb="121" eb="122">
      <t>オソ</t>
    </rPh>
    <rPh sb="178" eb="180">
      <t>ネンド</t>
    </rPh>
    <rPh sb="182" eb="184">
      <t>コウシン</t>
    </rPh>
    <rPh sb="185" eb="187">
      <t>ヒツヨウ</t>
    </rPh>
    <phoneticPr fontId="4"/>
  </si>
  <si>
    <t>①経常収支比率（％）
　経常収支に占める減価償却費の割合が大きく、経営の負担となっている。R2年度は公営企業会計への移行初年度のため、減価償却費が大きくなり、経常収支比率が悪化し類似団体平均値を3.02ポイント下回ったが、R3年度は、類似団体平均値を6.73ポイント上回った。
②累積欠損金比率（％）
　R2年度は、公営企業会計移行に伴う打ち切り決算の影響により、欠損金を計上したが、R3年度は欠損金の発生はなく、累積欠損金比率も類似団体平均値を大きく下回っている。
③流動比率（％）
　H3年度からH12年度までの間に下水道整備を集中的に進めたことにより、流動負債に占める企業債の割合が大きく、類似団体平均値を大きく下回っている。
④企業債残高対事業規模比率（％）
　H3年度からH12年度までの間に下水道整備を集中的に進めたことにより、その期間の投資額が多いため類似団体平均値をやや上回っている。
⑤経費回収率（％）
　本町は単独の下水処理場を持たず、複数の市町から発生する汚水を流域下水道でまとめて処理することにより経費抑制の効果をあげている。R3年度は類似団体平均値を38.51ポイント上回っている。
⑥汚水処理原価
　本町は単独の下水処理場を持たず、複数の市町から発生する汚水を流域下水道でまとめて処理することにより経費抑制の効果をあげている。R3年度は類似団体平均値を30.07円下回っている。
⑧水洗化率（％）
　類似団体平均値を0.53ポイント下回る結果となった。新築及び建替による水洗化は増加しているものの、改造による水洗化は進捗が遅い状態である。この水洗化率向上のため、新たな水洗化補助金制度を実施し、未水洗化家屋の戸別訪問の実施や広報及びホームページ等で水洗化啓発を行った結果、水洗化率が前年度に比べて1.43ポイント向上している。</t>
    <rPh sb="1" eb="7">
      <t>ケイジョウシュウシヒリツ</t>
    </rPh>
    <rPh sb="12" eb="16">
      <t>ケイジョウシュウシ</t>
    </rPh>
    <rPh sb="17" eb="18">
      <t>シ</t>
    </rPh>
    <rPh sb="20" eb="25">
      <t>ゲンカショウキャクヒ</t>
    </rPh>
    <rPh sb="26" eb="28">
      <t>ワリアイ</t>
    </rPh>
    <rPh sb="29" eb="30">
      <t>オオ</t>
    </rPh>
    <rPh sb="33" eb="35">
      <t>ケイエイ</t>
    </rPh>
    <rPh sb="36" eb="38">
      <t>フタン</t>
    </rPh>
    <rPh sb="47" eb="49">
      <t>ネンド</t>
    </rPh>
    <rPh sb="60" eb="63">
      <t>ショネンド</t>
    </rPh>
    <rPh sb="67" eb="72">
      <t>ゲンカショウキャクヒ</t>
    </rPh>
    <rPh sb="73" eb="74">
      <t>オオ</t>
    </rPh>
    <rPh sb="140" eb="145">
      <t>ルイセキケッソンキン</t>
    </rPh>
    <rPh sb="145" eb="147">
      <t>ヒリツ</t>
    </rPh>
    <rPh sb="154" eb="156">
      <t>ネンド</t>
    </rPh>
    <rPh sb="158" eb="164">
      <t>コウエイキギョウカイケイ</t>
    </rPh>
    <rPh sb="164" eb="166">
      <t>イコウ</t>
    </rPh>
    <rPh sb="167" eb="168">
      <t>トモナ</t>
    </rPh>
    <rPh sb="169" eb="170">
      <t>ウ</t>
    </rPh>
    <rPh sb="171" eb="172">
      <t>キ</t>
    </rPh>
    <rPh sb="173" eb="175">
      <t>ケッサン</t>
    </rPh>
    <rPh sb="176" eb="178">
      <t>エイキョウ</t>
    </rPh>
    <rPh sb="182" eb="185">
      <t>ケッソンキン</t>
    </rPh>
    <rPh sb="186" eb="188">
      <t>ケイジョウ</t>
    </rPh>
    <rPh sb="194" eb="196">
      <t>ネンド</t>
    </rPh>
    <rPh sb="201" eb="203">
      <t>ハッセイ</t>
    </rPh>
    <rPh sb="207" eb="211">
      <t>ルイセキケッソン</t>
    </rPh>
    <rPh sb="211" eb="212">
      <t>キン</t>
    </rPh>
    <rPh sb="212" eb="214">
      <t>ヒリツ</t>
    </rPh>
    <rPh sb="215" eb="219">
      <t>ルイジダンタイ</t>
    </rPh>
    <rPh sb="219" eb="222">
      <t>ヘイキンチ</t>
    </rPh>
    <rPh sb="223" eb="224">
      <t>オオ</t>
    </rPh>
    <rPh sb="226" eb="228">
      <t>シタマワ</t>
    </rPh>
    <rPh sb="235" eb="239">
      <t>リュウドウヒリツ</t>
    </rPh>
    <rPh sb="279" eb="283">
      <t>リュウドウフサイ</t>
    </rPh>
    <rPh sb="284" eb="285">
      <t>シ</t>
    </rPh>
    <rPh sb="287" eb="290">
      <t>キギョウサイ</t>
    </rPh>
    <rPh sb="291" eb="293">
      <t>ワリアイ</t>
    </rPh>
    <rPh sb="294" eb="295">
      <t>オオ</t>
    </rPh>
    <rPh sb="301" eb="302">
      <t>カラダ</t>
    </rPh>
    <rPh sb="306" eb="307">
      <t>オオ</t>
    </rPh>
    <rPh sb="309" eb="311">
      <t>シタマワ</t>
    </rPh>
    <rPh sb="318" eb="321">
      <t>キギョウサイ</t>
    </rPh>
    <rPh sb="321" eb="323">
      <t>ザンダカ</t>
    </rPh>
    <rPh sb="323" eb="324">
      <t>タイ</t>
    </rPh>
    <rPh sb="402" eb="407">
      <t>ケイヒカイシュウリツ</t>
    </rPh>
    <rPh sb="497" eb="499">
      <t>ウワマワ</t>
    </rPh>
    <rPh sb="579" eb="581">
      <t>ネンド</t>
    </rPh>
    <rPh sb="585" eb="586">
      <t>カラダ</t>
    </rPh>
    <rPh sb="595" eb="596">
      <t>エン</t>
    </rPh>
    <rPh sb="605" eb="609">
      <t>スイセンカリツ</t>
    </rPh>
    <rPh sb="640" eb="642">
      <t>シンチク</t>
    </rPh>
    <rPh sb="642" eb="643">
      <t>オヨ</t>
    </rPh>
    <rPh sb="644" eb="645">
      <t>タ</t>
    </rPh>
    <rPh sb="645" eb="646">
      <t>カ</t>
    </rPh>
    <rPh sb="649" eb="652">
      <t>スイセンカ</t>
    </rPh>
    <rPh sb="653" eb="655">
      <t>ゾウカ</t>
    </rPh>
    <rPh sb="663" eb="665">
      <t>カイゾウ</t>
    </rPh>
    <rPh sb="668" eb="671">
      <t>スイセンカ</t>
    </rPh>
    <rPh sb="672" eb="674">
      <t>シンチョク</t>
    </rPh>
    <rPh sb="675" eb="676">
      <t>オソ</t>
    </rPh>
    <rPh sb="677" eb="679">
      <t>ジョウタイ</t>
    </rPh>
    <rPh sb="695" eb="696">
      <t>アラ</t>
    </rPh>
    <rPh sb="698" eb="701">
      <t>スイセンカ</t>
    </rPh>
    <rPh sb="701" eb="704">
      <t>ホジョキン</t>
    </rPh>
    <rPh sb="704" eb="706">
      <t>セイド</t>
    </rPh>
    <rPh sb="707" eb="709">
      <t>ジッシ</t>
    </rPh>
    <rPh sb="711" eb="715">
      <t>ミスイセンカ</t>
    </rPh>
    <rPh sb="715" eb="717">
      <t>カオク</t>
    </rPh>
    <rPh sb="718" eb="722">
      <t>コベツホウモン</t>
    </rPh>
    <rPh sb="723" eb="725">
      <t>ジッシ</t>
    </rPh>
    <rPh sb="752" eb="753">
      <t>カ</t>
    </rPh>
    <rPh sb="753" eb="754">
      <t>リツ</t>
    </rPh>
    <rPh sb="755" eb="758">
      <t>ゼンネンド</t>
    </rPh>
    <rPh sb="759" eb="760">
      <t>クラ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</si>
</sst>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39B-4403-A9BA-0413F42E54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0.15</c:v>
                </c:pt>
              </c:numCache>
            </c:numRef>
          </c:val>
          <c:smooth val="0"/>
          <c:extLst>
            <c:ext xmlns:c16="http://schemas.microsoft.com/office/drawing/2014/chart" uri="{C3380CC4-5D6E-409C-BE32-E72D297353CC}">
              <c16:uniqueId val="{00000001-839B-4403-A9BA-0413F42E54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100.76</c:v>
                </c:pt>
                <c:pt idx="4">
                  <c:v>110.3</c:v>
                </c:pt>
              </c:numCache>
            </c:numRef>
          </c:val>
          <c:extLst>
            <c:ext xmlns:c16="http://schemas.microsoft.com/office/drawing/2014/chart" uri="{C3380CC4-5D6E-409C-BE32-E72D297353CC}">
              <c16:uniqueId val="{00000000-25AC-4ED6-BCED-C2DED8065B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103.78</c:v>
                </c:pt>
                <c:pt idx="4">
                  <c:v>103.57</c:v>
                </c:pt>
              </c:numCache>
            </c:numRef>
          </c:val>
          <c:smooth val="0"/>
          <c:extLst>
            <c:ext xmlns:c16="http://schemas.microsoft.com/office/drawing/2014/chart" uri="{C3380CC4-5D6E-409C-BE32-E72D297353CC}">
              <c16:uniqueId val="{00000001-25AC-4ED6-BCED-C2DED8065B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5.42</c:v>
                </c:pt>
                <c:pt idx="4">
                  <c:v>9.5</c:v>
                </c:pt>
              </c:numCache>
            </c:numRef>
          </c:val>
          <c:extLst>
            <c:ext xmlns:c16="http://schemas.microsoft.com/office/drawing/2014/chart" uri="{C3380CC4-5D6E-409C-BE32-E72D297353CC}">
              <c16:uniqueId val="{00000000-CB3F-440A-9DF3-8BE04D953F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18.829999999999998</c:v>
                </c:pt>
                <c:pt idx="4">
                  <c:v>23.14</c:v>
                </c:pt>
              </c:numCache>
            </c:numRef>
          </c:val>
          <c:smooth val="0"/>
          <c:extLst>
            <c:ext xmlns:c16="http://schemas.microsoft.com/office/drawing/2014/chart" uri="{C3380CC4-5D6E-409C-BE32-E72D297353CC}">
              <c16:uniqueId val="{00000001-CB3F-440A-9DF3-8BE04D953F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E5-4401-B46A-C2C616BDF2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0.56999999999999995</c:v>
                </c:pt>
                <c:pt idx="4">
                  <c:v>0.55000000000000004</c:v>
                </c:pt>
              </c:numCache>
            </c:numRef>
          </c:val>
          <c:smooth val="0"/>
          <c:extLst>
            <c:ext xmlns:c16="http://schemas.microsoft.com/office/drawing/2014/chart" uri="{C3380CC4-5D6E-409C-BE32-E72D297353CC}">
              <c16:uniqueId val="{00000001-D3E5-4401-B46A-C2C616BDF2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1.28</c:v>
                </c:pt>
                <c:pt idx="4" formatCode="#,##0.00;&quot;△&quot;#,##0.00">
                  <c:v>0</c:v>
                </c:pt>
              </c:numCache>
            </c:numRef>
          </c:val>
          <c:extLst>
            <c:ext xmlns:c16="http://schemas.microsoft.com/office/drawing/2014/chart" uri="{C3380CC4-5D6E-409C-BE32-E72D297353CC}">
              <c16:uniqueId val="{00000000-22DD-4011-B059-CFEA869E79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19.829999999999998</c:v>
                </c:pt>
                <c:pt idx="4">
                  <c:v>21.3</c:v>
                </c:pt>
              </c:numCache>
            </c:numRef>
          </c:val>
          <c:smooth val="0"/>
          <c:extLst>
            <c:ext xmlns:c16="http://schemas.microsoft.com/office/drawing/2014/chart" uri="{C3380CC4-5D6E-409C-BE32-E72D297353CC}">
              <c16:uniqueId val="{00000001-22DD-4011-B059-CFEA869E79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18.21</c:v>
                </c:pt>
                <c:pt idx="4">
                  <c:v>18.71</c:v>
                </c:pt>
              </c:numCache>
            </c:numRef>
          </c:val>
          <c:extLst>
            <c:ext xmlns:c16="http://schemas.microsoft.com/office/drawing/2014/chart" uri="{C3380CC4-5D6E-409C-BE32-E72D297353CC}">
              <c16:uniqueId val="{00000000-BA7B-4AA4-8F74-EF99B40474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54.3</c:v>
                </c:pt>
                <c:pt idx="4">
                  <c:v>57.92</c:v>
                </c:pt>
              </c:numCache>
            </c:numRef>
          </c:val>
          <c:smooth val="0"/>
          <c:extLst>
            <c:ext xmlns:c16="http://schemas.microsoft.com/office/drawing/2014/chart" uri="{C3380CC4-5D6E-409C-BE32-E72D297353CC}">
              <c16:uniqueId val="{00000001-BA7B-4AA4-8F74-EF99B40474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1126.1300000000001</c:v>
                </c:pt>
                <c:pt idx="4">
                  <c:v>909.58</c:v>
                </c:pt>
              </c:numCache>
            </c:numRef>
          </c:val>
          <c:extLst>
            <c:ext xmlns:c16="http://schemas.microsoft.com/office/drawing/2014/chart" uri="{C3380CC4-5D6E-409C-BE32-E72D297353CC}">
              <c16:uniqueId val="{00000000-DB39-472B-8036-395175F44A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856.88</c:v>
                </c:pt>
                <c:pt idx="4">
                  <c:v>799.49</c:v>
                </c:pt>
              </c:numCache>
            </c:numRef>
          </c:val>
          <c:smooth val="0"/>
          <c:extLst>
            <c:ext xmlns:c16="http://schemas.microsoft.com/office/drawing/2014/chart" uri="{C3380CC4-5D6E-409C-BE32-E72D297353CC}">
              <c16:uniqueId val="{00000001-DB39-472B-8036-395175F44A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99.72</c:v>
                </c:pt>
                <c:pt idx="4">
                  <c:v>127.6</c:v>
                </c:pt>
              </c:numCache>
            </c:numRef>
          </c:val>
          <c:extLst>
            <c:ext xmlns:c16="http://schemas.microsoft.com/office/drawing/2014/chart" uri="{C3380CC4-5D6E-409C-BE32-E72D297353CC}">
              <c16:uniqueId val="{00000000-BC03-4A89-BCA5-2E1D43F27E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89.01</c:v>
                </c:pt>
                <c:pt idx="4">
                  <c:v>89.09</c:v>
                </c:pt>
              </c:numCache>
            </c:numRef>
          </c:val>
          <c:smooth val="0"/>
          <c:extLst>
            <c:ext xmlns:c16="http://schemas.microsoft.com/office/drawing/2014/chart" uri="{C3380CC4-5D6E-409C-BE32-E72D297353CC}">
              <c16:uniqueId val="{00000001-BC03-4A89-BCA5-2E1D43F27E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145.28</c:v>
                </c:pt>
                <c:pt idx="4">
                  <c:v>112.69</c:v>
                </c:pt>
              </c:numCache>
            </c:numRef>
          </c:val>
          <c:extLst>
            <c:ext xmlns:c16="http://schemas.microsoft.com/office/drawing/2014/chart" uri="{C3380CC4-5D6E-409C-BE32-E72D297353CC}">
              <c16:uniqueId val="{00000000-C93B-4D03-8500-6FA2639B94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147.08000000000001</c:v>
                </c:pt>
                <c:pt idx="4">
                  <c:v>142.76</c:v>
                </c:pt>
              </c:numCache>
            </c:numRef>
          </c:val>
          <c:smooth val="0"/>
          <c:extLst>
            <c:ext xmlns:c16="http://schemas.microsoft.com/office/drawing/2014/chart" uri="{C3380CC4-5D6E-409C-BE32-E72D297353CC}">
              <c16:uniqueId val="{00000001-C93B-4D03-8500-6FA2639B94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66-4509-AD75-97DD87ADB5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58.12</c:v>
                </c:pt>
                <c:pt idx="4">
                  <c:v>58.14</c:v>
                </c:pt>
              </c:numCache>
            </c:numRef>
          </c:val>
          <c:smooth val="0"/>
          <c:extLst>
            <c:ext xmlns:c16="http://schemas.microsoft.com/office/drawing/2014/chart" uri="{C3380CC4-5D6E-409C-BE32-E72D297353CC}">
              <c16:uniqueId val="{00000001-BF66-4509-AD75-97DD87ADB5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90.48</c:v>
                </c:pt>
                <c:pt idx="4">
                  <c:v>91.91</c:v>
                </c:pt>
              </c:numCache>
            </c:numRef>
          </c:val>
          <c:extLst>
            <c:ext xmlns:c16="http://schemas.microsoft.com/office/drawing/2014/chart" uri="{C3380CC4-5D6E-409C-BE32-E72D297353CC}">
              <c16:uniqueId val="{00000000-44EA-40EE-B31B-DB56DEA3D3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92.55</c:v>
                </c:pt>
                <c:pt idx="4">
                  <c:v>92.44</c:v>
                </c:pt>
              </c:numCache>
            </c:numRef>
          </c:val>
          <c:smooth val="0"/>
          <c:extLst>
            <c:ext xmlns:c16="http://schemas.microsoft.com/office/drawing/2014/chart" uri="{C3380CC4-5D6E-409C-BE32-E72D297353CC}">
              <c16:uniqueId val="{00000001-44EA-40EE-B31B-DB56DEA3D3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忠岡町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Cb1</v>
      </c>
      <c r="X8" s="40"/>
      <c r="Y8" s="40"/>
      <c r="Z8" s="40"/>
      <c r="AA8" s="40"/>
      <c r="AB8" s="40"/>
      <c r="AC8" s="40"/>
      <c r="AD8" s="41" t="str">
        <f>データ!$M$6</f>
        <v>非設置</v>
      </c>
      <c r="AE8" s="41"/>
      <c r="AF8" s="41"/>
      <c r="AG8" s="41"/>
      <c r="AH8" s="41"/>
      <c r="AI8" s="41"/>
      <c r="AJ8" s="41"/>
      <c r="AK8" s="3"/>
      <c r="AL8" s="42">
        <f>データ!S6</f>
        <v>16793</v>
      </c>
      <c r="AM8" s="42"/>
      <c r="AN8" s="42"/>
      <c r="AO8" s="42"/>
      <c r="AP8" s="42"/>
      <c r="AQ8" s="42"/>
      <c r="AR8" s="42"/>
      <c r="AS8" s="42"/>
      <c r="AT8" s="35">
        <f>データ!T6</f>
        <v>3.97</v>
      </c>
      <c r="AU8" s="35"/>
      <c r="AV8" s="35"/>
      <c r="AW8" s="35"/>
      <c r="AX8" s="35"/>
      <c r="AY8" s="35"/>
      <c r="AZ8" s="35"/>
      <c r="BA8" s="35"/>
      <c r="BB8" s="35">
        <f>データ!U6</f>
        <v>4229.97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50.97</v>
      </c>
      <c r="J10" s="35"/>
      <c r="K10" s="35"/>
      <c r="L10" s="35"/>
      <c r="M10" s="35"/>
      <c r="N10" s="35"/>
      <c r="O10" s="35"/>
      <c r="P10" s="35">
        <f>データ!P6</f>
        <v>97.26</v>
      </c>
      <c r="Q10" s="35"/>
      <c r="R10" s="35"/>
      <c r="S10" s="35"/>
      <c r="T10" s="35"/>
      <c r="U10" s="35"/>
      <c r="V10" s="35"/>
      <c r="W10" s="35">
        <f>データ!Q6</f>
        <v>81.92</v>
      </c>
      <c r="X10" s="35"/>
      <c r="Y10" s="35"/>
      <c r="Z10" s="35"/>
      <c r="AA10" s="35"/>
      <c r="AB10" s="35"/>
      <c r="AC10" s="35"/>
      <c r="AD10" s="42">
        <f>データ!R6</f>
        <v>2535</v>
      </c>
      <c r="AE10" s="42"/>
      <c r="AF10" s="42"/>
      <c r="AG10" s="42"/>
      <c r="AH10" s="42"/>
      <c r="AI10" s="42"/>
      <c r="AJ10" s="42"/>
      <c r="AK10" s="2"/>
      <c r="AL10" s="42">
        <f>データ!V6</f>
        <v>16240</v>
      </c>
      <c r="AM10" s="42"/>
      <c r="AN10" s="42"/>
      <c r="AO10" s="42"/>
      <c r="AP10" s="42"/>
      <c r="AQ10" s="42"/>
      <c r="AR10" s="42"/>
      <c r="AS10" s="42"/>
      <c r="AT10" s="35">
        <f>データ!W6</f>
        <v>2.8</v>
      </c>
      <c r="AU10" s="35"/>
      <c r="AV10" s="35"/>
      <c r="AW10" s="35"/>
      <c r="AX10" s="35"/>
      <c r="AY10" s="35"/>
      <c r="AZ10" s="35"/>
      <c r="BA10" s="35"/>
      <c r="BB10" s="35">
        <f>データ!X6</f>
        <v>5800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15">
      <c r="C83" s="84" t="s">
        <v>30</v>
      </c>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AuNGnfk+KGQVZHsZPb2XSU9US9Y7cUcM9UBVkgqLIcjnaFDOX2WUOYgh26CBOp/6UObe5ltAUtX3Z/Pv7Kymg==" saltValue="FsWdSsfCEwsVYbZhNF4F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6" t="s">
        <v>52</v>
      </c>
      <c r="I3" s="87"/>
      <c r="J3" s="87"/>
      <c r="K3" s="87"/>
      <c r="L3" s="87"/>
      <c r="M3" s="87"/>
      <c r="N3" s="87"/>
      <c r="O3" s="87"/>
      <c r="P3" s="87"/>
      <c r="Q3" s="87"/>
      <c r="R3" s="87"/>
      <c r="S3" s="87"/>
      <c r="T3" s="87"/>
      <c r="U3" s="87"/>
      <c r="V3" s="87"/>
      <c r="W3" s="87"/>
      <c r="X3" s="88"/>
      <c r="Y3" s="92" t="s">
        <v>53</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54</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x14ac:dyDescent="0.15">
      <c r="A4" s="14" t="s">
        <v>55</v>
      </c>
      <c r="B4" s="16"/>
      <c r="C4" s="16"/>
      <c r="D4" s="16"/>
      <c r="E4" s="16"/>
      <c r="F4" s="16"/>
      <c r="G4" s="16"/>
      <c r="H4" s="89"/>
      <c r="I4" s="90"/>
      <c r="J4" s="90"/>
      <c r="K4" s="90"/>
      <c r="L4" s="90"/>
      <c r="M4" s="90"/>
      <c r="N4" s="90"/>
      <c r="O4" s="90"/>
      <c r="P4" s="90"/>
      <c r="Q4" s="90"/>
      <c r="R4" s="90"/>
      <c r="S4" s="90"/>
      <c r="T4" s="90"/>
      <c r="U4" s="90"/>
      <c r="V4" s="90"/>
      <c r="W4" s="90"/>
      <c r="X4" s="91"/>
      <c r="Y4" s="85" t="s">
        <v>56</v>
      </c>
      <c r="Z4" s="85"/>
      <c r="AA4" s="85"/>
      <c r="AB4" s="85"/>
      <c r="AC4" s="85"/>
      <c r="AD4" s="85"/>
      <c r="AE4" s="85"/>
      <c r="AF4" s="85"/>
      <c r="AG4" s="85"/>
      <c r="AH4" s="85"/>
      <c r="AI4" s="85"/>
      <c r="AJ4" s="85" t="s">
        <v>57</v>
      </c>
      <c r="AK4" s="85"/>
      <c r="AL4" s="85"/>
      <c r="AM4" s="85"/>
      <c r="AN4" s="85"/>
      <c r="AO4" s="85"/>
      <c r="AP4" s="85"/>
      <c r="AQ4" s="85"/>
      <c r="AR4" s="85"/>
      <c r="AS4" s="85"/>
      <c r="AT4" s="85"/>
      <c r="AU4" s="85" t="s">
        <v>58</v>
      </c>
      <c r="AV4" s="85"/>
      <c r="AW4" s="85"/>
      <c r="AX4" s="85"/>
      <c r="AY4" s="85"/>
      <c r="AZ4" s="85"/>
      <c r="BA4" s="85"/>
      <c r="BB4" s="85"/>
      <c r="BC4" s="85"/>
      <c r="BD4" s="85"/>
      <c r="BE4" s="85"/>
      <c r="BF4" s="85" t="s">
        <v>59</v>
      </c>
      <c r="BG4" s="85"/>
      <c r="BH4" s="85"/>
      <c r="BI4" s="85"/>
      <c r="BJ4" s="85"/>
      <c r="BK4" s="85"/>
      <c r="BL4" s="85"/>
      <c r="BM4" s="85"/>
      <c r="BN4" s="85"/>
      <c r="BO4" s="85"/>
      <c r="BP4" s="85"/>
      <c r="BQ4" s="85" t="s">
        <v>60</v>
      </c>
      <c r="BR4" s="85"/>
      <c r="BS4" s="85"/>
      <c r="BT4" s="85"/>
      <c r="BU4" s="85"/>
      <c r="BV4" s="85"/>
      <c r="BW4" s="85"/>
      <c r="BX4" s="85"/>
      <c r="BY4" s="85"/>
      <c r="BZ4" s="85"/>
      <c r="CA4" s="85"/>
      <c r="CB4" s="85" t="s">
        <v>61</v>
      </c>
      <c r="CC4" s="85"/>
      <c r="CD4" s="85"/>
      <c r="CE4" s="85"/>
      <c r="CF4" s="85"/>
      <c r="CG4" s="85"/>
      <c r="CH4" s="85"/>
      <c r="CI4" s="85"/>
      <c r="CJ4" s="85"/>
      <c r="CK4" s="85"/>
      <c r="CL4" s="85"/>
      <c r="CM4" s="85" t="s">
        <v>62</v>
      </c>
      <c r="CN4" s="85"/>
      <c r="CO4" s="85"/>
      <c r="CP4" s="85"/>
      <c r="CQ4" s="85"/>
      <c r="CR4" s="85"/>
      <c r="CS4" s="85"/>
      <c r="CT4" s="85"/>
      <c r="CU4" s="85"/>
      <c r="CV4" s="85"/>
      <c r="CW4" s="85"/>
      <c r="CX4" s="85" t="s">
        <v>63</v>
      </c>
      <c r="CY4" s="85"/>
      <c r="CZ4" s="85"/>
      <c r="DA4" s="85"/>
      <c r="DB4" s="85"/>
      <c r="DC4" s="85"/>
      <c r="DD4" s="85"/>
      <c r="DE4" s="85"/>
      <c r="DF4" s="85"/>
      <c r="DG4" s="85"/>
      <c r="DH4" s="85"/>
      <c r="DI4" s="85" t="s">
        <v>64</v>
      </c>
      <c r="DJ4" s="85"/>
      <c r="DK4" s="85"/>
      <c r="DL4" s="85"/>
      <c r="DM4" s="85"/>
      <c r="DN4" s="85"/>
      <c r="DO4" s="85"/>
      <c r="DP4" s="85"/>
      <c r="DQ4" s="85"/>
      <c r="DR4" s="85"/>
      <c r="DS4" s="85"/>
      <c r="DT4" s="85" t="s">
        <v>65</v>
      </c>
      <c r="DU4" s="85"/>
      <c r="DV4" s="85"/>
      <c r="DW4" s="85"/>
      <c r="DX4" s="85"/>
      <c r="DY4" s="85"/>
      <c r="DZ4" s="85"/>
      <c r="EA4" s="85"/>
      <c r="EB4" s="85"/>
      <c r="EC4" s="85"/>
      <c r="ED4" s="85"/>
      <c r="EE4" s="85" t="s">
        <v>66</v>
      </c>
      <c r="EF4" s="85"/>
      <c r="EG4" s="85"/>
      <c r="EH4" s="85"/>
      <c r="EI4" s="85"/>
      <c r="EJ4" s="85"/>
      <c r="EK4" s="85"/>
      <c r="EL4" s="85"/>
      <c r="EM4" s="85"/>
      <c r="EN4" s="85"/>
      <c r="EO4" s="8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273414</v>
      </c>
      <c r="D6" s="19">
        <f t="shared" si="3"/>
        <v>46</v>
      </c>
      <c r="E6" s="19">
        <f t="shared" si="3"/>
        <v>17</v>
      </c>
      <c r="F6" s="19">
        <f t="shared" si="3"/>
        <v>1</v>
      </c>
      <c r="G6" s="19">
        <f t="shared" si="3"/>
        <v>0</v>
      </c>
      <c r="H6" s="19" t="str">
        <f t="shared" si="3"/>
        <v>大阪府　忠岡町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50.97</v>
      </c>
      <c r="P6" s="20">
        <f t="shared" si="3"/>
        <v>97.26</v>
      </c>
      <c r="Q6" s="20">
        <f t="shared" si="3"/>
        <v>81.92</v>
      </c>
      <c r="R6" s="20">
        <f t="shared" si="3"/>
        <v>2535</v>
      </c>
      <c r="S6" s="20">
        <f t="shared" si="3"/>
        <v>16793</v>
      </c>
      <c r="T6" s="20">
        <f t="shared" si="3"/>
        <v>3.97</v>
      </c>
      <c r="U6" s="20">
        <f t="shared" si="3"/>
        <v>4229.97</v>
      </c>
      <c r="V6" s="20">
        <f t="shared" si="3"/>
        <v>16240</v>
      </c>
      <c r="W6" s="20">
        <f t="shared" si="3"/>
        <v>2.8</v>
      </c>
      <c r="X6" s="20">
        <f t="shared" si="3"/>
        <v>5800</v>
      </c>
      <c r="Y6" s="21" t="str">
        <f>IF(Y7="",NA(),Y7)</f>
        <v>-</v>
      </c>
      <c r="Z6" s="21" t="str">
        <f t="shared" ref="Z6:AH6" si="4">IF(Z7="",NA(),Z7)</f>
        <v>-</v>
      </c>
      <c r="AA6" s="21" t="str">
        <f t="shared" si="4"/>
        <v>-</v>
      </c>
      <c r="AB6" s="21">
        <f t="shared" si="4"/>
        <v>100.76</v>
      </c>
      <c r="AC6" s="21">
        <f t="shared" si="4"/>
        <v>110.3</v>
      </c>
      <c r="AD6" s="21" t="str">
        <f t="shared" si="4"/>
        <v>-</v>
      </c>
      <c r="AE6" s="21" t="str">
        <f t="shared" si="4"/>
        <v>-</v>
      </c>
      <c r="AF6" s="21" t="str">
        <f t="shared" si="4"/>
        <v>-</v>
      </c>
      <c r="AG6" s="21">
        <f t="shared" si="4"/>
        <v>103.78</v>
      </c>
      <c r="AH6" s="21">
        <f t="shared" si="4"/>
        <v>103.57</v>
      </c>
      <c r="AI6" s="20" t="str">
        <f>IF(AI7="","",IF(AI7="-","【-】","【"&amp;SUBSTITUTE(TEXT(AI7,"#,##0.00"),"-","△")&amp;"】"))</f>
        <v>【107.02】</v>
      </c>
      <c r="AJ6" s="21" t="str">
        <f>IF(AJ7="",NA(),AJ7)</f>
        <v>-</v>
      </c>
      <c r="AK6" s="21" t="str">
        <f t="shared" ref="AK6:AS6" si="5">IF(AK7="",NA(),AK7)</f>
        <v>-</v>
      </c>
      <c r="AL6" s="21" t="str">
        <f t="shared" si="5"/>
        <v>-</v>
      </c>
      <c r="AM6" s="21">
        <f t="shared" si="5"/>
        <v>1.28</v>
      </c>
      <c r="AN6" s="20">
        <f t="shared" si="5"/>
        <v>0</v>
      </c>
      <c r="AO6" s="21" t="str">
        <f t="shared" si="5"/>
        <v>-</v>
      </c>
      <c r="AP6" s="21" t="str">
        <f t="shared" si="5"/>
        <v>-</v>
      </c>
      <c r="AQ6" s="21" t="str">
        <f t="shared" si="5"/>
        <v>-</v>
      </c>
      <c r="AR6" s="21">
        <f t="shared" si="5"/>
        <v>19.829999999999998</v>
      </c>
      <c r="AS6" s="21">
        <f t="shared" si="5"/>
        <v>21.3</v>
      </c>
      <c r="AT6" s="20" t="str">
        <f>IF(AT7="","",IF(AT7="-","【-】","【"&amp;SUBSTITUTE(TEXT(AT7,"#,##0.00"),"-","△")&amp;"】"))</f>
        <v>【3.09】</v>
      </c>
      <c r="AU6" s="21" t="str">
        <f>IF(AU7="",NA(),AU7)</f>
        <v>-</v>
      </c>
      <c r="AV6" s="21" t="str">
        <f t="shared" ref="AV6:BD6" si="6">IF(AV7="",NA(),AV7)</f>
        <v>-</v>
      </c>
      <c r="AW6" s="21" t="str">
        <f t="shared" si="6"/>
        <v>-</v>
      </c>
      <c r="AX6" s="21">
        <f t="shared" si="6"/>
        <v>18.21</v>
      </c>
      <c r="AY6" s="21">
        <f t="shared" si="6"/>
        <v>18.71</v>
      </c>
      <c r="AZ6" s="21" t="str">
        <f t="shared" si="6"/>
        <v>-</v>
      </c>
      <c r="BA6" s="21" t="str">
        <f t="shared" si="6"/>
        <v>-</v>
      </c>
      <c r="BB6" s="21" t="str">
        <f t="shared" si="6"/>
        <v>-</v>
      </c>
      <c r="BC6" s="21">
        <f t="shared" si="6"/>
        <v>54.3</v>
      </c>
      <c r="BD6" s="21">
        <f t="shared" si="6"/>
        <v>57.92</v>
      </c>
      <c r="BE6" s="20" t="str">
        <f>IF(BE7="","",IF(BE7="-","【-】","【"&amp;SUBSTITUTE(TEXT(BE7,"#,##0.00"),"-","△")&amp;"】"))</f>
        <v>【71.39】</v>
      </c>
      <c r="BF6" s="21" t="str">
        <f>IF(BF7="",NA(),BF7)</f>
        <v>-</v>
      </c>
      <c r="BG6" s="21" t="str">
        <f t="shared" ref="BG6:BO6" si="7">IF(BG7="",NA(),BG7)</f>
        <v>-</v>
      </c>
      <c r="BH6" s="21" t="str">
        <f t="shared" si="7"/>
        <v>-</v>
      </c>
      <c r="BI6" s="21">
        <f t="shared" si="7"/>
        <v>1126.1300000000001</v>
      </c>
      <c r="BJ6" s="21">
        <f t="shared" si="7"/>
        <v>909.58</v>
      </c>
      <c r="BK6" s="21" t="str">
        <f t="shared" si="7"/>
        <v>-</v>
      </c>
      <c r="BL6" s="21" t="str">
        <f t="shared" si="7"/>
        <v>-</v>
      </c>
      <c r="BM6" s="21" t="str">
        <f t="shared" si="7"/>
        <v>-</v>
      </c>
      <c r="BN6" s="21">
        <f t="shared" si="7"/>
        <v>856.88</v>
      </c>
      <c r="BO6" s="21">
        <f t="shared" si="7"/>
        <v>799.49</v>
      </c>
      <c r="BP6" s="20" t="str">
        <f>IF(BP7="","",IF(BP7="-","【-】","【"&amp;SUBSTITUTE(TEXT(BP7,"#,##0.00"),"-","△")&amp;"】"))</f>
        <v>【669.11】</v>
      </c>
      <c r="BQ6" s="21" t="str">
        <f>IF(BQ7="",NA(),BQ7)</f>
        <v>-</v>
      </c>
      <c r="BR6" s="21" t="str">
        <f t="shared" ref="BR6:BZ6" si="8">IF(BR7="",NA(),BR7)</f>
        <v>-</v>
      </c>
      <c r="BS6" s="21" t="str">
        <f t="shared" si="8"/>
        <v>-</v>
      </c>
      <c r="BT6" s="21">
        <f t="shared" si="8"/>
        <v>99.72</v>
      </c>
      <c r="BU6" s="21">
        <f t="shared" si="8"/>
        <v>127.6</v>
      </c>
      <c r="BV6" s="21" t="str">
        <f t="shared" si="8"/>
        <v>-</v>
      </c>
      <c r="BW6" s="21" t="str">
        <f t="shared" si="8"/>
        <v>-</v>
      </c>
      <c r="BX6" s="21" t="str">
        <f t="shared" si="8"/>
        <v>-</v>
      </c>
      <c r="BY6" s="21">
        <f t="shared" si="8"/>
        <v>89.01</v>
      </c>
      <c r="BZ6" s="21">
        <f t="shared" si="8"/>
        <v>89.09</v>
      </c>
      <c r="CA6" s="20" t="str">
        <f>IF(CA7="","",IF(CA7="-","【-】","【"&amp;SUBSTITUTE(TEXT(CA7,"#,##0.00"),"-","△")&amp;"】"))</f>
        <v>【99.73】</v>
      </c>
      <c r="CB6" s="21" t="str">
        <f>IF(CB7="",NA(),CB7)</f>
        <v>-</v>
      </c>
      <c r="CC6" s="21" t="str">
        <f t="shared" ref="CC6:CK6" si="9">IF(CC7="",NA(),CC7)</f>
        <v>-</v>
      </c>
      <c r="CD6" s="21" t="str">
        <f t="shared" si="9"/>
        <v>-</v>
      </c>
      <c r="CE6" s="21">
        <f t="shared" si="9"/>
        <v>145.28</v>
      </c>
      <c r="CF6" s="21">
        <f t="shared" si="9"/>
        <v>112.69</v>
      </c>
      <c r="CG6" s="21" t="str">
        <f t="shared" si="9"/>
        <v>-</v>
      </c>
      <c r="CH6" s="21" t="str">
        <f t="shared" si="9"/>
        <v>-</v>
      </c>
      <c r="CI6" s="21" t="str">
        <f t="shared" si="9"/>
        <v>-</v>
      </c>
      <c r="CJ6" s="21">
        <f t="shared" si="9"/>
        <v>147.08000000000001</v>
      </c>
      <c r="CK6" s="21">
        <f t="shared" si="9"/>
        <v>142.76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58.12</v>
      </c>
      <c r="CV6" s="21">
        <f t="shared" si="10"/>
        <v>58.14</v>
      </c>
      <c r="CW6" s="20" t="str">
        <f>IF(CW7="","",IF(CW7="-","【-】","【"&amp;SUBSTITUTE(TEXT(CW7,"#,##0.00"),"-","△")&amp;"】"))</f>
        <v>【59.99】</v>
      </c>
      <c r="CX6" s="21" t="str">
        <f>IF(CX7="",NA(),CX7)</f>
        <v>-</v>
      </c>
      <c r="CY6" s="21" t="str">
        <f t="shared" ref="CY6:DG6" si="11">IF(CY7="",NA(),CY7)</f>
        <v>-</v>
      </c>
      <c r="CZ6" s="21" t="str">
        <f t="shared" si="11"/>
        <v>-</v>
      </c>
      <c r="DA6" s="21">
        <f t="shared" si="11"/>
        <v>90.48</v>
      </c>
      <c r="DB6" s="21">
        <f t="shared" si="11"/>
        <v>91.91</v>
      </c>
      <c r="DC6" s="21" t="str">
        <f t="shared" si="11"/>
        <v>-</v>
      </c>
      <c r="DD6" s="21" t="str">
        <f t="shared" si="11"/>
        <v>-</v>
      </c>
      <c r="DE6" s="21" t="str">
        <f t="shared" si="11"/>
        <v>-</v>
      </c>
      <c r="DF6" s="21">
        <f t="shared" si="11"/>
        <v>92.55</v>
      </c>
      <c r="DG6" s="21">
        <f t="shared" si="11"/>
        <v>92.44</v>
      </c>
      <c r="DH6" s="20" t="str">
        <f>IF(DH7="","",IF(DH7="-","【-】","【"&amp;SUBSTITUTE(TEXT(DH7,"#,##0.00"),"-","△")&amp;"】"))</f>
        <v>【95.72】</v>
      </c>
      <c r="DI6" s="21" t="str">
        <f>IF(DI7="",NA(),DI7)</f>
        <v>-</v>
      </c>
      <c r="DJ6" s="21" t="str">
        <f t="shared" ref="DJ6:DR6" si="12">IF(DJ7="",NA(),DJ7)</f>
        <v>-</v>
      </c>
      <c r="DK6" s="21" t="str">
        <f t="shared" si="12"/>
        <v>-</v>
      </c>
      <c r="DL6" s="21">
        <f t="shared" si="12"/>
        <v>5.42</v>
      </c>
      <c r="DM6" s="21">
        <f t="shared" si="12"/>
        <v>9.5</v>
      </c>
      <c r="DN6" s="21" t="str">
        <f t="shared" si="12"/>
        <v>-</v>
      </c>
      <c r="DO6" s="21" t="str">
        <f t="shared" si="12"/>
        <v>-</v>
      </c>
      <c r="DP6" s="21" t="str">
        <f t="shared" si="12"/>
        <v>-</v>
      </c>
      <c r="DQ6" s="21">
        <f t="shared" si="12"/>
        <v>18.829999999999998</v>
      </c>
      <c r="DR6" s="21">
        <f t="shared" si="12"/>
        <v>23.14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0.56999999999999995</v>
      </c>
      <c r="EC6" s="21">
        <f t="shared" si="13"/>
        <v>0.55000000000000004</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0.19</v>
      </c>
      <c r="EN6" s="21">
        <f t="shared" si="14"/>
        <v>0.15</v>
      </c>
      <c r="EO6" s="20" t="str">
        <f>IF(EO7="","",IF(EO7="-","【-】","【"&amp;SUBSTITUTE(TEXT(EO7,"#,##0.00"),"-","△")&amp;"】"))</f>
        <v>【0.24】</v>
      </c>
    </row>
    <row r="7" spans="1:148" s="22" customFormat="1" x14ac:dyDescent="0.15">
      <c r="A7" s="14"/>
      <c r="B7" s="23">
        <v>2021</v>
      </c>
      <c r="C7" s="23">
        <v>273414</v>
      </c>
      <c r="D7" s="23">
        <v>46</v>
      </c>
      <c r="E7" s="23">
        <v>17</v>
      </c>
      <c r="F7" s="23">
        <v>1</v>
      </c>
      <c r="G7" s="23">
        <v>0</v>
      </c>
      <c r="H7" s="23" t="s">
        <v>96</v>
      </c>
      <c r="I7" s="23" t="s">
        <v>97</v>
      </c>
      <c r="J7" s="23" t="s">
        <v>98</v>
      </c>
      <c r="K7" s="23" t="s">
        <v>99</v>
      </c>
      <c r="L7" s="23" t="s">
        <v>100</v>
      </c>
      <c r="M7" s="23" t="s">
        <v>101</v>
      </c>
      <c r="N7" s="24" t="s">
        <v>102</v>
      </c>
      <c r="O7" s="24">
        <v>50.97</v>
      </c>
      <c r="P7" s="24">
        <v>97.26</v>
      </c>
      <c r="Q7" s="24">
        <v>81.92</v>
      </c>
      <c r="R7" s="24">
        <v>2535</v>
      </c>
      <c r="S7" s="24">
        <v>16793</v>
      </c>
      <c r="T7" s="24">
        <v>3.97</v>
      </c>
      <c r="U7" s="24">
        <v>4229.97</v>
      </c>
      <c r="V7" s="24">
        <v>16240</v>
      </c>
      <c r="W7" s="24">
        <v>2.8</v>
      </c>
      <c r="X7" s="24">
        <v>5800</v>
      </c>
      <c r="Y7" s="24" t="s">
        <v>102</v>
      </c>
      <c r="Z7" s="24" t="s">
        <v>102</v>
      </c>
      <c r="AA7" s="24" t="s">
        <v>102</v>
      </c>
      <c r="AB7" s="24">
        <v>100.76</v>
      </c>
      <c r="AC7" s="24">
        <v>110.3</v>
      </c>
      <c r="AD7" s="24" t="s">
        <v>102</v>
      </c>
      <c r="AE7" s="24" t="s">
        <v>102</v>
      </c>
      <c r="AF7" s="24" t="s">
        <v>102</v>
      </c>
      <c r="AG7" s="24">
        <v>103.78</v>
      </c>
      <c r="AH7" s="24">
        <v>103.57</v>
      </c>
      <c r="AI7" s="24">
        <v>107.02</v>
      </c>
      <c r="AJ7" s="24" t="s">
        <v>102</v>
      </c>
      <c r="AK7" s="24" t="s">
        <v>102</v>
      </c>
      <c r="AL7" s="24" t="s">
        <v>102</v>
      </c>
      <c r="AM7" s="24">
        <v>1.28</v>
      </c>
      <c r="AN7" s="24">
        <v>0</v>
      </c>
      <c r="AO7" s="24" t="s">
        <v>102</v>
      </c>
      <c r="AP7" s="24" t="s">
        <v>102</v>
      </c>
      <c r="AQ7" s="24" t="s">
        <v>102</v>
      </c>
      <c r="AR7" s="24">
        <v>19.829999999999998</v>
      </c>
      <c r="AS7" s="24">
        <v>21.3</v>
      </c>
      <c r="AT7" s="24">
        <v>3.09</v>
      </c>
      <c r="AU7" s="24" t="s">
        <v>102</v>
      </c>
      <c r="AV7" s="24" t="s">
        <v>102</v>
      </c>
      <c r="AW7" s="24" t="s">
        <v>102</v>
      </c>
      <c r="AX7" s="24">
        <v>18.21</v>
      </c>
      <c r="AY7" s="24">
        <v>18.71</v>
      </c>
      <c r="AZ7" s="24" t="s">
        <v>102</v>
      </c>
      <c r="BA7" s="24" t="s">
        <v>102</v>
      </c>
      <c r="BB7" s="24" t="s">
        <v>102</v>
      </c>
      <c r="BC7" s="24">
        <v>54.3</v>
      </c>
      <c r="BD7" s="24">
        <v>57.92</v>
      </c>
      <c r="BE7" s="24">
        <v>71.39</v>
      </c>
      <c r="BF7" s="24" t="s">
        <v>102</v>
      </c>
      <c r="BG7" s="24" t="s">
        <v>102</v>
      </c>
      <c r="BH7" s="24" t="s">
        <v>102</v>
      </c>
      <c r="BI7" s="24">
        <v>1126.1300000000001</v>
      </c>
      <c r="BJ7" s="24">
        <v>909.58</v>
      </c>
      <c r="BK7" s="24" t="s">
        <v>102</v>
      </c>
      <c r="BL7" s="24" t="s">
        <v>102</v>
      </c>
      <c r="BM7" s="24" t="s">
        <v>102</v>
      </c>
      <c r="BN7" s="24">
        <v>856.88</v>
      </c>
      <c r="BO7" s="24">
        <v>799.49</v>
      </c>
      <c r="BP7" s="24">
        <v>669.11</v>
      </c>
      <c r="BQ7" s="24" t="s">
        <v>102</v>
      </c>
      <c r="BR7" s="24" t="s">
        <v>102</v>
      </c>
      <c r="BS7" s="24" t="s">
        <v>102</v>
      </c>
      <c r="BT7" s="24">
        <v>99.72</v>
      </c>
      <c r="BU7" s="24">
        <v>127.6</v>
      </c>
      <c r="BV7" s="24" t="s">
        <v>102</v>
      </c>
      <c r="BW7" s="24" t="s">
        <v>102</v>
      </c>
      <c r="BX7" s="24" t="s">
        <v>102</v>
      </c>
      <c r="BY7" s="24">
        <v>89.01</v>
      </c>
      <c r="BZ7" s="24">
        <v>89.09</v>
      </c>
      <c r="CA7" s="24">
        <v>99.73</v>
      </c>
      <c r="CB7" s="24" t="s">
        <v>102</v>
      </c>
      <c r="CC7" s="24" t="s">
        <v>102</v>
      </c>
      <c r="CD7" s="24" t="s">
        <v>102</v>
      </c>
      <c r="CE7" s="24">
        <v>145.28</v>
      </c>
      <c r="CF7" s="24">
        <v>112.69</v>
      </c>
      <c r="CG7" s="24" t="s">
        <v>102</v>
      </c>
      <c r="CH7" s="24" t="s">
        <v>102</v>
      </c>
      <c r="CI7" s="24" t="s">
        <v>102</v>
      </c>
      <c r="CJ7" s="24">
        <v>147.08000000000001</v>
      </c>
      <c r="CK7" s="24">
        <v>142.76</v>
      </c>
      <c r="CL7" s="24">
        <v>134.97999999999999</v>
      </c>
      <c r="CM7" s="24" t="s">
        <v>102</v>
      </c>
      <c r="CN7" s="24" t="s">
        <v>102</v>
      </c>
      <c r="CO7" s="24" t="s">
        <v>102</v>
      </c>
      <c r="CP7" s="24" t="s">
        <v>102</v>
      </c>
      <c r="CQ7" s="24" t="s">
        <v>102</v>
      </c>
      <c r="CR7" s="24" t="s">
        <v>102</v>
      </c>
      <c r="CS7" s="24" t="s">
        <v>102</v>
      </c>
      <c r="CT7" s="24" t="s">
        <v>102</v>
      </c>
      <c r="CU7" s="24">
        <v>58.12</v>
      </c>
      <c r="CV7" s="24">
        <v>58.14</v>
      </c>
      <c r="CW7" s="24">
        <v>59.99</v>
      </c>
      <c r="CX7" s="24" t="s">
        <v>102</v>
      </c>
      <c r="CY7" s="24" t="s">
        <v>102</v>
      </c>
      <c r="CZ7" s="24" t="s">
        <v>102</v>
      </c>
      <c r="DA7" s="24">
        <v>90.48</v>
      </c>
      <c r="DB7" s="24">
        <v>91.91</v>
      </c>
      <c r="DC7" s="24" t="s">
        <v>102</v>
      </c>
      <c r="DD7" s="24" t="s">
        <v>102</v>
      </c>
      <c r="DE7" s="24" t="s">
        <v>102</v>
      </c>
      <c r="DF7" s="24">
        <v>92.55</v>
      </c>
      <c r="DG7" s="24">
        <v>92.44</v>
      </c>
      <c r="DH7" s="24">
        <v>95.72</v>
      </c>
      <c r="DI7" s="24" t="s">
        <v>102</v>
      </c>
      <c r="DJ7" s="24" t="s">
        <v>102</v>
      </c>
      <c r="DK7" s="24" t="s">
        <v>102</v>
      </c>
      <c r="DL7" s="24">
        <v>5.42</v>
      </c>
      <c r="DM7" s="24">
        <v>9.5</v>
      </c>
      <c r="DN7" s="24" t="s">
        <v>102</v>
      </c>
      <c r="DO7" s="24" t="s">
        <v>102</v>
      </c>
      <c r="DP7" s="24" t="s">
        <v>102</v>
      </c>
      <c r="DQ7" s="24">
        <v>18.829999999999998</v>
      </c>
      <c r="DR7" s="24">
        <v>23.14</v>
      </c>
      <c r="DS7" s="24">
        <v>38.17</v>
      </c>
      <c r="DT7" s="24" t="s">
        <v>102</v>
      </c>
      <c r="DU7" s="24" t="s">
        <v>102</v>
      </c>
      <c r="DV7" s="24" t="s">
        <v>102</v>
      </c>
      <c r="DW7" s="24">
        <v>0</v>
      </c>
      <c r="DX7" s="24">
        <v>0</v>
      </c>
      <c r="DY7" s="24" t="s">
        <v>102</v>
      </c>
      <c r="DZ7" s="24" t="s">
        <v>102</v>
      </c>
      <c r="EA7" s="24" t="s">
        <v>102</v>
      </c>
      <c r="EB7" s="24">
        <v>0.56999999999999995</v>
      </c>
      <c r="EC7" s="24">
        <v>0.55000000000000004</v>
      </c>
      <c r="ED7" s="24">
        <v>6.54</v>
      </c>
      <c r="EE7" s="24" t="s">
        <v>102</v>
      </c>
      <c r="EF7" s="24" t="s">
        <v>102</v>
      </c>
      <c r="EG7" s="24" t="s">
        <v>102</v>
      </c>
      <c r="EH7" s="24">
        <v>0</v>
      </c>
      <c r="EI7" s="24">
        <v>0</v>
      </c>
      <c r="EJ7" s="24" t="s">
        <v>102</v>
      </c>
      <c r="EK7" s="24" t="s">
        <v>102</v>
      </c>
      <c r="EL7" s="24" t="s">
        <v>102</v>
      </c>
      <c r="EM7" s="24">
        <v>0.19</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1041</dc:creator>
  <cp:lastModifiedBy> </cp:lastModifiedBy>
  <cp:lastPrinted>2023-02-21T08:56:15Z</cp:lastPrinted>
  <dcterms:created xsi:type="dcterms:W3CDTF">2023-02-17T07:41:55Z</dcterms:created>
  <dcterms:modified xsi:type="dcterms:W3CDTF">2023-02-28T00:14:19Z</dcterms:modified>
</cp:coreProperties>
</file>