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01.決算統計\R4年度（R3決算）\20.経営比較分析表\07.アップロード\02.アップロードデータ（分析表）\"/>
    </mc:Choice>
  </mc:AlternateContent>
  <workbookProtection workbookAlgorithmName="SHA-512" workbookHashValue="pU+FNWrUNXpBksLFYAVRhcpgtHhNXKnXFMzJhJSL2M2ObgjSbfXqdzF/w4RSyyJQ0d5RKf+mXXLTEFsMu9smqQ==" workbookSaltValue="2R/Bp9ukEziR8RzwvSRSs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6" i="4"/>
  <c r="J86" i="4"/>
  <c r="AT10" i="4"/>
  <c r="AL10" i="4"/>
  <c r="AD10" i="4"/>
  <c r="I10" i="4"/>
  <c r="B10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<sst xmlns="http://schemas.openxmlformats.org/spreadsheetml/2006/main" count="236" uniqueCount="119">
  <si>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</si>
  <si>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</si>
  <si>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</si>
  <si>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</si>
  <si>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</si>
  <si>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</si>
  <si>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</si>
  <si>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</si>
  <si>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</si>
  <si>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</si>
  <si>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</si>
  <si>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</si>
  <si>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</si>
  <si>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</si>
  <si>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</si>
  <si>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</si>
  <si>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</si>
  <si>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</si>
  <si>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</si>
  <si>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</si>
  <si>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</si>
  <si>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</si>
  <si>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</si>
  <si>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</si>
  <si>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</si>
  <si>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</si>
  <si>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</si>
  <si>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</si>
  <si>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</si>
  <si>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</si>
  <si>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</si>
  <si>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</si>
  <si>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</si>
  <si>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</si>
  <si>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</si>
  <si>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</si>
  <si>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</si>
  <si>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</si>
  <si>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</si>
  <si>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</si>
  <si>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</si>
  <si>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</si>
  <si>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</si>
  <si>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</si>
  <si>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</si>
  <si>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</si>
  <si>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</si>
  <si>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</si>
  <si>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</si>
  <si>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</si>
  <si>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</si>
  <si>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</si>
  <si>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</si>
  <si>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</si>
  <si>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</si>
  <si>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</si>
  <si>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</si>
  <si>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</si>
  <si>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</si>
  <si>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</si>
  <si>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</si>
  <si>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</si>
  <si>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</si>
  <si>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</si>
  <si>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</si>
  <si>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</si>
  <si>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</si>
  <si>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</si>
  <si>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</si>
  <si>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</si>
  <si>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</si>
  <si>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</si>
  <si>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</si>
  <si>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</si>
  <si>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</si>
  <si>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</si>
  <si>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</si>
  <si>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</si>
  <si>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</si>
  <si>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</si>
  <si>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</si>
  <si>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</si>
  <si>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</si>
  <si>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</si>
  <si>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</si>
  <si>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</si>
  <si>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</si>
  <si>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</si>
  <si>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</si>
  <si>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</si>
  <si>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</si>
  <si>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</si>
  <si>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</si>
  <si>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</si>
  <si>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</si>
  <si>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</si>
  <si>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</si>
  <si>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能勢町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</si>
  <si>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</si>
  <si>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</si>
  <si>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</si>
  <si>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</si>
  <si>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</si>
  <si>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</si>
  <si>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</si>
  <si>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</si>
  <si>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</si>
  <si>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</si>
  <si>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</si>
  <si>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</si>
  <si>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</si>
  <si>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</si>
  <si>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</si>
  <si>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</si>
  <si>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</si>
  <si>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</si>
  <si>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10年4月の供用開始後、あまり年数が経っていないため、分析の対象となるものはありませんが、農業集落排水事業の整備以前に宅地開発時に埋設された管で、町が移管を受けたものについては、平成23年から平成28年の6年間で、不明水対策のため全て調査を行い、管更生等補修を行いました。</t>
    <phoneticPr fontId="4"/>
  </si>
  <si>
    <t>　平成29年2月に中長期的な経営の基本計画となる経営戦略を策定し、令和4年3月に計画を改定しました。今後は、経営の健全化に向け実態把握を適切に行っていくとともに、自立した経営に向けて、経営戦略を見直すとともに、適切な料金水準について検討を行い、経費の縮減、水洗化の促進等一層の経営努力を続けていきます。
　また、公営企業会計移行に向けた準備を進め、令和5年度には移行する予定です。
　施設の統廃合について、平成30年度より広域化に向けた検討を行っており、今後も継続して検討を行う予定です。</t>
    <phoneticPr fontId="4"/>
  </si>
  <si>
    <t>　収益的収支比率については、年度によって変動があるものの、100％を下回った状態が続いています。昨年に比べて減少しているのは、総費用（修繕費等）が増加しているためです。
　企業債残高対事業規模比率については、地方債現在高が減少しているため、減少しています
　経費回収率については、汚水処理費（処理場の維持管理に係る修繕費など）が増加しているため減少しています。
　汚水処理原価については、修繕費などの経費削減に努めていますが、人口の減少により有収水量が減少しているため、依然として類似団体の平均値をかなり上回っている状況です。</t>
    <rPh sb="54" eb="56">
      <t>ゲンショウ</t>
    </rPh>
    <rPh sb="73" eb="75">
      <t>ゾウカ</t>
    </rPh>
    <rPh sb="164" eb="166">
      <t>ゾウカ</t>
    </rPh>
    <rPh sb="172" eb="174">
      <t>ゲンショウ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</si>
</sst>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4-45D4-9234-BB4CEF606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F4-45D4-9234-BB4CEF606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70</c:v>
                </c:pt>
                <c:pt idx="1">
                  <c:v>74</c:v>
                </c:pt>
                <c:pt idx="2">
                  <c:v>66</c:v>
                </c:pt>
                <c:pt idx="3">
                  <c:v>67</c:v>
                </c:pt>
                <c:pt idx="4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7-4751-A026-F3B8C5F05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E7-4751-A026-F3B8C5F05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88.12</c:v>
                </c:pt>
                <c:pt idx="1">
                  <c:v>88.44</c:v>
                </c:pt>
                <c:pt idx="2">
                  <c:v>87.89</c:v>
                </c:pt>
                <c:pt idx="3">
                  <c:v>89.56</c:v>
                </c:pt>
                <c:pt idx="4">
                  <c:v>91.48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0D-4852-BCA5-B1B5B9FB3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0D-4852-BCA5-B1B5B9FB3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88.75</c:v>
                </c:pt>
                <c:pt idx="1">
                  <c:v>89.7</c:v>
                </c:pt>
                <c:pt idx="2">
                  <c:v>91.67</c:v>
                </c:pt>
                <c:pt idx="3">
                  <c:v>93.22</c:v>
                </c:pt>
                <c:pt idx="4">
                  <c:v>86.25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9-41F2-B57A-DEFD17EE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9-41F2-B57A-DEFD17EE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FF-4045-A237-2FCD83AEB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F-4045-A237-2FCD83AEB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6-4A25-803E-FC2C53B32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C6-4A25-803E-FC2C53B32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2-43C3-9132-A3BA3BC5A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2-43C3-9132-A3BA3BC5A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6-40BF-B324-F8DF8C2D6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D6-40BF-B324-F8DF8C2D6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1168.33</c:v>
                </c:pt>
                <c:pt idx="1">
                  <c:v>867.78</c:v>
                </c:pt>
                <c:pt idx="2">
                  <c:v>737.3</c:v>
                </c:pt>
                <c:pt idx="3">
                  <c:v>623.28</c:v>
                </c:pt>
                <c:pt idx="4">
                  <c:v>538.98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AA-4C8B-BC7D-DB54FAB24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AA-4C8B-BC7D-DB54FAB24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9.5399999999999991</c:v>
                </c:pt>
                <c:pt idx="1">
                  <c:v>9.3699999999999992</c:v>
                </c:pt>
                <c:pt idx="2">
                  <c:v>9.6300000000000008</c:v>
                </c:pt>
                <c:pt idx="3">
                  <c:v>10.07</c:v>
                </c:pt>
                <c:pt idx="4">
                  <c:v>9.4499999999999993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B-448D-851A-9CAC36B47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1B-448D-851A-9CAC36B47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1433.64</c:v>
                </c:pt>
                <c:pt idx="1">
                  <c:v>1437.31</c:v>
                </c:pt>
                <c:pt idx="2">
                  <c:v>1448.23</c:v>
                </c:pt>
                <c:pt idx="3">
                  <c:v>1384.43</c:v>
                </c:pt>
                <c:pt idx="4">
                  <c:v>1464.35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3-4B83-AC45-A7919FBBC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23-4B83-AC45-A7919FBBC9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8" t="s">
        <v>0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</row>
    <row r="3" spans="1:78" ht="9.75" customHeight="1" x14ac:dyDescent="0.15">
      <c r="A3" s="2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</row>
    <row r="4" spans="1:78" ht="9.75" customHeight="1" x14ac:dyDescent="0.15">
      <c r="A4" s="2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9" t="str">
        <f>データ!H6</f>
        <v>大阪府　能勢町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8"/>
      <c r="D7" s="48"/>
      <c r="E7" s="48"/>
      <c r="F7" s="48"/>
      <c r="G7" s="48"/>
      <c r="H7" s="48"/>
      <c r="I7" s="48" t="s">
        <v>2</v>
      </c>
      <c r="J7" s="48"/>
      <c r="K7" s="48"/>
      <c r="L7" s="48"/>
      <c r="M7" s="48"/>
      <c r="N7" s="48"/>
      <c r="O7" s="48"/>
      <c r="P7" s="48" t="s">
        <v>3</v>
      </c>
      <c r="Q7" s="48"/>
      <c r="R7" s="48"/>
      <c r="S7" s="48"/>
      <c r="T7" s="48"/>
      <c r="U7" s="48"/>
      <c r="V7" s="48"/>
      <c r="W7" s="48" t="s">
        <v>4</v>
      </c>
      <c r="X7" s="48"/>
      <c r="Y7" s="48"/>
      <c r="Z7" s="48"/>
      <c r="AA7" s="48"/>
      <c r="AB7" s="48"/>
      <c r="AC7" s="48"/>
      <c r="AD7" s="48" t="s">
        <v>5</v>
      </c>
      <c r="AE7" s="48"/>
      <c r="AF7" s="48"/>
      <c r="AG7" s="48"/>
      <c r="AH7" s="48"/>
      <c r="AI7" s="48"/>
      <c r="AJ7" s="48"/>
      <c r="AK7" s="3"/>
      <c r="AL7" s="48" t="s">
        <v>6</v>
      </c>
      <c r="AM7" s="48"/>
      <c r="AN7" s="48"/>
      <c r="AO7" s="48"/>
      <c r="AP7" s="48"/>
      <c r="AQ7" s="48"/>
      <c r="AR7" s="48"/>
      <c r="AS7" s="48"/>
      <c r="AT7" s="48" t="s">
        <v>7</v>
      </c>
      <c r="AU7" s="48"/>
      <c r="AV7" s="48"/>
      <c r="AW7" s="48"/>
      <c r="AX7" s="48"/>
      <c r="AY7" s="48"/>
      <c r="AZ7" s="48"/>
      <c r="BA7" s="48"/>
      <c r="BB7" s="48" t="s">
        <v>8</v>
      </c>
      <c r="BC7" s="48"/>
      <c r="BD7" s="48"/>
      <c r="BE7" s="48"/>
      <c r="BF7" s="48"/>
      <c r="BG7" s="48"/>
      <c r="BH7" s="48"/>
      <c r="BI7" s="48"/>
      <c r="BJ7" s="3"/>
      <c r="BK7" s="3"/>
      <c r="BL7" s="70" t="s">
        <v>9</v>
      </c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2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農業集落排水</v>
      </c>
      <c r="Q8" s="66"/>
      <c r="R8" s="66"/>
      <c r="S8" s="66"/>
      <c r="T8" s="66"/>
      <c r="U8" s="66"/>
      <c r="V8" s="66"/>
      <c r="W8" s="66" t="str">
        <f>データ!L6</f>
        <v>F2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47">
        <f>データ!S6</f>
        <v>9487</v>
      </c>
      <c r="AM8" s="47"/>
      <c r="AN8" s="47"/>
      <c r="AO8" s="47"/>
      <c r="AP8" s="47"/>
      <c r="AQ8" s="47"/>
      <c r="AR8" s="47"/>
      <c r="AS8" s="47"/>
      <c r="AT8" s="46">
        <f>データ!T6</f>
        <v>98.75</v>
      </c>
      <c r="AU8" s="46"/>
      <c r="AV8" s="46"/>
      <c r="AW8" s="46"/>
      <c r="AX8" s="46"/>
      <c r="AY8" s="46"/>
      <c r="AZ8" s="46"/>
      <c r="BA8" s="46"/>
      <c r="BB8" s="46">
        <f>データ!U6</f>
        <v>96.07</v>
      </c>
      <c r="BC8" s="46"/>
      <c r="BD8" s="46"/>
      <c r="BE8" s="46"/>
      <c r="BF8" s="46"/>
      <c r="BG8" s="46"/>
      <c r="BH8" s="46"/>
      <c r="BI8" s="46"/>
      <c r="BJ8" s="3"/>
      <c r="BK8" s="3"/>
      <c r="BL8" s="62" t="s">
        <v>10</v>
      </c>
      <c r="BM8" s="63"/>
      <c r="BN8" s="64" t="s">
        <v>11</v>
      </c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5"/>
    </row>
    <row r="9" spans="1:78" ht="18.75" customHeight="1" x14ac:dyDescent="0.15">
      <c r="A9" s="2"/>
      <c r="B9" s="48" t="s">
        <v>12</v>
      </c>
      <c r="C9" s="48"/>
      <c r="D9" s="48"/>
      <c r="E9" s="48"/>
      <c r="F9" s="48"/>
      <c r="G9" s="48"/>
      <c r="H9" s="48"/>
      <c r="I9" s="48" t="s">
        <v>13</v>
      </c>
      <c r="J9" s="48"/>
      <c r="K9" s="48"/>
      <c r="L9" s="48"/>
      <c r="M9" s="48"/>
      <c r="N9" s="48"/>
      <c r="O9" s="48"/>
      <c r="P9" s="48" t="s">
        <v>14</v>
      </c>
      <c r="Q9" s="48"/>
      <c r="R9" s="48"/>
      <c r="S9" s="48"/>
      <c r="T9" s="48"/>
      <c r="U9" s="48"/>
      <c r="V9" s="48"/>
      <c r="W9" s="48" t="s">
        <v>15</v>
      </c>
      <c r="X9" s="48"/>
      <c r="Y9" s="48"/>
      <c r="Z9" s="48"/>
      <c r="AA9" s="48"/>
      <c r="AB9" s="48"/>
      <c r="AC9" s="48"/>
      <c r="AD9" s="48" t="s">
        <v>16</v>
      </c>
      <c r="AE9" s="48"/>
      <c r="AF9" s="48"/>
      <c r="AG9" s="48"/>
      <c r="AH9" s="48"/>
      <c r="AI9" s="48"/>
      <c r="AJ9" s="48"/>
      <c r="AK9" s="3"/>
      <c r="AL9" s="48" t="s">
        <v>17</v>
      </c>
      <c r="AM9" s="48"/>
      <c r="AN9" s="48"/>
      <c r="AO9" s="48"/>
      <c r="AP9" s="48"/>
      <c r="AQ9" s="48"/>
      <c r="AR9" s="48"/>
      <c r="AS9" s="48"/>
      <c r="AT9" s="48" t="s">
        <v>18</v>
      </c>
      <c r="AU9" s="48"/>
      <c r="AV9" s="48"/>
      <c r="AW9" s="48"/>
      <c r="AX9" s="48"/>
      <c r="AY9" s="48"/>
      <c r="AZ9" s="48"/>
      <c r="BA9" s="48"/>
      <c r="BB9" s="48" t="s">
        <v>19</v>
      </c>
      <c r="BC9" s="48"/>
      <c r="BD9" s="48"/>
      <c r="BE9" s="48"/>
      <c r="BF9" s="48"/>
      <c r="BG9" s="48"/>
      <c r="BH9" s="48"/>
      <c r="BI9" s="48"/>
      <c r="BJ9" s="3"/>
      <c r="BK9" s="3"/>
      <c r="BL9" s="49" t="s">
        <v>20</v>
      </c>
      <c r="BM9" s="50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1.87</v>
      </c>
      <c r="Q10" s="46"/>
      <c r="R10" s="46"/>
      <c r="S10" s="46"/>
      <c r="T10" s="46"/>
      <c r="U10" s="46"/>
      <c r="V10" s="46"/>
      <c r="W10" s="46">
        <f>データ!Q6</f>
        <v>64.5</v>
      </c>
      <c r="X10" s="46"/>
      <c r="Y10" s="46"/>
      <c r="Z10" s="46"/>
      <c r="AA10" s="46"/>
      <c r="AB10" s="46"/>
      <c r="AC10" s="46"/>
      <c r="AD10" s="47">
        <f>データ!R6</f>
        <v>2313</v>
      </c>
      <c r="AE10" s="47"/>
      <c r="AF10" s="47"/>
      <c r="AG10" s="47"/>
      <c r="AH10" s="47"/>
      <c r="AI10" s="47"/>
      <c r="AJ10" s="47"/>
      <c r="AK10" s="2"/>
      <c r="AL10" s="47">
        <f>データ!V6</f>
        <v>176</v>
      </c>
      <c r="AM10" s="47"/>
      <c r="AN10" s="47"/>
      <c r="AO10" s="47"/>
      <c r="AP10" s="47"/>
      <c r="AQ10" s="47"/>
      <c r="AR10" s="47"/>
      <c r="AS10" s="47"/>
      <c r="AT10" s="46">
        <f>データ!W6</f>
        <v>0.18</v>
      </c>
      <c r="AU10" s="46"/>
      <c r="AV10" s="46"/>
      <c r="AW10" s="46"/>
      <c r="AX10" s="46"/>
      <c r="AY10" s="46"/>
      <c r="AZ10" s="46"/>
      <c r="BA10" s="46"/>
      <c r="BB10" s="46">
        <f>データ!X6</f>
        <v>977.78</v>
      </c>
      <c r="BC10" s="46"/>
      <c r="BD10" s="46"/>
      <c r="BE10" s="46"/>
      <c r="BF10" s="46"/>
      <c r="BG10" s="46"/>
      <c r="BH10" s="46"/>
      <c r="BI10" s="46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5" t="s">
        <v>30</v>
      </c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43</v>
      </c>
      <c r="N86" s="12" t="s">
        <v>43</v>
      </c>
      <c r="O86" s="12" t="str">
        <f>データ!EO6</f>
        <v>【0.03】</v>
      </c>
    </row>
  </sheetData>
  <sheetProtection algorithmName="SHA-512" hashValue="mEuzONzBh3ky6vNK5smBkALALBY+qM/g4wjH+Up+26pYdWxo3NrP45hAMf2j1XBLXvqsth3QQ4qHz4JMylFOAQ==" saltValue="a8mx412weD9dHSzwc/iEC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4" t="s">
        <v>53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/>
      <c r="Y3" s="80" t="s">
        <v>54</v>
      </c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 t="s">
        <v>55</v>
      </c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/>
      <c r="Y4" s="73" t="s">
        <v>57</v>
      </c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 t="s">
        <v>58</v>
      </c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 t="s">
        <v>59</v>
      </c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 t="s">
        <v>60</v>
      </c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 t="s">
        <v>61</v>
      </c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 t="s">
        <v>62</v>
      </c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 t="s">
        <v>63</v>
      </c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 t="s">
        <v>64</v>
      </c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 t="s">
        <v>65</v>
      </c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 t="s">
        <v>66</v>
      </c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 t="s">
        <v>67</v>
      </c>
      <c r="EF4" s="73"/>
      <c r="EG4" s="73"/>
      <c r="EH4" s="73"/>
      <c r="EI4" s="73"/>
      <c r="EJ4" s="73"/>
      <c r="EK4" s="73"/>
      <c r="EL4" s="73"/>
      <c r="EM4" s="73"/>
      <c r="EN4" s="73"/>
      <c r="EO4" s="73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2021</v>
      </c>
      <c r="C6" s="19">
        <f t="shared" ref="C6:X6" si="3">C7</f>
        <v>273228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大阪府　能勢町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1.87</v>
      </c>
      <c r="Q6" s="20">
        <f t="shared" si="3"/>
        <v>64.5</v>
      </c>
      <c r="R6" s="20">
        <f t="shared" si="3"/>
        <v>2313</v>
      </c>
      <c r="S6" s="20">
        <f t="shared" si="3"/>
        <v>9487</v>
      </c>
      <c r="T6" s="20">
        <f t="shared" si="3"/>
        <v>98.75</v>
      </c>
      <c r="U6" s="20">
        <f t="shared" si="3"/>
        <v>96.07</v>
      </c>
      <c r="V6" s="20">
        <f t="shared" si="3"/>
        <v>176</v>
      </c>
      <c r="W6" s="20">
        <f t="shared" si="3"/>
        <v>0.18</v>
      </c>
      <c r="X6" s="20">
        <f t="shared" si="3"/>
        <v>977.78</v>
      </c>
      <c r="Y6" s="21">
        <f>IF(Y7="",NA(),Y7)</f>
        <v>88.75</v>
      </c>
      <c r="Z6" s="21">
        <f t="shared" ref="Z6:AH6" si="4">IF(Z7="",NA(),Z7)</f>
        <v>89.7</v>
      </c>
      <c r="AA6" s="21">
        <f t="shared" si="4"/>
        <v>91.67</v>
      </c>
      <c r="AB6" s="21">
        <f t="shared" si="4"/>
        <v>93.22</v>
      </c>
      <c r="AC6" s="21">
        <f t="shared" si="4"/>
        <v>86.25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1168.33</v>
      </c>
      <c r="BG6" s="21">
        <f t="shared" ref="BG6:BO6" si="7">IF(BG7="",NA(),BG7)</f>
        <v>867.78</v>
      </c>
      <c r="BH6" s="21">
        <f t="shared" si="7"/>
        <v>737.3</v>
      </c>
      <c r="BI6" s="21">
        <f t="shared" si="7"/>
        <v>623.28</v>
      </c>
      <c r="BJ6" s="21">
        <f t="shared" si="7"/>
        <v>538.98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9.5399999999999991</v>
      </c>
      <c r="BR6" s="21">
        <f t="shared" ref="BR6:BZ6" si="8">IF(BR7="",NA(),BR7)</f>
        <v>9.3699999999999992</v>
      </c>
      <c r="BS6" s="21">
        <f t="shared" si="8"/>
        <v>9.6300000000000008</v>
      </c>
      <c r="BT6" s="21">
        <f t="shared" si="8"/>
        <v>10.07</v>
      </c>
      <c r="BU6" s="21">
        <f t="shared" si="8"/>
        <v>9.4499999999999993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1433.64</v>
      </c>
      <c r="CC6" s="21">
        <f t="shared" ref="CC6:CK6" si="9">IF(CC7="",NA(),CC7)</f>
        <v>1437.31</v>
      </c>
      <c r="CD6" s="21">
        <f t="shared" si="9"/>
        <v>1448.23</v>
      </c>
      <c r="CE6" s="21">
        <f t="shared" si="9"/>
        <v>1384.43</v>
      </c>
      <c r="CF6" s="21">
        <f t="shared" si="9"/>
        <v>1464.35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70</v>
      </c>
      <c r="CN6" s="21">
        <f t="shared" ref="CN6:CV6" si="10">IF(CN7="",NA(),CN7)</f>
        <v>74</v>
      </c>
      <c r="CO6" s="21">
        <f t="shared" si="10"/>
        <v>66</v>
      </c>
      <c r="CP6" s="21">
        <f t="shared" si="10"/>
        <v>67</v>
      </c>
      <c r="CQ6" s="21">
        <f t="shared" si="10"/>
        <v>68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88.12</v>
      </c>
      <c r="CY6" s="21">
        <f t="shared" ref="CY6:DG6" si="11">IF(CY7="",NA(),CY7)</f>
        <v>88.44</v>
      </c>
      <c r="CZ6" s="21">
        <f t="shared" si="11"/>
        <v>87.89</v>
      </c>
      <c r="DA6" s="21">
        <f t="shared" si="11"/>
        <v>89.56</v>
      </c>
      <c r="DB6" s="21">
        <f t="shared" si="11"/>
        <v>91.48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273228</v>
      </c>
      <c r="D7" s="23">
        <v>47</v>
      </c>
      <c r="E7" s="23">
        <v>17</v>
      </c>
      <c r="F7" s="23">
        <v>5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1.87</v>
      </c>
      <c r="Q7" s="24">
        <v>64.5</v>
      </c>
      <c r="R7" s="24">
        <v>2313</v>
      </c>
      <c r="S7" s="24">
        <v>9487</v>
      </c>
      <c r="T7" s="24">
        <v>98.75</v>
      </c>
      <c r="U7" s="24">
        <v>96.07</v>
      </c>
      <c r="V7" s="24">
        <v>176</v>
      </c>
      <c r="W7" s="24">
        <v>0.18</v>
      </c>
      <c r="X7" s="24">
        <v>977.78</v>
      </c>
      <c r="Y7" s="24">
        <v>88.75</v>
      </c>
      <c r="Z7" s="24">
        <v>89.7</v>
      </c>
      <c r="AA7" s="24">
        <v>91.67</v>
      </c>
      <c r="AB7" s="24">
        <v>93.22</v>
      </c>
      <c r="AC7" s="24">
        <v>86.25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1168.33</v>
      </c>
      <c r="BG7" s="24">
        <v>867.78</v>
      </c>
      <c r="BH7" s="24">
        <v>737.3</v>
      </c>
      <c r="BI7" s="24">
        <v>623.28</v>
      </c>
      <c r="BJ7" s="24">
        <v>538.98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9.5399999999999991</v>
      </c>
      <c r="BR7" s="24">
        <v>9.3699999999999992</v>
      </c>
      <c r="BS7" s="24">
        <v>9.6300000000000008</v>
      </c>
      <c r="BT7" s="24">
        <v>10.07</v>
      </c>
      <c r="BU7" s="24">
        <v>9.4499999999999993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1433.64</v>
      </c>
      <c r="CC7" s="24">
        <v>1437.31</v>
      </c>
      <c r="CD7" s="24">
        <v>1448.23</v>
      </c>
      <c r="CE7" s="24">
        <v>1384.43</v>
      </c>
      <c r="CF7" s="24">
        <v>1464.35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70</v>
      </c>
      <c r="CN7" s="24">
        <v>74</v>
      </c>
      <c r="CO7" s="24">
        <v>66</v>
      </c>
      <c r="CP7" s="24">
        <v>67</v>
      </c>
      <c r="CQ7" s="24">
        <v>68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88.12</v>
      </c>
      <c r="CY7" s="24">
        <v>88.44</v>
      </c>
      <c r="CZ7" s="24">
        <v>87.89</v>
      </c>
      <c r="DA7" s="24">
        <v>89.56</v>
      </c>
      <c r="DB7" s="24">
        <v>91.48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2023-01-25T09:19:30Z</cp:lastPrinted>
  <dcterms:created xsi:type="dcterms:W3CDTF">2023-01-13T00:02:38Z</dcterms:created>
  <dcterms:modified xsi:type="dcterms:W3CDTF">2023-02-28T00:14:16Z</dcterms:modified>
  <cp:category/>
</cp:coreProperties>
</file>