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4年度（R3決算）\20.経営比較分析表\07.アップロード\02.アップロードデータ（分析表）\"/>
    </mc:Choice>
  </mc:AlternateContent>
  <workbookProtection workbookAlgorithmName="SHA-512" workbookHashValue="0nLtN+jK0fvX+TerM4fg+ciFVUUJnIruNY70F31ATZy6oFRllmKpNTAwPuHQQfq8E+pzeAlxpi6KpI1LbGaHRw==" workbookSaltValue="7+5sXpYjiXhTk7r5avWiK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AT10" i="4"/>
  <c r="AD10" i="4"/>
  <c r="I10" i="4"/>
  <c r="P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<sst xmlns="http://schemas.openxmlformats.org/spreadsheetml/2006/main" count="236" uniqueCount="121">
  <si>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</si>
  <si>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</si>
  <si>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</si>
  <si>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</si>
  <si>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</si>
  <si>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</si>
  <si>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</si>
  <si>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</si>
  <si>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</si>
  <si>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</si>
  <si>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</si>
  <si>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</si>
  <si>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</si>
  <si>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</si>
  <si>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</si>
  <si>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</si>
  <si>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</si>
  <si>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</si>
  <si>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</si>
  <si>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</si>
  <si>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</si>
  <si>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</si>
  <si>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</si>
  <si>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</si>
  <si>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</si>
  <si>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</si>
  <si>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</si>
  <si>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</si>
  <si>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</si>
  <si>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</si>
  <si>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</si>
  <si>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</si>
  <si>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</si>
  <si>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</si>
  <si>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</si>
  <si>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</si>
  <si>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</si>
  <si>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</si>
  <si>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</si>
  <si>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</si>
  <si>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</si>
  <si>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</si>
  <si>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</si>
  <si>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</si>
  <si>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</si>
  <si>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</si>
  <si>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</si>
  <si>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</si>
  <si>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</si>
  <si>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</si>
  <si>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</si>
  <si>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</si>
  <si>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</si>
  <si>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</si>
  <si>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</si>
  <si>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</si>
  <si>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</si>
  <si>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</si>
  <si>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</si>
  <si>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</si>
  <si>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</si>
  <si>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</si>
  <si>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</si>
  <si>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</si>
  <si>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</si>
  <si>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</si>
  <si>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</si>
  <si>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</si>
  <si>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</si>
  <si>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</si>
  <si>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</si>
  <si>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</si>
  <si>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</si>
  <si>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</si>
  <si>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</si>
  <si>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</si>
  <si>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</si>
  <si>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</si>
  <si>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</si>
  <si>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</si>
  <si>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</si>
  <si>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</si>
  <si>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</si>
  <si>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</si>
  <si>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</si>
  <si>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</si>
  <si>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</si>
  <si>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</si>
  <si>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</si>
  <si>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</si>
  <si>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</si>
  <si>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</si>
  <si>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</si>
  <si>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</si>
  <si>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</si>
  <si>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</si>
  <si>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</si>
  <si>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</si>
  <si>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能勢町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</si>
  <si>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</si>
  <si>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</si>
  <si>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</si>
  <si>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</si>
  <si>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</si>
  <si>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</si>
  <si>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</si>
  <si>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</si>
  <si>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</si>
  <si>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</si>
  <si>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</si>
  <si>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</si>
  <si>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</si>
  <si>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</si>
  <si>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</si>
  <si>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</si>
  <si>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</si>
  <si>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</si>
  <si>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</si>
  <si>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下水道事業で整備した管について、平成14年3月の供用開始後あまり年数が経っていないため、分析の対象となるものはありませんが、下水道の整備以前に宅地開発時に埋設された管で,町が移管を受けたものについては、平成23年から平成28年の6年間で、不明水対策のため全て調査を行い、管更生等の補修を行いました。</t>
    <phoneticPr fontId="4"/>
  </si>
  <si>
    <t>　平成29年2月に中長期的な経営の基本計画となる経営戦略を策定し、令和4年3月に計画を改定しました。今後は、経営の健全化に向け実態把握を適切に行っていくとともに、自立した経営に向けて、経営戦略を見直し、適切な料金水準について検討を行い、経費の縮減、水洗化の促進等一層の経営努力を続けていきます。 
  機械設備が更新時期を迎えるため、更新時期や経費等を的確に把握し、経営に与える影響等を考慮した上で、老朽化対策に取組みます。
　また、令和5年度より公営企業会計に移行する予定です。
　施設の統廃合について、平成30年度より広域化に向けた検討を行っており、今後も継続して検討を行う予定です。</t>
    <rPh sb="33" eb="35">
      <t>レイワ</t>
    </rPh>
    <rPh sb="36" eb="37">
      <t>ネン</t>
    </rPh>
    <rPh sb="38" eb="39">
      <t>ガツ</t>
    </rPh>
    <rPh sb="40" eb="42">
      <t>ケイカク</t>
    </rPh>
    <rPh sb="43" eb="45">
      <t>カイテイ</t>
    </rPh>
    <phoneticPr fontId="4"/>
  </si>
  <si>
    <t>　収益的収支比率については、１００％を上回っているものの昨年に比べて減少しています。これは、地方債償還金、総費用が増加し、総収益（一般会計繰入金）が減少しているためです。
　企業債残高対事業規模比率については、増加となっています。これは、営業収益（使用料収入）が増加しているものの、管渠整備中のため新たな起債の借入があるためです。    
  経費回収率については、使用料収入が増加しているものの、汚水処理費（処理場の維持管理に係る修繕費など）が増加しているため減少しています。
　汚水処理原価については、類似団体の平均値を大きく上回っています。これは、汚水処理費が年々増加傾向にあるためです。</t>
    <rPh sb="19" eb="21">
      <t>ウワマワ</t>
    </rPh>
    <rPh sb="34" eb="36">
      <t>ゲンショウ</t>
    </rPh>
    <rPh sb="46" eb="48">
      <t>チホウ</t>
    </rPh>
    <rPh sb="48" eb="49">
      <t>サイ</t>
    </rPh>
    <rPh sb="49" eb="51">
      <t>ショウカン</t>
    </rPh>
    <rPh sb="51" eb="52">
      <t>キン</t>
    </rPh>
    <rPh sb="53" eb="56">
      <t>ソウヒヨウ</t>
    </rPh>
    <rPh sb="57" eb="59">
      <t>ゾウカ</t>
    </rPh>
    <rPh sb="74" eb="76">
      <t>ゲンショウ</t>
    </rPh>
    <rPh sb="105" eb="107">
      <t>ゾウカ</t>
    </rPh>
    <rPh sb="231" eb="233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</si>
</sst>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BCD-9C9A-C79D3E2E4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31-4BCD-9C9A-C79D3E2E4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34.49</c:v>
                </c:pt>
                <c:pt idx="1">
                  <c:v>33</c:v>
                </c:pt>
                <c:pt idx="2">
                  <c:v>33</c:v>
                </c:pt>
                <c:pt idx="3">
                  <c:v>34.49</c:v>
                </c:pt>
                <c:pt idx="4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0-47CA-B16D-C5E4F2DE1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0-47CA-B16D-C5E4F2DE1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65.819999999999993</c:v>
                </c:pt>
                <c:pt idx="1">
                  <c:v>67.03</c:v>
                </c:pt>
                <c:pt idx="2">
                  <c:v>69.83</c:v>
                </c:pt>
                <c:pt idx="3">
                  <c:v>72.53</c:v>
                </c:pt>
                <c:pt idx="4">
                  <c:v>69.489999999999995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5-477B-A920-4B5F23B0B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5-477B-A920-4B5F23B0B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138.69</c:v>
                </c:pt>
                <c:pt idx="1">
                  <c:v>132.43</c:v>
                </c:pt>
                <c:pt idx="2">
                  <c:v>139.81</c:v>
                </c:pt>
                <c:pt idx="3">
                  <c:v>145.77000000000001</c:v>
                </c:pt>
                <c:pt idx="4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0-41D1-A20D-A10856EF7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20-41D1-A20D-A10856EF7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1-4ADF-B7A6-58B04CE78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1-4ADF-B7A6-58B04CE78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C-4141-A26E-59F8813CD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C-4141-A26E-59F8813CD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1-46E1-8BB3-51C856F7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1-46E1-8BB3-51C856F7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2-4E71-871B-1303A2F6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2-4E71-871B-1303A2F6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479.4</c:v>
                </c:pt>
                <c:pt idx="1">
                  <c:v>441.81</c:v>
                </c:pt>
                <c:pt idx="2">
                  <c:v>817.49</c:v>
                </c:pt>
                <c:pt idx="3">
                  <c:v>374.59</c:v>
                </c:pt>
                <c:pt idx="4">
                  <c:v>415.35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F-43A3-BEAD-DF76F7098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F-43A3-BEAD-DF76F7098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49.83</c:v>
                </c:pt>
                <c:pt idx="1">
                  <c:v>45.74</c:v>
                </c:pt>
                <c:pt idx="2">
                  <c:v>43.97</c:v>
                </c:pt>
                <c:pt idx="3">
                  <c:v>44.72</c:v>
                </c:pt>
                <c:pt idx="4">
                  <c:v>42.19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4-4367-84BB-6D89AAF93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4-4367-84BB-6D89AAF93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336.54</c:v>
                </c:pt>
                <c:pt idx="1">
                  <c:v>365.64</c:v>
                </c:pt>
                <c:pt idx="2">
                  <c:v>373.91</c:v>
                </c:pt>
                <c:pt idx="3">
                  <c:v>368.08</c:v>
                </c:pt>
                <c:pt idx="4">
                  <c:v>383.77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5-47C7-971D-2FB34BD2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5-47C7-971D-2FB34BD2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大阪府　能勢町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9487</v>
      </c>
      <c r="AM8" s="45"/>
      <c r="AN8" s="45"/>
      <c r="AO8" s="45"/>
      <c r="AP8" s="45"/>
      <c r="AQ8" s="45"/>
      <c r="AR8" s="45"/>
      <c r="AS8" s="45"/>
      <c r="AT8" s="46">
        <f>データ!T6</f>
        <v>98.75</v>
      </c>
      <c r="AU8" s="46"/>
      <c r="AV8" s="46"/>
      <c r="AW8" s="46"/>
      <c r="AX8" s="46"/>
      <c r="AY8" s="46"/>
      <c r="AZ8" s="46"/>
      <c r="BA8" s="46"/>
      <c r="BB8" s="46">
        <f>データ!U6</f>
        <v>96.07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12.43</v>
      </c>
      <c r="Q10" s="46"/>
      <c r="R10" s="46"/>
      <c r="S10" s="46"/>
      <c r="T10" s="46"/>
      <c r="U10" s="46"/>
      <c r="V10" s="46"/>
      <c r="W10" s="46">
        <f>データ!Q6</f>
        <v>79.510000000000005</v>
      </c>
      <c r="X10" s="46"/>
      <c r="Y10" s="46"/>
      <c r="Z10" s="46"/>
      <c r="AA10" s="46"/>
      <c r="AB10" s="46"/>
      <c r="AC10" s="46"/>
      <c r="AD10" s="45">
        <f>データ!R6</f>
        <v>2313</v>
      </c>
      <c r="AE10" s="45"/>
      <c r="AF10" s="45"/>
      <c r="AG10" s="45"/>
      <c r="AH10" s="45"/>
      <c r="AI10" s="45"/>
      <c r="AJ10" s="45"/>
      <c r="AK10" s="2"/>
      <c r="AL10" s="45">
        <f>データ!V6</f>
        <v>1167</v>
      </c>
      <c r="AM10" s="45"/>
      <c r="AN10" s="45"/>
      <c r="AO10" s="45"/>
      <c r="AP10" s="45"/>
      <c r="AQ10" s="45"/>
      <c r="AR10" s="45"/>
      <c r="AS10" s="45"/>
      <c r="AT10" s="46">
        <f>データ!W6</f>
        <v>0.75</v>
      </c>
      <c r="AU10" s="46"/>
      <c r="AV10" s="46"/>
      <c r="AW10" s="46"/>
      <c r="AX10" s="46"/>
      <c r="AY10" s="46"/>
      <c r="AZ10" s="46"/>
      <c r="BA10" s="46"/>
      <c r="BB10" s="46">
        <f>データ!X6</f>
        <v>1556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120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44</v>
      </c>
      <c r="N86" s="12" t="s">
        <v>44</v>
      </c>
      <c r="O86" s="12" t="str">
        <f>データ!EO6</f>
        <v>【0.15】</v>
      </c>
    </row>
  </sheetData>
  <sheetProtection algorithmName="SHA-512" hashValue="tCK7r8qQp3tgu4D1Y1RpXagUShNSYNXSwGcpAMLjWuEGAAPfyeG9fmoaLPTfX/TRNfsDjRbtSeqAABmtX1hUsg==" saltValue="wg6RH9Vfy9UB6e8lFN+X4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273228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大阪府　能勢町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12.43</v>
      </c>
      <c r="Q6" s="20">
        <f t="shared" si="3"/>
        <v>79.510000000000005</v>
      </c>
      <c r="R6" s="20">
        <f t="shared" si="3"/>
        <v>2313</v>
      </c>
      <c r="S6" s="20">
        <f t="shared" si="3"/>
        <v>9487</v>
      </c>
      <c r="T6" s="20">
        <f t="shared" si="3"/>
        <v>98.75</v>
      </c>
      <c r="U6" s="20">
        <f t="shared" si="3"/>
        <v>96.07</v>
      </c>
      <c r="V6" s="20">
        <f t="shared" si="3"/>
        <v>1167</v>
      </c>
      <c r="W6" s="20">
        <f t="shared" si="3"/>
        <v>0.75</v>
      </c>
      <c r="X6" s="20">
        <f t="shared" si="3"/>
        <v>1556</v>
      </c>
      <c r="Y6" s="21">
        <f>IF(Y7="",NA(),Y7)</f>
        <v>138.69</v>
      </c>
      <c r="Z6" s="21">
        <f t="shared" ref="Z6:AH6" si="4">IF(Z7="",NA(),Z7)</f>
        <v>132.43</v>
      </c>
      <c r="AA6" s="21">
        <f t="shared" si="4"/>
        <v>139.81</v>
      </c>
      <c r="AB6" s="21">
        <f t="shared" si="4"/>
        <v>145.77000000000001</v>
      </c>
      <c r="AC6" s="21">
        <f t="shared" si="4"/>
        <v>121.9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479.4</v>
      </c>
      <c r="BG6" s="21">
        <f t="shared" ref="BG6:BO6" si="7">IF(BG7="",NA(),BG7)</f>
        <v>441.81</v>
      </c>
      <c r="BH6" s="21">
        <f t="shared" si="7"/>
        <v>817.49</v>
      </c>
      <c r="BI6" s="21">
        <f t="shared" si="7"/>
        <v>374.59</v>
      </c>
      <c r="BJ6" s="21">
        <f t="shared" si="7"/>
        <v>415.35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49.83</v>
      </c>
      <c r="BR6" s="21">
        <f t="shared" ref="BR6:BZ6" si="8">IF(BR7="",NA(),BR7)</f>
        <v>45.74</v>
      </c>
      <c r="BS6" s="21">
        <f t="shared" si="8"/>
        <v>43.97</v>
      </c>
      <c r="BT6" s="21">
        <f t="shared" si="8"/>
        <v>44.72</v>
      </c>
      <c r="BU6" s="21">
        <f t="shared" si="8"/>
        <v>42.19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336.54</v>
      </c>
      <c r="CC6" s="21">
        <f t="shared" ref="CC6:CK6" si="9">IF(CC7="",NA(),CC7)</f>
        <v>365.64</v>
      </c>
      <c r="CD6" s="21">
        <f t="shared" si="9"/>
        <v>373.91</v>
      </c>
      <c r="CE6" s="21">
        <f t="shared" si="9"/>
        <v>368.08</v>
      </c>
      <c r="CF6" s="21">
        <f t="shared" si="9"/>
        <v>383.77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34.49</v>
      </c>
      <c r="CN6" s="21">
        <f t="shared" ref="CN6:CV6" si="10">IF(CN7="",NA(),CN7)</f>
        <v>33</v>
      </c>
      <c r="CO6" s="21">
        <f t="shared" si="10"/>
        <v>33</v>
      </c>
      <c r="CP6" s="21">
        <f t="shared" si="10"/>
        <v>34.49</v>
      </c>
      <c r="CQ6" s="21">
        <f t="shared" si="10"/>
        <v>33.33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65.819999999999993</v>
      </c>
      <c r="CY6" s="21">
        <f t="shared" ref="CY6:DG6" si="11">IF(CY7="",NA(),CY7)</f>
        <v>67.03</v>
      </c>
      <c r="CZ6" s="21">
        <f t="shared" si="11"/>
        <v>69.83</v>
      </c>
      <c r="DA6" s="21">
        <f t="shared" si="11"/>
        <v>72.53</v>
      </c>
      <c r="DB6" s="21">
        <f t="shared" si="11"/>
        <v>69.489999999999995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>
        <f>IF(EE7="",NA(),EE7)</f>
        <v>1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15">
      <c r="A7" s="14"/>
      <c r="B7" s="23">
        <v>2021</v>
      </c>
      <c r="C7" s="23">
        <v>273228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12.43</v>
      </c>
      <c r="Q7" s="24">
        <v>79.510000000000005</v>
      </c>
      <c r="R7" s="24">
        <v>2313</v>
      </c>
      <c r="S7" s="24">
        <v>9487</v>
      </c>
      <c r="T7" s="24">
        <v>98.75</v>
      </c>
      <c r="U7" s="24">
        <v>96.07</v>
      </c>
      <c r="V7" s="24">
        <v>1167</v>
      </c>
      <c r="W7" s="24">
        <v>0.75</v>
      </c>
      <c r="X7" s="24">
        <v>1556</v>
      </c>
      <c r="Y7" s="24">
        <v>138.69</v>
      </c>
      <c r="Z7" s="24">
        <v>132.43</v>
      </c>
      <c r="AA7" s="24">
        <v>139.81</v>
      </c>
      <c r="AB7" s="24">
        <v>145.77000000000001</v>
      </c>
      <c r="AC7" s="24">
        <v>121.9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479.4</v>
      </c>
      <c r="BG7" s="24">
        <v>441.81</v>
      </c>
      <c r="BH7" s="24">
        <v>817.49</v>
      </c>
      <c r="BI7" s="24">
        <v>374.59</v>
      </c>
      <c r="BJ7" s="24">
        <v>415.35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49.83</v>
      </c>
      <c r="BR7" s="24">
        <v>45.74</v>
      </c>
      <c r="BS7" s="24">
        <v>43.97</v>
      </c>
      <c r="BT7" s="24">
        <v>44.72</v>
      </c>
      <c r="BU7" s="24">
        <v>42.19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336.54</v>
      </c>
      <c r="CC7" s="24">
        <v>365.64</v>
      </c>
      <c r="CD7" s="24">
        <v>373.91</v>
      </c>
      <c r="CE7" s="24">
        <v>368.08</v>
      </c>
      <c r="CF7" s="24">
        <v>383.77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34.49</v>
      </c>
      <c r="CN7" s="24">
        <v>33</v>
      </c>
      <c r="CO7" s="24">
        <v>33</v>
      </c>
      <c r="CP7" s="24">
        <v>34.49</v>
      </c>
      <c r="CQ7" s="24">
        <v>33.33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65.819999999999993</v>
      </c>
      <c r="CY7" s="24">
        <v>67.03</v>
      </c>
      <c r="CZ7" s="24">
        <v>69.83</v>
      </c>
      <c r="DA7" s="24">
        <v>72.53</v>
      </c>
      <c r="DB7" s="24">
        <v>69.489999999999995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1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115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2023-01-25T09:19:19Z</cp:lastPrinted>
  <dcterms:created xsi:type="dcterms:W3CDTF">2023-01-12T23:57:30Z</dcterms:created>
  <dcterms:modified xsi:type="dcterms:W3CDTF">2023-02-28T00:14:14Z</dcterms:modified>
  <cp:category/>
</cp:coreProperties>
</file>