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U1RxkEqG+SzP73gaIVyU00/M4XAFo+1LUWStIIqmeT2/U9lHjsNxS1El6v6kKErPRLs66OdDoeCGySxAfdgfTw==" workbookSaltValue="I4Znbc4ydwSJ4G881MnbMg==" workbookSpinCount="100000" lockStructure="1"/>
  <bookViews>
    <workbookView xWindow="0" yWindow="0" windowWidth="19200" windowHeight="111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E85" i="4"/>
  <c r="BB10" i="4"/>
  <c r="W10" i="4"/>
  <c r="I10" i="4"/>
  <c r="BB8" i="4"/>
  <c r="AT8" i="4"/>
  <c r="AL8" i="4"/>
  <c r="W8" i="4"/>
  <c r="P8" i="4"/>
  <c r="I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<sst xmlns="http://schemas.openxmlformats.org/spreadsheetml/2006/main" count="228" uniqueCount="115">
  <si>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</si>
  <si>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</si>
  <si>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</si>
  <si>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</si>
  <si>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</si>
  <si>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</si>
  <si>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</si>
  <si>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</si>
  <si>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</si>
  <si>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</si>
  <si>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</si>
  <si>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</si>
  <si>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</si>
  <si>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</si>
  <si>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</si>
  <si>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</si>
  <si>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</si>
  <si>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</si>
  <si>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</si>
  <si>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</si>
  <si>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</si>
  <si>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</si>
  <si>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</si>
  <si>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</si>
  <si>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</si>
  <si>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</si>
  <si>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</si>
  <si>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</si>
  <si>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</si>
  <si>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</si>
  <si>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</si>
  <si>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</si>
  <si>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</si>
  <si>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</si>
  <si>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</si>
  <si>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</si>
  <si>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</si>
  <si>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</si>
  <si>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</si>
  <si>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</si>
  <si>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</si>
  <si>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</si>
  <si>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</si>
  <si>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</si>
  <si>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</si>
  <si>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</si>
  <si>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</si>
  <si>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</si>
  <si>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</si>
  <si>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</si>
  <si>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</si>
  <si>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</si>
  <si>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</si>
  <si>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</si>
  <si>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</si>
  <si>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</si>
  <si>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</si>
  <si>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</si>
  <si>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</si>
  <si>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</si>
  <si>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</si>
  <si>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</si>
  <si>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</si>
  <si>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</si>
  <si>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</si>
  <si>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</si>
  <si>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</si>
  <si>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</si>
  <si>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</si>
  <si>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</si>
  <si>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</si>
  <si>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</si>
  <si>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</si>
  <si>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</si>
  <si>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</si>
  <si>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</si>
  <si>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</si>
  <si>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</si>
  <si>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</si>
  <si>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</si>
  <si>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</si>
  <si>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</si>
  <si>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</si>
  <si>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</si>
  <si>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</si>
  <si>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</si>
  <si>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</si>
  <si>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</si>
  <si>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</si>
  <si>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</si>
  <si>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</si>
  <si>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</si>
  <si>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</si>
  <si>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能勢町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</si>
  <si>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</si>
  <si>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</si>
  <si>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</si>
  <si>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</si>
  <si>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</si>
  <si>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</si>
  <si>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</si>
  <si>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</si>
  <si>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</si>
  <si>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</si>
  <si>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</si>
  <si>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</si>
  <si>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</si>
  <si>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</si>
  <si>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</si>
  <si>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</si>
  <si>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</si>
  <si>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</si>
  <si>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健全性・効率性について、統合簡易水道施設整備事業に伴う大規模投資での資本費や地勢上の制約に伴う給水効率の悪さが、高額な給水原価の主要因となっている。特に経常費用の中でも、減価償却費及び支払利子の占める割合が非常に大きいことから、水道施設の更新に関しては、給水人口や給水需要の減に直面している状況を踏まえ、施設のダウンサイジング等の検討を行っていく。また、更新再投資額を抑制し、新たに発生する資本費の縮減に努める。加えて、料金回収率が低いことからもわかるように、井戸水から水道水へのシフトを促す等の料金収益の増収策を検討していく。
  老朽化の状況に関し、管路更新率について、資金・マンパワー面での課題も有り、好転はしているものの未だ低い水準である。特に、旧簡易水道時代の経年管延長が今後も増大し、管路経年化率は上昇していく見込みである。可能な限り計画的な老朽管の更新を行いながら、段階的な比率の向上に努める。
  なお、令和6年度に予定している大阪広域水道企業団との事業統合時には、大阪広域水道企業団豊能水道事業との会計統合も行い、同時に料金改定を行うことが決定している。</t>
    <rPh sb="308" eb="310">
      <t>コウテン</t>
    </rPh>
    <rPh sb="437" eb="439">
      <t>ジギョウ</t>
    </rPh>
    <rPh sb="470" eb="472">
      <t>ドウジ</t>
    </rPh>
    <rPh sb="478" eb="479">
      <t>オコナ</t>
    </rPh>
    <rPh sb="483" eb="485">
      <t>ケッテイ</t>
    </rPh>
    <phoneticPr fontId="4"/>
  </si>
  <si>
    <t>　本町では、長年の懸案事項であった水量不足や水道未普及地区の解消を目的に町内に点在していた13箇所の簡易水道事業のうち、近接する10箇所の簡易水道事業を統合し、平成19年4月より大阪広域水道企業団水を新たな水源とする上水道事業として給水。　その後残る3箇所の簡易水道も統合し、平成29年度より町域一水道として現在に至る。
　経営の健全性をみると、平成13年度からの統合簡易水道施設整備事業に伴う減価償却費や企業債利子が増加している。また、地勢上の制約から数多くの水道施設が点在し、非効率な送配水を余儀なくされ、動力費等の維持管理費用がかさみ、給水原価が非常に高額となっている。なかでも企業債残高対給水収益比率の高さが示すように、大規模投資を行ったことに関連する資本費については、経常費用中の約6割を占める。このため、経営の改善策として公的補償金免除繰上償還の制度を利用し、企業債の利子負担軽減に努めたが、その効果は限定的なものにとどまった。
　経常収支比率、料金回収率では、経常収支比率は年度ごとのバラつきが見られ、100％以上となった年度においても類似団体との比較ではその平均値を下回る。また、本町では、一般会計からの繰入基準内補助が経常収益の約1/4を占め、給水収益以外の収益に依存する構造となっている。このため、経常収支比率が100％以上の年度であっても、料金回収率は100％を下回る状況である。令和3年度では、支出での施設修繕費等の増加により、4,714千円の純損失で累積欠損金が29,504千円となった。
  施設利用率は、平成28年度の簡易水道統合の認可変更に合わせ、施設能力の見直しを行ったことにより、類似団体平均値、全国平均値を上回る。有収率は、前年度との比較において約1.7ポイント下回った。限られた財源の中での経年・老朽管路の更新が課題である。</t>
    <rPh sb="122" eb="123">
      <t>ゴ</t>
    </rPh>
    <rPh sb="138" eb="140">
      <t>ヘイセイ</t>
    </rPh>
    <rPh sb="142" eb="144">
      <t>ネンド</t>
    </rPh>
    <rPh sb="613" eb="615">
      <t>シセツ</t>
    </rPh>
    <rPh sb="618" eb="619">
      <t>トウ</t>
    </rPh>
    <rPh sb="620" eb="621">
      <t>ゾウ</t>
    </rPh>
    <rPh sb="621" eb="622">
      <t>カ</t>
    </rPh>
    <rPh sb="635" eb="637">
      <t>ソンシツ</t>
    </rPh>
    <rPh sb="650" eb="651">
      <t>セン</t>
    </rPh>
    <rPh sb="651" eb="652">
      <t>エン</t>
    </rPh>
    <rPh sb="660" eb="662">
      <t>シセツ</t>
    </rPh>
    <rPh sb="662" eb="664">
      <t>リヨウ</t>
    </rPh>
    <rPh sb="664" eb="665">
      <t>リツ</t>
    </rPh>
    <rPh sb="667" eb="669">
      <t>ヘイセイ</t>
    </rPh>
    <rPh sb="671" eb="673">
      <t>ネンド</t>
    </rPh>
    <rPh sb="708" eb="710">
      <t>ルイジ</t>
    </rPh>
    <rPh sb="710" eb="712">
      <t>ダンタイ</t>
    </rPh>
    <rPh sb="712" eb="714">
      <t>ヘイキン</t>
    </rPh>
    <rPh sb="714" eb="715">
      <t>チ</t>
    </rPh>
    <rPh sb="716" eb="718">
      <t>ゼンコク</t>
    </rPh>
    <rPh sb="718" eb="720">
      <t>ヘイキン</t>
    </rPh>
    <rPh sb="720" eb="721">
      <t>チ</t>
    </rPh>
    <rPh sb="722" eb="724">
      <t>ウワマワ</t>
    </rPh>
    <rPh sb="750" eb="752">
      <t>シタマワ</t>
    </rPh>
    <rPh sb="755" eb="756">
      <t>カギ</t>
    </rPh>
    <rPh sb="759" eb="761">
      <t>ザイゲン</t>
    </rPh>
    <rPh sb="762" eb="763">
      <t>ナカ</t>
    </rPh>
    <rPh sb="765" eb="767">
      <t>ケイネン</t>
    </rPh>
    <rPh sb="768" eb="770">
      <t>ロウキュウ</t>
    </rPh>
    <rPh sb="770" eb="772">
      <t>カンロ</t>
    </rPh>
    <rPh sb="773" eb="775">
      <t>コウシン</t>
    </rPh>
    <rPh sb="776" eb="778">
      <t>カダイ</t>
    </rPh>
    <phoneticPr fontId="4"/>
  </si>
  <si>
    <t>　統合簡易水道施設整備事業など新規大規模投資による施設更新が進んでいることから、有形固定資産減価償却率は、全国平均値、類似団体平均値と比べ低い数値となっている。管路経年化率は、旧簡易水道時代に布設した水道管で布設後40年を経過した水道管の延長が増えていることで、徐々に高くなっている。管路更新率については、令和2年度に引き続き令和3年度も上昇しているものの、資金面、技術職不足により思うように率を上げることが出来ないのが実情である。
　統合簡易水道施設整備事業で新規取得・老朽化の更新を行った施設は、給水区域全体に及ぶものではなく、有収率の低さを見てもわかるように、旧簡易水道時代の管路の経年化が進んでいる。</t>
    <rPh sb="53" eb="55">
      <t>ゼンコク</t>
    </rPh>
    <rPh sb="55" eb="57">
      <t>ヘイキン</t>
    </rPh>
    <rPh sb="57" eb="58">
      <t>チ</t>
    </rPh>
    <rPh sb="122" eb="123">
      <t>フ</t>
    </rPh>
    <rPh sb="131" eb="133">
      <t>ジョジョ</t>
    </rPh>
    <rPh sb="134" eb="135">
      <t>タカ</t>
    </rPh>
    <rPh sb="153" eb="155">
      <t>レイワ</t>
    </rPh>
    <rPh sb="156" eb="158">
      <t>ネンド</t>
    </rPh>
    <rPh sb="159" eb="160">
      <t>ヒ</t>
    </rPh>
    <rPh sb="161" eb="162">
      <t>ツヅ</t>
    </rPh>
    <rPh sb="167" eb="168">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</si>
</sst>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13" fillId="0" borderId="11" xfId="0" applyFont="1" applyBorder="1" applyAlignment="1" applyProtection="1">
      <alignment horizontal="left" vertical="top" wrapText="1" shrinkToFit="1"/>
      <protection locked="0"/>
    </xf>
    <xf numFmtId="0" fontId="13" fillId="0" borderId="1" xfId="0" applyFont="1" applyBorder="1" applyAlignment="1" applyProtection="1">
      <alignment horizontal="left" vertical="top" wrapText="1" shrinkToFit="1"/>
      <protection locked="0"/>
    </xf>
    <xf numFmtId="0" fontId="13" fillId="0" borderId="12" xfId="0" applyFont="1" applyBorder="1" applyAlignment="1" applyProtection="1">
      <alignment horizontal="left" vertical="top" wrapText="1" shrinkToFi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c:v>
                </c:pt>
                <c:pt idx="1">
                  <c:v>0.52</c:v>
                </c:pt>
                <c:pt idx="2">
                  <c:v>0.12</c:v>
                </c:pt>
                <c:pt idx="3">
                  <c:v>0.52</c:v>
                </c:pt>
                <c:pt idx="4">
                  <c:v>0.66</c:v>
                </c:pt>
              </c:numCache>
            </c:numRef>
          </c:val>
          <c:extLst>
            <c:ext xmlns:c16="http://schemas.microsoft.com/office/drawing/2014/chart" uri="{C3380CC4-5D6E-409C-BE32-E72D297353CC}">
              <c16:uniqueId val="{00000000-06E1-4249-861D-DB66E7CAE0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0.52</c:v>
                </c:pt>
                <c:pt idx="2">
                  <c:v>0.47</c:v>
                </c:pt>
                <c:pt idx="3">
                  <c:v>0.4</c:v>
                </c:pt>
                <c:pt idx="4">
                  <c:v>0.36</c:v>
                </c:pt>
              </c:numCache>
            </c:numRef>
          </c:val>
          <c:smooth val="0"/>
          <c:extLst>
            <c:ext xmlns:c16="http://schemas.microsoft.com/office/drawing/2014/chart" uri="{C3380CC4-5D6E-409C-BE32-E72D297353CC}">
              <c16:uniqueId val="{00000001-06E1-4249-861D-DB66E7CAE0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79.16</c:v>
                </c:pt>
                <c:pt idx="1">
                  <c:v>79.12</c:v>
                </c:pt>
                <c:pt idx="2">
                  <c:v>74.06</c:v>
                </c:pt>
                <c:pt idx="3">
                  <c:v>73.62</c:v>
                </c:pt>
                <c:pt idx="4">
                  <c:v>72.56</c:v>
                </c:pt>
              </c:numCache>
            </c:numRef>
          </c:val>
          <c:extLst>
            <c:ext xmlns:c16="http://schemas.microsoft.com/office/drawing/2014/chart" uri="{C3380CC4-5D6E-409C-BE32-E72D297353CC}">
              <c16:uniqueId val="{00000000-B7B0-4BD6-B67B-57CF6CE3B2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50.29</c:v>
                </c:pt>
                <c:pt idx="2">
                  <c:v>49.64</c:v>
                </c:pt>
                <c:pt idx="3">
                  <c:v>49.38</c:v>
                </c:pt>
                <c:pt idx="4">
                  <c:v>50.09</c:v>
                </c:pt>
              </c:numCache>
            </c:numRef>
          </c:val>
          <c:smooth val="0"/>
          <c:extLst>
            <c:ext xmlns:c16="http://schemas.microsoft.com/office/drawing/2014/chart" uri="{C3380CC4-5D6E-409C-BE32-E72D297353CC}">
              <c16:uniqueId val="{00000001-B7B0-4BD6-B67B-57CF6CE3B2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77.89</c:v>
                </c:pt>
                <c:pt idx="1">
                  <c:v>75.760000000000005</c:v>
                </c:pt>
                <c:pt idx="2">
                  <c:v>79.540000000000006</c:v>
                </c:pt>
                <c:pt idx="3">
                  <c:v>81.81</c:v>
                </c:pt>
                <c:pt idx="4">
                  <c:v>80.14</c:v>
                </c:pt>
              </c:numCache>
            </c:numRef>
          </c:val>
          <c:extLst>
            <c:ext xmlns:c16="http://schemas.microsoft.com/office/drawing/2014/chart" uri="{C3380CC4-5D6E-409C-BE32-E72D297353CC}">
              <c16:uniqueId val="{00000000-418D-49F5-A4E0-52A97EEF9A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418D-49F5-A4E0-52A97EEF9A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99.26</c:v>
                </c:pt>
                <c:pt idx="1">
                  <c:v>92.69</c:v>
                </c:pt>
                <c:pt idx="2">
                  <c:v>101.13</c:v>
                </c:pt>
                <c:pt idx="3">
                  <c:v>101.45</c:v>
                </c:pt>
                <c:pt idx="4">
                  <c:v>98.95</c:v>
                </c:pt>
              </c:numCache>
            </c:numRef>
          </c:val>
          <c:extLst>
            <c:ext xmlns:c16="http://schemas.microsoft.com/office/drawing/2014/chart" uri="{C3380CC4-5D6E-409C-BE32-E72D297353CC}">
              <c16:uniqueId val="{00000000-622C-4E74-AFCC-C56D79BC5C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103.81</c:v>
                </c:pt>
                <c:pt idx="2">
                  <c:v>104.35</c:v>
                </c:pt>
                <c:pt idx="3">
                  <c:v>105.34</c:v>
                </c:pt>
                <c:pt idx="4">
                  <c:v>105.77</c:v>
                </c:pt>
              </c:numCache>
            </c:numRef>
          </c:val>
          <c:smooth val="0"/>
          <c:extLst>
            <c:ext xmlns:c16="http://schemas.microsoft.com/office/drawing/2014/chart" uri="{C3380CC4-5D6E-409C-BE32-E72D297353CC}">
              <c16:uniqueId val="{00000001-622C-4E74-AFCC-C56D79BC5C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36.71</c:v>
                </c:pt>
                <c:pt idx="1">
                  <c:v>39.33</c:v>
                </c:pt>
                <c:pt idx="2">
                  <c:v>41.95</c:v>
                </c:pt>
                <c:pt idx="3">
                  <c:v>44.34</c:v>
                </c:pt>
                <c:pt idx="4">
                  <c:v>46.64</c:v>
                </c:pt>
              </c:numCache>
            </c:numRef>
          </c:val>
          <c:extLst>
            <c:ext xmlns:c16="http://schemas.microsoft.com/office/drawing/2014/chart" uri="{C3380CC4-5D6E-409C-BE32-E72D297353CC}">
              <c16:uniqueId val="{00000000-E4C9-4C03-AAA4-F29C32EAE1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45.85</c:v>
                </c:pt>
                <c:pt idx="2">
                  <c:v>47.31</c:v>
                </c:pt>
                <c:pt idx="3">
                  <c:v>47.5</c:v>
                </c:pt>
                <c:pt idx="4">
                  <c:v>48.41</c:v>
                </c:pt>
              </c:numCache>
            </c:numRef>
          </c:val>
          <c:smooth val="0"/>
          <c:extLst>
            <c:ext xmlns:c16="http://schemas.microsoft.com/office/drawing/2014/chart" uri="{C3380CC4-5D6E-409C-BE32-E72D297353CC}">
              <c16:uniqueId val="{00000001-E4C9-4C03-AAA4-F29C32EAE1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8.52</c:v>
                </c:pt>
                <c:pt idx="1">
                  <c:v>8.7100000000000009</c:v>
                </c:pt>
                <c:pt idx="2">
                  <c:v>8.64</c:v>
                </c:pt>
                <c:pt idx="3">
                  <c:v>8.57</c:v>
                </c:pt>
                <c:pt idx="4">
                  <c:v>10.94</c:v>
                </c:pt>
              </c:numCache>
            </c:numRef>
          </c:val>
          <c:extLst>
            <c:ext xmlns:c16="http://schemas.microsoft.com/office/drawing/2014/chart" uri="{C3380CC4-5D6E-409C-BE32-E72D297353CC}">
              <c16:uniqueId val="{00000000-D4AC-4823-8281-4B9204A38C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14.13</c:v>
                </c:pt>
                <c:pt idx="2">
                  <c:v>16.77</c:v>
                </c:pt>
                <c:pt idx="3">
                  <c:v>17.399999999999999</c:v>
                </c:pt>
                <c:pt idx="4">
                  <c:v>18.64</c:v>
                </c:pt>
              </c:numCache>
            </c:numRef>
          </c:val>
          <c:smooth val="0"/>
          <c:extLst>
            <c:ext xmlns:c16="http://schemas.microsoft.com/office/drawing/2014/chart" uri="{C3380CC4-5D6E-409C-BE32-E72D297353CC}">
              <c16:uniqueId val="{00000001-D4AC-4823-8281-4B9204A38C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0.56000000000000005</c:v>
                </c:pt>
                <c:pt idx="1">
                  <c:v>16.260000000000002</c:v>
                </c:pt>
                <c:pt idx="2">
                  <c:v>14.01</c:v>
                </c:pt>
                <c:pt idx="3">
                  <c:v>13.04</c:v>
                </c:pt>
                <c:pt idx="4">
                  <c:v>13.56</c:v>
                </c:pt>
              </c:numCache>
            </c:numRef>
          </c:val>
          <c:extLst>
            <c:ext xmlns:c16="http://schemas.microsoft.com/office/drawing/2014/chart" uri="{C3380CC4-5D6E-409C-BE32-E72D297353CC}">
              <c16:uniqueId val="{00000000-8841-4864-AFE4-C5B66CC9C3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25.66</c:v>
                </c:pt>
                <c:pt idx="2">
                  <c:v>21.69</c:v>
                </c:pt>
                <c:pt idx="3">
                  <c:v>24.04</c:v>
                </c:pt>
                <c:pt idx="4">
                  <c:v>28.03</c:v>
                </c:pt>
              </c:numCache>
            </c:numRef>
          </c:val>
          <c:smooth val="0"/>
          <c:extLst>
            <c:ext xmlns:c16="http://schemas.microsoft.com/office/drawing/2014/chart" uri="{C3380CC4-5D6E-409C-BE32-E72D297353CC}">
              <c16:uniqueId val="{00000001-8841-4864-AFE4-C5B66CC9C3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458.19</c:v>
                </c:pt>
                <c:pt idx="1">
                  <c:v>456.17</c:v>
                </c:pt>
                <c:pt idx="2">
                  <c:v>515.17999999999995</c:v>
                </c:pt>
                <c:pt idx="3">
                  <c:v>488.87</c:v>
                </c:pt>
                <c:pt idx="4">
                  <c:v>450.4</c:v>
                </c:pt>
              </c:numCache>
            </c:numRef>
          </c:val>
          <c:extLst>
            <c:ext xmlns:c16="http://schemas.microsoft.com/office/drawing/2014/chart" uri="{C3380CC4-5D6E-409C-BE32-E72D297353CC}">
              <c16:uniqueId val="{00000000-29D1-4CF0-97A9-67287A8552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29D1-4CF0-97A9-67287A8552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1157.54</c:v>
                </c:pt>
                <c:pt idx="1">
                  <c:v>1128.28</c:v>
                </c:pt>
                <c:pt idx="2">
                  <c:v>1077.58</c:v>
                </c:pt>
                <c:pt idx="3">
                  <c:v>1183.47</c:v>
                </c:pt>
                <c:pt idx="4">
                  <c:v>974.84</c:v>
                </c:pt>
              </c:numCache>
            </c:numRef>
          </c:val>
          <c:extLst>
            <c:ext xmlns:c16="http://schemas.microsoft.com/office/drawing/2014/chart" uri="{C3380CC4-5D6E-409C-BE32-E72D297353CC}">
              <c16:uniqueId val="{00000000-5F40-4861-ACED-7ABD4302B2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566.65</c:v>
                </c:pt>
                <c:pt idx="2">
                  <c:v>551.62</c:v>
                </c:pt>
                <c:pt idx="3">
                  <c:v>585.59</c:v>
                </c:pt>
                <c:pt idx="4">
                  <c:v>561.34</c:v>
                </c:pt>
              </c:numCache>
            </c:numRef>
          </c:val>
          <c:smooth val="0"/>
          <c:extLst>
            <c:ext xmlns:c16="http://schemas.microsoft.com/office/drawing/2014/chart" uri="{C3380CC4-5D6E-409C-BE32-E72D297353CC}">
              <c16:uniqueId val="{00000001-5F40-4861-ACED-7ABD4302B2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55.59</c:v>
                </c:pt>
                <c:pt idx="1">
                  <c:v>54.74</c:v>
                </c:pt>
                <c:pt idx="2">
                  <c:v>57.52</c:v>
                </c:pt>
                <c:pt idx="3">
                  <c:v>50.63</c:v>
                </c:pt>
                <c:pt idx="4">
                  <c:v>56.59</c:v>
                </c:pt>
              </c:numCache>
            </c:numRef>
          </c:val>
          <c:extLst>
            <c:ext xmlns:c16="http://schemas.microsoft.com/office/drawing/2014/chart" uri="{C3380CC4-5D6E-409C-BE32-E72D297353CC}">
              <c16:uniqueId val="{00000000-5CBA-4B32-9F2E-BF7269064B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84.77</c:v>
                </c:pt>
                <c:pt idx="2">
                  <c:v>87.11</c:v>
                </c:pt>
                <c:pt idx="3">
                  <c:v>82.78</c:v>
                </c:pt>
                <c:pt idx="4">
                  <c:v>84.82</c:v>
                </c:pt>
              </c:numCache>
            </c:numRef>
          </c:val>
          <c:smooth val="0"/>
          <c:extLst>
            <c:ext xmlns:c16="http://schemas.microsoft.com/office/drawing/2014/chart" uri="{C3380CC4-5D6E-409C-BE32-E72D297353CC}">
              <c16:uniqueId val="{00000001-5CBA-4B32-9F2E-BF7269064B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475.39</c:v>
                </c:pt>
                <c:pt idx="1">
                  <c:v>484.2</c:v>
                </c:pt>
                <c:pt idx="2">
                  <c:v>463.99</c:v>
                </c:pt>
                <c:pt idx="3">
                  <c:v>444.09</c:v>
                </c:pt>
                <c:pt idx="4">
                  <c:v>469.04</c:v>
                </c:pt>
              </c:numCache>
            </c:numRef>
          </c:val>
          <c:extLst>
            <c:ext xmlns:c16="http://schemas.microsoft.com/office/drawing/2014/chart" uri="{C3380CC4-5D6E-409C-BE32-E72D297353CC}">
              <c16:uniqueId val="{00000000-B38F-4939-BDC5-DC9548F9FF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227.27</c:v>
                </c:pt>
                <c:pt idx="2">
                  <c:v>223.98</c:v>
                </c:pt>
                <c:pt idx="3">
                  <c:v>225.09</c:v>
                </c:pt>
                <c:pt idx="4">
                  <c:v>224.82</c:v>
                </c:pt>
              </c:numCache>
            </c:numRef>
          </c:val>
          <c:smooth val="0"/>
          <c:extLst>
            <c:ext xmlns:c16="http://schemas.microsoft.com/office/drawing/2014/chart" uri="{C3380CC4-5D6E-409C-BE32-E72D297353CC}">
              <c16:uniqueId val="{00000001-B38F-4939-BDC5-DC9548F9FF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大阪府　能勢町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A8</v>
      </c>
      <c r="X8" s="78"/>
      <c r="Y8" s="78"/>
      <c r="Z8" s="78"/>
      <c r="AA8" s="78"/>
      <c r="AB8" s="78"/>
      <c r="AC8" s="78"/>
      <c r="AD8" s="78" t="str">
        <f>データ!$M$6</f>
        <v>非設置</v>
      </c>
      <c r="AE8" s="78"/>
      <c r="AF8" s="78"/>
      <c r="AG8" s="78"/>
      <c r="AH8" s="78"/>
      <c r="AI8" s="78"/>
      <c r="AJ8" s="78"/>
      <c r="AK8" s="2"/>
      <c r="AL8" s="69">
        <f>データ!$R$6</f>
        <v>9487</v>
      </c>
      <c r="AM8" s="69"/>
      <c r="AN8" s="69"/>
      <c r="AO8" s="69"/>
      <c r="AP8" s="69"/>
      <c r="AQ8" s="69"/>
      <c r="AR8" s="69"/>
      <c r="AS8" s="69"/>
      <c r="AT8" s="37">
        <f>データ!$S$6</f>
        <v>98.75</v>
      </c>
      <c r="AU8" s="38"/>
      <c r="AV8" s="38"/>
      <c r="AW8" s="38"/>
      <c r="AX8" s="38"/>
      <c r="AY8" s="38"/>
      <c r="AZ8" s="38"/>
      <c r="BA8" s="38"/>
      <c r="BB8" s="58">
        <f>データ!$T$6</f>
        <v>96.07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63.05</v>
      </c>
      <c r="J10" s="38"/>
      <c r="K10" s="38"/>
      <c r="L10" s="38"/>
      <c r="M10" s="38"/>
      <c r="N10" s="38"/>
      <c r="O10" s="68"/>
      <c r="P10" s="58">
        <f>データ!$P$6</f>
        <v>98.87</v>
      </c>
      <c r="Q10" s="58"/>
      <c r="R10" s="58"/>
      <c r="S10" s="58"/>
      <c r="T10" s="58"/>
      <c r="U10" s="58"/>
      <c r="V10" s="58"/>
      <c r="W10" s="69">
        <f>データ!$Q$6</f>
        <v>4769</v>
      </c>
      <c r="X10" s="69"/>
      <c r="Y10" s="69"/>
      <c r="Z10" s="69"/>
      <c r="AA10" s="69"/>
      <c r="AB10" s="69"/>
      <c r="AC10" s="69"/>
      <c r="AD10" s="2"/>
      <c r="AE10" s="2"/>
      <c r="AF10" s="2"/>
      <c r="AG10" s="2"/>
      <c r="AH10" s="2"/>
      <c r="AI10" s="2"/>
      <c r="AJ10" s="2"/>
      <c r="AK10" s="2"/>
      <c r="AL10" s="69">
        <f>データ!$U$6</f>
        <v>9283</v>
      </c>
      <c r="AM10" s="69"/>
      <c r="AN10" s="69"/>
      <c r="AO10" s="69"/>
      <c r="AP10" s="69"/>
      <c r="AQ10" s="69"/>
      <c r="AR10" s="69"/>
      <c r="AS10" s="69"/>
      <c r="AT10" s="37">
        <f>データ!$V$6</f>
        <v>28.71</v>
      </c>
      <c r="AU10" s="38"/>
      <c r="AV10" s="38"/>
      <c r="AW10" s="38"/>
      <c r="AX10" s="38"/>
      <c r="AY10" s="38"/>
      <c r="AZ10" s="38"/>
      <c r="BA10" s="38"/>
      <c r="BB10" s="58">
        <f>データ!$W$6</f>
        <v>323.33999999999997</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112</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6cV/LdA+lGtNdRa/5bNAPLIxcf2RcULGNQlHQ6jWfBudbMkfz93vigoeC8DGLK2iHvjoe/k2SYtawB6dXcYgw==" saltValue="gNe/GBD18Q+IVBd8i5cD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273228</v>
      </c>
      <c r="D6" s="20">
        <f t="shared" si="3"/>
        <v>46</v>
      </c>
      <c r="E6" s="20">
        <f t="shared" si="3"/>
        <v>1</v>
      </c>
      <c r="F6" s="20">
        <f t="shared" si="3"/>
        <v>0</v>
      </c>
      <c r="G6" s="20">
        <f t="shared" si="3"/>
        <v>1</v>
      </c>
      <c r="H6" s="20" t="str">
        <f t="shared" si="3"/>
        <v>大阪府　能勢町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63.05</v>
      </c>
      <c r="P6" s="21">
        <f t="shared" si="3"/>
        <v>98.87</v>
      </c>
      <c r="Q6" s="21">
        <f t="shared" si="3"/>
        <v>4769</v>
      </c>
      <c r="R6" s="21">
        <f t="shared" si="3"/>
        <v>9487</v>
      </c>
      <c r="S6" s="21">
        <f t="shared" si="3"/>
        <v>98.75</v>
      </c>
      <c r="T6" s="21">
        <f t="shared" si="3"/>
        <v>96.07</v>
      </c>
      <c r="U6" s="21">
        <f t="shared" si="3"/>
        <v>9283</v>
      </c>
      <c r="V6" s="21">
        <f t="shared" si="3"/>
        <v>28.71</v>
      </c>
      <c r="W6" s="21">
        <f t="shared" si="3"/>
        <v>323.33999999999997</v>
      </c>
      <c r="X6" s="22">
        <f>IF(X7="",NA(),X7)</f>
        <v>99.26</v>
      </c>
      <c r="Y6" s="22">
        <f t="shared" ref="Y6:AG6" si="4">IF(Y7="",NA(),Y7)</f>
        <v>92.69</v>
      </c>
      <c r="Z6" s="22">
        <f t="shared" si="4"/>
        <v>101.13</v>
      </c>
      <c r="AA6" s="22">
        <f t="shared" si="4"/>
        <v>101.45</v>
      </c>
      <c r="AB6" s="22">
        <f t="shared" si="4"/>
        <v>98.95</v>
      </c>
      <c r="AC6" s="22">
        <f t="shared" si="4"/>
        <v>110.02</v>
      </c>
      <c r="AD6" s="22">
        <f t="shared" si="4"/>
        <v>103.81</v>
      </c>
      <c r="AE6" s="22">
        <f t="shared" si="4"/>
        <v>104.35</v>
      </c>
      <c r="AF6" s="22">
        <f t="shared" si="4"/>
        <v>105.34</v>
      </c>
      <c r="AG6" s="22">
        <f t="shared" si="4"/>
        <v>105.77</v>
      </c>
      <c r="AH6" s="21" t="str">
        <f>IF(AH7="","",IF(AH7="-","【-】","【"&amp;SUBSTITUTE(TEXT(AH7,"#,##0.00"),"-","△")&amp;"】"))</f>
        <v>【111.39】</v>
      </c>
      <c r="AI6" s="22">
        <f>IF(AI7="",NA(),AI7)</f>
        <v>0.56000000000000005</v>
      </c>
      <c r="AJ6" s="22">
        <f t="shared" ref="AJ6:AR6" si="5">IF(AJ7="",NA(),AJ7)</f>
        <v>16.260000000000002</v>
      </c>
      <c r="AK6" s="22">
        <f t="shared" si="5"/>
        <v>14.01</v>
      </c>
      <c r="AL6" s="22">
        <f t="shared" si="5"/>
        <v>13.04</v>
      </c>
      <c r="AM6" s="22">
        <f t="shared" si="5"/>
        <v>13.56</v>
      </c>
      <c r="AN6" s="22">
        <f t="shared" si="5"/>
        <v>7.31</v>
      </c>
      <c r="AO6" s="22">
        <f t="shared" si="5"/>
        <v>25.66</v>
      </c>
      <c r="AP6" s="22">
        <f t="shared" si="5"/>
        <v>21.69</v>
      </c>
      <c r="AQ6" s="22">
        <f t="shared" si="5"/>
        <v>24.04</v>
      </c>
      <c r="AR6" s="22">
        <f t="shared" si="5"/>
        <v>28.03</v>
      </c>
      <c r="AS6" s="21" t="str">
        <f>IF(AS7="","",IF(AS7="-","【-】","【"&amp;SUBSTITUTE(TEXT(AS7,"#,##0.00"),"-","△")&amp;"】"))</f>
        <v>【1.30】</v>
      </c>
      <c r="AT6" s="22">
        <f>IF(AT7="",NA(),AT7)</f>
        <v>458.19</v>
      </c>
      <c r="AU6" s="22">
        <f t="shared" ref="AU6:BC6" si="6">IF(AU7="",NA(),AU7)</f>
        <v>456.17</v>
      </c>
      <c r="AV6" s="22">
        <f t="shared" si="6"/>
        <v>515.17999999999995</v>
      </c>
      <c r="AW6" s="22">
        <f t="shared" si="6"/>
        <v>488.87</v>
      </c>
      <c r="AX6" s="22">
        <f t="shared" si="6"/>
        <v>450.4</v>
      </c>
      <c r="AY6" s="22">
        <f t="shared" si="6"/>
        <v>355.27</v>
      </c>
      <c r="AZ6" s="22">
        <f t="shared" si="6"/>
        <v>300.14</v>
      </c>
      <c r="BA6" s="22">
        <f t="shared" si="6"/>
        <v>301.04000000000002</v>
      </c>
      <c r="BB6" s="22">
        <f t="shared" si="6"/>
        <v>305.08</v>
      </c>
      <c r="BC6" s="22">
        <f t="shared" si="6"/>
        <v>305.33999999999997</v>
      </c>
      <c r="BD6" s="21" t="str">
        <f>IF(BD7="","",IF(BD7="-","【-】","【"&amp;SUBSTITUTE(TEXT(BD7,"#,##0.00"),"-","△")&amp;"】"))</f>
        <v>【261.51】</v>
      </c>
      <c r="BE6" s="22">
        <f>IF(BE7="",NA(),BE7)</f>
        <v>1157.54</v>
      </c>
      <c r="BF6" s="22">
        <f t="shared" ref="BF6:BN6" si="7">IF(BF7="",NA(),BF7)</f>
        <v>1128.28</v>
      </c>
      <c r="BG6" s="22">
        <f t="shared" si="7"/>
        <v>1077.58</v>
      </c>
      <c r="BH6" s="22">
        <f t="shared" si="7"/>
        <v>1183.47</v>
      </c>
      <c r="BI6" s="22">
        <f t="shared" si="7"/>
        <v>974.84</v>
      </c>
      <c r="BJ6" s="22">
        <f t="shared" si="7"/>
        <v>458.27</v>
      </c>
      <c r="BK6" s="22">
        <f t="shared" si="7"/>
        <v>566.65</v>
      </c>
      <c r="BL6" s="22">
        <f t="shared" si="7"/>
        <v>551.62</v>
      </c>
      <c r="BM6" s="22">
        <f t="shared" si="7"/>
        <v>585.59</v>
      </c>
      <c r="BN6" s="22">
        <f t="shared" si="7"/>
        <v>561.34</v>
      </c>
      <c r="BO6" s="21" t="str">
        <f>IF(BO7="","",IF(BO7="-","【-】","【"&amp;SUBSTITUTE(TEXT(BO7,"#,##0.00"),"-","△")&amp;"】"))</f>
        <v>【265.16】</v>
      </c>
      <c r="BP6" s="22">
        <f>IF(BP7="",NA(),BP7)</f>
        <v>55.59</v>
      </c>
      <c r="BQ6" s="22">
        <f t="shared" ref="BQ6:BY6" si="8">IF(BQ7="",NA(),BQ7)</f>
        <v>54.74</v>
      </c>
      <c r="BR6" s="22">
        <f t="shared" si="8"/>
        <v>57.52</v>
      </c>
      <c r="BS6" s="22">
        <f t="shared" si="8"/>
        <v>50.63</v>
      </c>
      <c r="BT6" s="22">
        <f t="shared" si="8"/>
        <v>56.59</v>
      </c>
      <c r="BU6" s="22">
        <f t="shared" si="8"/>
        <v>96.77</v>
      </c>
      <c r="BV6" s="22">
        <f t="shared" si="8"/>
        <v>84.77</v>
      </c>
      <c r="BW6" s="22">
        <f t="shared" si="8"/>
        <v>87.11</v>
      </c>
      <c r="BX6" s="22">
        <f t="shared" si="8"/>
        <v>82.78</v>
      </c>
      <c r="BY6" s="22">
        <f t="shared" si="8"/>
        <v>84.82</v>
      </c>
      <c r="BZ6" s="21" t="str">
        <f>IF(BZ7="","",IF(BZ7="-","【-】","【"&amp;SUBSTITUTE(TEXT(BZ7,"#,##0.00"),"-","△")&amp;"】"))</f>
        <v>【102.35】</v>
      </c>
      <c r="CA6" s="22">
        <f>IF(CA7="",NA(),CA7)</f>
        <v>475.39</v>
      </c>
      <c r="CB6" s="22">
        <f t="shared" ref="CB6:CJ6" si="9">IF(CB7="",NA(),CB7)</f>
        <v>484.2</v>
      </c>
      <c r="CC6" s="22">
        <f t="shared" si="9"/>
        <v>463.99</v>
      </c>
      <c r="CD6" s="22">
        <f t="shared" si="9"/>
        <v>444.09</v>
      </c>
      <c r="CE6" s="22">
        <f t="shared" si="9"/>
        <v>469.04</v>
      </c>
      <c r="CF6" s="22">
        <f t="shared" si="9"/>
        <v>187.18</v>
      </c>
      <c r="CG6" s="22">
        <f t="shared" si="9"/>
        <v>227.27</v>
      </c>
      <c r="CH6" s="22">
        <f t="shared" si="9"/>
        <v>223.98</v>
      </c>
      <c r="CI6" s="22">
        <f t="shared" si="9"/>
        <v>225.09</v>
      </c>
      <c r="CJ6" s="22">
        <f t="shared" si="9"/>
        <v>224.82</v>
      </c>
      <c r="CK6" s="21" t="str">
        <f>IF(CK7="","",IF(CK7="-","【-】","【"&amp;SUBSTITUTE(TEXT(CK7,"#,##0.00"),"-","△")&amp;"】"))</f>
        <v>【167.74】</v>
      </c>
      <c r="CL6" s="22">
        <f>IF(CL7="",NA(),CL7)</f>
        <v>79.16</v>
      </c>
      <c r="CM6" s="22">
        <f t="shared" ref="CM6:CU6" si="10">IF(CM7="",NA(),CM7)</f>
        <v>79.12</v>
      </c>
      <c r="CN6" s="22">
        <f t="shared" si="10"/>
        <v>74.06</v>
      </c>
      <c r="CO6" s="22">
        <f t="shared" si="10"/>
        <v>73.62</v>
      </c>
      <c r="CP6" s="22">
        <f t="shared" si="10"/>
        <v>72.56</v>
      </c>
      <c r="CQ6" s="22">
        <f t="shared" si="10"/>
        <v>55.88</v>
      </c>
      <c r="CR6" s="22">
        <f t="shared" si="10"/>
        <v>50.29</v>
      </c>
      <c r="CS6" s="22">
        <f t="shared" si="10"/>
        <v>49.64</v>
      </c>
      <c r="CT6" s="22">
        <f t="shared" si="10"/>
        <v>49.38</v>
      </c>
      <c r="CU6" s="22">
        <f t="shared" si="10"/>
        <v>50.09</v>
      </c>
      <c r="CV6" s="21" t="str">
        <f>IF(CV7="","",IF(CV7="-","【-】","【"&amp;SUBSTITUTE(TEXT(CV7,"#,##0.00"),"-","△")&amp;"】"))</f>
        <v>【60.29】</v>
      </c>
      <c r="CW6" s="22">
        <f>IF(CW7="",NA(),CW7)</f>
        <v>77.89</v>
      </c>
      <c r="CX6" s="22">
        <f t="shared" ref="CX6:DF6" si="11">IF(CX7="",NA(),CX7)</f>
        <v>75.760000000000005</v>
      </c>
      <c r="CY6" s="22">
        <f t="shared" si="11"/>
        <v>79.540000000000006</v>
      </c>
      <c r="CZ6" s="22">
        <f t="shared" si="11"/>
        <v>81.81</v>
      </c>
      <c r="DA6" s="22">
        <f t="shared" si="11"/>
        <v>80.14</v>
      </c>
      <c r="DB6" s="22">
        <f t="shared" si="11"/>
        <v>80.989999999999995</v>
      </c>
      <c r="DC6" s="22">
        <f t="shared" si="11"/>
        <v>77.73</v>
      </c>
      <c r="DD6" s="22">
        <f t="shared" si="11"/>
        <v>78.09</v>
      </c>
      <c r="DE6" s="22">
        <f t="shared" si="11"/>
        <v>78.010000000000005</v>
      </c>
      <c r="DF6" s="22">
        <f t="shared" si="11"/>
        <v>77.599999999999994</v>
      </c>
      <c r="DG6" s="21" t="str">
        <f>IF(DG7="","",IF(DG7="-","【-】","【"&amp;SUBSTITUTE(TEXT(DG7,"#,##0.00"),"-","△")&amp;"】"))</f>
        <v>【90.12】</v>
      </c>
      <c r="DH6" s="22">
        <f>IF(DH7="",NA(),DH7)</f>
        <v>36.71</v>
      </c>
      <c r="DI6" s="22">
        <f t="shared" ref="DI6:DQ6" si="12">IF(DI7="",NA(),DI7)</f>
        <v>39.33</v>
      </c>
      <c r="DJ6" s="22">
        <f t="shared" si="12"/>
        <v>41.95</v>
      </c>
      <c r="DK6" s="22">
        <f t="shared" si="12"/>
        <v>44.34</v>
      </c>
      <c r="DL6" s="22">
        <f t="shared" si="12"/>
        <v>46.64</v>
      </c>
      <c r="DM6" s="22">
        <f t="shared" si="12"/>
        <v>46.61</v>
      </c>
      <c r="DN6" s="22">
        <f t="shared" si="12"/>
        <v>45.85</v>
      </c>
      <c r="DO6" s="22">
        <f t="shared" si="12"/>
        <v>47.31</v>
      </c>
      <c r="DP6" s="22">
        <f t="shared" si="12"/>
        <v>47.5</v>
      </c>
      <c r="DQ6" s="22">
        <f t="shared" si="12"/>
        <v>48.41</v>
      </c>
      <c r="DR6" s="21" t="str">
        <f>IF(DR7="","",IF(DR7="-","【-】","【"&amp;SUBSTITUTE(TEXT(DR7,"#,##0.00"),"-","△")&amp;"】"))</f>
        <v>【50.88】</v>
      </c>
      <c r="DS6" s="22">
        <f>IF(DS7="",NA(),DS7)</f>
        <v>8.52</v>
      </c>
      <c r="DT6" s="22">
        <f t="shared" ref="DT6:EB6" si="13">IF(DT7="",NA(),DT7)</f>
        <v>8.7100000000000009</v>
      </c>
      <c r="DU6" s="22">
        <f t="shared" si="13"/>
        <v>8.64</v>
      </c>
      <c r="DV6" s="22">
        <f t="shared" si="13"/>
        <v>8.57</v>
      </c>
      <c r="DW6" s="22">
        <f t="shared" si="13"/>
        <v>10.94</v>
      </c>
      <c r="DX6" s="22">
        <f t="shared" si="13"/>
        <v>10.84</v>
      </c>
      <c r="DY6" s="22">
        <f t="shared" si="13"/>
        <v>14.13</v>
      </c>
      <c r="DZ6" s="22">
        <f t="shared" si="13"/>
        <v>16.77</v>
      </c>
      <c r="EA6" s="22">
        <f t="shared" si="13"/>
        <v>17.399999999999999</v>
      </c>
      <c r="EB6" s="22">
        <f t="shared" si="13"/>
        <v>18.64</v>
      </c>
      <c r="EC6" s="21" t="str">
        <f>IF(EC7="","",IF(EC7="-","【-】","【"&amp;SUBSTITUTE(TEXT(EC7,"#,##0.00"),"-","△")&amp;"】"))</f>
        <v>【22.30】</v>
      </c>
      <c r="ED6" s="22">
        <f>IF(ED7="",NA(),ED7)</f>
        <v>0.8</v>
      </c>
      <c r="EE6" s="22">
        <f t="shared" ref="EE6:EM6" si="14">IF(EE7="",NA(),EE7)</f>
        <v>0.52</v>
      </c>
      <c r="EF6" s="22">
        <f t="shared" si="14"/>
        <v>0.12</v>
      </c>
      <c r="EG6" s="22">
        <f t="shared" si="14"/>
        <v>0.52</v>
      </c>
      <c r="EH6" s="22">
        <f t="shared" si="14"/>
        <v>0.66</v>
      </c>
      <c r="EI6" s="22">
        <f t="shared" si="14"/>
        <v>0.39</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273228</v>
      </c>
      <c r="D7" s="24">
        <v>46</v>
      </c>
      <c r="E7" s="24">
        <v>1</v>
      </c>
      <c r="F7" s="24">
        <v>0</v>
      </c>
      <c r="G7" s="24">
        <v>1</v>
      </c>
      <c r="H7" s="24" t="s">
        <v>93</v>
      </c>
      <c r="I7" s="24" t="s">
        <v>94</v>
      </c>
      <c r="J7" s="24" t="s">
        <v>95</v>
      </c>
      <c r="K7" s="24" t="s">
        <v>96</v>
      </c>
      <c r="L7" s="24" t="s">
        <v>97</v>
      </c>
      <c r="M7" s="24" t="s">
        <v>98</v>
      </c>
      <c r="N7" s="25" t="s">
        <v>99</v>
      </c>
      <c r="O7" s="25">
        <v>63.05</v>
      </c>
      <c r="P7" s="25">
        <v>98.87</v>
      </c>
      <c r="Q7" s="25">
        <v>4769</v>
      </c>
      <c r="R7" s="25">
        <v>9487</v>
      </c>
      <c r="S7" s="25">
        <v>98.75</v>
      </c>
      <c r="T7" s="25">
        <v>96.07</v>
      </c>
      <c r="U7" s="25">
        <v>9283</v>
      </c>
      <c r="V7" s="25">
        <v>28.71</v>
      </c>
      <c r="W7" s="25">
        <v>323.33999999999997</v>
      </c>
      <c r="X7" s="25">
        <v>99.26</v>
      </c>
      <c r="Y7" s="25">
        <v>92.69</v>
      </c>
      <c r="Z7" s="25">
        <v>101.13</v>
      </c>
      <c r="AA7" s="25">
        <v>101.45</v>
      </c>
      <c r="AB7" s="25">
        <v>98.95</v>
      </c>
      <c r="AC7" s="25">
        <v>110.02</v>
      </c>
      <c r="AD7" s="25">
        <v>103.81</v>
      </c>
      <c r="AE7" s="25">
        <v>104.35</v>
      </c>
      <c r="AF7" s="25">
        <v>105.34</v>
      </c>
      <c r="AG7" s="25">
        <v>105.77</v>
      </c>
      <c r="AH7" s="25">
        <v>111.39</v>
      </c>
      <c r="AI7" s="25">
        <v>0.56000000000000005</v>
      </c>
      <c r="AJ7" s="25">
        <v>16.260000000000002</v>
      </c>
      <c r="AK7" s="25">
        <v>14.01</v>
      </c>
      <c r="AL7" s="25">
        <v>13.04</v>
      </c>
      <c r="AM7" s="25">
        <v>13.56</v>
      </c>
      <c r="AN7" s="25">
        <v>7.31</v>
      </c>
      <c r="AO7" s="25">
        <v>25.66</v>
      </c>
      <c r="AP7" s="25">
        <v>21.69</v>
      </c>
      <c r="AQ7" s="25">
        <v>24.04</v>
      </c>
      <c r="AR7" s="25">
        <v>28.03</v>
      </c>
      <c r="AS7" s="25">
        <v>1.3</v>
      </c>
      <c r="AT7" s="25">
        <v>458.19</v>
      </c>
      <c r="AU7" s="25">
        <v>456.17</v>
      </c>
      <c r="AV7" s="25">
        <v>515.17999999999995</v>
      </c>
      <c r="AW7" s="25">
        <v>488.87</v>
      </c>
      <c r="AX7" s="25">
        <v>450.4</v>
      </c>
      <c r="AY7" s="25">
        <v>355.27</v>
      </c>
      <c r="AZ7" s="25">
        <v>300.14</v>
      </c>
      <c r="BA7" s="25">
        <v>301.04000000000002</v>
      </c>
      <c r="BB7" s="25">
        <v>305.08</v>
      </c>
      <c r="BC7" s="25">
        <v>305.33999999999997</v>
      </c>
      <c r="BD7" s="25">
        <v>261.51</v>
      </c>
      <c r="BE7" s="25">
        <v>1157.54</v>
      </c>
      <c r="BF7" s="25">
        <v>1128.28</v>
      </c>
      <c r="BG7" s="25">
        <v>1077.58</v>
      </c>
      <c r="BH7" s="25">
        <v>1183.47</v>
      </c>
      <c r="BI7" s="25">
        <v>974.84</v>
      </c>
      <c r="BJ7" s="25">
        <v>458.27</v>
      </c>
      <c r="BK7" s="25">
        <v>566.65</v>
      </c>
      <c r="BL7" s="25">
        <v>551.62</v>
      </c>
      <c r="BM7" s="25">
        <v>585.59</v>
      </c>
      <c r="BN7" s="25">
        <v>561.34</v>
      </c>
      <c r="BO7" s="25">
        <v>265.16000000000003</v>
      </c>
      <c r="BP7" s="25">
        <v>55.59</v>
      </c>
      <c r="BQ7" s="25">
        <v>54.74</v>
      </c>
      <c r="BR7" s="25">
        <v>57.52</v>
      </c>
      <c r="BS7" s="25">
        <v>50.63</v>
      </c>
      <c r="BT7" s="25">
        <v>56.59</v>
      </c>
      <c r="BU7" s="25">
        <v>96.77</v>
      </c>
      <c r="BV7" s="25">
        <v>84.77</v>
      </c>
      <c r="BW7" s="25">
        <v>87.11</v>
      </c>
      <c r="BX7" s="25">
        <v>82.78</v>
      </c>
      <c r="BY7" s="25">
        <v>84.82</v>
      </c>
      <c r="BZ7" s="25">
        <v>102.35</v>
      </c>
      <c r="CA7" s="25">
        <v>475.39</v>
      </c>
      <c r="CB7" s="25">
        <v>484.2</v>
      </c>
      <c r="CC7" s="25">
        <v>463.99</v>
      </c>
      <c r="CD7" s="25">
        <v>444.09</v>
      </c>
      <c r="CE7" s="25">
        <v>469.04</v>
      </c>
      <c r="CF7" s="25">
        <v>187.18</v>
      </c>
      <c r="CG7" s="25">
        <v>227.27</v>
      </c>
      <c r="CH7" s="25">
        <v>223.98</v>
      </c>
      <c r="CI7" s="25">
        <v>225.09</v>
      </c>
      <c r="CJ7" s="25">
        <v>224.82</v>
      </c>
      <c r="CK7" s="25">
        <v>167.74</v>
      </c>
      <c r="CL7" s="25">
        <v>79.16</v>
      </c>
      <c r="CM7" s="25">
        <v>79.12</v>
      </c>
      <c r="CN7" s="25">
        <v>74.06</v>
      </c>
      <c r="CO7" s="25">
        <v>73.62</v>
      </c>
      <c r="CP7" s="25">
        <v>72.56</v>
      </c>
      <c r="CQ7" s="25">
        <v>55.88</v>
      </c>
      <c r="CR7" s="25">
        <v>50.29</v>
      </c>
      <c r="CS7" s="25">
        <v>49.64</v>
      </c>
      <c r="CT7" s="25">
        <v>49.38</v>
      </c>
      <c r="CU7" s="25">
        <v>50.09</v>
      </c>
      <c r="CV7" s="25">
        <v>60.29</v>
      </c>
      <c r="CW7" s="25">
        <v>77.89</v>
      </c>
      <c r="CX7" s="25">
        <v>75.760000000000005</v>
      </c>
      <c r="CY7" s="25">
        <v>79.540000000000006</v>
      </c>
      <c r="CZ7" s="25">
        <v>81.81</v>
      </c>
      <c r="DA7" s="25">
        <v>80.14</v>
      </c>
      <c r="DB7" s="25">
        <v>80.989999999999995</v>
      </c>
      <c r="DC7" s="25">
        <v>77.73</v>
      </c>
      <c r="DD7" s="25">
        <v>78.09</v>
      </c>
      <c r="DE7" s="25">
        <v>78.010000000000005</v>
      </c>
      <c r="DF7" s="25">
        <v>77.599999999999994</v>
      </c>
      <c r="DG7" s="25">
        <v>90.12</v>
      </c>
      <c r="DH7" s="25">
        <v>36.71</v>
      </c>
      <c r="DI7" s="25">
        <v>39.33</v>
      </c>
      <c r="DJ7" s="25">
        <v>41.95</v>
      </c>
      <c r="DK7" s="25">
        <v>44.34</v>
      </c>
      <c r="DL7" s="25">
        <v>46.64</v>
      </c>
      <c r="DM7" s="25">
        <v>46.61</v>
      </c>
      <c r="DN7" s="25">
        <v>45.85</v>
      </c>
      <c r="DO7" s="25">
        <v>47.31</v>
      </c>
      <c r="DP7" s="25">
        <v>47.5</v>
      </c>
      <c r="DQ7" s="25">
        <v>48.41</v>
      </c>
      <c r="DR7" s="25">
        <v>50.88</v>
      </c>
      <c r="DS7" s="25">
        <v>8.52</v>
      </c>
      <c r="DT7" s="25">
        <v>8.7100000000000009</v>
      </c>
      <c r="DU7" s="25">
        <v>8.64</v>
      </c>
      <c r="DV7" s="25">
        <v>8.57</v>
      </c>
      <c r="DW7" s="25">
        <v>10.94</v>
      </c>
      <c r="DX7" s="25">
        <v>10.84</v>
      </c>
      <c r="DY7" s="25">
        <v>14.13</v>
      </c>
      <c r="DZ7" s="25">
        <v>16.77</v>
      </c>
      <c r="EA7" s="25">
        <v>17.399999999999999</v>
      </c>
      <c r="EB7" s="25">
        <v>18.64</v>
      </c>
      <c r="EC7" s="25">
        <v>22.3</v>
      </c>
      <c r="ED7" s="25">
        <v>0.8</v>
      </c>
      <c r="EE7" s="25">
        <v>0.52</v>
      </c>
      <c r="EF7" s="25">
        <v>0.12</v>
      </c>
      <c r="EG7" s="25">
        <v>0.52</v>
      </c>
      <c r="EH7" s="25">
        <v>0.66</v>
      </c>
      <c r="EI7" s="25">
        <v>0.39</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2023-01-26T08:42:18Z</cp:lastPrinted>
  <dcterms:created xsi:type="dcterms:W3CDTF">2022-12-01T01:01:43Z</dcterms:created>
  <dcterms:modified xsi:type="dcterms:W3CDTF">2023-02-28T00:14:10Z</dcterms:modified>
  <cp:category/>
</cp:coreProperties>
</file>