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0000sv0ns101\d11757$\doc\財政\04公営企業\01.決算統計\R4年度（R3決算）\20.経営比較分析表\07.アップロード\02.アップロードデータ（分析表）\"/>
    </mc:Choice>
  </mc:AlternateContent>
  <workbookProtection workbookAlgorithmName="SHA-512" workbookHashValue="Dh9EIhS1pnOMq6QpHkRODxUr4OV4cnL1WKTEe94akPgVInzmV0fifybI1ow3aD3uT55PoDznYXO490uCJPiXSQ==" workbookSaltValue="73x9xsRJDap2bl739gCLUQ==" workbookSpinCount="100000" lockStructure="1"/>
  <bookViews>
    <workbookView xWindow="-120" yWindow="-120" windowWidth="29040" windowHeight="1584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</calcChain>
</file>

<file path=xl/sharedStrings.xml><?xml version="1.0" encoding="utf-8"?>
<sst xmlns="http://schemas.openxmlformats.org/spreadsheetml/2006/main" count="241" uniqueCount="122">
  <si>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</si>
  <si>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</si>
  <si>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</si>
  <si>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</si>
  <si>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</si>
  <si>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</si>
  <si>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</si>
  <si>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</si>
  <si>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</si>
  <si>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</si>
  <si>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</si>
  <si>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</si>
  <si>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</si>
  <si>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</si>
  <si>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</si>
  <si>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</si>
  <si>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</si>
  <si>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</si>
  <si>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</si>
  <si>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</si>
  <si>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</si>
  <si>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</si>
  <si>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</si>
  <si>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</si>
  <si>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</si>
  <si>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</si>
  <si>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</si>
  <si>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</si>
  <si>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</si>
  <si>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</si>
  <si>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</si>
  <si>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</si>
  <si>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</si>
  <si>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</si>
  <si>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</si>
  <si>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</si>
  <si>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</si>
  <si>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</si>
  <si>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</si>
  <si>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</si>
  <si>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</si>
  <si>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</si>
  <si>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</si>
  <si>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</si>
  <si>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</si>
  <si>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</si>
  <si>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</si>
  <si>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</si>
  <si>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</si>
  <si>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</si>
  <si>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</si>
  <si>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</si>
  <si>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</si>
  <si>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</si>
  <si>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</si>
  <si>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</si>
  <si>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</si>
  <si>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</si>
  <si>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</si>
  <si>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</si>
  <si>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</si>
  <si>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</si>
  <si>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</si>
  <si>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</si>
  <si>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</si>
  <si>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</si>
  <si>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</si>
  <si>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</si>
  <si>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</si>
  <si>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</si>
  <si>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</si>
  <si>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</si>
  <si>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</si>
  <si>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</si>
  <si>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</si>
  <si>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</si>
  <si>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</si>
  <si>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</si>
  <si>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</si>
  <si>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</si>
  <si>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</si>
  <si>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</si>
  <si>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</si>
  <si>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</si>
  <si>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</si>
  <si>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</si>
  <si>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</si>
  <si>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</si>
  <si>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</si>
  <si>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</si>
  <si>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</si>
  <si>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</si>
  <si>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</si>
  <si>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</si>
  <si>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</si>
  <si>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</si>
  <si>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</si>
  <si>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</si>
  <si>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</si>
  <si>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大阪府　豊能町</t>
  </si>
  <si>
    <t>法非適用</t>
  </si>
  <si>
    <t>下水道事業</t>
  </si>
  <si>
    <t>公共下水道</t>
  </si>
  <si>
    <t>Cb1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</si>
  <si>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</si>
  <si>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</si>
  <si>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</si>
  <si>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</si>
  <si>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</si>
  <si>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</si>
  <si>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</si>
  <si>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</si>
  <si>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</si>
  <si>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</si>
  <si>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</si>
  <si>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</si>
  <si>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</si>
  <si>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</si>
  <si>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</si>
  <si>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平成27年4月1日に料金改定を行い、一般会計繰入金に頼らないよう経営改善を行ったので、当面の間、黒字経営が見込まれる。
　類似団体平均値に比べ、汚水処理原価は低く、経費回収率は高いことから、経営の効率性は比較的高いとみている。しかし、人口減少による料金収入の減少や老朽化対策が課題である。ストックマネジメント計画による管渠の調査を行い、その調査結果に基づいて、計画的な修繕や改良を実施する。</t>
    <phoneticPr fontId="4"/>
  </si>
  <si>
    <t>収益的収支比率は100%を上回る水準を維持している。令和3年度は、地方債償還金が減少したことにより、昨年度と比較して増加している。
　また企業債残高対事業規模比率は、下水道の敷設が終了し新たな起債が減少傾向にあるため、類似団体平均や全国平均を下回っている。
　平成27年4月1日の料金改定以降、経費回収率は100％を超える水準を維持しており、類似団体平均や全国平均を上回っている。汚水処理原価についても、類似団体平均や全国平均より低い値で推移している。
　水洗化率は100％となっており、汚水処理を適正に行っている。
　なお、施設利用率については、単独処理場を設置していないので、当該数値を計上していない。</t>
    <rPh sb="33" eb="35">
      <t>チホウ</t>
    </rPh>
    <rPh sb="35" eb="36">
      <t>サイ</t>
    </rPh>
    <rPh sb="36" eb="39">
      <t>ショウカンキン</t>
    </rPh>
    <rPh sb="40" eb="42">
      <t>ゲンショウ</t>
    </rPh>
    <rPh sb="116" eb="118">
      <t>ゼンコク</t>
    </rPh>
    <rPh sb="118" eb="120">
      <t>ヘイキン</t>
    </rPh>
    <rPh sb="178" eb="180">
      <t>ゼンコク</t>
    </rPh>
    <rPh sb="180" eb="182">
      <t>ヘイキン</t>
    </rPh>
    <phoneticPr fontId="4"/>
  </si>
  <si>
    <t>　老朽化の目安となる50年が近づいているため、老朽化が進んでいる箇所の割合が増加してきている。ストックマネジメント事業を活用し、管渠の改善修繕事業を実施していく。（令和3年度は災害復旧のために管渠の修繕ができなかったため、管渠改善率が0.0％となっている。）</t>
    <rPh sb="88" eb="90">
      <t>サイガイ</t>
    </rPh>
    <rPh sb="90" eb="92">
      <t>フッキュウ</t>
    </rPh>
    <rPh sb="96" eb="97">
      <t>カン</t>
    </rPh>
    <rPh sb="97" eb="98">
      <t>キョ</t>
    </rPh>
    <rPh sb="99" eb="101">
      <t>シュウゼン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</si>
</sst>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0.17</c:v>
                </c:pt>
                <c:pt idx="1">
                  <c:v>0.19</c:v>
                </c:pt>
                <c:pt idx="2" formatCode="#,##0.00;&quot;△&quot;#,##0.00">
                  <c:v>0</c:v>
                </c:pt>
                <c:pt idx="3">
                  <c:v>7.0000000000000007E-2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86-40D2-A407-66D492996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808680"/>
        <c:axId val="154812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0.89</c:v>
                </c:pt>
                <c:pt idx="1">
                  <c:v>0.28999999999999998</c:v>
                </c:pt>
                <c:pt idx="2">
                  <c:v>0.13</c:v>
                </c:pt>
                <c:pt idx="3">
                  <c:v>0.19</c:v>
                </c:pt>
                <c:pt idx="4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6-40D2-A407-66D492996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08680"/>
        <c:axId val="154812600"/>
      </c:lineChart>
      <c:dateAx>
        <c:axId val="1548086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54812600"/>
        <c:crosses val="autoZero"/>
        <c:auto val="1"/>
        <c:lblOffset val="100"/>
        <c:baseTimeUnit val="years"/>
      </c:dateAx>
      <c:valAx>
        <c:axId val="154812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4808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4-4F92-9B74-B42132785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105408"/>
        <c:axId val="155104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58.13</c:v>
                </c:pt>
                <c:pt idx="1">
                  <c:v>55.46</c:v>
                </c:pt>
                <c:pt idx="2">
                  <c:v>55.73</c:v>
                </c:pt>
                <c:pt idx="3">
                  <c:v>58.12</c:v>
                </c:pt>
                <c:pt idx="4">
                  <c:v>58.14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4-4F92-9B74-B42132785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05408"/>
        <c:axId val="155104232"/>
      </c:lineChart>
      <c:dateAx>
        <c:axId val="1551054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55104232"/>
        <c:crosses val="autoZero"/>
        <c:auto val="1"/>
        <c:lblOffset val="100"/>
        <c:baseTimeUnit val="years"/>
      </c:dateAx>
      <c:valAx>
        <c:axId val="155104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5105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B-4F5C-95B5-9D6DA6A75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198136"/>
        <c:axId val="155197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91.75</c:v>
                </c:pt>
                <c:pt idx="1">
                  <c:v>92.45</c:v>
                </c:pt>
                <c:pt idx="2">
                  <c:v>92.45</c:v>
                </c:pt>
                <c:pt idx="3">
                  <c:v>92.55</c:v>
                </c:pt>
                <c:pt idx="4">
                  <c:v>92.44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B-4F5C-95B5-9D6DA6A75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98136"/>
        <c:axId val="155197744"/>
      </c:lineChart>
      <c:dateAx>
        <c:axId val="1551981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55197744"/>
        <c:crosses val="autoZero"/>
        <c:auto val="1"/>
        <c:lblOffset val="100"/>
        <c:baseTimeUnit val="years"/>
      </c:dateAx>
      <c:valAx>
        <c:axId val="155197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5198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111.06</c:v>
                </c:pt>
                <c:pt idx="1">
                  <c:v>111.53</c:v>
                </c:pt>
                <c:pt idx="2">
                  <c:v>118.12</c:v>
                </c:pt>
                <c:pt idx="3">
                  <c:v>121.24</c:v>
                </c:pt>
                <c:pt idx="4">
                  <c:v>122.46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7-4644-959D-644382F13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811816"/>
        <c:axId val="154814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7-4644-959D-644382F13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11816"/>
        <c:axId val="154814168"/>
      </c:lineChart>
      <c:dateAx>
        <c:axId val="1548118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54814168"/>
        <c:crosses val="autoZero"/>
        <c:auto val="1"/>
        <c:lblOffset val="100"/>
        <c:baseTimeUnit val="years"/>
      </c:dateAx>
      <c:valAx>
        <c:axId val="154814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4811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3-4BE8-A230-BA26C648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808288"/>
        <c:axId val="154809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3-4BE8-A230-BA26C648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08288"/>
        <c:axId val="154809464"/>
      </c:lineChart>
      <c:dateAx>
        <c:axId val="15480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54809464"/>
        <c:crosses val="autoZero"/>
        <c:auto val="1"/>
        <c:lblOffset val="100"/>
        <c:baseTimeUnit val="years"/>
      </c:dateAx>
      <c:valAx>
        <c:axId val="154809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480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0-478E-BFC2-59B43E236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810248"/>
        <c:axId val="154810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0-478E-BFC2-59B43E236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10248"/>
        <c:axId val="154810640"/>
      </c:lineChart>
      <c:dateAx>
        <c:axId val="1548102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54810640"/>
        <c:crosses val="autoZero"/>
        <c:auto val="1"/>
        <c:lblOffset val="100"/>
        <c:baseTimeUnit val="years"/>
      </c:dateAx>
      <c:valAx>
        <c:axId val="154810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4810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E-4613-9C4B-8317C19ED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814952"/>
        <c:axId val="154813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E-4613-9C4B-8317C19ED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14952"/>
        <c:axId val="154813776"/>
      </c:lineChart>
      <c:dateAx>
        <c:axId val="1548149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54813776"/>
        <c:crosses val="autoZero"/>
        <c:auto val="1"/>
        <c:lblOffset val="100"/>
        <c:baseTimeUnit val="years"/>
      </c:dateAx>
      <c:valAx>
        <c:axId val="154813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4814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7-4F9D-89DC-4952377E9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106192"/>
        <c:axId val="155099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7-4F9D-89DC-4952377E9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06192"/>
        <c:axId val="155099136"/>
      </c:lineChart>
      <c:dateAx>
        <c:axId val="15510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55099136"/>
        <c:crosses val="autoZero"/>
        <c:auto val="1"/>
        <c:lblOffset val="100"/>
        <c:baseTimeUnit val="years"/>
      </c:dateAx>
      <c:valAx>
        <c:axId val="155099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510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254.94</c:v>
                </c:pt>
                <c:pt idx="1">
                  <c:v>270.17</c:v>
                </c:pt>
                <c:pt idx="2">
                  <c:v>273.52999999999997</c:v>
                </c:pt>
                <c:pt idx="3">
                  <c:v>244.21</c:v>
                </c:pt>
                <c:pt idx="4">
                  <c:v>243.21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9-4F97-9728-C886AB6D5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102664"/>
        <c:axId val="155099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857.76</c:v>
                </c:pt>
                <c:pt idx="1">
                  <c:v>978.87</c:v>
                </c:pt>
                <c:pt idx="2">
                  <c:v>917.44</c:v>
                </c:pt>
                <c:pt idx="3">
                  <c:v>856.88</c:v>
                </c:pt>
                <c:pt idx="4">
                  <c:v>799.49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9-4F97-9728-C886AB6D5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02664"/>
        <c:axId val="155099528"/>
      </c:lineChart>
      <c:dateAx>
        <c:axId val="155102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55099528"/>
        <c:crosses val="autoZero"/>
        <c:auto val="1"/>
        <c:lblOffset val="100"/>
        <c:baseTimeUnit val="years"/>
      </c:dateAx>
      <c:valAx>
        <c:axId val="155099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5102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105.37</c:v>
                </c:pt>
                <c:pt idx="1">
                  <c:v>103.8</c:v>
                </c:pt>
                <c:pt idx="2">
                  <c:v>109.17</c:v>
                </c:pt>
                <c:pt idx="3">
                  <c:v>115.86</c:v>
                </c:pt>
                <c:pt idx="4">
                  <c:v>113.97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0-4469-B89A-6CFCA65E1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105800"/>
        <c:axId val="155103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81.260000000000005</c:v>
                </c:pt>
                <c:pt idx="1">
                  <c:v>85.9</c:v>
                </c:pt>
                <c:pt idx="2">
                  <c:v>85.34</c:v>
                </c:pt>
                <c:pt idx="3">
                  <c:v>89.01</c:v>
                </c:pt>
                <c:pt idx="4">
                  <c:v>89.09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0-4469-B89A-6CFCA65E1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05800"/>
        <c:axId val="155103056"/>
      </c:lineChart>
      <c:dateAx>
        <c:axId val="1551058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55103056"/>
        <c:crosses val="autoZero"/>
        <c:auto val="1"/>
        <c:lblOffset val="100"/>
        <c:baseTimeUnit val="years"/>
      </c:dateAx>
      <c:valAx>
        <c:axId val="155103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5105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133.54</c:v>
                </c:pt>
                <c:pt idx="1">
                  <c:v>132.69</c:v>
                </c:pt>
                <c:pt idx="2">
                  <c:v>132.4</c:v>
                </c:pt>
                <c:pt idx="3">
                  <c:v>133.63</c:v>
                </c:pt>
                <c:pt idx="4">
                  <c:v>129.44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4E-4782-B168-329E8A9D4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101880"/>
        <c:axId val="155103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151.16999999999999</c:v>
                </c:pt>
                <c:pt idx="1">
                  <c:v>148.41999999999999</c:v>
                </c:pt>
                <c:pt idx="2">
                  <c:v>149.27000000000001</c:v>
                </c:pt>
                <c:pt idx="3">
                  <c:v>147.08000000000001</c:v>
                </c:pt>
                <c:pt idx="4">
                  <c:v>142.76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E-4782-B168-329E8A9D4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01880"/>
        <c:axId val="155103448"/>
      </c:lineChart>
      <c:dateAx>
        <c:axId val="155101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55103448"/>
        <c:crosses val="autoZero"/>
        <c:auto val="1"/>
        <c:lblOffset val="100"/>
        <c:baseTimeUnit val="years"/>
      </c:dateAx>
      <c:valAx>
        <c:axId val="155103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5101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【669.11】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【134.98】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大阪府　豊能町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1" t="s">
        <v>1</v>
      </c>
      <c r="C7" s="51"/>
      <c r="D7" s="51"/>
      <c r="E7" s="51"/>
      <c r="F7" s="51"/>
      <c r="G7" s="51"/>
      <c r="H7" s="51"/>
      <c r="I7" s="51" t="s">
        <v>2</v>
      </c>
      <c r="J7" s="51"/>
      <c r="K7" s="51"/>
      <c r="L7" s="51"/>
      <c r="M7" s="51"/>
      <c r="N7" s="51"/>
      <c r="O7" s="51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3"/>
      <c r="AL7" s="51" t="s">
        <v>6</v>
      </c>
      <c r="AM7" s="51"/>
      <c r="AN7" s="51"/>
      <c r="AO7" s="51"/>
      <c r="AP7" s="51"/>
      <c r="AQ7" s="51"/>
      <c r="AR7" s="51"/>
      <c r="AS7" s="51"/>
      <c r="AT7" s="51" t="s">
        <v>7</v>
      </c>
      <c r="AU7" s="51"/>
      <c r="AV7" s="51"/>
      <c r="AW7" s="51"/>
      <c r="AX7" s="51"/>
      <c r="AY7" s="51"/>
      <c r="AZ7" s="51"/>
      <c r="BA7" s="51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Cb1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5">
        <f>データ!S6</f>
        <v>18823</v>
      </c>
      <c r="AM8" s="45"/>
      <c r="AN8" s="45"/>
      <c r="AO8" s="45"/>
      <c r="AP8" s="45"/>
      <c r="AQ8" s="45"/>
      <c r="AR8" s="45"/>
      <c r="AS8" s="45"/>
      <c r="AT8" s="46">
        <f>データ!T6</f>
        <v>34.340000000000003</v>
      </c>
      <c r="AU8" s="46"/>
      <c r="AV8" s="46"/>
      <c r="AW8" s="46"/>
      <c r="AX8" s="46"/>
      <c r="AY8" s="46"/>
      <c r="AZ8" s="46"/>
      <c r="BA8" s="46"/>
      <c r="BB8" s="46">
        <f>データ!U6</f>
        <v>548.14</v>
      </c>
      <c r="BC8" s="46"/>
      <c r="BD8" s="46"/>
      <c r="BE8" s="46"/>
      <c r="BF8" s="46"/>
      <c r="BG8" s="46"/>
      <c r="BH8" s="46"/>
      <c r="BI8" s="46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51" t="s">
        <v>12</v>
      </c>
      <c r="C9" s="51"/>
      <c r="D9" s="51"/>
      <c r="E9" s="51"/>
      <c r="F9" s="51"/>
      <c r="G9" s="51"/>
      <c r="H9" s="51"/>
      <c r="I9" s="51" t="s">
        <v>13</v>
      </c>
      <c r="J9" s="51"/>
      <c r="K9" s="51"/>
      <c r="L9" s="51"/>
      <c r="M9" s="51"/>
      <c r="N9" s="51"/>
      <c r="O9" s="51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51" t="s">
        <v>16</v>
      </c>
      <c r="AE9" s="51"/>
      <c r="AF9" s="51"/>
      <c r="AG9" s="51"/>
      <c r="AH9" s="51"/>
      <c r="AI9" s="51"/>
      <c r="AJ9" s="51"/>
      <c r="AK9" s="3"/>
      <c r="AL9" s="51" t="s">
        <v>17</v>
      </c>
      <c r="AM9" s="51"/>
      <c r="AN9" s="51"/>
      <c r="AO9" s="51"/>
      <c r="AP9" s="51"/>
      <c r="AQ9" s="51"/>
      <c r="AR9" s="51"/>
      <c r="AS9" s="51"/>
      <c r="AT9" s="51" t="s">
        <v>18</v>
      </c>
      <c r="AU9" s="51"/>
      <c r="AV9" s="51"/>
      <c r="AW9" s="51"/>
      <c r="AX9" s="51"/>
      <c r="AY9" s="51"/>
      <c r="AZ9" s="51"/>
      <c r="BA9" s="51"/>
      <c r="BB9" s="51" t="s">
        <v>19</v>
      </c>
      <c r="BC9" s="51"/>
      <c r="BD9" s="51"/>
      <c r="BE9" s="51"/>
      <c r="BF9" s="51"/>
      <c r="BG9" s="51"/>
      <c r="BH9" s="51"/>
      <c r="BI9" s="51"/>
      <c r="BJ9" s="3"/>
      <c r="BK9" s="3"/>
      <c r="BL9" s="52" t="s">
        <v>20</v>
      </c>
      <c r="BM9" s="53"/>
      <c r="BN9" s="54" t="s">
        <v>21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90.22</v>
      </c>
      <c r="Q10" s="46"/>
      <c r="R10" s="46"/>
      <c r="S10" s="46"/>
      <c r="T10" s="46"/>
      <c r="U10" s="46"/>
      <c r="V10" s="46"/>
      <c r="W10" s="46">
        <f>データ!Q6</f>
        <v>74.709999999999994</v>
      </c>
      <c r="X10" s="46"/>
      <c r="Y10" s="46"/>
      <c r="Z10" s="46"/>
      <c r="AA10" s="46"/>
      <c r="AB10" s="46"/>
      <c r="AC10" s="46"/>
      <c r="AD10" s="45">
        <f>データ!R6</f>
        <v>2530</v>
      </c>
      <c r="AE10" s="45"/>
      <c r="AF10" s="45"/>
      <c r="AG10" s="45"/>
      <c r="AH10" s="45"/>
      <c r="AI10" s="45"/>
      <c r="AJ10" s="45"/>
      <c r="AK10" s="2"/>
      <c r="AL10" s="45">
        <f>データ!V6</f>
        <v>16902</v>
      </c>
      <c r="AM10" s="45"/>
      <c r="AN10" s="45"/>
      <c r="AO10" s="45"/>
      <c r="AP10" s="45"/>
      <c r="AQ10" s="45"/>
      <c r="AR10" s="45"/>
      <c r="AS10" s="45"/>
      <c r="AT10" s="46">
        <f>データ!W6</f>
        <v>3.15</v>
      </c>
      <c r="AU10" s="46"/>
      <c r="AV10" s="46"/>
      <c r="AW10" s="46"/>
      <c r="AX10" s="46"/>
      <c r="AY10" s="46"/>
      <c r="AZ10" s="46"/>
      <c r="BA10" s="46"/>
      <c r="BB10" s="46">
        <f>データ!X6</f>
        <v>5365.71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22</v>
      </c>
      <c r="BM10" s="48"/>
      <c r="BN10" s="49" t="s">
        <v>23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120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121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119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44</v>
      </c>
      <c r="H86" s="12" t="str">
        <f>データ!BP6</f>
        <v>【669.11】</v>
      </c>
      <c r="I86" s="12" t="str">
        <f>データ!CA6</f>
        <v>【99.73】</v>
      </c>
      <c r="J86" s="12" t="str">
        <f>データ!CL6</f>
        <v>【134.98】</v>
      </c>
      <c r="K86" s="12" t="str">
        <f>データ!CW6</f>
        <v>【59.99】</v>
      </c>
      <c r="L86" s="12" t="str">
        <f>データ!DH6</f>
        <v>【95.72】</v>
      </c>
      <c r="M86" s="12" t="s">
        <v>44</v>
      </c>
      <c r="N86" s="12" t="s">
        <v>45</v>
      </c>
      <c r="O86" s="12" t="str">
        <f>データ!EO6</f>
        <v>【0.24】</v>
      </c>
    </row>
  </sheetData>
  <sheetProtection algorithmName="SHA-512" hashValue="lmny5TEExasbLAc+EdpqEUatymkqV+5o2RZfU4N4LwqegaNO3QJeeEOSGwiGpyJvsq6TTx9gUwIga4h2zh+tbw==" saltValue="GAfeV6NsPp61Ltqle7Npy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47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48</v>
      </c>
      <c r="B3" s="15" t="s">
        <v>49</v>
      </c>
      <c r="C3" s="15" t="s">
        <v>50</v>
      </c>
      <c r="D3" s="15" t="s">
        <v>51</v>
      </c>
      <c r="E3" s="15" t="s">
        <v>52</v>
      </c>
      <c r="F3" s="15" t="s">
        <v>53</v>
      </c>
      <c r="G3" s="15" t="s">
        <v>54</v>
      </c>
      <c r="H3" s="73" t="s">
        <v>55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56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57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58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59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60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61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62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63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64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65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66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67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68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69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70</v>
      </c>
      <c r="B5" s="17"/>
      <c r="C5" s="17"/>
      <c r="D5" s="17"/>
      <c r="E5" s="17"/>
      <c r="F5" s="17"/>
      <c r="G5" s="17"/>
      <c r="H5" s="18" t="s">
        <v>71</v>
      </c>
      <c r="I5" s="18" t="s">
        <v>72</v>
      </c>
      <c r="J5" s="18" t="s">
        <v>73</v>
      </c>
      <c r="K5" s="18" t="s">
        <v>74</v>
      </c>
      <c r="L5" s="18" t="s">
        <v>75</v>
      </c>
      <c r="M5" s="18" t="s">
        <v>5</v>
      </c>
      <c r="N5" s="18" t="s">
        <v>76</v>
      </c>
      <c r="O5" s="18" t="s">
        <v>77</v>
      </c>
      <c r="P5" s="18" t="s">
        <v>78</v>
      </c>
      <c r="Q5" s="18" t="s">
        <v>79</v>
      </c>
      <c r="R5" s="18" t="s">
        <v>80</v>
      </c>
      <c r="S5" s="18" t="s">
        <v>81</v>
      </c>
      <c r="T5" s="18" t="s">
        <v>82</v>
      </c>
      <c r="U5" s="18" t="s">
        <v>83</v>
      </c>
      <c r="V5" s="18" t="s">
        <v>84</v>
      </c>
      <c r="W5" s="18" t="s">
        <v>85</v>
      </c>
      <c r="X5" s="18" t="s">
        <v>86</v>
      </c>
      <c r="Y5" s="18" t="s">
        <v>87</v>
      </c>
      <c r="Z5" s="18" t="s">
        <v>88</v>
      </c>
      <c r="AA5" s="18" t="s">
        <v>89</v>
      </c>
      <c r="AB5" s="18" t="s">
        <v>90</v>
      </c>
      <c r="AC5" s="18" t="s">
        <v>91</v>
      </c>
      <c r="AD5" s="18" t="s">
        <v>92</v>
      </c>
      <c r="AE5" s="18" t="s">
        <v>93</v>
      </c>
      <c r="AF5" s="18" t="s">
        <v>94</v>
      </c>
      <c r="AG5" s="18" t="s">
        <v>95</v>
      </c>
      <c r="AH5" s="18" t="s">
        <v>96</v>
      </c>
      <c r="AI5" s="18" t="s">
        <v>31</v>
      </c>
      <c r="AJ5" s="18" t="s">
        <v>87</v>
      </c>
      <c r="AK5" s="18" t="s">
        <v>88</v>
      </c>
      <c r="AL5" s="18" t="s">
        <v>89</v>
      </c>
      <c r="AM5" s="18" t="s">
        <v>90</v>
      </c>
      <c r="AN5" s="18" t="s">
        <v>91</v>
      </c>
      <c r="AO5" s="18" t="s">
        <v>92</v>
      </c>
      <c r="AP5" s="18" t="s">
        <v>93</v>
      </c>
      <c r="AQ5" s="18" t="s">
        <v>94</v>
      </c>
      <c r="AR5" s="18" t="s">
        <v>95</v>
      </c>
      <c r="AS5" s="18" t="s">
        <v>96</v>
      </c>
      <c r="AT5" s="18" t="s">
        <v>97</v>
      </c>
      <c r="AU5" s="18" t="s">
        <v>87</v>
      </c>
      <c r="AV5" s="18" t="s">
        <v>88</v>
      </c>
      <c r="AW5" s="18" t="s">
        <v>89</v>
      </c>
      <c r="AX5" s="18" t="s">
        <v>90</v>
      </c>
      <c r="AY5" s="18" t="s">
        <v>91</v>
      </c>
      <c r="AZ5" s="18" t="s">
        <v>92</v>
      </c>
      <c r="BA5" s="18" t="s">
        <v>93</v>
      </c>
      <c r="BB5" s="18" t="s">
        <v>94</v>
      </c>
      <c r="BC5" s="18" t="s">
        <v>95</v>
      </c>
      <c r="BD5" s="18" t="s">
        <v>96</v>
      </c>
      <c r="BE5" s="18" t="s">
        <v>97</v>
      </c>
      <c r="BF5" s="18" t="s">
        <v>87</v>
      </c>
      <c r="BG5" s="18" t="s">
        <v>88</v>
      </c>
      <c r="BH5" s="18" t="s">
        <v>89</v>
      </c>
      <c r="BI5" s="18" t="s">
        <v>90</v>
      </c>
      <c r="BJ5" s="18" t="s">
        <v>91</v>
      </c>
      <c r="BK5" s="18" t="s">
        <v>92</v>
      </c>
      <c r="BL5" s="18" t="s">
        <v>93</v>
      </c>
      <c r="BM5" s="18" t="s">
        <v>94</v>
      </c>
      <c r="BN5" s="18" t="s">
        <v>95</v>
      </c>
      <c r="BO5" s="18" t="s">
        <v>96</v>
      </c>
      <c r="BP5" s="18" t="s">
        <v>97</v>
      </c>
      <c r="BQ5" s="18" t="s">
        <v>87</v>
      </c>
      <c r="BR5" s="18" t="s">
        <v>88</v>
      </c>
      <c r="BS5" s="18" t="s">
        <v>89</v>
      </c>
      <c r="BT5" s="18" t="s">
        <v>90</v>
      </c>
      <c r="BU5" s="18" t="s">
        <v>91</v>
      </c>
      <c r="BV5" s="18" t="s">
        <v>92</v>
      </c>
      <c r="BW5" s="18" t="s">
        <v>93</v>
      </c>
      <c r="BX5" s="18" t="s">
        <v>94</v>
      </c>
      <c r="BY5" s="18" t="s">
        <v>95</v>
      </c>
      <c r="BZ5" s="18" t="s">
        <v>96</v>
      </c>
      <c r="CA5" s="18" t="s">
        <v>97</v>
      </c>
      <c r="CB5" s="18" t="s">
        <v>87</v>
      </c>
      <c r="CC5" s="18" t="s">
        <v>88</v>
      </c>
      <c r="CD5" s="18" t="s">
        <v>89</v>
      </c>
      <c r="CE5" s="18" t="s">
        <v>90</v>
      </c>
      <c r="CF5" s="18" t="s">
        <v>91</v>
      </c>
      <c r="CG5" s="18" t="s">
        <v>92</v>
      </c>
      <c r="CH5" s="18" t="s">
        <v>93</v>
      </c>
      <c r="CI5" s="18" t="s">
        <v>94</v>
      </c>
      <c r="CJ5" s="18" t="s">
        <v>95</v>
      </c>
      <c r="CK5" s="18" t="s">
        <v>96</v>
      </c>
      <c r="CL5" s="18" t="s">
        <v>97</v>
      </c>
      <c r="CM5" s="18" t="s">
        <v>87</v>
      </c>
      <c r="CN5" s="18" t="s">
        <v>88</v>
      </c>
      <c r="CO5" s="18" t="s">
        <v>89</v>
      </c>
      <c r="CP5" s="18" t="s">
        <v>90</v>
      </c>
      <c r="CQ5" s="18" t="s">
        <v>91</v>
      </c>
      <c r="CR5" s="18" t="s">
        <v>92</v>
      </c>
      <c r="CS5" s="18" t="s">
        <v>93</v>
      </c>
      <c r="CT5" s="18" t="s">
        <v>94</v>
      </c>
      <c r="CU5" s="18" t="s">
        <v>95</v>
      </c>
      <c r="CV5" s="18" t="s">
        <v>96</v>
      </c>
      <c r="CW5" s="18" t="s">
        <v>97</v>
      </c>
      <c r="CX5" s="18" t="s">
        <v>87</v>
      </c>
      <c r="CY5" s="18" t="s">
        <v>88</v>
      </c>
      <c r="CZ5" s="18" t="s">
        <v>89</v>
      </c>
      <c r="DA5" s="18" t="s">
        <v>90</v>
      </c>
      <c r="DB5" s="18" t="s">
        <v>91</v>
      </c>
      <c r="DC5" s="18" t="s">
        <v>92</v>
      </c>
      <c r="DD5" s="18" t="s">
        <v>93</v>
      </c>
      <c r="DE5" s="18" t="s">
        <v>94</v>
      </c>
      <c r="DF5" s="18" t="s">
        <v>95</v>
      </c>
      <c r="DG5" s="18" t="s">
        <v>96</v>
      </c>
      <c r="DH5" s="18" t="s">
        <v>97</v>
      </c>
      <c r="DI5" s="18" t="s">
        <v>87</v>
      </c>
      <c r="DJ5" s="18" t="s">
        <v>88</v>
      </c>
      <c r="DK5" s="18" t="s">
        <v>89</v>
      </c>
      <c r="DL5" s="18" t="s">
        <v>90</v>
      </c>
      <c r="DM5" s="18" t="s">
        <v>91</v>
      </c>
      <c r="DN5" s="18" t="s">
        <v>92</v>
      </c>
      <c r="DO5" s="18" t="s">
        <v>93</v>
      </c>
      <c r="DP5" s="18" t="s">
        <v>94</v>
      </c>
      <c r="DQ5" s="18" t="s">
        <v>95</v>
      </c>
      <c r="DR5" s="18" t="s">
        <v>96</v>
      </c>
      <c r="DS5" s="18" t="s">
        <v>97</v>
      </c>
      <c r="DT5" s="18" t="s">
        <v>87</v>
      </c>
      <c r="DU5" s="18" t="s">
        <v>88</v>
      </c>
      <c r="DV5" s="18" t="s">
        <v>89</v>
      </c>
      <c r="DW5" s="18" t="s">
        <v>90</v>
      </c>
      <c r="DX5" s="18" t="s">
        <v>91</v>
      </c>
      <c r="DY5" s="18" t="s">
        <v>92</v>
      </c>
      <c r="DZ5" s="18" t="s">
        <v>93</v>
      </c>
      <c r="EA5" s="18" t="s">
        <v>94</v>
      </c>
      <c r="EB5" s="18" t="s">
        <v>95</v>
      </c>
      <c r="EC5" s="18" t="s">
        <v>96</v>
      </c>
      <c r="ED5" s="18" t="s">
        <v>97</v>
      </c>
      <c r="EE5" s="18" t="s">
        <v>87</v>
      </c>
      <c r="EF5" s="18" t="s">
        <v>88</v>
      </c>
      <c r="EG5" s="18" t="s">
        <v>89</v>
      </c>
      <c r="EH5" s="18" t="s">
        <v>90</v>
      </c>
      <c r="EI5" s="18" t="s">
        <v>91</v>
      </c>
      <c r="EJ5" s="18" t="s">
        <v>92</v>
      </c>
      <c r="EK5" s="18" t="s">
        <v>93</v>
      </c>
      <c r="EL5" s="18" t="s">
        <v>94</v>
      </c>
      <c r="EM5" s="18" t="s">
        <v>95</v>
      </c>
      <c r="EN5" s="18" t="s">
        <v>96</v>
      </c>
      <c r="EO5" s="18" t="s">
        <v>97</v>
      </c>
    </row>
    <row r="6" spans="1:145" s="22" customFormat="1" x14ac:dyDescent="0.15">
      <c r="A6" s="14" t="s">
        <v>98</v>
      </c>
      <c r="B6" s="19">
        <f>B7</f>
        <v>2021</v>
      </c>
      <c r="C6" s="19">
        <f t="shared" ref="C6:X6" si="3">C7</f>
        <v>273210</v>
      </c>
      <c r="D6" s="19">
        <f t="shared" si="3"/>
        <v>47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大阪府　豊能町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Cb1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90.22</v>
      </c>
      <c r="Q6" s="20">
        <f t="shared" si="3"/>
        <v>74.709999999999994</v>
      </c>
      <c r="R6" s="20">
        <f t="shared" si="3"/>
        <v>2530</v>
      </c>
      <c r="S6" s="20">
        <f t="shared" si="3"/>
        <v>18823</v>
      </c>
      <c r="T6" s="20">
        <f t="shared" si="3"/>
        <v>34.340000000000003</v>
      </c>
      <c r="U6" s="20">
        <f t="shared" si="3"/>
        <v>548.14</v>
      </c>
      <c r="V6" s="20">
        <f t="shared" si="3"/>
        <v>16902</v>
      </c>
      <c r="W6" s="20">
        <f t="shared" si="3"/>
        <v>3.15</v>
      </c>
      <c r="X6" s="20">
        <f t="shared" si="3"/>
        <v>5365.71</v>
      </c>
      <c r="Y6" s="21">
        <f>IF(Y7="",NA(),Y7)</f>
        <v>111.06</v>
      </c>
      <c r="Z6" s="21">
        <f t="shared" ref="Z6:AH6" si="4">IF(Z7="",NA(),Z7)</f>
        <v>111.53</v>
      </c>
      <c r="AA6" s="21">
        <f t="shared" si="4"/>
        <v>118.12</v>
      </c>
      <c r="AB6" s="21">
        <f t="shared" si="4"/>
        <v>121.24</v>
      </c>
      <c r="AC6" s="21">
        <f t="shared" si="4"/>
        <v>122.46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254.94</v>
      </c>
      <c r="BG6" s="21">
        <f t="shared" ref="BG6:BO6" si="7">IF(BG7="",NA(),BG7)</f>
        <v>270.17</v>
      </c>
      <c r="BH6" s="21">
        <f t="shared" si="7"/>
        <v>273.52999999999997</v>
      </c>
      <c r="BI6" s="21">
        <f t="shared" si="7"/>
        <v>244.21</v>
      </c>
      <c r="BJ6" s="21">
        <f t="shared" si="7"/>
        <v>243.21</v>
      </c>
      <c r="BK6" s="21">
        <f t="shared" si="7"/>
        <v>857.76</v>
      </c>
      <c r="BL6" s="21">
        <f t="shared" si="7"/>
        <v>978.87</v>
      </c>
      <c r="BM6" s="21">
        <f t="shared" si="7"/>
        <v>917.44</v>
      </c>
      <c r="BN6" s="21">
        <f t="shared" si="7"/>
        <v>856.88</v>
      </c>
      <c r="BO6" s="21">
        <f t="shared" si="7"/>
        <v>799.49</v>
      </c>
      <c r="BP6" s="20" t="str">
        <f>IF(BP7="","",IF(BP7="-","【-】","【"&amp;SUBSTITUTE(TEXT(BP7,"#,##0.00"),"-","△")&amp;"】"))</f>
        <v>【669.11】</v>
      </c>
      <c r="BQ6" s="21">
        <f>IF(BQ7="",NA(),BQ7)</f>
        <v>105.37</v>
      </c>
      <c r="BR6" s="21">
        <f t="shared" ref="BR6:BZ6" si="8">IF(BR7="",NA(),BR7)</f>
        <v>103.8</v>
      </c>
      <c r="BS6" s="21">
        <f t="shared" si="8"/>
        <v>109.17</v>
      </c>
      <c r="BT6" s="21">
        <f t="shared" si="8"/>
        <v>115.86</v>
      </c>
      <c r="BU6" s="21">
        <f t="shared" si="8"/>
        <v>113.97</v>
      </c>
      <c r="BV6" s="21">
        <f t="shared" si="8"/>
        <v>81.260000000000005</v>
      </c>
      <c r="BW6" s="21">
        <f t="shared" si="8"/>
        <v>85.9</v>
      </c>
      <c r="BX6" s="21">
        <f t="shared" si="8"/>
        <v>85.34</v>
      </c>
      <c r="BY6" s="21">
        <f t="shared" si="8"/>
        <v>89.01</v>
      </c>
      <c r="BZ6" s="21">
        <f t="shared" si="8"/>
        <v>89.09</v>
      </c>
      <c r="CA6" s="20" t="str">
        <f>IF(CA7="","",IF(CA7="-","【-】","【"&amp;SUBSTITUTE(TEXT(CA7,"#,##0.00"),"-","△")&amp;"】"))</f>
        <v>【99.73】</v>
      </c>
      <c r="CB6" s="21">
        <f>IF(CB7="",NA(),CB7)</f>
        <v>133.54</v>
      </c>
      <c r="CC6" s="21">
        <f t="shared" ref="CC6:CK6" si="9">IF(CC7="",NA(),CC7)</f>
        <v>132.69</v>
      </c>
      <c r="CD6" s="21">
        <f t="shared" si="9"/>
        <v>132.4</v>
      </c>
      <c r="CE6" s="21">
        <f t="shared" si="9"/>
        <v>133.63</v>
      </c>
      <c r="CF6" s="21">
        <f t="shared" si="9"/>
        <v>129.44</v>
      </c>
      <c r="CG6" s="21">
        <f t="shared" si="9"/>
        <v>151.16999999999999</v>
      </c>
      <c r="CH6" s="21">
        <f t="shared" si="9"/>
        <v>148.41999999999999</v>
      </c>
      <c r="CI6" s="21">
        <f t="shared" si="9"/>
        <v>149.27000000000001</v>
      </c>
      <c r="CJ6" s="21">
        <f t="shared" si="9"/>
        <v>147.08000000000001</v>
      </c>
      <c r="CK6" s="21">
        <f t="shared" si="9"/>
        <v>142.76</v>
      </c>
      <c r="CL6" s="20" t="str">
        <f>IF(CL7="","",IF(CL7="-","【-】","【"&amp;SUBSTITUTE(TEXT(CL7,"#,##0.00"),"-","△")&amp;"】"))</f>
        <v>【134.98】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58.13</v>
      </c>
      <c r="CS6" s="21">
        <f t="shared" si="10"/>
        <v>55.46</v>
      </c>
      <c r="CT6" s="21">
        <f t="shared" si="10"/>
        <v>55.73</v>
      </c>
      <c r="CU6" s="21">
        <f t="shared" si="10"/>
        <v>58.12</v>
      </c>
      <c r="CV6" s="21">
        <f t="shared" si="10"/>
        <v>58.14</v>
      </c>
      <c r="CW6" s="20" t="str">
        <f>IF(CW7="","",IF(CW7="-","【-】","【"&amp;SUBSTITUTE(TEXT(CW7,"#,##0.00"),"-","△")&amp;"】"))</f>
        <v>【59.99】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91.75</v>
      </c>
      <c r="DD6" s="21">
        <f t="shared" si="11"/>
        <v>92.45</v>
      </c>
      <c r="DE6" s="21">
        <f t="shared" si="11"/>
        <v>92.45</v>
      </c>
      <c r="DF6" s="21">
        <f t="shared" si="11"/>
        <v>92.55</v>
      </c>
      <c r="DG6" s="21">
        <f t="shared" si="11"/>
        <v>92.44</v>
      </c>
      <c r="DH6" s="20" t="str">
        <f>IF(DH7="","",IF(DH7="-","【-】","【"&amp;SUBSTITUTE(TEXT(DH7,"#,##0.00"),"-","△")&amp;"】"))</f>
        <v>【95.72】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>
        <f>IF(EE7="",NA(),EE7)</f>
        <v>0.17</v>
      </c>
      <c r="EF6" s="21">
        <f t="shared" ref="EF6:EN6" si="14">IF(EF7="",NA(),EF7)</f>
        <v>0.19</v>
      </c>
      <c r="EG6" s="20">
        <f t="shared" si="14"/>
        <v>0</v>
      </c>
      <c r="EH6" s="21">
        <f t="shared" si="14"/>
        <v>7.0000000000000007E-2</v>
      </c>
      <c r="EI6" s="20">
        <f t="shared" si="14"/>
        <v>0</v>
      </c>
      <c r="EJ6" s="21">
        <f t="shared" si="14"/>
        <v>0.89</v>
      </c>
      <c r="EK6" s="21">
        <f t="shared" si="14"/>
        <v>0.28999999999999998</v>
      </c>
      <c r="EL6" s="21">
        <f t="shared" si="14"/>
        <v>0.13</v>
      </c>
      <c r="EM6" s="21">
        <f t="shared" si="14"/>
        <v>0.19</v>
      </c>
      <c r="EN6" s="21">
        <f t="shared" si="14"/>
        <v>0.15</v>
      </c>
      <c r="EO6" s="20" t="str">
        <f>IF(EO7="","",IF(EO7="-","【-】","【"&amp;SUBSTITUTE(TEXT(EO7,"#,##0.00"),"-","△")&amp;"】"))</f>
        <v>【0.24】</v>
      </c>
    </row>
    <row r="7" spans="1:145" s="22" customFormat="1" x14ac:dyDescent="0.15">
      <c r="A7" s="14"/>
      <c r="B7" s="23">
        <v>2021</v>
      </c>
      <c r="C7" s="23">
        <v>273210</v>
      </c>
      <c r="D7" s="23">
        <v>47</v>
      </c>
      <c r="E7" s="23">
        <v>17</v>
      </c>
      <c r="F7" s="23">
        <v>1</v>
      </c>
      <c r="G7" s="23">
        <v>0</v>
      </c>
      <c r="H7" s="23" t="s">
        <v>99</v>
      </c>
      <c r="I7" s="23" t="s">
        <v>100</v>
      </c>
      <c r="J7" s="23" t="s">
        <v>101</v>
      </c>
      <c r="K7" s="23" t="s">
        <v>102</v>
      </c>
      <c r="L7" s="23" t="s">
        <v>103</v>
      </c>
      <c r="M7" s="23" t="s">
        <v>104</v>
      </c>
      <c r="N7" s="24" t="s">
        <v>105</v>
      </c>
      <c r="O7" s="24" t="s">
        <v>106</v>
      </c>
      <c r="P7" s="24">
        <v>90.22</v>
      </c>
      <c r="Q7" s="24">
        <v>74.709999999999994</v>
      </c>
      <c r="R7" s="24">
        <v>2530</v>
      </c>
      <c r="S7" s="24">
        <v>18823</v>
      </c>
      <c r="T7" s="24">
        <v>34.340000000000003</v>
      </c>
      <c r="U7" s="24">
        <v>548.14</v>
      </c>
      <c r="V7" s="24">
        <v>16902</v>
      </c>
      <c r="W7" s="24">
        <v>3.15</v>
      </c>
      <c r="X7" s="24">
        <v>5365.71</v>
      </c>
      <c r="Y7" s="24">
        <v>111.06</v>
      </c>
      <c r="Z7" s="24">
        <v>111.53</v>
      </c>
      <c r="AA7" s="24">
        <v>118.12</v>
      </c>
      <c r="AB7" s="24">
        <v>121.24</v>
      </c>
      <c r="AC7" s="24">
        <v>122.46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254.94</v>
      </c>
      <c r="BG7" s="24">
        <v>270.17</v>
      </c>
      <c r="BH7" s="24">
        <v>273.52999999999997</v>
      </c>
      <c r="BI7" s="24">
        <v>244.21</v>
      </c>
      <c r="BJ7" s="24">
        <v>243.21</v>
      </c>
      <c r="BK7" s="24">
        <v>857.76</v>
      </c>
      <c r="BL7" s="24">
        <v>978.87</v>
      </c>
      <c r="BM7" s="24">
        <v>917.44</v>
      </c>
      <c r="BN7" s="24">
        <v>856.88</v>
      </c>
      <c r="BO7" s="24">
        <v>799.49</v>
      </c>
      <c r="BP7" s="24">
        <v>669.11</v>
      </c>
      <c r="BQ7" s="24">
        <v>105.37</v>
      </c>
      <c r="BR7" s="24">
        <v>103.8</v>
      </c>
      <c r="BS7" s="24">
        <v>109.17</v>
      </c>
      <c r="BT7" s="24">
        <v>115.86</v>
      </c>
      <c r="BU7" s="24">
        <v>113.97</v>
      </c>
      <c r="BV7" s="24">
        <v>81.260000000000005</v>
      </c>
      <c r="BW7" s="24">
        <v>85.9</v>
      </c>
      <c r="BX7" s="24">
        <v>85.34</v>
      </c>
      <c r="BY7" s="24">
        <v>89.01</v>
      </c>
      <c r="BZ7" s="24">
        <v>89.09</v>
      </c>
      <c r="CA7" s="24">
        <v>99.73</v>
      </c>
      <c r="CB7" s="24">
        <v>133.54</v>
      </c>
      <c r="CC7" s="24">
        <v>132.69</v>
      </c>
      <c r="CD7" s="24">
        <v>132.4</v>
      </c>
      <c r="CE7" s="24">
        <v>133.63</v>
      </c>
      <c r="CF7" s="24">
        <v>129.44</v>
      </c>
      <c r="CG7" s="24">
        <v>151.16999999999999</v>
      </c>
      <c r="CH7" s="24">
        <v>148.41999999999999</v>
      </c>
      <c r="CI7" s="24">
        <v>149.27000000000001</v>
      </c>
      <c r="CJ7" s="24">
        <v>147.08000000000001</v>
      </c>
      <c r="CK7" s="24">
        <v>142.76</v>
      </c>
      <c r="CL7" s="24">
        <v>134.97999999999999</v>
      </c>
      <c r="CM7" s="24" t="s">
        <v>105</v>
      </c>
      <c r="CN7" s="24" t="s">
        <v>105</v>
      </c>
      <c r="CO7" s="24" t="s">
        <v>105</v>
      </c>
      <c r="CP7" s="24" t="s">
        <v>105</v>
      </c>
      <c r="CQ7" s="24" t="s">
        <v>105</v>
      </c>
      <c r="CR7" s="24">
        <v>58.13</v>
      </c>
      <c r="CS7" s="24">
        <v>55.46</v>
      </c>
      <c r="CT7" s="24">
        <v>55.73</v>
      </c>
      <c r="CU7" s="24">
        <v>58.12</v>
      </c>
      <c r="CV7" s="24">
        <v>58.14</v>
      </c>
      <c r="CW7" s="24">
        <v>59.99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91.75</v>
      </c>
      <c r="DD7" s="24">
        <v>92.45</v>
      </c>
      <c r="DE7" s="24">
        <v>92.45</v>
      </c>
      <c r="DF7" s="24">
        <v>92.55</v>
      </c>
      <c r="DG7" s="24">
        <v>92.44</v>
      </c>
      <c r="DH7" s="24">
        <v>95.72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0.17</v>
      </c>
      <c r="EF7" s="24">
        <v>0.19</v>
      </c>
      <c r="EG7" s="24">
        <v>0</v>
      </c>
      <c r="EH7" s="24">
        <v>7.0000000000000007E-2</v>
      </c>
      <c r="EI7" s="24">
        <v>0</v>
      </c>
      <c r="EJ7" s="24">
        <v>0.89</v>
      </c>
      <c r="EK7" s="24">
        <v>0.28999999999999998</v>
      </c>
      <c r="EL7" s="24">
        <v>0.13</v>
      </c>
      <c r="EM7" s="24">
        <v>0.19</v>
      </c>
      <c r="EN7" s="24">
        <v>0.15</v>
      </c>
      <c r="EO7" s="24">
        <v>0.24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107</v>
      </c>
      <c r="C9" s="26" t="s">
        <v>108</v>
      </c>
      <c r="D9" s="26" t="s">
        <v>109</v>
      </c>
      <c r="E9" s="26" t="s">
        <v>110</v>
      </c>
      <c r="F9" s="26" t="s">
        <v>111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49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112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113</v>
      </c>
    </row>
    <row r="13" spans="1:145" x14ac:dyDescent="0.15">
      <c r="B13" t="s">
        <v>114</v>
      </c>
      <c r="C13" t="s">
        <v>115</v>
      </c>
      <c r="D13" t="s">
        <v>116</v>
      </c>
      <c r="E13" t="s">
        <v>117</v>
      </c>
      <c r="F13" t="s">
        <v>116</v>
      </c>
      <c r="G13" t="s">
        <v>118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2023-01-24T06:02:08Z</cp:lastPrinted>
  <dcterms:created xsi:type="dcterms:W3CDTF">2023-01-12T23:53:43Z</dcterms:created>
  <dcterms:modified xsi:type="dcterms:W3CDTF">2023-02-28T00:14:05Z</dcterms:modified>
  <cp:category/>
</cp:coreProperties>
</file>