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1FfkBTbYBthXQt6l6Ai9paIUy1wnkV7MD4ZFwmky4CdlxyIwmsDXO1FpUEZfL80hrKewy8KHquxX2ef7ui/avg==" workbookSaltValue="Ue5TATG0Vg11NdLE9rKsvw==" workbookSpinCount="100000" lockStructure="1"/>
  <bookViews>
    <workbookView xWindow="-105" yWindow="-105" windowWidth="15435" windowHeight="9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<sst xmlns="http://schemas.openxmlformats.org/spreadsheetml/2006/main" count="281" uniqueCount="115">
  <si>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</si>
  <si>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</si>
  <si>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</si>
  <si>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</si>
  <si>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</si>
  <si>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</si>
  <si>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</si>
  <si>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</si>
  <si>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</si>
  <si>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</si>
  <si>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</si>
  <si>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</si>
  <si>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</si>
  <si>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</si>
  <si>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</si>
  <si>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</si>
  <si>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</si>
  <si>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</si>
  <si>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</si>
  <si>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</si>
  <si>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</si>
  <si>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</si>
  <si>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</si>
  <si>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</si>
  <si>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</si>
  <si>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</si>
  <si>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</si>
  <si>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</si>
  <si>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</si>
  <si>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</si>
  <si>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</si>
  <si>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</si>
  <si>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</si>
  <si>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</si>
  <si>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</si>
  <si>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</si>
  <si>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</si>
  <si>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</si>
  <si>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</si>
  <si>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</si>
  <si>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</si>
  <si>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</si>
  <si>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</si>
  <si>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</si>
  <si>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</si>
  <si>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</si>
  <si>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</si>
  <si>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</si>
  <si>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</si>
  <si>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</si>
  <si>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</si>
  <si>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</si>
  <si>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</si>
  <si>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</si>
  <si>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</si>
  <si>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</si>
  <si>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</si>
  <si>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</si>
  <si>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</si>
  <si>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</si>
  <si>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</si>
  <si>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</si>
  <si>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</si>
  <si>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</si>
  <si>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</si>
  <si>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</si>
  <si>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</si>
  <si>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</si>
  <si>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</si>
  <si>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</si>
  <si>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</si>
  <si>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</si>
  <si>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</si>
  <si>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</si>
  <si>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</si>
  <si>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</si>
  <si>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</si>
  <si>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</si>
  <si>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</si>
  <si>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</si>
  <si>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</si>
  <si>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</si>
  <si>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</si>
  <si>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</si>
  <si>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</si>
  <si>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</si>
  <si>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</si>
  <si>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</si>
  <si>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</si>
  <si>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</si>
  <si>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</si>
  <si>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</si>
  <si>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</si>
  <si>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</si>
  <si>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</si>
  <si>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</si>
  <si>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</si>
  <si>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</si>
  <si>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</si>
  <si>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</si>
  <si>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</si>
  <si>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</si>
  <si>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</si>
  <si>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</si>
  <si>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</si>
  <si>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</si>
  <si>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</si>
  <si>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</si>
  <si>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</si>
  <si>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</si>
  <si>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</si>
  <si>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</si>
  <si>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平成24年度から平成27年度まで山崎ポンプ場の雨水関係設備について長寿命化及び更新工事を実施し、平成30年度にストックマネジメント計画を作成しました。
　また、管渠につきましては、耐震診断した結果、修繕の必要はありませんでした。
　①有形固定資産減価償却率、②管渠老朽化率、③管渠改善率が、類似団体平均値と比較して低いのは、管渠等の下水道事業施設が更新時期に到達していないためです。</t>
    <phoneticPr fontId="4"/>
  </si>
  <si>
    <t>　平成23年1月検針分から下水道使用料の改定を行い、経費回収率もおおむね70％を超えるようになり、令和3年度は100％になりました。
　現在は建設後50年を超える管渠は無いものの、1年後には約0.8％、10年後には約4.0％の管渠が建設後50年を超えることから、老朽化対策が必要になります。
　令和2年度に下水道事業経営戦略を策定しました。下水道事業の財政状況を注視し、企業債の発行抑制や経費削減に努めます。</t>
    <phoneticPr fontId="4"/>
  </si>
  <si>
    <t>　令和元年度から消費税及び地方消費税を10％外税で転嫁しています。
　③流動比率は、令和3年度57.47％と、100％を下回っていて1年以内に支払うべき債務に対して支払い可能な現金等が不足していることになりますが、流動負債には企業債が含まれており、返済の原資として使用料や繰入金から得ることを予定しているので、負債超過という状態ではありません。
　④企業債残高対事業規模比率は、673.03％で、類似団体平均値498.02％と比較して、企業債残高が約1.35倍あるということになります。近年の集中豪雨に対応するため、雨水整備事業を積極的に行っていることが原因の一つです。ただし、雨水の企業債は、一般会計からの繰入金を財源として支払われるので、下水道事業（汚水）としての企業債残高が類似団体と比較して特に多いという状態ではありません。⑤経費回収率の85.95％→100.00％に増加、⑥汚水処理原価の137.91％→124.00％に減少の主な原因は、令和2年度に下水道事業経営戦略を策定し、令和3年度は、特記すべき経常支出がなかったことが原因です。経費回収率、汚水処理原価は、類似団体と比較して特に多いという状態ではありません。
　①経常収支比率、⑧水洗化率は、類似団体平均値並みであります。</t>
    <rPh sb="388" eb="390">
      <t>ゾウカ</t>
    </rPh>
    <rPh sb="415" eb="417">
      <t>ゲンショウ</t>
    </rPh>
    <rPh sb="440" eb="442">
      <t>サクテイ</t>
    </rPh>
    <rPh sb="444" eb="446">
      <t>レイワ</t>
    </rPh>
    <rPh sb="447" eb="449">
      <t>ネンド</t>
    </rPh>
    <rPh sb="451" eb="453">
      <t>トッキ</t>
    </rPh>
    <rPh sb="456" eb="458">
      <t>ケイジョウ</t>
    </rPh>
    <rPh sb="458" eb="460">
      <t>シシュツ</t>
    </rPh>
    <rPh sb="468" eb="470">
      <t>ゲンイン</t>
    </rPh>
    <rPh sb="473" eb="475">
      <t>ケイヒ</t>
    </rPh>
    <rPh sb="475" eb="477">
      <t>カイシュウ</t>
    </rPh>
    <rPh sb="477" eb="478">
      <t>リツ</t>
    </rPh>
    <rPh sb="479" eb="481">
      <t>オスイ</t>
    </rPh>
    <rPh sb="481" eb="483">
      <t>ショリ</t>
    </rPh>
    <rPh sb="483" eb="485">
      <t>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</si>
</sst>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FC-4583-8A5A-DF50B540EF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0.02</c:v>
                </c:pt>
                <c:pt idx="4">
                  <c:v>0.11</c:v>
                </c:pt>
              </c:numCache>
            </c:numRef>
          </c:val>
          <c:smooth val="0"/>
          <c:extLst>
            <c:ext xmlns:c16="http://schemas.microsoft.com/office/drawing/2014/chart" uri="{C3380CC4-5D6E-409C-BE32-E72D297353CC}">
              <c16:uniqueId val="{00000001-0DFC-4583-8A5A-DF50B540EF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1-4EA9-B36B-5C4E2B7A41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01-4EA9-B36B-5C4E2B7A41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98.95</c:v>
                </c:pt>
                <c:pt idx="3">
                  <c:v>98.98</c:v>
                </c:pt>
                <c:pt idx="4">
                  <c:v>98.56</c:v>
                </c:pt>
              </c:numCache>
            </c:numRef>
          </c:val>
          <c:extLst>
            <c:ext xmlns:c16="http://schemas.microsoft.com/office/drawing/2014/chart" uri="{C3380CC4-5D6E-409C-BE32-E72D297353CC}">
              <c16:uniqueId val="{00000000-E9D8-4B76-B182-5CFBC4B1953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96.8</c:v>
                </c:pt>
                <c:pt idx="3">
                  <c:v>97.53</c:v>
                </c:pt>
                <c:pt idx="4">
                  <c:v>98.14</c:v>
                </c:pt>
              </c:numCache>
            </c:numRef>
          </c:val>
          <c:smooth val="0"/>
          <c:extLst>
            <c:ext xmlns:c16="http://schemas.microsoft.com/office/drawing/2014/chart" uri="{C3380CC4-5D6E-409C-BE32-E72D297353CC}">
              <c16:uniqueId val="{00000001-E9D8-4B76-B182-5CFBC4B1953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100.44</c:v>
                </c:pt>
                <c:pt idx="3">
                  <c:v>106.29</c:v>
                </c:pt>
                <c:pt idx="4">
                  <c:v>115.07</c:v>
                </c:pt>
              </c:numCache>
            </c:numRef>
          </c:val>
          <c:extLst>
            <c:ext xmlns:c16="http://schemas.microsoft.com/office/drawing/2014/chart" uri="{C3380CC4-5D6E-409C-BE32-E72D297353CC}">
              <c16:uniqueId val="{00000000-6840-4119-8B73-56C95AC3CF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104.85</c:v>
                </c:pt>
                <c:pt idx="3">
                  <c:v>107.21</c:v>
                </c:pt>
                <c:pt idx="4">
                  <c:v>108.18</c:v>
                </c:pt>
              </c:numCache>
            </c:numRef>
          </c:val>
          <c:smooth val="0"/>
          <c:extLst>
            <c:ext xmlns:c16="http://schemas.microsoft.com/office/drawing/2014/chart" uri="{C3380CC4-5D6E-409C-BE32-E72D297353CC}">
              <c16:uniqueId val="{00000001-6840-4119-8B73-56C95AC3CF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3.26</c:v>
                </c:pt>
                <c:pt idx="3">
                  <c:v>6.32</c:v>
                </c:pt>
                <c:pt idx="4">
                  <c:v>9.24</c:v>
                </c:pt>
              </c:numCache>
            </c:numRef>
          </c:val>
          <c:extLst>
            <c:ext xmlns:c16="http://schemas.microsoft.com/office/drawing/2014/chart" uri="{C3380CC4-5D6E-409C-BE32-E72D297353CC}">
              <c16:uniqueId val="{00000000-035D-438D-8B9A-6F3477CB22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14.72</c:v>
                </c:pt>
                <c:pt idx="3">
                  <c:v>11.11</c:v>
                </c:pt>
                <c:pt idx="4">
                  <c:v>23.49</c:v>
                </c:pt>
              </c:numCache>
            </c:numRef>
          </c:val>
          <c:smooth val="0"/>
          <c:extLst>
            <c:ext xmlns:c16="http://schemas.microsoft.com/office/drawing/2014/chart" uri="{C3380CC4-5D6E-409C-BE32-E72D297353CC}">
              <c16:uniqueId val="{00000001-035D-438D-8B9A-6F3477CB22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D0-4C60-A298-867CF9C1AF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1.01</c:v>
                </c:pt>
                <c:pt idx="3">
                  <c:v>1.6</c:v>
                </c:pt>
                <c:pt idx="4">
                  <c:v>8.67</c:v>
                </c:pt>
              </c:numCache>
            </c:numRef>
          </c:val>
          <c:smooth val="0"/>
          <c:extLst>
            <c:ext xmlns:c16="http://schemas.microsoft.com/office/drawing/2014/chart" uri="{C3380CC4-5D6E-409C-BE32-E72D297353CC}">
              <c16:uniqueId val="{00000001-0FD0-4C60-A298-867CF9C1AF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926-4BCD-9402-0A48FFF0B9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c:v>1.31</c:v>
                </c:pt>
                <c:pt idx="4">
                  <c:v>3.66</c:v>
                </c:pt>
              </c:numCache>
            </c:numRef>
          </c:val>
          <c:smooth val="0"/>
          <c:extLst>
            <c:ext xmlns:c16="http://schemas.microsoft.com/office/drawing/2014/chart" uri="{C3380CC4-5D6E-409C-BE32-E72D297353CC}">
              <c16:uniqueId val="{00000001-D926-4BCD-9402-0A48FFF0B9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52.12</c:v>
                </c:pt>
                <c:pt idx="3">
                  <c:v>54.55</c:v>
                </c:pt>
                <c:pt idx="4">
                  <c:v>57.47</c:v>
                </c:pt>
              </c:numCache>
            </c:numRef>
          </c:val>
          <c:extLst>
            <c:ext xmlns:c16="http://schemas.microsoft.com/office/drawing/2014/chart" uri="{C3380CC4-5D6E-409C-BE32-E72D297353CC}">
              <c16:uniqueId val="{00000000-28FC-47FA-96E7-56F0F1256E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53.32</c:v>
                </c:pt>
                <c:pt idx="3">
                  <c:v>78.55</c:v>
                </c:pt>
                <c:pt idx="4">
                  <c:v>105.97</c:v>
                </c:pt>
              </c:numCache>
            </c:numRef>
          </c:val>
          <c:smooth val="0"/>
          <c:extLst>
            <c:ext xmlns:c16="http://schemas.microsoft.com/office/drawing/2014/chart" uri="{C3380CC4-5D6E-409C-BE32-E72D297353CC}">
              <c16:uniqueId val="{00000001-28FC-47FA-96E7-56F0F1256E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1159.8</c:v>
                </c:pt>
                <c:pt idx="3">
                  <c:v>941.7</c:v>
                </c:pt>
                <c:pt idx="4">
                  <c:v>673.03</c:v>
                </c:pt>
              </c:numCache>
            </c:numRef>
          </c:val>
          <c:extLst>
            <c:ext xmlns:c16="http://schemas.microsoft.com/office/drawing/2014/chart" uri="{C3380CC4-5D6E-409C-BE32-E72D297353CC}">
              <c16:uniqueId val="{00000000-F5E3-4E23-97D8-3DD9C2F4EA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719.63</c:v>
                </c:pt>
                <c:pt idx="3">
                  <c:v>479.51</c:v>
                </c:pt>
                <c:pt idx="4">
                  <c:v>498.02</c:v>
                </c:pt>
              </c:numCache>
            </c:numRef>
          </c:val>
          <c:smooth val="0"/>
          <c:extLst>
            <c:ext xmlns:c16="http://schemas.microsoft.com/office/drawing/2014/chart" uri="{C3380CC4-5D6E-409C-BE32-E72D297353CC}">
              <c16:uniqueId val="{00000001-F5E3-4E23-97D8-3DD9C2F4EA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91.27</c:v>
                </c:pt>
                <c:pt idx="3">
                  <c:v>85.95</c:v>
                </c:pt>
                <c:pt idx="4">
                  <c:v>100</c:v>
                </c:pt>
              </c:numCache>
            </c:numRef>
          </c:val>
          <c:extLst>
            <c:ext xmlns:c16="http://schemas.microsoft.com/office/drawing/2014/chart" uri="{C3380CC4-5D6E-409C-BE32-E72D297353CC}">
              <c16:uniqueId val="{00000000-B556-4071-AE36-8585D7CA31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97.9</c:v>
                </c:pt>
                <c:pt idx="3">
                  <c:v>97.75</c:v>
                </c:pt>
                <c:pt idx="4">
                  <c:v>98.23</c:v>
                </c:pt>
              </c:numCache>
            </c:numRef>
          </c:val>
          <c:smooth val="0"/>
          <c:extLst>
            <c:ext xmlns:c16="http://schemas.microsoft.com/office/drawing/2014/chart" uri="{C3380CC4-5D6E-409C-BE32-E72D297353CC}">
              <c16:uniqueId val="{00000001-B556-4071-AE36-8585D7CA31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127.12</c:v>
                </c:pt>
                <c:pt idx="3">
                  <c:v>137.91</c:v>
                </c:pt>
                <c:pt idx="4">
                  <c:v>124</c:v>
                </c:pt>
              </c:numCache>
            </c:numRef>
          </c:val>
          <c:extLst>
            <c:ext xmlns:c16="http://schemas.microsoft.com/office/drawing/2014/chart" uri="{C3380CC4-5D6E-409C-BE32-E72D297353CC}">
              <c16:uniqueId val="{00000000-87D5-4886-96C7-0DE7A7EACE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112.77</c:v>
                </c:pt>
                <c:pt idx="3">
                  <c:v>105.3</c:v>
                </c:pt>
                <c:pt idx="4">
                  <c:v>100.56</c:v>
                </c:pt>
              </c:numCache>
            </c:numRef>
          </c:val>
          <c:smooth val="0"/>
          <c:extLst>
            <c:ext xmlns:c16="http://schemas.microsoft.com/office/drawing/2014/chart" uri="{C3380CC4-5D6E-409C-BE32-E72D297353CC}">
              <c16:uniqueId val="{00000001-87D5-4886-96C7-0DE7A7EACE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島本町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Ba</v>
      </c>
      <c r="X8" s="40"/>
      <c r="Y8" s="40"/>
      <c r="Z8" s="40"/>
      <c r="AA8" s="40"/>
      <c r="AB8" s="40"/>
      <c r="AC8" s="40"/>
      <c r="AD8" s="41" t="str">
        <f>データ!$M$6</f>
        <v>非設置</v>
      </c>
      <c r="AE8" s="41"/>
      <c r="AF8" s="41"/>
      <c r="AG8" s="41"/>
      <c r="AH8" s="41"/>
      <c r="AI8" s="41"/>
      <c r="AJ8" s="41"/>
      <c r="AK8" s="3"/>
      <c r="AL8" s="42">
        <f>データ!S6</f>
        <v>31899</v>
      </c>
      <c r="AM8" s="42"/>
      <c r="AN8" s="42"/>
      <c r="AO8" s="42"/>
      <c r="AP8" s="42"/>
      <c r="AQ8" s="42"/>
      <c r="AR8" s="42"/>
      <c r="AS8" s="42"/>
      <c r="AT8" s="35">
        <f>データ!T6</f>
        <v>16.809999999999999</v>
      </c>
      <c r="AU8" s="35"/>
      <c r="AV8" s="35"/>
      <c r="AW8" s="35"/>
      <c r="AX8" s="35"/>
      <c r="AY8" s="35"/>
      <c r="AZ8" s="35"/>
      <c r="BA8" s="35"/>
      <c r="BB8" s="35">
        <f>データ!U6</f>
        <v>1897.62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60.09</v>
      </c>
      <c r="J10" s="35"/>
      <c r="K10" s="35"/>
      <c r="L10" s="35"/>
      <c r="M10" s="35"/>
      <c r="N10" s="35"/>
      <c r="O10" s="35"/>
      <c r="P10" s="35">
        <f>データ!P6</f>
        <v>95.96</v>
      </c>
      <c r="Q10" s="35"/>
      <c r="R10" s="35"/>
      <c r="S10" s="35"/>
      <c r="T10" s="35"/>
      <c r="U10" s="35"/>
      <c r="V10" s="35"/>
      <c r="W10" s="35">
        <f>データ!Q6</f>
        <v>100</v>
      </c>
      <c r="X10" s="35"/>
      <c r="Y10" s="35"/>
      <c r="Z10" s="35"/>
      <c r="AA10" s="35"/>
      <c r="AB10" s="35"/>
      <c r="AC10" s="35"/>
      <c r="AD10" s="42">
        <f>データ!R6</f>
        <v>2024</v>
      </c>
      <c r="AE10" s="42"/>
      <c r="AF10" s="42"/>
      <c r="AG10" s="42"/>
      <c r="AH10" s="42"/>
      <c r="AI10" s="42"/>
      <c r="AJ10" s="42"/>
      <c r="AK10" s="2"/>
      <c r="AL10" s="42">
        <f>データ!V6</f>
        <v>30535</v>
      </c>
      <c r="AM10" s="42"/>
      <c r="AN10" s="42"/>
      <c r="AO10" s="42"/>
      <c r="AP10" s="42"/>
      <c r="AQ10" s="42"/>
      <c r="AR10" s="42"/>
      <c r="AS10" s="42"/>
      <c r="AT10" s="35">
        <f>データ!W6</f>
        <v>2.97</v>
      </c>
      <c r="AU10" s="35"/>
      <c r="AV10" s="35"/>
      <c r="AW10" s="35"/>
      <c r="AX10" s="35"/>
      <c r="AY10" s="35"/>
      <c r="AZ10" s="35"/>
      <c r="BA10" s="35"/>
      <c r="BB10" s="35">
        <f>データ!X6</f>
        <v>10281.14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7Wv3MqvcKMTUWmFHn/ch9rAmmo7N90VxuHx+QJURe+vgb0ylIW/bcKvmnRc3I0OQWkqj0KLUXrxUs60mYy6hw==" saltValue="1vtdPCzlY+GeXNFmQWX8U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273015</v>
      </c>
      <c r="D6" s="19">
        <f t="shared" si="3"/>
        <v>46</v>
      </c>
      <c r="E6" s="19">
        <f t="shared" si="3"/>
        <v>17</v>
      </c>
      <c r="F6" s="19">
        <f t="shared" si="3"/>
        <v>1</v>
      </c>
      <c r="G6" s="19">
        <f t="shared" si="3"/>
        <v>0</v>
      </c>
      <c r="H6" s="19" t="str">
        <f t="shared" si="3"/>
        <v>大阪府　島本町</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60.09</v>
      </c>
      <c r="P6" s="20">
        <f t="shared" si="3"/>
        <v>95.96</v>
      </c>
      <c r="Q6" s="20">
        <f t="shared" si="3"/>
        <v>100</v>
      </c>
      <c r="R6" s="20">
        <f t="shared" si="3"/>
        <v>2024</v>
      </c>
      <c r="S6" s="20">
        <f t="shared" si="3"/>
        <v>31899</v>
      </c>
      <c r="T6" s="20">
        <f t="shared" si="3"/>
        <v>16.809999999999999</v>
      </c>
      <c r="U6" s="20">
        <f t="shared" si="3"/>
        <v>1897.62</v>
      </c>
      <c r="V6" s="20">
        <f t="shared" si="3"/>
        <v>30535</v>
      </c>
      <c r="W6" s="20">
        <f t="shared" si="3"/>
        <v>2.97</v>
      </c>
      <c r="X6" s="20">
        <f t="shared" si="3"/>
        <v>10281.14</v>
      </c>
      <c r="Y6" s="21" t="str">
        <f>IF(Y7="",NA(),Y7)</f>
        <v>-</v>
      </c>
      <c r="Z6" s="21" t="str">
        <f t="shared" ref="Z6:AH6" si="4">IF(Z7="",NA(),Z7)</f>
        <v>-</v>
      </c>
      <c r="AA6" s="21">
        <f t="shared" si="4"/>
        <v>100.44</v>
      </c>
      <c r="AB6" s="21">
        <f t="shared" si="4"/>
        <v>106.29</v>
      </c>
      <c r="AC6" s="21">
        <f t="shared" si="4"/>
        <v>115.07</v>
      </c>
      <c r="AD6" s="21" t="str">
        <f t="shared" si="4"/>
        <v>-</v>
      </c>
      <c r="AE6" s="21" t="str">
        <f t="shared" si="4"/>
        <v>-</v>
      </c>
      <c r="AF6" s="21">
        <f t="shared" si="4"/>
        <v>104.85</v>
      </c>
      <c r="AG6" s="21">
        <f t="shared" si="4"/>
        <v>107.21</v>
      </c>
      <c r="AH6" s="21">
        <f t="shared" si="4"/>
        <v>108.18</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1">
        <f t="shared" si="5"/>
        <v>1.31</v>
      </c>
      <c r="AS6" s="21">
        <f t="shared" si="5"/>
        <v>3.66</v>
      </c>
      <c r="AT6" s="20" t="str">
        <f>IF(AT7="","",IF(AT7="-","【-】","【"&amp;SUBSTITUTE(TEXT(AT7,"#,##0.00"),"-","△")&amp;"】"))</f>
        <v>【3.09】</v>
      </c>
      <c r="AU6" s="21" t="str">
        <f>IF(AU7="",NA(),AU7)</f>
        <v>-</v>
      </c>
      <c r="AV6" s="21" t="str">
        <f t="shared" ref="AV6:BD6" si="6">IF(AV7="",NA(),AV7)</f>
        <v>-</v>
      </c>
      <c r="AW6" s="21">
        <f t="shared" si="6"/>
        <v>52.12</v>
      </c>
      <c r="AX6" s="21">
        <f t="shared" si="6"/>
        <v>54.55</v>
      </c>
      <c r="AY6" s="21">
        <f t="shared" si="6"/>
        <v>57.47</v>
      </c>
      <c r="AZ6" s="21" t="str">
        <f t="shared" si="6"/>
        <v>-</v>
      </c>
      <c r="BA6" s="21" t="str">
        <f t="shared" si="6"/>
        <v>-</v>
      </c>
      <c r="BB6" s="21">
        <f t="shared" si="6"/>
        <v>53.32</v>
      </c>
      <c r="BC6" s="21">
        <f t="shared" si="6"/>
        <v>78.55</v>
      </c>
      <c r="BD6" s="21">
        <f t="shared" si="6"/>
        <v>105.97</v>
      </c>
      <c r="BE6" s="20" t="str">
        <f>IF(BE7="","",IF(BE7="-","【-】","【"&amp;SUBSTITUTE(TEXT(BE7,"#,##0.00"),"-","△")&amp;"】"))</f>
        <v>【71.39】</v>
      </c>
      <c r="BF6" s="21" t="str">
        <f>IF(BF7="",NA(),BF7)</f>
        <v>-</v>
      </c>
      <c r="BG6" s="21" t="str">
        <f t="shared" ref="BG6:BO6" si="7">IF(BG7="",NA(),BG7)</f>
        <v>-</v>
      </c>
      <c r="BH6" s="21">
        <f t="shared" si="7"/>
        <v>1159.8</v>
      </c>
      <c r="BI6" s="21">
        <f t="shared" si="7"/>
        <v>941.7</v>
      </c>
      <c r="BJ6" s="21">
        <f t="shared" si="7"/>
        <v>673.03</v>
      </c>
      <c r="BK6" s="21" t="str">
        <f t="shared" si="7"/>
        <v>-</v>
      </c>
      <c r="BL6" s="21" t="str">
        <f t="shared" si="7"/>
        <v>-</v>
      </c>
      <c r="BM6" s="21">
        <f t="shared" si="7"/>
        <v>719.63</v>
      </c>
      <c r="BN6" s="21">
        <f t="shared" si="7"/>
        <v>479.51</v>
      </c>
      <c r="BO6" s="21">
        <f t="shared" si="7"/>
        <v>498.02</v>
      </c>
      <c r="BP6" s="20" t="str">
        <f>IF(BP7="","",IF(BP7="-","【-】","【"&amp;SUBSTITUTE(TEXT(BP7,"#,##0.00"),"-","△")&amp;"】"))</f>
        <v>【669.11】</v>
      </c>
      <c r="BQ6" s="21" t="str">
        <f>IF(BQ7="",NA(),BQ7)</f>
        <v>-</v>
      </c>
      <c r="BR6" s="21" t="str">
        <f t="shared" ref="BR6:BZ6" si="8">IF(BR7="",NA(),BR7)</f>
        <v>-</v>
      </c>
      <c r="BS6" s="21">
        <f t="shared" si="8"/>
        <v>91.27</v>
      </c>
      <c r="BT6" s="21">
        <f t="shared" si="8"/>
        <v>85.95</v>
      </c>
      <c r="BU6" s="21">
        <f t="shared" si="8"/>
        <v>100</v>
      </c>
      <c r="BV6" s="21" t="str">
        <f t="shared" si="8"/>
        <v>-</v>
      </c>
      <c r="BW6" s="21" t="str">
        <f t="shared" si="8"/>
        <v>-</v>
      </c>
      <c r="BX6" s="21">
        <f t="shared" si="8"/>
        <v>97.9</v>
      </c>
      <c r="BY6" s="21">
        <f t="shared" si="8"/>
        <v>97.75</v>
      </c>
      <c r="BZ6" s="21">
        <f t="shared" si="8"/>
        <v>98.23</v>
      </c>
      <c r="CA6" s="20" t="str">
        <f>IF(CA7="","",IF(CA7="-","【-】","【"&amp;SUBSTITUTE(TEXT(CA7,"#,##0.00"),"-","△")&amp;"】"))</f>
        <v>【99.73】</v>
      </c>
      <c r="CB6" s="21" t="str">
        <f>IF(CB7="",NA(),CB7)</f>
        <v>-</v>
      </c>
      <c r="CC6" s="21" t="str">
        <f t="shared" ref="CC6:CK6" si="9">IF(CC7="",NA(),CC7)</f>
        <v>-</v>
      </c>
      <c r="CD6" s="21">
        <f t="shared" si="9"/>
        <v>127.12</v>
      </c>
      <c r="CE6" s="21">
        <f t="shared" si="9"/>
        <v>137.91</v>
      </c>
      <c r="CF6" s="21">
        <f t="shared" si="9"/>
        <v>124</v>
      </c>
      <c r="CG6" s="21" t="str">
        <f t="shared" si="9"/>
        <v>-</v>
      </c>
      <c r="CH6" s="21" t="str">
        <f t="shared" si="9"/>
        <v>-</v>
      </c>
      <c r="CI6" s="21">
        <f t="shared" si="9"/>
        <v>112.77</v>
      </c>
      <c r="CJ6" s="21">
        <f t="shared" si="9"/>
        <v>105.3</v>
      </c>
      <c r="CK6" s="21">
        <f t="shared" si="9"/>
        <v>100.56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【59.99】</v>
      </c>
      <c r="CX6" s="21" t="str">
        <f>IF(CX7="",NA(),CX7)</f>
        <v>-</v>
      </c>
      <c r="CY6" s="21" t="str">
        <f t="shared" ref="CY6:DG6" si="11">IF(CY7="",NA(),CY7)</f>
        <v>-</v>
      </c>
      <c r="CZ6" s="21">
        <f t="shared" si="11"/>
        <v>98.95</v>
      </c>
      <c r="DA6" s="21">
        <f t="shared" si="11"/>
        <v>98.98</v>
      </c>
      <c r="DB6" s="21">
        <f t="shared" si="11"/>
        <v>98.56</v>
      </c>
      <c r="DC6" s="21" t="str">
        <f t="shared" si="11"/>
        <v>-</v>
      </c>
      <c r="DD6" s="21" t="str">
        <f t="shared" si="11"/>
        <v>-</v>
      </c>
      <c r="DE6" s="21">
        <f t="shared" si="11"/>
        <v>96.8</v>
      </c>
      <c r="DF6" s="21">
        <f t="shared" si="11"/>
        <v>97.53</v>
      </c>
      <c r="DG6" s="21">
        <f t="shared" si="11"/>
        <v>98.14</v>
      </c>
      <c r="DH6" s="20" t="str">
        <f>IF(DH7="","",IF(DH7="-","【-】","【"&amp;SUBSTITUTE(TEXT(DH7,"#,##0.00"),"-","△")&amp;"】"))</f>
        <v>【95.72】</v>
      </c>
      <c r="DI6" s="21" t="str">
        <f>IF(DI7="",NA(),DI7)</f>
        <v>-</v>
      </c>
      <c r="DJ6" s="21" t="str">
        <f t="shared" ref="DJ6:DR6" si="12">IF(DJ7="",NA(),DJ7)</f>
        <v>-</v>
      </c>
      <c r="DK6" s="21">
        <f t="shared" si="12"/>
        <v>3.26</v>
      </c>
      <c r="DL6" s="21">
        <f t="shared" si="12"/>
        <v>6.32</v>
      </c>
      <c r="DM6" s="21">
        <f t="shared" si="12"/>
        <v>9.24</v>
      </c>
      <c r="DN6" s="21" t="str">
        <f t="shared" si="12"/>
        <v>-</v>
      </c>
      <c r="DO6" s="21" t="str">
        <f t="shared" si="12"/>
        <v>-</v>
      </c>
      <c r="DP6" s="21">
        <f t="shared" si="12"/>
        <v>14.72</v>
      </c>
      <c r="DQ6" s="21">
        <f t="shared" si="12"/>
        <v>11.11</v>
      </c>
      <c r="DR6" s="21">
        <f t="shared" si="12"/>
        <v>23.49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1.01</v>
      </c>
      <c r="EB6" s="21">
        <f t="shared" si="13"/>
        <v>1.6</v>
      </c>
      <c r="EC6" s="21">
        <f t="shared" si="13"/>
        <v>8.67</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0.02</v>
      </c>
      <c r="EN6" s="21">
        <f t="shared" si="14"/>
        <v>0.11</v>
      </c>
      <c r="EO6" s="20" t="str">
        <f>IF(EO7="","",IF(EO7="-","【-】","【"&amp;SUBSTITUTE(TEXT(EO7,"#,##0.00"),"-","△")&amp;"】"))</f>
        <v>【0.24】</v>
      </c>
    </row>
    <row r="7" spans="1:148" s="22" customFormat="1" x14ac:dyDescent="0.15">
      <c r="A7" s="14"/>
      <c r="B7" s="23">
        <v>2021</v>
      </c>
      <c r="C7" s="23">
        <v>273015</v>
      </c>
      <c r="D7" s="23">
        <v>46</v>
      </c>
      <c r="E7" s="23">
        <v>17</v>
      </c>
      <c r="F7" s="23">
        <v>1</v>
      </c>
      <c r="G7" s="23">
        <v>0</v>
      </c>
      <c r="H7" s="23" t="s">
        <v>95</v>
      </c>
      <c r="I7" s="23" t="s">
        <v>96</v>
      </c>
      <c r="J7" s="23" t="s">
        <v>97</v>
      </c>
      <c r="K7" s="23" t="s">
        <v>98</v>
      </c>
      <c r="L7" s="23" t="s">
        <v>99</v>
      </c>
      <c r="M7" s="23" t="s">
        <v>100</v>
      </c>
      <c r="N7" s="24" t="s">
        <v>101</v>
      </c>
      <c r="O7" s="24">
        <v>60.09</v>
      </c>
      <c r="P7" s="24">
        <v>95.96</v>
      </c>
      <c r="Q7" s="24">
        <v>100</v>
      </c>
      <c r="R7" s="24">
        <v>2024</v>
      </c>
      <c r="S7" s="24">
        <v>31899</v>
      </c>
      <c r="T7" s="24">
        <v>16.809999999999999</v>
      </c>
      <c r="U7" s="24">
        <v>1897.62</v>
      </c>
      <c r="V7" s="24">
        <v>30535</v>
      </c>
      <c r="W7" s="24">
        <v>2.97</v>
      </c>
      <c r="X7" s="24">
        <v>10281.14</v>
      </c>
      <c r="Y7" s="24" t="s">
        <v>101</v>
      </c>
      <c r="Z7" s="24" t="s">
        <v>101</v>
      </c>
      <c r="AA7" s="24">
        <v>100.44</v>
      </c>
      <c r="AB7" s="24">
        <v>106.29</v>
      </c>
      <c r="AC7" s="24">
        <v>115.07</v>
      </c>
      <c r="AD7" s="24" t="s">
        <v>101</v>
      </c>
      <c r="AE7" s="24" t="s">
        <v>101</v>
      </c>
      <c r="AF7" s="24">
        <v>104.85</v>
      </c>
      <c r="AG7" s="24">
        <v>107.21</v>
      </c>
      <c r="AH7" s="24">
        <v>108.18</v>
      </c>
      <c r="AI7" s="24">
        <v>107.02</v>
      </c>
      <c r="AJ7" s="24" t="s">
        <v>101</v>
      </c>
      <c r="AK7" s="24" t="s">
        <v>101</v>
      </c>
      <c r="AL7" s="24">
        <v>0</v>
      </c>
      <c r="AM7" s="24">
        <v>0</v>
      </c>
      <c r="AN7" s="24">
        <v>0</v>
      </c>
      <c r="AO7" s="24" t="s">
        <v>101</v>
      </c>
      <c r="AP7" s="24" t="s">
        <v>101</v>
      </c>
      <c r="AQ7" s="24">
        <v>0</v>
      </c>
      <c r="AR7" s="24">
        <v>1.31</v>
      </c>
      <c r="AS7" s="24">
        <v>3.66</v>
      </c>
      <c r="AT7" s="24">
        <v>3.09</v>
      </c>
      <c r="AU7" s="24" t="s">
        <v>101</v>
      </c>
      <c r="AV7" s="24" t="s">
        <v>101</v>
      </c>
      <c r="AW7" s="24">
        <v>52.12</v>
      </c>
      <c r="AX7" s="24">
        <v>54.55</v>
      </c>
      <c r="AY7" s="24">
        <v>57.47</v>
      </c>
      <c r="AZ7" s="24" t="s">
        <v>101</v>
      </c>
      <c r="BA7" s="24" t="s">
        <v>101</v>
      </c>
      <c r="BB7" s="24">
        <v>53.32</v>
      </c>
      <c r="BC7" s="24">
        <v>78.55</v>
      </c>
      <c r="BD7" s="24">
        <v>105.97</v>
      </c>
      <c r="BE7" s="24">
        <v>71.39</v>
      </c>
      <c r="BF7" s="24" t="s">
        <v>101</v>
      </c>
      <c r="BG7" s="24" t="s">
        <v>101</v>
      </c>
      <c r="BH7" s="24">
        <v>1159.8</v>
      </c>
      <c r="BI7" s="24">
        <v>941.7</v>
      </c>
      <c r="BJ7" s="24">
        <v>673.03</v>
      </c>
      <c r="BK7" s="24" t="s">
        <v>101</v>
      </c>
      <c r="BL7" s="24" t="s">
        <v>101</v>
      </c>
      <c r="BM7" s="24">
        <v>719.63</v>
      </c>
      <c r="BN7" s="24">
        <v>479.51</v>
      </c>
      <c r="BO7" s="24">
        <v>498.02</v>
      </c>
      <c r="BP7" s="24">
        <v>669.11</v>
      </c>
      <c r="BQ7" s="24" t="s">
        <v>101</v>
      </c>
      <c r="BR7" s="24" t="s">
        <v>101</v>
      </c>
      <c r="BS7" s="24">
        <v>91.27</v>
      </c>
      <c r="BT7" s="24">
        <v>85.95</v>
      </c>
      <c r="BU7" s="24">
        <v>100</v>
      </c>
      <c r="BV7" s="24" t="s">
        <v>101</v>
      </c>
      <c r="BW7" s="24" t="s">
        <v>101</v>
      </c>
      <c r="BX7" s="24">
        <v>97.9</v>
      </c>
      <c r="BY7" s="24">
        <v>97.75</v>
      </c>
      <c r="BZ7" s="24">
        <v>98.23</v>
      </c>
      <c r="CA7" s="24">
        <v>99.73</v>
      </c>
      <c r="CB7" s="24" t="s">
        <v>101</v>
      </c>
      <c r="CC7" s="24" t="s">
        <v>101</v>
      </c>
      <c r="CD7" s="24">
        <v>127.12</v>
      </c>
      <c r="CE7" s="24">
        <v>137.91</v>
      </c>
      <c r="CF7" s="24">
        <v>124</v>
      </c>
      <c r="CG7" s="24" t="s">
        <v>101</v>
      </c>
      <c r="CH7" s="24" t="s">
        <v>101</v>
      </c>
      <c r="CI7" s="24">
        <v>112.77</v>
      </c>
      <c r="CJ7" s="24">
        <v>105.3</v>
      </c>
      <c r="CK7" s="24">
        <v>100.56</v>
      </c>
      <c r="CL7" s="24">
        <v>134.97999999999999</v>
      </c>
      <c r="CM7" s="24" t="s">
        <v>101</v>
      </c>
      <c r="CN7" s="24" t="s">
        <v>101</v>
      </c>
      <c r="CO7" s="24" t="s">
        <v>101</v>
      </c>
      <c r="CP7" s="24" t="s">
        <v>101</v>
      </c>
      <c r="CQ7" s="24" t="s">
        <v>101</v>
      </c>
      <c r="CR7" s="24" t="s">
        <v>101</v>
      </c>
      <c r="CS7" s="24" t="s">
        <v>101</v>
      </c>
      <c r="CT7" s="24" t="s">
        <v>101</v>
      </c>
      <c r="CU7" s="24" t="s">
        <v>101</v>
      </c>
      <c r="CV7" s="24" t="s">
        <v>101</v>
      </c>
      <c r="CW7" s="24">
        <v>59.99</v>
      </c>
      <c r="CX7" s="24" t="s">
        <v>101</v>
      </c>
      <c r="CY7" s="24" t="s">
        <v>101</v>
      </c>
      <c r="CZ7" s="24">
        <v>98.95</v>
      </c>
      <c r="DA7" s="24">
        <v>98.98</v>
      </c>
      <c r="DB7" s="24">
        <v>98.56</v>
      </c>
      <c r="DC7" s="24" t="s">
        <v>101</v>
      </c>
      <c r="DD7" s="24" t="s">
        <v>101</v>
      </c>
      <c r="DE7" s="24">
        <v>96.8</v>
      </c>
      <c r="DF7" s="24">
        <v>97.53</v>
      </c>
      <c r="DG7" s="24">
        <v>98.14</v>
      </c>
      <c r="DH7" s="24">
        <v>95.72</v>
      </c>
      <c r="DI7" s="24" t="s">
        <v>101</v>
      </c>
      <c r="DJ7" s="24" t="s">
        <v>101</v>
      </c>
      <c r="DK7" s="24">
        <v>3.26</v>
      </c>
      <c r="DL7" s="24">
        <v>6.32</v>
      </c>
      <c r="DM7" s="24">
        <v>9.24</v>
      </c>
      <c r="DN7" s="24" t="s">
        <v>101</v>
      </c>
      <c r="DO7" s="24" t="s">
        <v>101</v>
      </c>
      <c r="DP7" s="24">
        <v>14.72</v>
      </c>
      <c r="DQ7" s="24">
        <v>11.11</v>
      </c>
      <c r="DR7" s="24">
        <v>23.49</v>
      </c>
      <c r="DS7" s="24">
        <v>38.17</v>
      </c>
      <c r="DT7" s="24" t="s">
        <v>101</v>
      </c>
      <c r="DU7" s="24" t="s">
        <v>101</v>
      </c>
      <c r="DV7" s="24">
        <v>0</v>
      </c>
      <c r="DW7" s="24">
        <v>0</v>
      </c>
      <c r="DX7" s="24">
        <v>0</v>
      </c>
      <c r="DY7" s="24" t="s">
        <v>101</v>
      </c>
      <c r="DZ7" s="24" t="s">
        <v>101</v>
      </c>
      <c r="EA7" s="24">
        <v>1.01</v>
      </c>
      <c r="EB7" s="24">
        <v>1.6</v>
      </c>
      <c r="EC7" s="24">
        <v>8.67</v>
      </c>
      <c r="ED7" s="24">
        <v>6.54</v>
      </c>
      <c r="EE7" s="24" t="s">
        <v>101</v>
      </c>
      <c r="EF7" s="24" t="s">
        <v>101</v>
      </c>
      <c r="EG7" s="24">
        <v>0</v>
      </c>
      <c r="EH7" s="24">
        <v>0</v>
      </c>
      <c r="EI7" s="24">
        <v>0</v>
      </c>
      <c r="EJ7" s="24" t="s">
        <v>101</v>
      </c>
      <c r="EK7" s="24" t="s">
        <v>101</v>
      </c>
      <c r="EL7" s="24">
        <v>0.06</v>
      </c>
      <c r="EM7" s="24">
        <v>0.02</v>
      </c>
      <c r="EN7" s="24">
        <v>0.11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2023-01-12T23:32:49Z</dcterms:created>
  <dcterms:modified xsi:type="dcterms:W3CDTF">2023-02-28T00:14:01Z</dcterms:modified>
  <cp:category/>
</cp:coreProperties>
</file>