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1757$\doc\財政\04公営企業\01.決算統計\R4年度（R3決算）\20.経営比較分析表\07.アップロード\02.アップロードデータ（分析表）\"/>
    </mc:Choice>
  </mc:AlternateContent>
  <workbookProtection workbookAlgorithmName="SHA-512" workbookHashValue="KAMlYaHmJkqgJb3i9lBJyZ/wXniUj4v/fEbjwXfW0x5lDD6weCMuPkU+Q+ftIp/LLuxNgyFpLVTv9kId+udYLQ==" workbookSaltValue="laAyc9KhQEqYQqFQSUqrHw==" workbookSpinCount="100000" lockStructure="1"/>
  <bookViews>
    <workbookView xWindow="-90" yWindow="-90" windowWidth="20670" windowHeight="117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<sst xmlns="http://schemas.openxmlformats.org/spreadsheetml/2006/main" count="228" uniqueCount="113">
  <si>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</si>
  <si>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</si>
  <si>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</si>
  <si>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</si>
  <si>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</si>
  <si>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</si>
  <si>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</si>
  <si>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</si>
  <si>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</si>
  <si>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</si>
  <si>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</si>
  <si>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</si>
  <si>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</si>
  <si>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</si>
  <si>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</si>
  <si>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</si>
  <si>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</si>
  <si>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</si>
  <si>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</si>
  <si>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</si>
  <si>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</si>
  <si>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</si>
  <si>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</si>
  <si>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</si>
  <si>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</si>
  <si>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</si>
  <si>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</si>
  <si>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</si>
  <si>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</si>
  <si>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</si>
  <si>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</si>
  <si>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</si>
  <si>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</si>
  <si>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</si>
  <si>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</si>
  <si>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</si>
  <si>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</si>
  <si>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</si>
  <si>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</si>
  <si>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</si>
  <si>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</si>
  <si>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</si>
  <si>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</si>
  <si>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</si>
  <si>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</si>
  <si>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</si>
  <si>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</si>
  <si>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</si>
  <si>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</si>
  <si>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</si>
  <si>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</si>
  <si>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</si>
  <si>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</si>
  <si>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</si>
  <si>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</si>
  <si>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</si>
  <si>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</si>
  <si>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</si>
  <si>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</si>
  <si>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</si>
  <si>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</si>
  <si>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</si>
  <si>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</si>
  <si>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</si>
  <si>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</si>
  <si>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</si>
  <si>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</si>
  <si>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</si>
  <si>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</si>
  <si>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</si>
  <si>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</si>
  <si>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</si>
  <si>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</si>
  <si>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</si>
  <si>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</si>
  <si>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</si>
  <si>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</si>
  <si>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</si>
  <si>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</si>
  <si>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</si>
  <si>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</si>
  <si>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</si>
  <si>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</si>
  <si>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</si>
  <si>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</si>
  <si>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</si>
  <si>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</si>
  <si>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</si>
  <si>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</si>
  <si>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</si>
  <si>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</si>
  <si>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</si>
  <si>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</si>
  <si>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島本町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</si>
  <si>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</si>
  <si>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</si>
  <si>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</si>
  <si>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</si>
  <si>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</si>
  <si>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</si>
  <si>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</si>
  <si>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</si>
  <si>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</si>
  <si>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</si>
  <si>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</si>
  <si>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</si>
  <si>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</si>
  <si>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</si>
  <si>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</si>
  <si>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</si>
  <si>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②管路経年化率は、昭和34年の供用開始期に布設した管路が比較的多く残っていることから、類似団体平均値を16ポイント～27ポイント上回る高い水準で推移しているものの、その差は年々縮小してきており、また、定期的な漏水調査と漏水箇所の適宜修繕等により、現時点では良好な給水を確保できています。
　なお、平成25年度に策定した水道管路更新計画（計画期間：平成26年度～令和5年度）及び実施計画（計画期間：令和3年度～令和5年度）に基づき、管路の更新や耐震化を実施しています。
　③管路更新率は、下水道事業における整備箇所等を勘案したうえで、より効率的な事業実施が可能となるよう計画期間内での事業実施時期等の見直しを行っていることから、各年度における数値の変動は比較的大きくなる傾向があります。なお、本年度は、配水管布設替工事に係る施工延長が減少したことにより、前年度比で0.43ポイントの減となっています。</t>
    <phoneticPr fontId="4"/>
  </si>
  <si>
    <t>　経営面では、類似団体平均値との比較から、現時点では一定の健全性・効率性を確保できていますが、給水収益の横ばい傾向が依然として続いていることから、今後必要とされる水道施設の更新や耐震化の実施状況によっては、将来的には厳しい経営環境に直面することが予想されます。
　このため、水道施設の更新等に際しては、水道事業財政計画（計画期間：令和4年度～令和7年度）との整合を図りつつ、収益規模など直近の経営状況を十分に勘案したうえで取り組むこととし、今後も安定的にサービスを提供し続けることができるよう、徹底した経営の健全化・効率化に努めます。
　また、喫緊の課題である管路の更新等については、水道管路更新計画及び実施計画に基づき、非耐震管や布設後50年以上が経過した管路を最優先に整備を進めます。
　なお、本町水道事業の将来像とその実現のための施策目標や施策方針をまとめた「島本町水道事業ビジョン」を令和2年度に策定したところであり、今後、各種計画との整合を図りながら、毎年度の進捗管理を行うとともに、定期的な検証・見直しを行い、着実に水道事業ビジョンを推進します。</t>
    <phoneticPr fontId="4"/>
  </si>
  <si>
    <t>　①経常収支比率は、類似団体平均値を上回っており、望ましいとされている100%以上を維持しています。なお、本年度は、給水収益等の経常収益がほぼ横ばいであったものの、経常費用が水道ビジョン策定費や料金システム更新費で減となったことにより、経常収支比率は、前年度比で4.77ポイントの増となっています。
　②累積欠損金比率はゼロで推移しており、経営の健全性は確保できています。
　③流動比率は、類似団体平均値を上回る水準を維持しており、短期的な債務に対する支払い能力は確保できています。なお、本年度は、建設改良費に係る未払金が減となったことにより、前年度比で227.64ポイントの増となっています。
　④企業債残高対給水収益比率は、地方債発行の抑制に努めていることから、類似団体平均値と比較して極めて低い水準を維持しています。
　⑤料金回収率は、類似団体平均値を上回っており、望ましいとされている100%以上を維持しています。なお、本年度は、前年度に新型コロナウイルス対策として実施した水道料金の減免措置の影響による供給単価の増（前年度比7.35円増）により、前年度比で7.78ポイントの増となっています。
　⑥給水原価は、有収水量がほぼ横ばいであったものの、水道ビジョン策定費や料金システム更新費が減となったことから、前年度比で3.36ポイントの減となっています。
　⑦施設利用率は、類似団体平均値を12ポイント～28ポイント上回る高い水準を維持しており、適切な施設規模による効率的な運営ができています。
　⑧有収率は、定期的な漏水調査と漏水箇所の適宜修繕等により、類似団体平均値を7ポイント～9ポイント上回る水準を維持しています。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</si>
</sst>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0.79</c:v>
                </c:pt>
                <c:pt idx="1">
                  <c:v>0.31</c:v>
                </c:pt>
                <c:pt idx="2">
                  <c:v>0.88</c:v>
                </c:pt>
                <c:pt idx="3">
                  <c:v>1.56</c:v>
                </c:pt>
                <c:pt idx="4">
                  <c:v>1.1299999999999999</c:v>
                </c:pt>
              </c:numCache>
            </c:numRef>
          </c:val>
          <c:extLst>
            <c:ext xmlns:c16="http://schemas.microsoft.com/office/drawing/2014/chart" uri="{C3380CC4-5D6E-409C-BE32-E72D297353CC}">
              <c16:uniqueId val="{00000000-B985-49D0-9E92-D16727792CD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0.54</c:v>
                </c:pt>
                <c:pt idx="3">
                  <c:v>0.56999999999999995</c:v>
                </c:pt>
                <c:pt idx="4">
                  <c:v>0.52</c:v>
                </c:pt>
              </c:numCache>
            </c:numRef>
          </c:val>
          <c:smooth val="0"/>
          <c:extLst>
            <c:ext xmlns:c16="http://schemas.microsoft.com/office/drawing/2014/chart" uri="{C3380CC4-5D6E-409C-BE32-E72D297353CC}">
              <c16:uniqueId val="{00000001-B985-49D0-9E92-D16727792CD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74.709999999999994</c:v>
                </c:pt>
                <c:pt idx="1">
                  <c:v>72.47</c:v>
                </c:pt>
                <c:pt idx="2">
                  <c:v>73.42</c:v>
                </c:pt>
                <c:pt idx="3">
                  <c:v>89.09</c:v>
                </c:pt>
                <c:pt idx="4">
                  <c:v>88.56</c:v>
                </c:pt>
              </c:numCache>
            </c:numRef>
          </c:val>
          <c:extLst>
            <c:ext xmlns:c16="http://schemas.microsoft.com/office/drawing/2014/chart" uri="{C3380CC4-5D6E-409C-BE32-E72D297353CC}">
              <c16:uniqueId val="{00000000-81B7-42B4-A2E4-FA25119D347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59.67</c:v>
                </c:pt>
                <c:pt idx="3">
                  <c:v>60.12</c:v>
                </c:pt>
                <c:pt idx="4">
                  <c:v>60.34</c:v>
                </c:pt>
              </c:numCache>
            </c:numRef>
          </c:val>
          <c:smooth val="0"/>
          <c:extLst>
            <c:ext xmlns:c16="http://schemas.microsoft.com/office/drawing/2014/chart" uri="{C3380CC4-5D6E-409C-BE32-E72D297353CC}">
              <c16:uniqueId val="{00000001-81B7-42B4-A2E4-FA25119D347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92.42</c:v>
                </c:pt>
                <c:pt idx="1">
                  <c:v>94.71</c:v>
                </c:pt>
                <c:pt idx="2">
                  <c:v>94.38</c:v>
                </c:pt>
                <c:pt idx="3">
                  <c:v>94.01</c:v>
                </c:pt>
                <c:pt idx="4">
                  <c:v>93.88</c:v>
                </c:pt>
              </c:numCache>
            </c:numRef>
          </c:val>
          <c:extLst>
            <c:ext xmlns:c16="http://schemas.microsoft.com/office/drawing/2014/chart" uri="{C3380CC4-5D6E-409C-BE32-E72D297353CC}">
              <c16:uniqueId val="{00000000-FB7D-4D40-B4A6-0138C36F87F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84.6</c:v>
                </c:pt>
                <c:pt idx="3">
                  <c:v>84.24</c:v>
                </c:pt>
                <c:pt idx="4">
                  <c:v>84.19</c:v>
                </c:pt>
              </c:numCache>
            </c:numRef>
          </c:val>
          <c:smooth val="0"/>
          <c:extLst>
            <c:ext xmlns:c16="http://schemas.microsoft.com/office/drawing/2014/chart" uri="{C3380CC4-5D6E-409C-BE32-E72D297353CC}">
              <c16:uniqueId val="{00000001-FB7D-4D40-B4A6-0138C36F87F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117.34</c:v>
                </c:pt>
                <c:pt idx="1">
                  <c:v>127.17</c:v>
                </c:pt>
                <c:pt idx="2">
                  <c:v>114.19</c:v>
                </c:pt>
                <c:pt idx="3">
                  <c:v>116.74</c:v>
                </c:pt>
                <c:pt idx="4">
                  <c:v>121.51</c:v>
                </c:pt>
              </c:numCache>
            </c:numRef>
          </c:val>
          <c:extLst>
            <c:ext xmlns:c16="http://schemas.microsoft.com/office/drawing/2014/chart" uri="{C3380CC4-5D6E-409C-BE32-E72D297353CC}">
              <c16:uniqueId val="{00000000-83AB-45FC-8F3E-91A8676745B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109.01</c:v>
                </c:pt>
                <c:pt idx="3">
                  <c:v>108.83</c:v>
                </c:pt>
                <c:pt idx="4">
                  <c:v>109.23</c:v>
                </c:pt>
              </c:numCache>
            </c:numRef>
          </c:val>
          <c:smooth val="0"/>
          <c:extLst>
            <c:ext xmlns:c16="http://schemas.microsoft.com/office/drawing/2014/chart" uri="{C3380CC4-5D6E-409C-BE32-E72D297353CC}">
              <c16:uniqueId val="{00000001-83AB-45FC-8F3E-91A8676745B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50.03</c:v>
                </c:pt>
                <c:pt idx="1">
                  <c:v>50.32</c:v>
                </c:pt>
                <c:pt idx="2">
                  <c:v>49.78</c:v>
                </c:pt>
                <c:pt idx="3">
                  <c:v>50.17</c:v>
                </c:pt>
                <c:pt idx="4">
                  <c:v>51.34</c:v>
                </c:pt>
              </c:numCache>
            </c:numRef>
          </c:val>
          <c:extLst>
            <c:ext xmlns:c16="http://schemas.microsoft.com/office/drawing/2014/chart" uri="{C3380CC4-5D6E-409C-BE32-E72D297353CC}">
              <c16:uniqueId val="{00000000-41B9-4894-933E-0FCE382E624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48.17</c:v>
                </c:pt>
                <c:pt idx="3">
                  <c:v>48.83</c:v>
                </c:pt>
                <c:pt idx="4">
                  <c:v>49.96</c:v>
                </c:pt>
              </c:numCache>
            </c:numRef>
          </c:val>
          <c:smooth val="0"/>
          <c:extLst>
            <c:ext xmlns:c16="http://schemas.microsoft.com/office/drawing/2014/chart" uri="{C3380CC4-5D6E-409C-BE32-E72D297353CC}">
              <c16:uniqueId val="{00000001-41B9-4894-933E-0FCE382E624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39.75</c:v>
                </c:pt>
                <c:pt idx="1">
                  <c:v>37.619999999999997</c:v>
                </c:pt>
                <c:pt idx="2">
                  <c:v>37.22</c:v>
                </c:pt>
                <c:pt idx="3">
                  <c:v>36.1</c:v>
                </c:pt>
                <c:pt idx="4">
                  <c:v>35.9</c:v>
                </c:pt>
              </c:numCache>
            </c:numRef>
          </c:val>
          <c:extLst>
            <c:ext xmlns:c16="http://schemas.microsoft.com/office/drawing/2014/chart" uri="{C3380CC4-5D6E-409C-BE32-E72D297353CC}">
              <c16:uniqueId val="{00000000-33A2-4532-952A-61B6EF9AB1A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17.12</c:v>
                </c:pt>
                <c:pt idx="3">
                  <c:v>18.18</c:v>
                </c:pt>
                <c:pt idx="4">
                  <c:v>19.32</c:v>
                </c:pt>
              </c:numCache>
            </c:numRef>
          </c:val>
          <c:smooth val="0"/>
          <c:extLst>
            <c:ext xmlns:c16="http://schemas.microsoft.com/office/drawing/2014/chart" uri="{C3380CC4-5D6E-409C-BE32-E72D297353CC}">
              <c16:uniqueId val="{00000001-33A2-4532-952A-61B6EF9AB1A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5C-4D49-9CB5-7956EB3CFCA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3.7</c:v>
                </c:pt>
                <c:pt idx="3">
                  <c:v>4.34</c:v>
                </c:pt>
                <c:pt idx="4">
                  <c:v>4.6900000000000004</c:v>
                </c:pt>
              </c:numCache>
            </c:numRef>
          </c:val>
          <c:smooth val="0"/>
          <c:extLst>
            <c:ext xmlns:c16="http://schemas.microsoft.com/office/drawing/2014/chart" uri="{C3380CC4-5D6E-409C-BE32-E72D297353CC}">
              <c16:uniqueId val="{00000001-D35C-4D49-9CB5-7956EB3CFCA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777.58</c:v>
                </c:pt>
                <c:pt idx="1">
                  <c:v>742.86</c:v>
                </c:pt>
                <c:pt idx="2">
                  <c:v>427.71</c:v>
                </c:pt>
                <c:pt idx="3">
                  <c:v>488.33</c:v>
                </c:pt>
                <c:pt idx="4">
                  <c:v>715.97</c:v>
                </c:pt>
              </c:numCache>
            </c:numRef>
          </c:val>
          <c:extLst>
            <c:ext xmlns:c16="http://schemas.microsoft.com/office/drawing/2014/chart" uri="{C3380CC4-5D6E-409C-BE32-E72D297353CC}">
              <c16:uniqueId val="{00000000-3C8D-4AB6-9553-AFC16FC1DD7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365.18</c:v>
                </c:pt>
                <c:pt idx="3">
                  <c:v>327.77</c:v>
                </c:pt>
                <c:pt idx="4">
                  <c:v>338.02</c:v>
                </c:pt>
              </c:numCache>
            </c:numRef>
          </c:val>
          <c:smooth val="0"/>
          <c:extLst>
            <c:ext xmlns:c16="http://schemas.microsoft.com/office/drawing/2014/chart" uri="{C3380CC4-5D6E-409C-BE32-E72D297353CC}">
              <c16:uniqueId val="{00000001-3C8D-4AB6-9553-AFC16FC1DD7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81.11</c:v>
                </c:pt>
                <c:pt idx="1">
                  <c:v>78.77</c:v>
                </c:pt>
                <c:pt idx="2">
                  <c:v>75.59</c:v>
                </c:pt>
                <c:pt idx="3">
                  <c:v>73.81</c:v>
                </c:pt>
                <c:pt idx="4">
                  <c:v>67.66</c:v>
                </c:pt>
              </c:numCache>
            </c:numRef>
          </c:val>
          <c:extLst>
            <c:ext xmlns:c16="http://schemas.microsoft.com/office/drawing/2014/chart" uri="{C3380CC4-5D6E-409C-BE32-E72D297353CC}">
              <c16:uniqueId val="{00000000-0045-4B4C-9678-5630ED538D7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371.65</c:v>
                </c:pt>
                <c:pt idx="3">
                  <c:v>397.1</c:v>
                </c:pt>
                <c:pt idx="4">
                  <c:v>379.91</c:v>
                </c:pt>
              </c:numCache>
            </c:numRef>
          </c:val>
          <c:smooth val="0"/>
          <c:extLst>
            <c:ext xmlns:c16="http://schemas.microsoft.com/office/drawing/2014/chart" uri="{C3380CC4-5D6E-409C-BE32-E72D297353CC}">
              <c16:uniqueId val="{00000001-0045-4B4C-9678-5630ED538D7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115.61</c:v>
                </c:pt>
                <c:pt idx="1">
                  <c:v>104.54</c:v>
                </c:pt>
                <c:pt idx="2">
                  <c:v>108.74</c:v>
                </c:pt>
                <c:pt idx="3">
                  <c:v>105.87</c:v>
                </c:pt>
                <c:pt idx="4">
                  <c:v>113.65</c:v>
                </c:pt>
              </c:numCache>
            </c:numRef>
          </c:val>
          <c:extLst>
            <c:ext xmlns:c16="http://schemas.microsoft.com/office/drawing/2014/chart" uri="{C3380CC4-5D6E-409C-BE32-E72D297353CC}">
              <c16:uniqueId val="{00000000-0B35-44B1-BD45-64072877A38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98.77</c:v>
                </c:pt>
                <c:pt idx="3">
                  <c:v>95.79</c:v>
                </c:pt>
                <c:pt idx="4">
                  <c:v>98.3</c:v>
                </c:pt>
              </c:numCache>
            </c:numRef>
          </c:val>
          <c:smooth val="0"/>
          <c:extLst>
            <c:ext xmlns:c16="http://schemas.microsoft.com/office/drawing/2014/chart" uri="{C3380CC4-5D6E-409C-BE32-E72D297353CC}">
              <c16:uniqueId val="{00000001-0B35-44B1-BD45-64072877A38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141.08000000000001</c:v>
                </c:pt>
                <c:pt idx="1">
                  <c:v>155.41999999999999</c:v>
                </c:pt>
                <c:pt idx="2">
                  <c:v>147.57</c:v>
                </c:pt>
                <c:pt idx="3">
                  <c:v>143.56</c:v>
                </c:pt>
                <c:pt idx="4">
                  <c:v>140.19999999999999</c:v>
                </c:pt>
              </c:numCache>
            </c:numRef>
          </c:val>
          <c:extLst>
            <c:ext xmlns:c16="http://schemas.microsoft.com/office/drawing/2014/chart" uri="{C3380CC4-5D6E-409C-BE32-E72D297353CC}">
              <c16:uniqueId val="{00000000-5F0F-4546-8243-DAAC7728BD5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173.67</c:v>
                </c:pt>
                <c:pt idx="3">
                  <c:v>171.13</c:v>
                </c:pt>
                <c:pt idx="4">
                  <c:v>173.7</c:v>
                </c:pt>
              </c:numCache>
            </c:numRef>
          </c:val>
          <c:smooth val="0"/>
          <c:extLst>
            <c:ext xmlns:c16="http://schemas.microsoft.com/office/drawing/2014/chart" uri="{C3380CC4-5D6E-409C-BE32-E72D297353CC}">
              <c16:uniqueId val="{00000001-5F0F-4546-8243-DAAC7728BD5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大阪府　島本町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31899</v>
      </c>
      <c r="AM8" s="45"/>
      <c r="AN8" s="45"/>
      <c r="AO8" s="45"/>
      <c r="AP8" s="45"/>
      <c r="AQ8" s="45"/>
      <c r="AR8" s="45"/>
      <c r="AS8" s="45"/>
      <c r="AT8" s="46">
        <f>データ!$S$6</f>
        <v>16.809999999999999</v>
      </c>
      <c r="AU8" s="47"/>
      <c r="AV8" s="47"/>
      <c r="AW8" s="47"/>
      <c r="AX8" s="47"/>
      <c r="AY8" s="47"/>
      <c r="AZ8" s="47"/>
      <c r="BA8" s="47"/>
      <c r="BB8" s="48">
        <f>データ!$T$6</f>
        <v>1897.62</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91.18</v>
      </c>
      <c r="J10" s="47"/>
      <c r="K10" s="47"/>
      <c r="L10" s="47"/>
      <c r="M10" s="47"/>
      <c r="N10" s="47"/>
      <c r="O10" s="81"/>
      <c r="P10" s="48">
        <f>データ!$P$6</f>
        <v>99.97</v>
      </c>
      <c r="Q10" s="48"/>
      <c r="R10" s="48"/>
      <c r="S10" s="48"/>
      <c r="T10" s="48"/>
      <c r="U10" s="48"/>
      <c r="V10" s="48"/>
      <c r="W10" s="45">
        <f>データ!$Q$6</f>
        <v>2926</v>
      </c>
      <c r="X10" s="45"/>
      <c r="Y10" s="45"/>
      <c r="Z10" s="45"/>
      <c r="AA10" s="45"/>
      <c r="AB10" s="45"/>
      <c r="AC10" s="45"/>
      <c r="AD10" s="2"/>
      <c r="AE10" s="2"/>
      <c r="AF10" s="2"/>
      <c r="AG10" s="2"/>
      <c r="AH10" s="2"/>
      <c r="AI10" s="2"/>
      <c r="AJ10" s="2"/>
      <c r="AK10" s="2"/>
      <c r="AL10" s="45">
        <f>データ!$U$6</f>
        <v>31857</v>
      </c>
      <c r="AM10" s="45"/>
      <c r="AN10" s="45"/>
      <c r="AO10" s="45"/>
      <c r="AP10" s="45"/>
      <c r="AQ10" s="45"/>
      <c r="AR10" s="45"/>
      <c r="AS10" s="45"/>
      <c r="AT10" s="46">
        <f>データ!$V$6</f>
        <v>4.05</v>
      </c>
      <c r="AU10" s="47"/>
      <c r="AV10" s="47"/>
      <c r="AW10" s="47"/>
      <c r="AX10" s="47"/>
      <c r="AY10" s="47"/>
      <c r="AZ10" s="47"/>
      <c r="BA10" s="47"/>
      <c r="BB10" s="48">
        <f>データ!$W$6</f>
        <v>7865.93</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112</v>
      </c>
      <c r="BM16" s="83"/>
      <c r="BN16" s="83"/>
      <c r="BO16" s="83"/>
      <c r="BP16" s="83"/>
      <c r="BQ16" s="83"/>
      <c r="BR16" s="83"/>
      <c r="BS16" s="83"/>
      <c r="BT16" s="83"/>
      <c r="BU16" s="83"/>
      <c r="BV16" s="83"/>
      <c r="BW16" s="83"/>
      <c r="BX16" s="83"/>
      <c r="BY16" s="83"/>
      <c r="BZ16" s="8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5" t="s">
        <v>110</v>
      </c>
      <c r="BM47" s="86"/>
      <c r="BN47" s="86"/>
      <c r="BO47" s="86"/>
      <c r="BP47" s="86"/>
      <c r="BQ47" s="86"/>
      <c r="BR47" s="86"/>
      <c r="BS47" s="86"/>
      <c r="BT47" s="86"/>
      <c r="BU47" s="86"/>
      <c r="BV47" s="86"/>
      <c r="BW47" s="86"/>
      <c r="BX47" s="86"/>
      <c r="BY47" s="86"/>
      <c r="BZ47" s="8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5"/>
      <c r="BM48" s="86"/>
      <c r="BN48" s="86"/>
      <c r="BO48" s="86"/>
      <c r="BP48" s="86"/>
      <c r="BQ48" s="86"/>
      <c r="BR48" s="86"/>
      <c r="BS48" s="86"/>
      <c r="BT48" s="86"/>
      <c r="BU48" s="86"/>
      <c r="BV48" s="86"/>
      <c r="BW48" s="86"/>
      <c r="BX48" s="86"/>
      <c r="BY48" s="86"/>
      <c r="BZ48" s="8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5"/>
      <c r="BM49" s="86"/>
      <c r="BN49" s="86"/>
      <c r="BO49" s="86"/>
      <c r="BP49" s="86"/>
      <c r="BQ49" s="86"/>
      <c r="BR49" s="86"/>
      <c r="BS49" s="86"/>
      <c r="BT49" s="86"/>
      <c r="BU49" s="86"/>
      <c r="BV49" s="86"/>
      <c r="BW49" s="86"/>
      <c r="BX49" s="86"/>
      <c r="BY49" s="86"/>
      <c r="BZ49" s="8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5"/>
      <c r="BM50" s="86"/>
      <c r="BN50" s="86"/>
      <c r="BO50" s="86"/>
      <c r="BP50" s="86"/>
      <c r="BQ50" s="86"/>
      <c r="BR50" s="86"/>
      <c r="BS50" s="86"/>
      <c r="BT50" s="86"/>
      <c r="BU50" s="86"/>
      <c r="BV50" s="86"/>
      <c r="BW50" s="86"/>
      <c r="BX50" s="86"/>
      <c r="BY50" s="86"/>
      <c r="BZ50" s="8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5"/>
      <c r="BM51" s="86"/>
      <c r="BN51" s="86"/>
      <c r="BO51" s="86"/>
      <c r="BP51" s="86"/>
      <c r="BQ51" s="86"/>
      <c r="BR51" s="86"/>
      <c r="BS51" s="86"/>
      <c r="BT51" s="86"/>
      <c r="BU51" s="86"/>
      <c r="BV51" s="86"/>
      <c r="BW51" s="86"/>
      <c r="BX51" s="86"/>
      <c r="BY51" s="86"/>
      <c r="BZ51" s="8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5"/>
      <c r="BM52" s="86"/>
      <c r="BN52" s="86"/>
      <c r="BO52" s="86"/>
      <c r="BP52" s="86"/>
      <c r="BQ52" s="86"/>
      <c r="BR52" s="86"/>
      <c r="BS52" s="86"/>
      <c r="BT52" s="86"/>
      <c r="BU52" s="86"/>
      <c r="BV52" s="86"/>
      <c r="BW52" s="86"/>
      <c r="BX52" s="86"/>
      <c r="BY52" s="86"/>
      <c r="BZ52" s="8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5"/>
      <c r="BM53" s="86"/>
      <c r="BN53" s="86"/>
      <c r="BO53" s="86"/>
      <c r="BP53" s="86"/>
      <c r="BQ53" s="86"/>
      <c r="BR53" s="86"/>
      <c r="BS53" s="86"/>
      <c r="BT53" s="86"/>
      <c r="BU53" s="86"/>
      <c r="BV53" s="86"/>
      <c r="BW53" s="86"/>
      <c r="BX53" s="86"/>
      <c r="BY53" s="86"/>
      <c r="BZ53" s="8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5"/>
      <c r="BM54" s="86"/>
      <c r="BN54" s="86"/>
      <c r="BO54" s="86"/>
      <c r="BP54" s="86"/>
      <c r="BQ54" s="86"/>
      <c r="BR54" s="86"/>
      <c r="BS54" s="86"/>
      <c r="BT54" s="86"/>
      <c r="BU54" s="86"/>
      <c r="BV54" s="86"/>
      <c r="BW54" s="86"/>
      <c r="BX54" s="86"/>
      <c r="BY54" s="86"/>
      <c r="BZ54" s="8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5"/>
      <c r="BM55" s="86"/>
      <c r="BN55" s="86"/>
      <c r="BO55" s="86"/>
      <c r="BP55" s="86"/>
      <c r="BQ55" s="86"/>
      <c r="BR55" s="86"/>
      <c r="BS55" s="86"/>
      <c r="BT55" s="86"/>
      <c r="BU55" s="86"/>
      <c r="BV55" s="86"/>
      <c r="BW55" s="86"/>
      <c r="BX55" s="86"/>
      <c r="BY55" s="86"/>
      <c r="BZ55" s="8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5"/>
      <c r="BM56" s="86"/>
      <c r="BN56" s="86"/>
      <c r="BO56" s="86"/>
      <c r="BP56" s="86"/>
      <c r="BQ56" s="86"/>
      <c r="BR56" s="86"/>
      <c r="BS56" s="86"/>
      <c r="BT56" s="86"/>
      <c r="BU56" s="86"/>
      <c r="BV56" s="86"/>
      <c r="BW56" s="86"/>
      <c r="BX56" s="86"/>
      <c r="BY56" s="86"/>
      <c r="BZ56" s="8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5"/>
      <c r="BM57" s="86"/>
      <c r="BN57" s="86"/>
      <c r="BO57" s="86"/>
      <c r="BP57" s="86"/>
      <c r="BQ57" s="86"/>
      <c r="BR57" s="86"/>
      <c r="BS57" s="86"/>
      <c r="BT57" s="86"/>
      <c r="BU57" s="86"/>
      <c r="BV57" s="86"/>
      <c r="BW57" s="86"/>
      <c r="BX57" s="86"/>
      <c r="BY57" s="86"/>
      <c r="BZ57" s="8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5"/>
      <c r="BM58" s="86"/>
      <c r="BN58" s="86"/>
      <c r="BO58" s="86"/>
      <c r="BP58" s="86"/>
      <c r="BQ58" s="86"/>
      <c r="BR58" s="86"/>
      <c r="BS58" s="86"/>
      <c r="BT58" s="86"/>
      <c r="BU58" s="86"/>
      <c r="BV58" s="86"/>
      <c r="BW58" s="86"/>
      <c r="BX58" s="86"/>
      <c r="BY58" s="86"/>
      <c r="BZ58" s="8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5"/>
      <c r="BM59" s="86"/>
      <c r="BN59" s="86"/>
      <c r="BO59" s="86"/>
      <c r="BP59" s="86"/>
      <c r="BQ59" s="86"/>
      <c r="BR59" s="86"/>
      <c r="BS59" s="86"/>
      <c r="BT59" s="86"/>
      <c r="BU59" s="86"/>
      <c r="BV59" s="86"/>
      <c r="BW59" s="86"/>
      <c r="BX59" s="86"/>
      <c r="BY59" s="86"/>
      <c r="BZ59" s="87"/>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5"/>
      <c r="BM60" s="86"/>
      <c r="BN60" s="86"/>
      <c r="BO60" s="86"/>
      <c r="BP60" s="86"/>
      <c r="BQ60" s="86"/>
      <c r="BR60" s="86"/>
      <c r="BS60" s="86"/>
      <c r="BT60" s="86"/>
      <c r="BU60" s="86"/>
      <c r="BV60" s="86"/>
      <c r="BW60" s="86"/>
      <c r="BX60" s="86"/>
      <c r="BY60" s="86"/>
      <c r="BZ60" s="87"/>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5"/>
      <c r="BM61" s="86"/>
      <c r="BN61" s="86"/>
      <c r="BO61" s="86"/>
      <c r="BP61" s="86"/>
      <c r="BQ61" s="86"/>
      <c r="BR61" s="86"/>
      <c r="BS61" s="86"/>
      <c r="BT61" s="86"/>
      <c r="BU61" s="86"/>
      <c r="BV61" s="86"/>
      <c r="BW61" s="86"/>
      <c r="BX61" s="86"/>
      <c r="BY61" s="86"/>
      <c r="BZ61" s="8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5"/>
      <c r="BM62" s="86"/>
      <c r="BN62" s="86"/>
      <c r="BO62" s="86"/>
      <c r="BP62" s="86"/>
      <c r="BQ62" s="86"/>
      <c r="BR62" s="86"/>
      <c r="BS62" s="86"/>
      <c r="BT62" s="86"/>
      <c r="BU62" s="86"/>
      <c r="BV62" s="86"/>
      <c r="BW62" s="86"/>
      <c r="BX62" s="86"/>
      <c r="BY62" s="86"/>
      <c r="BZ62" s="8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5"/>
      <c r="BM63" s="86"/>
      <c r="BN63" s="86"/>
      <c r="BO63" s="86"/>
      <c r="BP63" s="86"/>
      <c r="BQ63" s="86"/>
      <c r="BR63" s="86"/>
      <c r="BS63" s="86"/>
      <c r="BT63" s="86"/>
      <c r="BU63" s="86"/>
      <c r="BV63" s="86"/>
      <c r="BW63" s="86"/>
      <c r="BX63" s="86"/>
      <c r="BY63" s="86"/>
      <c r="BZ63" s="8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v4JEc+qCN4jUaT5hRkvSxv9UlLSNH7V1Mgz2sKw+IkU/YNWcwDrrOiEYDcR4Q0EAlAsyy42g0vpZI/6YV+WWrg==" saltValue="8BVx8DL5073znIpNer48h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9" t="s">
        <v>50</v>
      </c>
      <c r="I3" s="90"/>
      <c r="J3" s="90"/>
      <c r="K3" s="90"/>
      <c r="L3" s="90"/>
      <c r="M3" s="90"/>
      <c r="N3" s="90"/>
      <c r="O3" s="90"/>
      <c r="P3" s="90"/>
      <c r="Q3" s="90"/>
      <c r="R3" s="90"/>
      <c r="S3" s="90"/>
      <c r="T3" s="90"/>
      <c r="U3" s="90"/>
      <c r="V3" s="90"/>
      <c r="W3" s="91"/>
      <c r="X3" s="95" t="s">
        <v>51</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52</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15" t="s">
        <v>53</v>
      </c>
      <c r="B4" s="17"/>
      <c r="C4" s="17"/>
      <c r="D4" s="17"/>
      <c r="E4" s="17"/>
      <c r="F4" s="17"/>
      <c r="G4" s="17"/>
      <c r="H4" s="92"/>
      <c r="I4" s="93"/>
      <c r="J4" s="93"/>
      <c r="K4" s="93"/>
      <c r="L4" s="93"/>
      <c r="M4" s="93"/>
      <c r="N4" s="93"/>
      <c r="O4" s="93"/>
      <c r="P4" s="93"/>
      <c r="Q4" s="93"/>
      <c r="R4" s="93"/>
      <c r="S4" s="93"/>
      <c r="T4" s="93"/>
      <c r="U4" s="93"/>
      <c r="V4" s="93"/>
      <c r="W4" s="94"/>
      <c r="X4" s="88" t="s">
        <v>54</v>
      </c>
      <c r="Y4" s="88"/>
      <c r="Z4" s="88"/>
      <c r="AA4" s="88"/>
      <c r="AB4" s="88"/>
      <c r="AC4" s="88"/>
      <c r="AD4" s="88"/>
      <c r="AE4" s="88"/>
      <c r="AF4" s="88"/>
      <c r="AG4" s="88"/>
      <c r="AH4" s="88"/>
      <c r="AI4" s="88" t="s">
        <v>55</v>
      </c>
      <c r="AJ4" s="88"/>
      <c r="AK4" s="88"/>
      <c r="AL4" s="88"/>
      <c r="AM4" s="88"/>
      <c r="AN4" s="88"/>
      <c r="AO4" s="88"/>
      <c r="AP4" s="88"/>
      <c r="AQ4" s="88"/>
      <c r="AR4" s="88"/>
      <c r="AS4" s="88"/>
      <c r="AT4" s="88" t="s">
        <v>56</v>
      </c>
      <c r="AU4" s="88"/>
      <c r="AV4" s="88"/>
      <c r="AW4" s="88"/>
      <c r="AX4" s="88"/>
      <c r="AY4" s="88"/>
      <c r="AZ4" s="88"/>
      <c r="BA4" s="88"/>
      <c r="BB4" s="88"/>
      <c r="BC4" s="88"/>
      <c r="BD4" s="88"/>
      <c r="BE4" s="88" t="s">
        <v>57</v>
      </c>
      <c r="BF4" s="88"/>
      <c r="BG4" s="88"/>
      <c r="BH4" s="88"/>
      <c r="BI4" s="88"/>
      <c r="BJ4" s="88"/>
      <c r="BK4" s="88"/>
      <c r="BL4" s="88"/>
      <c r="BM4" s="88"/>
      <c r="BN4" s="88"/>
      <c r="BO4" s="88"/>
      <c r="BP4" s="88" t="s">
        <v>58</v>
      </c>
      <c r="BQ4" s="88"/>
      <c r="BR4" s="88"/>
      <c r="BS4" s="88"/>
      <c r="BT4" s="88"/>
      <c r="BU4" s="88"/>
      <c r="BV4" s="88"/>
      <c r="BW4" s="88"/>
      <c r="BX4" s="88"/>
      <c r="BY4" s="88"/>
      <c r="BZ4" s="88"/>
      <c r="CA4" s="88" t="s">
        <v>59</v>
      </c>
      <c r="CB4" s="88"/>
      <c r="CC4" s="88"/>
      <c r="CD4" s="88"/>
      <c r="CE4" s="88"/>
      <c r="CF4" s="88"/>
      <c r="CG4" s="88"/>
      <c r="CH4" s="88"/>
      <c r="CI4" s="88"/>
      <c r="CJ4" s="88"/>
      <c r="CK4" s="88"/>
      <c r="CL4" s="88" t="s">
        <v>60</v>
      </c>
      <c r="CM4" s="88"/>
      <c r="CN4" s="88"/>
      <c r="CO4" s="88"/>
      <c r="CP4" s="88"/>
      <c r="CQ4" s="88"/>
      <c r="CR4" s="88"/>
      <c r="CS4" s="88"/>
      <c r="CT4" s="88"/>
      <c r="CU4" s="88"/>
      <c r="CV4" s="88"/>
      <c r="CW4" s="88" t="s">
        <v>61</v>
      </c>
      <c r="CX4" s="88"/>
      <c r="CY4" s="88"/>
      <c r="CZ4" s="88"/>
      <c r="DA4" s="88"/>
      <c r="DB4" s="88"/>
      <c r="DC4" s="88"/>
      <c r="DD4" s="88"/>
      <c r="DE4" s="88"/>
      <c r="DF4" s="88"/>
      <c r="DG4" s="88"/>
      <c r="DH4" s="88" t="s">
        <v>62</v>
      </c>
      <c r="DI4" s="88"/>
      <c r="DJ4" s="88"/>
      <c r="DK4" s="88"/>
      <c r="DL4" s="88"/>
      <c r="DM4" s="88"/>
      <c r="DN4" s="88"/>
      <c r="DO4" s="88"/>
      <c r="DP4" s="88"/>
      <c r="DQ4" s="88"/>
      <c r="DR4" s="88"/>
      <c r="DS4" s="88" t="s">
        <v>63</v>
      </c>
      <c r="DT4" s="88"/>
      <c r="DU4" s="88"/>
      <c r="DV4" s="88"/>
      <c r="DW4" s="88"/>
      <c r="DX4" s="88"/>
      <c r="DY4" s="88"/>
      <c r="DZ4" s="88"/>
      <c r="EA4" s="88"/>
      <c r="EB4" s="88"/>
      <c r="EC4" s="88"/>
      <c r="ED4" s="88" t="s">
        <v>64</v>
      </c>
      <c r="EE4" s="88"/>
      <c r="EF4" s="88"/>
      <c r="EG4" s="88"/>
      <c r="EH4" s="88"/>
      <c r="EI4" s="88"/>
      <c r="EJ4" s="88"/>
      <c r="EK4" s="88"/>
      <c r="EL4" s="88"/>
      <c r="EM4" s="88"/>
      <c r="EN4" s="88"/>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273015</v>
      </c>
      <c r="D6" s="20">
        <f t="shared" si="3"/>
        <v>46</v>
      </c>
      <c r="E6" s="20">
        <f t="shared" si="3"/>
        <v>1</v>
      </c>
      <c r="F6" s="20">
        <f t="shared" si="3"/>
        <v>0</v>
      </c>
      <c r="G6" s="20">
        <f t="shared" si="3"/>
        <v>1</v>
      </c>
      <c r="H6" s="20" t="str">
        <f t="shared" si="3"/>
        <v>大阪府　島本町</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91.18</v>
      </c>
      <c r="P6" s="21">
        <f t="shared" si="3"/>
        <v>99.97</v>
      </c>
      <c r="Q6" s="21">
        <f t="shared" si="3"/>
        <v>2926</v>
      </c>
      <c r="R6" s="21">
        <f t="shared" si="3"/>
        <v>31899</v>
      </c>
      <c r="S6" s="21">
        <f t="shared" si="3"/>
        <v>16.809999999999999</v>
      </c>
      <c r="T6" s="21">
        <f t="shared" si="3"/>
        <v>1897.62</v>
      </c>
      <c r="U6" s="21">
        <f t="shared" si="3"/>
        <v>31857</v>
      </c>
      <c r="V6" s="21">
        <f t="shared" si="3"/>
        <v>4.05</v>
      </c>
      <c r="W6" s="21">
        <f t="shared" si="3"/>
        <v>7865.93</v>
      </c>
      <c r="X6" s="22">
        <f>IF(X7="",NA(),X7)</f>
        <v>117.34</v>
      </c>
      <c r="Y6" s="22">
        <f t="shared" ref="Y6:AG6" si="4">IF(Y7="",NA(),Y7)</f>
        <v>127.17</v>
      </c>
      <c r="Z6" s="22">
        <f t="shared" si="4"/>
        <v>114.19</v>
      </c>
      <c r="AA6" s="22">
        <f t="shared" si="4"/>
        <v>116.74</v>
      </c>
      <c r="AB6" s="22">
        <f t="shared" si="4"/>
        <v>121.51</v>
      </c>
      <c r="AC6" s="22">
        <f t="shared" si="4"/>
        <v>110.68</v>
      </c>
      <c r="AD6" s="22">
        <f t="shared" si="4"/>
        <v>110.66</v>
      </c>
      <c r="AE6" s="22">
        <f t="shared" si="4"/>
        <v>109.01</v>
      </c>
      <c r="AF6" s="22">
        <f t="shared" si="4"/>
        <v>108.83</v>
      </c>
      <c r="AG6" s="22">
        <f t="shared" si="4"/>
        <v>109.23</v>
      </c>
      <c r="AH6" s="21" t="str">
        <f>IF(AH7="","",IF(AH7="-","【-】","【"&amp;SUBSTITUTE(TEXT(AH7,"#,##0.00"),"-","△")&amp;"】"))</f>
        <v>【111.39】</v>
      </c>
      <c r="AI6" s="21">
        <f>IF(AI7="",NA(),AI7)</f>
        <v>0</v>
      </c>
      <c r="AJ6" s="21">
        <f t="shared" ref="AJ6:AR6" si="5">IF(AJ7="",NA(),AJ7)</f>
        <v>0</v>
      </c>
      <c r="AK6" s="21">
        <f t="shared" si="5"/>
        <v>0</v>
      </c>
      <c r="AL6" s="21">
        <f t="shared" si="5"/>
        <v>0</v>
      </c>
      <c r="AM6" s="21">
        <f t="shared" si="5"/>
        <v>0</v>
      </c>
      <c r="AN6" s="22">
        <f t="shared" si="5"/>
        <v>3.56</v>
      </c>
      <c r="AO6" s="22">
        <f t="shared" si="5"/>
        <v>2.74</v>
      </c>
      <c r="AP6" s="22">
        <f t="shared" si="5"/>
        <v>3.7</v>
      </c>
      <c r="AQ6" s="22">
        <f t="shared" si="5"/>
        <v>4.34</v>
      </c>
      <c r="AR6" s="22">
        <f t="shared" si="5"/>
        <v>4.6900000000000004</v>
      </c>
      <c r="AS6" s="21" t="str">
        <f>IF(AS7="","",IF(AS7="-","【-】","【"&amp;SUBSTITUTE(TEXT(AS7,"#,##0.00"),"-","△")&amp;"】"))</f>
        <v>【1.30】</v>
      </c>
      <c r="AT6" s="22">
        <f>IF(AT7="",NA(),AT7)</f>
        <v>777.58</v>
      </c>
      <c r="AU6" s="22">
        <f t="shared" ref="AU6:BC6" si="6">IF(AU7="",NA(),AU7)</f>
        <v>742.86</v>
      </c>
      <c r="AV6" s="22">
        <f t="shared" si="6"/>
        <v>427.71</v>
      </c>
      <c r="AW6" s="22">
        <f t="shared" si="6"/>
        <v>488.33</v>
      </c>
      <c r="AX6" s="22">
        <f t="shared" si="6"/>
        <v>715.97</v>
      </c>
      <c r="AY6" s="22">
        <f t="shared" si="6"/>
        <v>357.34</v>
      </c>
      <c r="AZ6" s="22">
        <f t="shared" si="6"/>
        <v>366.03</v>
      </c>
      <c r="BA6" s="22">
        <f t="shared" si="6"/>
        <v>365.18</v>
      </c>
      <c r="BB6" s="22">
        <f t="shared" si="6"/>
        <v>327.77</v>
      </c>
      <c r="BC6" s="22">
        <f t="shared" si="6"/>
        <v>338.02</v>
      </c>
      <c r="BD6" s="21" t="str">
        <f>IF(BD7="","",IF(BD7="-","【-】","【"&amp;SUBSTITUTE(TEXT(BD7,"#,##0.00"),"-","△")&amp;"】"))</f>
        <v>【261.51】</v>
      </c>
      <c r="BE6" s="22">
        <f>IF(BE7="",NA(),BE7)</f>
        <v>81.11</v>
      </c>
      <c r="BF6" s="22">
        <f t="shared" ref="BF6:BN6" si="7">IF(BF7="",NA(),BF7)</f>
        <v>78.77</v>
      </c>
      <c r="BG6" s="22">
        <f t="shared" si="7"/>
        <v>75.59</v>
      </c>
      <c r="BH6" s="22">
        <f t="shared" si="7"/>
        <v>73.81</v>
      </c>
      <c r="BI6" s="22">
        <f t="shared" si="7"/>
        <v>67.66</v>
      </c>
      <c r="BJ6" s="22">
        <f t="shared" si="7"/>
        <v>373.69</v>
      </c>
      <c r="BK6" s="22">
        <f t="shared" si="7"/>
        <v>370.12</v>
      </c>
      <c r="BL6" s="22">
        <f t="shared" si="7"/>
        <v>371.65</v>
      </c>
      <c r="BM6" s="22">
        <f t="shared" si="7"/>
        <v>397.1</v>
      </c>
      <c r="BN6" s="22">
        <f t="shared" si="7"/>
        <v>379.91</v>
      </c>
      <c r="BO6" s="21" t="str">
        <f>IF(BO7="","",IF(BO7="-","【-】","【"&amp;SUBSTITUTE(TEXT(BO7,"#,##0.00"),"-","△")&amp;"】"))</f>
        <v>【265.16】</v>
      </c>
      <c r="BP6" s="22">
        <f>IF(BP7="",NA(),BP7)</f>
        <v>115.61</v>
      </c>
      <c r="BQ6" s="22">
        <f t="shared" ref="BQ6:BY6" si="8">IF(BQ7="",NA(),BQ7)</f>
        <v>104.54</v>
      </c>
      <c r="BR6" s="22">
        <f t="shared" si="8"/>
        <v>108.74</v>
      </c>
      <c r="BS6" s="22">
        <f t="shared" si="8"/>
        <v>105.87</v>
      </c>
      <c r="BT6" s="22">
        <f t="shared" si="8"/>
        <v>113.65</v>
      </c>
      <c r="BU6" s="22">
        <f t="shared" si="8"/>
        <v>99.87</v>
      </c>
      <c r="BV6" s="22">
        <f t="shared" si="8"/>
        <v>100.42</v>
      </c>
      <c r="BW6" s="22">
        <f t="shared" si="8"/>
        <v>98.77</v>
      </c>
      <c r="BX6" s="22">
        <f t="shared" si="8"/>
        <v>95.79</v>
      </c>
      <c r="BY6" s="22">
        <f t="shared" si="8"/>
        <v>98.3</v>
      </c>
      <c r="BZ6" s="21" t="str">
        <f>IF(BZ7="","",IF(BZ7="-","【-】","【"&amp;SUBSTITUTE(TEXT(BZ7,"#,##0.00"),"-","△")&amp;"】"))</f>
        <v>【102.35】</v>
      </c>
      <c r="CA6" s="22">
        <f>IF(CA7="",NA(),CA7)</f>
        <v>141.08000000000001</v>
      </c>
      <c r="CB6" s="22">
        <f t="shared" ref="CB6:CJ6" si="9">IF(CB7="",NA(),CB7)</f>
        <v>155.41999999999999</v>
      </c>
      <c r="CC6" s="22">
        <f t="shared" si="9"/>
        <v>147.57</v>
      </c>
      <c r="CD6" s="22">
        <f t="shared" si="9"/>
        <v>143.56</v>
      </c>
      <c r="CE6" s="22">
        <f t="shared" si="9"/>
        <v>140.19999999999999</v>
      </c>
      <c r="CF6" s="22">
        <f t="shared" si="9"/>
        <v>171.81</v>
      </c>
      <c r="CG6" s="22">
        <f t="shared" si="9"/>
        <v>171.67</v>
      </c>
      <c r="CH6" s="22">
        <f t="shared" si="9"/>
        <v>173.67</v>
      </c>
      <c r="CI6" s="22">
        <f t="shared" si="9"/>
        <v>171.13</v>
      </c>
      <c r="CJ6" s="22">
        <f t="shared" si="9"/>
        <v>173.7</v>
      </c>
      <c r="CK6" s="21" t="str">
        <f>IF(CK7="","",IF(CK7="-","【-】","【"&amp;SUBSTITUTE(TEXT(CK7,"#,##0.00"),"-","△")&amp;"】"))</f>
        <v>【167.74】</v>
      </c>
      <c r="CL6" s="22">
        <f>IF(CL7="",NA(),CL7)</f>
        <v>74.709999999999994</v>
      </c>
      <c r="CM6" s="22">
        <f t="shared" ref="CM6:CU6" si="10">IF(CM7="",NA(),CM7)</f>
        <v>72.47</v>
      </c>
      <c r="CN6" s="22">
        <f t="shared" si="10"/>
        <v>73.42</v>
      </c>
      <c r="CO6" s="22">
        <f t="shared" si="10"/>
        <v>89.09</v>
      </c>
      <c r="CP6" s="22">
        <f t="shared" si="10"/>
        <v>88.56</v>
      </c>
      <c r="CQ6" s="22">
        <f t="shared" si="10"/>
        <v>60.03</v>
      </c>
      <c r="CR6" s="22">
        <f t="shared" si="10"/>
        <v>59.74</v>
      </c>
      <c r="CS6" s="22">
        <f t="shared" si="10"/>
        <v>59.67</v>
      </c>
      <c r="CT6" s="22">
        <f t="shared" si="10"/>
        <v>60.12</v>
      </c>
      <c r="CU6" s="22">
        <f t="shared" si="10"/>
        <v>60.34</v>
      </c>
      <c r="CV6" s="21" t="str">
        <f>IF(CV7="","",IF(CV7="-","【-】","【"&amp;SUBSTITUTE(TEXT(CV7,"#,##0.00"),"-","△")&amp;"】"))</f>
        <v>【60.29】</v>
      </c>
      <c r="CW6" s="22">
        <f>IF(CW7="",NA(),CW7)</f>
        <v>92.42</v>
      </c>
      <c r="CX6" s="22">
        <f t="shared" ref="CX6:DF6" si="11">IF(CX7="",NA(),CX7)</f>
        <v>94.71</v>
      </c>
      <c r="CY6" s="22">
        <f t="shared" si="11"/>
        <v>94.38</v>
      </c>
      <c r="CZ6" s="22">
        <f t="shared" si="11"/>
        <v>94.01</v>
      </c>
      <c r="DA6" s="22">
        <f t="shared" si="11"/>
        <v>93.88</v>
      </c>
      <c r="DB6" s="22">
        <f t="shared" si="11"/>
        <v>84.81</v>
      </c>
      <c r="DC6" s="22">
        <f t="shared" si="11"/>
        <v>84.8</v>
      </c>
      <c r="DD6" s="22">
        <f t="shared" si="11"/>
        <v>84.6</v>
      </c>
      <c r="DE6" s="22">
        <f t="shared" si="11"/>
        <v>84.24</v>
      </c>
      <c r="DF6" s="22">
        <f t="shared" si="11"/>
        <v>84.19</v>
      </c>
      <c r="DG6" s="21" t="str">
        <f>IF(DG7="","",IF(DG7="-","【-】","【"&amp;SUBSTITUTE(TEXT(DG7,"#,##0.00"),"-","△")&amp;"】"))</f>
        <v>【90.12】</v>
      </c>
      <c r="DH6" s="22">
        <f>IF(DH7="",NA(),DH7)</f>
        <v>50.03</v>
      </c>
      <c r="DI6" s="22">
        <f t="shared" ref="DI6:DQ6" si="12">IF(DI7="",NA(),DI7)</f>
        <v>50.32</v>
      </c>
      <c r="DJ6" s="22">
        <f t="shared" si="12"/>
        <v>49.78</v>
      </c>
      <c r="DK6" s="22">
        <f t="shared" si="12"/>
        <v>50.17</v>
      </c>
      <c r="DL6" s="22">
        <f t="shared" si="12"/>
        <v>51.34</v>
      </c>
      <c r="DM6" s="22">
        <f t="shared" si="12"/>
        <v>47.28</v>
      </c>
      <c r="DN6" s="22">
        <f t="shared" si="12"/>
        <v>47.66</v>
      </c>
      <c r="DO6" s="22">
        <f t="shared" si="12"/>
        <v>48.17</v>
      </c>
      <c r="DP6" s="22">
        <f t="shared" si="12"/>
        <v>48.83</v>
      </c>
      <c r="DQ6" s="22">
        <f t="shared" si="12"/>
        <v>49.96</v>
      </c>
      <c r="DR6" s="21" t="str">
        <f>IF(DR7="","",IF(DR7="-","【-】","【"&amp;SUBSTITUTE(TEXT(DR7,"#,##0.00"),"-","△")&amp;"】"))</f>
        <v>【50.88】</v>
      </c>
      <c r="DS6" s="22">
        <f>IF(DS7="",NA(),DS7)</f>
        <v>39.75</v>
      </c>
      <c r="DT6" s="22">
        <f t="shared" ref="DT6:EB6" si="13">IF(DT7="",NA(),DT7)</f>
        <v>37.619999999999997</v>
      </c>
      <c r="DU6" s="22">
        <f t="shared" si="13"/>
        <v>37.22</v>
      </c>
      <c r="DV6" s="22">
        <f t="shared" si="13"/>
        <v>36.1</v>
      </c>
      <c r="DW6" s="22">
        <f t="shared" si="13"/>
        <v>35.9</v>
      </c>
      <c r="DX6" s="22">
        <f t="shared" si="13"/>
        <v>12.19</v>
      </c>
      <c r="DY6" s="22">
        <f t="shared" si="13"/>
        <v>15.1</v>
      </c>
      <c r="DZ6" s="22">
        <f t="shared" si="13"/>
        <v>17.12</v>
      </c>
      <c r="EA6" s="22">
        <f t="shared" si="13"/>
        <v>18.18</v>
      </c>
      <c r="EB6" s="22">
        <f t="shared" si="13"/>
        <v>19.32</v>
      </c>
      <c r="EC6" s="21" t="str">
        <f>IF(EC7="","",IF(EC7="-","【-】","【"&amp;SUBSTITUTE(TEXT(EC7,"#,##0.00"),"-","△")&amp;"】"))</f>
        <v>【22.30】</v>
      </c>
      <c r="ED6" s="22">
        <f>IF(ED7="",NA(),ED7)</f>
        <v>0.79</v>
      </c>
      <c r="EE6" s="22">
        <f t="shared" ref="EE6:EM6" si="14">IF(EE7="",NA(),EE7)</f>
        <v>0.31</v>
      </c>
      <c r="EF6" s="22">
        <f t="shared" si="14"/>
        <v>0.88</v>
      </c>
      <c r="EG6" s="22">
        <f t="shared" si="14"/>
        <v>1.56</v>
      </c>
      <c r="EH6" s="22">
        <f t="shared" si="14"/>
        <v>1.1299999999999999</v>
      </c>
      <c r="EI6" s="22">
        <f t="shared" si="14"/>
        <v>0.51</v>
      </c>
      <c r="EJ6" s="22">
        <f t="shared" si="14"/>
        <v>0.57999999999999996</v>
      </c>
      <c r="EK6" s="22">
        <f t="shared" si="14"/>
        <v>0.54</v>
      </c>
      <c r="EL6" s="22">
        <f t="shared" si="14"/>
        <v>0.56999999999999995</v>
      </c>
      <c r="EM6" s="22">
        <f t="shared" si="14"/>
        <v>0.52</v>
      </c>
      <c r="EN6" s="21" t="str">
        <f>IF(EN7="","",IF(EN7="-","【-】","【"&amp;SUBSTITUTE(TEXT(EN7,"#,##0.00"),"-","△")&amp;"】"))</f>
        <v>【0.66】</v>
      </c>
    </row>
    <row r="7" spans="1:144" s="23" customFormat="1" x14ac:dyDescent="0.15">
      <c r="A7" s="15"/>
      <c r="B7" s="24">
        <v>2021</v>
      </c>
      <c r="C7" s="24">
        <v>273015</v>
      </c>
      <c r="D7" s="24">
        <v>46</v>
      </c>
      <c r="E7" s="24">
        <v>1</v>
      </c>
      <c r="F7" s="24">
        <v>0</v>
      </c>
      <c r="G7" s="24">
        <v>1</v>
      </c>
      <c r="H7" s="24" t="s">
        <v>93</v>
      </c>
      <c r="I7" s="24" t="s">
        <v>94</v>
      </c>
      <c r="J7" s="24" t="s">
        <v>95</v>
      </c>
      <c r="K7" s="24" t="s">
        <v>96</v>
      </c>
      <c r="L7" s="24" t="s">
        <v>97</v>
      </c>
      <c r="M7" s="24" t="s">
        <v>98</v>
      </c>
      <c r="N7" s="25" t="s">
        <v>99</v>
      </c>
      <c r="O7" s="25">
        <v>91.18</v>
      </c>
      <c r="P7" s="25">
        <v>99.97</v>
      </c>
      <c r="Q7" s="25">
        <v>2926</v>
      </c>
      <c r="R7" s="25">
        <v>31899</v>
      </c>
      <c r="S7" s="25">
        <v>16.809999999999999</v>
      </c>
      <c r="T7" s="25">
        <v>1897.62</v>
      </c>
      <c r="U7" s="25">
        <v>31857</v>
      </c>
      <c r="V7" s="25">
        <v>4.05</v>
      </c>
      <c r="W7" s="25">
        <v>7865.93</v>
      </c>
      <c r="X7" s="25">
        <v>117.34</v>
      </c>
      <c r="Y7" s="25">
        <v>127.17</v>
      </c>
      <c r="Z7" s="25">
        <v>114.19</v>
      </c>
      <c r="AA7" s="25">
        <v>116.74</v>
      </c>
      <c r="AB7" s="25">
        <v>121.51</v>
      </c>
      <c r="AC7" s="25">
        <v>110.68</v>
      </c>
      <c r="AD7" s="25">
        <v>110.66</v>
      </c>
      <c r="AE7" s="25">
        <v>109.01</v>
      </c>
      <c r="AF7" s="25">
        <v>108.83</v>
      </c>
      <c r="AG7" s="25">
        <v>109.23</v>
      </c>
      <c r="AH7" s="25">
        <v>111.39</v>
      </c>
      <c r="AI7" s="25">
        <v>0</v>
      </c>
      <c r="AJ7" s="25">
        <v>0</v>
      </c>
      <c r="AK7" s="25">
        <v>0</v>
      </c>
      <c r="AL7" s="25">
        <v>0</v>
      </c>
      <c r="AM7" s="25">
        <v>0</v>
      </c>
      <c r="AN7" s="25">
        <v>3.56</v>
      </c>
      <c r="AO7" s="25">
        <v>2.74</v>
      </c>
      <c r="AP7" s="25">
        <v>3.7</v>
      </c>
      <c r="AQ7" s="25">
        <v>4.34</v>
      </c>
      <c r="AR7" s="25">
        <v>4.6900000000000004</v>
      </c>
      <c r="AS7" s="25">
        <v>1.3</v>
      </c>
      <c r="AT7" s="25">
        <v>777.58</v>
      </c>
      <c r="AU7" s="25">
        <v>742.86</v>
      </c>
      <c r="AV7" s="25">
        <v>427.71</v>
      </c>
      <c r="AW7" s="25">
        <v>488.33</v>
      </c>
      <c r="AX7" s="25">
        <v>715.97</v>
      </c>
      <c r="AY7" s="25">
        <v>357.34</v>
      </c>
      <c r="AZ7" s="25">
        <v>366.03</v>
      </c>
      <c r="BA7" s="25">
        <v>365.18</v>
      </c>
      <c r="BB7" s="25">
        <v>327.77</v>
      </c>
      <c r="BC7" s="25">
        <v>338.02</v>
      </c>
      <c r="BD7" s="25">
        <v>261.51</v>
      </c>
      <c r="BE7" s="25">
        <v>81.11</v>
      </c>
      <c r="BF7" s="25">
        <v>78.77</v>
      </c>
      <c r="BG7" s="25">
        <v>75.59</v>
      </c>
      <c r="BH7" s="25">
        <v>73.81</v>
      </c>
      <c r="BI7" s="25">
        <v>67.66</v>
      </c>
      <c r="BJ7" s="25">
        <v>373.69</v>
      </c>
      <c r="BK7" s="25">
        <v>370.12</v>
      </c>
      <c r="BL7" s="25">
        <v>371.65</v>
      </c>
      <c r="BM7" s="25">
        <v>397.1</v>
      </c>
      <c r="BN7" s="25">
        <v>379.91</v>
      </c>
      <c r="BO7" s="25">
        <v>265.16000000000003</v>
      </c>
      <c r="BP7" s="25">
        <v>115.61</v>
      </c>
      <c r="BQ7" s="25">
        <v>104.54</v>
      </c>
      <c r="BR7" s="25">
        <v>108.74</v>
      </c>
      <c r="BS7" s="25">
        <v>105.87</v>
      </c>
      <c r="BT7" s="25">
        <v>113.65</v>
      </c>
      <c r="BU7" s="25">
        <v>99.87</v>
      </c>
      <c r="BV7" s="25">
        <v>100.42</v>
      </c>
      <c r="BW7" s="25">
        <v>98.77</v>
      </c>
      <c r="BX7" s="25">
        <v>95.79</v>
      </c>
      <c r="BY7" s="25">
        <v>98.3</v>
      </c>
      <c r="BZ7" s="25">
        <v>102.35</v>
      </c>
      <c r="CA7" s="25">
        <v>141.08000000000001</v>
      </c>
      <c r="CB7" s="25">
        <v>155.41999999999999</v>
      </c>
      <c r="CC7" s="25">
        <v>147.57</v>
      </c>
      <c r="CD7" s="25">
        <v>143.56</v>
      </c>
      <c r="CE7" s="25">
        <v>140.19999999999999</v>
      </c>
      <c r="CF7" s="25">
        <v>171.81</v>
      </c>
      <c r="CG7" s="25">
        <v>171.67</v>
      </c>
      <c r="CH7" s="25">
        <v>173.67</v>
      </c>
      <c r="CI7" s="25">
        <v>171.13</v>
      </c>
      <c r="CJ7" s="25">
        <v>173.7</v>
      </c>
      <c r="CK7" s="25">
        <v>167.74</v>
      </c>
      <c r="CL7" s="25">
        <v>74.709999999999994</v>
      </c>
      <c r="CM7" s="25">
        <v>72.47</v>
      </c>
      <c r="CN7" s="25">
        <v>73.42</v>
      </c>
      <c r="CO7" s="25">
        <v>89.09</v>
      </c>
      <c r="CP7" s="25">
        <v>88.56</v>
      </c>
      <c r="CQ7" s="25">
        <v>60.03</v>
      </c>
      <c r="CR7" s="25">
        <v>59.74</v>
      </c>
      <c r="CS7" s="25">
        <v>59.67</v>
      </c>
      <c r="CT7" s="25">
        <v>60.12</v>
      </c>
      <c r="CU7" s="25">
        <v>60.34</v>
      </c>
      <c r="CV7" s="25">
        <v>60.29</v>
      </c>
      <c r="CW7" s="25">
        <v>92.42</v>
      </c>
      <c r="CX7" s="25">
        <v>94.71</v>
      </c>
      <c r="CY7" s="25">
        <v>94.38</v>
      </c>
      <c r="CZ7" s="25">
        <v>94.01</v>
      </c>
      <c r="DA7" s="25">
        <v>93.88</v>
      </c>
      <c r="DB7" s="25">
        <v>84.81</v>
      </c>
      <c r="DC7" s="25">
        <v>84.8</v>
      </c>
      <c r="DD7" s="25">
        <v>84.6</v>
      </c>
      <c r="DE7" s="25">
        <v>84.24</v>
      </c>
      <c r="DF7" s="25">
        <v>84.19</v>
      </c>
      <c r="DG7" s="25">
        <v>90.12</v>
      </c>
      <c r="DH7" s="25">
        <v>50.03</v>
      </c>
      <c r="DI7" s="25">
        <v>50.32</v>
      </c>
      <c r="DJ7" s="25">
        <v>49.78</v>
      </c>
      <c r="DK7" s="25">
        <v>50.17</v>
      </c>
      <c r="DL7" s="25">
        <v>51.34</v>
      </c>
      <c r="DM7" s="25">
        <v>47.28</v>
      </c>
      <c r="DN7" s="25">
        <v>47.66</v>
      </c>
      <c r="DO7" s="25">
        <v>48.17</v>
      </c>
      <c r="DP7" s="25">
        <v>48.83</v>
      </c>
      <c r="DQ7" s="25">
        <v>49.96</v>
      </c>
      <c r="DR7" s="25">
        <v>50.88</v>
      </c>
      <c r="DS7" s="25">
        <v>39.75</v>
      </c>
      <c r="DT7" s="25">
        <v>37.619999999999997</v>
      </c>
      <c r="DU7" s="25">
        <v>37.22</v>
      </c>
      <c r="DV7" s="25">
        <v>36.1</v>
      </c>
      <c r="DW7" s="25">
        <v>35.9</v>
      </c>
      <c r="DX7" s="25">
        <v>12.19</v>
      </c>
      <c r="DY7" s="25">
        <v>15.1</v>
      </c>
      <c r="DZ7" s="25">
        <v>17.12</v>
      </c>
      <c r="EA7" s="25">
        <v>18.18</v>
      </c>
      <c r="EB7" s="25">
        <v>19.32</v>
      </c>
      <c r="EC7" s="25">
        <v>22.3</v>
      </c>
      <c r="ED7" s="25">
        <v>0.79</v>
      </c>
      <c r="EE7" s="25">
        <v>0.31</v>
      </c>
      <c r="EF7" s="25">
        <v>0.88</v>
      </c>
      <c r="EG7" s="25">
        <v>1.56</v>
      </c>
      <c r="EH7" s="25">
        <v>1.1299999999999999</v>
      </c>
      <c r="EI7" s="25">
        <v>0.51</v>
      </c>
      <c r="EJ7" s="25">
        <v>0.57999999999999996</v>
      </c>
      <c r="EK7" s="25">
        <v>0.54</v>
      </c>
      <c r="EL7" s="25">
        <v>0.56999999999999995</v>
      </c>
      <c r="EM7" s="25">
        <v>0.52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2023-01-31T04:13:52Z</cp:lastPrinted>
  <dcterms:created xsi:type="dcterms:W3CDTF">2022-12-01T01:01:42Z</dcterms:created>
  <dcterms:modified xsi:type="dcterms:W3CDTF">2023-02-28T00:13:59Z</dcterms:modified>
  <cp:category/>
</cp:coreProperties>
</file>