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LbINladjroG48b8rNJ/9j7t2VnQHYadGVIABswXbe6HFNkIm9OolSB85FyehJl5Ns+HYx1yAhy5gxBcmGNziZg==" workbookSaltValue="BDEdDRHyKpKPSzDNcco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<sst xmlns="http://schemas.openxmlformats.org/spreadsheetml/2006/main" count="236" uniqueCount="117">
  <si>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</si>
  <si>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</si>
  <si>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</si>
  <si>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</si>
  <si>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</si>
  <si>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</si>
  <si>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</si>
  <si>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</si>
  <si>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</si>
  <si>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</si>
  <si>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</si>
  <si>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</si>
  <si>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</si>
  <si>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</si>
  <si>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</si>
  <si>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</si>
  <si>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</si>
  <si>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</si>
  <si>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</si>
  <si>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</si>
  <si>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</si>
  <si>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</si>
  <si>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</si>
  <si>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</si>
  <si>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</si>
  <si>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</si>
  <si>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</si>
  <si>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</si>
  <si>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</si>
  <si>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</si>
  <si>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</si>
  <si>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</si>
  <si>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</si>
  <si>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</si>
  <si>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</si>
  <si>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</si>
  <si>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</si>
  <si>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</si>
  <si>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</si>
  <si>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</si>
  <si>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</si>
  <si>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</si>
  <si>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</si>
  <si>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</si>
  <si>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</si>
  <si>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</si>
  <si>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</si>
  <si>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</si>
  <si>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</si>
  <si>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</si>
  <si>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</si>
  <si>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</si>
  <si>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</si>
  <si>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</si>
  <si>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</si>
  <si>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</si>
  <si>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</si>
  <si>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</si>
  <si>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</si>
  <si>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</si>
  <si>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</si>
  <si>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</si>
  <si>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</si>
  <si>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</si>
  <si>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</si>
  <si>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</si>
  <si>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</si>
  <si>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</si>
  <si>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</si>
  <si>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</si>
  <si>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</si>
  <si>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</si>
  <si>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</si>
  <si>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</si>
  <si>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</si>
  <si>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</si>
  <si>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</si>
  <si>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</si>
  <si>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</si>
  <si>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</si>
  <si>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</si>
  <si>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</si>
  <si>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</si>
  <si>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</si>
  <si>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</si>
  <si>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</si>
  <si>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</si>
  <si>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</si>
  <si>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</si>
  <si>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</si>
  <si>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</si>
  <si>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</si>
  <si>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</si>
  <si>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</si>
  <si>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</si>
  <si>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</si>
  <si>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大阪狭山市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</si>
  <si>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</si>
  <si>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</si>
  <si>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</si>
  <si>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</si>
  <si>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</si>
  <si>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</si>
  <si>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</si>
  <si>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</si>
  <si>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</si>
  <si>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</si>
  <si>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</si>
  <si>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</si>
  <si>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</si>
  <si>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</si>
  <si>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</si>
  <si>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</si>
  <si>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</si>
  <si>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減価償却の進行状況や資産の経過年数を知ることができる指標であり、数値が高いほど法定耐用年数に近い資産が多いことを示していますが、法定耐用年数に達する管渠が、まだ少ないことから類似団体平均値より低くなっています。
　②管渠老朽化率は、法定耐用年数を超えた管渠延長割合を示す指標で、令和元年度より耐用年数である50年を経過した管渠が発生したことにより前年度から増加しています。
　③管渠改善率は、当該年度に更新した管渠延長の割合を表した指標で、事業開始が古いことから順次更新を行っていますが、令和３年度は、類似団体平均より低い水準にあります。</t>
    <rPh sb="274" eb="275">
      <t>ヒク</t>
    </rPh>
    <rPh sb="276" eb="278">
      <t>スイジュン</t>
    </rPh>
    <phoneticPr fontId="4"/>
  </si>
  <si>
    <t>　本市の汚水整備事業については、ほぼ100％完了していますが、事業開始から相当年数が経っており、今後は管渠の更新事業が増加していくことが見込まれます。
　現在のところ、経常収支比率や経費回収率は100％程度で推移しており、起債残高も借入額を抑制することにより減少する見込みですが、既に水洗化率も高いことから使用料収入の増加が見込めない状況にあります。
　こうした状況においても安定的な経営を継続していくため、平成31年3月に策定した経営戦略に基づき、更なる経営の効率化を進めてまいります。　</t>
    <phoneticPr fontId="4"/>
  </si>
  <si>
    <t>　①経常収支比率は、類似団体平均値に比べ低くなっていますが、100％を超えています。
　②累積欠損金は、計上していません。
　③流動比率は、100％以上が望ましいとされていますが、過去の下水道整備のために借り入れた企業債の償還額が大きいことから100％を下回っており、前年度と比較すると、企業債の償還額が減少した結果、前年度より増加しています。
　④企業債残高対事業規模比率は、近年償還額より借入額が少なくなっているため、前年度より低下しています。
　⑤経費回収率は、前年度にコロナによる減免を実施していましたが、その減免措置がなくなったことにより下水道使用料が増加し、これにより経費回収率も増加しています。　　　　　　　　　　
　⑥汚水処理原価は、前年度より使用量が低下したこと、汚水処理に係る維持管理費用が増加したことにより1㎥あたりの汚水処理に要した費用が増加しています。
　⑦施設利用率は、単独処理場を設置していないため、当該値は計上していません。
　⑧水洗化率は、早期より下水道整備を始めたことから、類似団体平均値より高くなっています。</t>
    <rPh sb="107" eb="109">
      <t>キギョウ</t>
    </rPh>
    <rPh sb="109" eb="110">
      <t>サイ</t>
    </rPh>
    <rPh sb="127" eb="129">
      <t>シタマワ</t>
    </rPh>
    <rPh sb="134" eb="137">
      <t>ゼンネンド</t>
    </rPh>
    <rPh sb="138" eb="140">
      <t>ヒカク</t>
    </rPh>
    <rPh sb="144" eb="146">
      <t>キギョウ</t>
    </rPh>
    <rPh sb="146" eb="147">
      <t>サイ</t>
    </rPh>
    <rPh sb="148" eb="150">
      <t>ショウカン</t>
    </rPh>
    <rPh sb="150" eb="151">
      <t>ガク</t>
    </rPh>
    <rPh sb="152" eb="154">
      <t>ゲンショウ</t>
    </rPh>
    <rPh sb="164" eb="166">
      <t>ゾウカ</t>
    </rPh>
    <rPh sb="234" eb="237">
      <t>ゼンネンド</t>
    </rPh>
    <rPh sb="244" eb="246">
      <t>ゲンメン</t>
    </rPh>
    <rPh sb="247" eb="249">
      <t>ジッシ</t>
    </rPh>
    <rPh sb="259" eb="261">
      <t>ゲンメン</t>
    </rPh>
    <rPh sb="261" eb="263">
      <t>ソチ</t>
    </rPh>
    <rPh sb="274" eb="277">
      <t>ゲスイドウ</t>
    </rPh>
    <rPh sb="277" eb="280">
      <t>シヨウリョウ</t>
    </rPh>
    <rPh sb="281" eb="283">
      <t>ゾウカ</t>
    </rPh>
    <rPh sb="291" eb="292">
      <t>ヒ</t>
    </rPh>
    <rPh sb="292" eb="294">
      <t>カイシュウ</t>
    </rPh>
    <rPh sb="294" eb="295">
      <t>リツ</t>
    </rPh>
    <rPh sb="296" eb="298">
      <t>ゾウカ</t>
    </rPh>
    <rPh sb="334" eb="336">
      <t>テイカ</t>
    </rPh>
    <rPh sb="341" eb="343">
      <t>オスイ</t>
    </rPh>
    <rPh sb="343" eb="345">
      <t>ショリ</t>
    </rPh>
    <rPh sb="346" eb="347">
      <t>カカ</t>
    </rPh>
    <rPh sb="348" eb="350">
      <t>イジ</t>
    </rPh>
    <rPh sb="350" eb="352">
      <t>カンリ</t>
    </rPh>
    <rPh sb="352" eb="354">
      <t>ヒヨウ</t>
    </rPh>
    <rPh sb="355" eb="357">
      <t>ゾウカ</t>
    </rPh>
    <rPh sb="381" eb="38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</si>
</sst>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0.12</c:v>
                </c:pt>
                <c:pt idx="1">
                  <c:v>0.19</c:v>
                </c:pt>
                <c:pt idx="2">
                  <c:v>0.12</c:v>
                </c:pt>
                <c:pt idx="3">
                  <c:v>0.11</c:v>
                </c:pt>
                <c:pt idx="4">
                  <c:v>0.1</c:v>
                </c:pt>
              </c:numCache>
            </c:numRef>
          </c:val>
          <c:extLst>
            <c:ext xmlns:c16="http://schemas.microsoft.com/office/drawing/2014/chart" uri="{C3380CC4-5D6E-409C-BE32-E72D297353CC}">
              <c16:uniqueId val="{00000000-6F99-4A68-8C45-5C5F55301E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6F99-4A68-8C45-5C5F55301E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F0-4E43-880B-EA942FFC64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78F0-4E43-880B-EA942FFC64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96.98</c:v>
                </c:pt>
                <c:pt idx="1">
                  <c:v>97.08</c:v>
                </c:pt>
                <c:pt idx="2">
                  <c:v>97.14</c:v>
                </c:pt>
                <c:pt idx="3">
                  <c:v>97.15</c:v>
                </c:pt>
                <c:pt idx="4">
                  <c:v>97.14</c:v>
                </c:pt>
              </c:numCache>
            </c:numRef>
          </c:val>
          <c:extLst>
            <c:ext xmlns:c16="http://schemas.microsoft.com/office/drawing/2014/chart" uri="{C3380CC4-5D6E-409C-BE32-E72D297353CC}">
              <c16:uniqueId val="{00000000-8577-440E-8B10-BF04C7624A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8577-440E-8B10-BF04C7624A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100.49</c:v>
                </c:pt>
                <c:pt idx="1">
                  <c:v>103.17</c:v>
                </c:pt>
                <c:pt idx="2">
                  <c:v>102.31</c:v>
                </c:pt>
                <c:pt idx="3">
                  <c:v>100.68</c:v>
                </c:pt>
                <c:pt idx="4">
                  <c:v>101.36</c:v>
                </c:pt>
              </c:numCache>
            </c:numRef>
          </c:val>
          <c:extLst>
            <c:ext xmlns:c16="http://schemas.microsoft.com/office/drawing/2014/chart" uri="{C3380CC4-5D6E-409C-BE32-E72D297353CC}">
              <c16:uniqueId val="{00000000-5C63-44AD-AC58-A1A3F8C1F3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5C63-44AD-AC58-A1A3F8C1F3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7.49</c:v>
                </c:pt>
                <c:pt idx="1">
                  <c:v>11.09</c:v>
                </c:pt>
                <c:pt idx="2">
                  <c:v>14.5</c:v>
                </c:pt>
                <c:pt idx="3">
                  <c:v>17.71</c:v>
                </c:pt>
                <c:pt idx="4">
                  <c:v>20.7</c:v>
                </c:pt>
              </c:numCache>
            </c:numRef>
          </c:val>
          <c:extLst>
            <c:ext xmlns:c16="http://schemas.microsoft.com/office/drawing/2014/chart" uri="{C3380CC4-5D6E-409C-BE32-E72D297353CC}">
              <c16:uniqueId val="{00000000-A2EA-489E-BE11-390A616872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A2EA-489E-BE11-390A616872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quot;-&quot;">
                  <c:v>1</c:v>
                </c:pt>
                <c:pt idx="3" formatCode="#,##0.00;&quot;△&quot;#,##0.00;&quot;-&quot;">
                  <c:v>16.059999999999999</c:v>
                </c:pt>
                <c:pt idx="4" formatCode="#,##0.00;&quot;△&quot;#,##0.00;&quot;-&quot;">
                  <c:v>16.38</c:v>
                </c:pt>
              </c:numCache>
            </c:numRef>
          </c:val>
          <c:extLst>
            <c:ext xmlns:c16="http://schemas.microsoft.com/office/drawing/2014/chart" uri="{C3380CC4-5D6E-409C-BE32-E72D297353CC}">
              <c16:uniqueId val="{00000000-AFE2-4C3D-9DDB-FD207D7578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AFE2-4C3D-9DDB-FD207D7578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41-4D7F-96E7-4D5251827B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5941-4D7F-96E7-4D5251827B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71.75</c:v>
                </c:pt>
                <c:pt idx="1">
                  <c:v>72.739999999999995</c:v>
                </c:pt>
                <c:pt idx="2">
                  <c:v>54.61</c:v>
                </c:pt>
                <c:pt idx="3">
                  <c:v>62.33</c:v>
                </c:pt>
                <c:pt idx="4">
                  <c:v>66.430000000000007</c:v>
                </c:pt>
              </c:numCache>
            </c:numRef>
          </c:val>
          <c:extLst>
            <c:ext xmlns:c16="http://schemas.microsoft.com/office/drawing/2014/chart" uri="{C3380CC4-5D6E-409C-BE32-E72D297353CC}">
              <c16:uniqueId val="{00000000-01B8-4E0D-9452-16F48F66E4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01B8-4E0D-9452-16F48F66E4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711.69</c:v>
                </c:pt>
                <c:pt idx="1">
                  <c:v>674.99</c:v>
                </c:pt>
                <c:pt idx="2">
                  <c:v>627.74</c:v>
                </c:pt>
                <c:pt idx="3">
                  <c:v>621.85</c:v>
                </c:pt>
                <c:pt idx="4">
                  <c:v>546.07000000000005</c:v>
                </c:pt>
              </c:numCache>
            </c:numRef>
          </c:val>
          <c:extLst>
            <c:ext xmlns:c16="http://schemas.microsoft.com/office/drawing/2014/chart" uri="{C3380CC4-5D6E-409C-BE32-E72D297353CC}">
              <c16:uniqueId val="{00000000-8E98-4351-A01F-4613C66524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8E98-4351-A01F-4613C66524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99.28</c:v>
                </c:pt>
                <c:pt idx="1">
                  <c:v>104.04</c:v>
                </c:pt>
                <c:pt idx="2">
                  <c:v>106.13</c:v>
                </c:pt>
                <c:pt idx="3">
                  <c:v>92.49</c:v>
                </c:pt>
                <c:pt idx="4">
                  <c:v>95.11</c:v>
                </c:pt>
              </c:numCache>
            </c:numRef>
          </c:val>
          <c:extLst>
            <c:ext xmlns:c16="http://schemas.microsoft.com/office/drawing/2014/chart" uri="{C3380CC4-5D6E-409C-BE32-E72D297353CC}">
              <c16:uniqueId val="{00000000-7AAA-4465-8624-244D4DEB52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7AAA-4465-8624-244D4DEB52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138.72</c:v>
                </c:pt>
                <c:pt idx="1">
                  <c:v>132.13999999999999</c:v>
                </c:pt>
                <c:pt idx="2">
                  <c:v>129.65</c:v>
                </c:pt>
                <c:pt idx="3">
                  <c:v>137.43</c:v>
                </c:pt>
                <c:pt idx="4">
                  <c:v>140.63999999999999</c:v>
                </c:pt>
              </c:numCache>
            </c:numRef>
          </c:val>
          <c:extLst>
            <c:ext xmlns:c16="http://schemas.microsoft.com/office/drawing/2014/chart" uri="{C3380CC4-5D6E-409C-BE32-E72D297353CC}">
              <c16:uniqueId val="{00000000-0B90-471F-8025-557617E9BF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0B90-471F-8025-557617E9BF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大阪狭山市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58496</v>
      </c>
      <c r="AM8" s="42"/>
      <c r="AN8" s="42"/>
      <c r="AO8" s="42"/>
      <c r="AP8" s="42"/>
      <c r="AQ8" s="42"/>
      <c r="AR8" s="42"/>
      <c r="AS8" s="42"/>
      <c r="AT8" s="35">
        <f>データ!T6</f>
        <v>11.92</v>
      </c>
      <c r="AU8" s="35"/>
      <c r="AV8" s="35"/>
      <c r="AW8" s="35"/>
      <c r="AX8" s="35"/>
      <c r="AY8" s="35"/>
      <c r="AZ8" s="35"/>
      <c r="BA8" s="35"/>
      <c r="BB8" s="35">
        <f>データ!U6</f>
        <v>4907.38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73.209999999999994</v>
      </c>
      <c r="J10" s="35"/>
      <c r="K10" s="35"/>
      <c r="L10" s="35"/>
      <c r="M10" s="35"/>
      <c r="N10" s="35"/>
      <c r="O10" s="35"/>
      <c r="P10" s="35">
        <f>データ!P6</f>
        <v>99.98</v>
      </c>
      <c r="Q10" s="35"/>
      <c r="R10" s="35"/>
      <c r="S10" s="35"/>
      <c r="T10" s="35"/>
      <c r="U10" s="35"/>
      <c r="V10" s="35"/>
      <c r="W10" s="35">
        <f>データ!Q6</f>
        <v>83.76</v>
      </c>
      <c r="X10" s="35"/>
      <c r="Y10" s="35"/>
      <c r="Z10" s="35"/>
      <c r="AA10" s="35"/>
      <c r="AB10" s="35"/>
      <c r="AC10" s="35"/>
      <c r="AD10" s="42">
        <f>データ!R6</f>
        <v>2222</v>
      </c>
      <c r="AE10" s="42"/>
      <c r="AF10" s="42"/>
      <c r="AG10" s="42"/>
      <c r="AH10" s="42"/>
      <c r="AI10" s="42"/>
      <c r="AJ10" s="42"/>
      <c r="AK10" s="2"/>
      <c r="AL10" s="42">
        <f>データ!V6</f>
        <v>58340</v>
      </c>
      <c r="AM10" s="42"/>
      <c r="AN10" s="42"/>
      <c r="AO10" s="42"/>
      <c r="AP10" s="42"/>
      <c r="AQ10" s="42"/>
      <c r="AR10" s="42"/>
      <c r="AS10" s="42"/>
      <c r="AT10" s="35">
        <f>データ!W6</f>
        <v>8.8000000000000007</v>
      </c>
      <c r="AU10" s="35"/>
      <c r="AV10" s="35"/>
      <c r="AW10" s="35"/>
      <c r="AX10" s="35"/>
      <c r="AY10" s="35"/>
      <c r="AZ10" s="35"/>
      <c r="BA10" s="35"/>
      <c r="BB10" s="35">
        <f>データ!X6</f>
        <v>6629.55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qLnOozHmtph26mJ0gX8j0CbzAlKigc4aGyvNxx2dJ7EVLXG8LUZ2zqq164r/ytZYHA0plZSnBbpWeDJIAzkdg==" saltValue="dcmJXehSgXa1x7CqS6jp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272311</v>
      </c>
      <c r="D6" s="19">
        <f t="shared" si="3"/>
        <v>46</v>
      </c>
      <c r="E6" s="19">
        <f t="shared" si="3"/>
        <v>17</v>
      </c>
      <c r="F6" s="19">
        <f t="shared" si="3"/>
        <v>1</v>
      </c>
      <c r="G6" s="19">
        <f t="shared" si="3"/>
        <v>0</v>
      </c>
      <c r="H6" s="19" t="str">
        <f t="shared" si="3"/>
        <v>大阪府　大阪狭山市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73.209999999999994</v>
      </c>
      <c r="P6" s="20">
        <f t="shared" si="3"/>
        <v>99.98</v>
      </c>
      <c r="Q6" s="20">
        <f t="shared" si="3"/>
        <v>83.76</v>
      </c>
      <c r="R6" s="20">
        <f t="shared" si="3"/>
        <v>2222</v>
      </c>
      <c r="S6" s="20">
        <f t="shared" si="3"/>
        <v>58496</v>
      </c>
      <c r="T6" s="20">
        <f t="shared" si="3"/>
        <v>11.92</v>
      </c>
      <c r="U6" s="20">
        <f t="shared" si="3"/>
        <v>4907.38</v>
      </c>
      <c r="V6" s="20">
        <f t="shared" si="3"/>
        <v>58340</v>
      </c>
      <c r="W6" s="20">
        <f t="shared" si="3"/>
        <v>8.8000000000000007</v>
      </c>
      <c r="X6" s="20">
        <f t="shared" si="3"/>
        <v>6629.55</v>
      </c>
      <c r="Y6" s="21">
        <f>IF(Y7="",NA(),Y7)</f>
        <v>100.49</v>
      </c>
      <c r="Z6" s="21">
        <f t="shared" ref="Z6:AH6" si="4">IF(Z7="",NA(),Z7)</f>
        <v>103.17</v>
      </c>
      <c r="AA6" s="21">
        <f t="shared" si="4"/>
        <v>102.31</v>
      </c>
      <c r="AB6" s="21">
        <f t="shared" si="4"/>
        <v>100.68</v>
      </c>
      <c r="AC6" s="21">
        <f t="shared" si="4"/>
        <v>101.36</v>
      </c>
      <c r="AD6" s="21">
        <f t="shared" si="4"/>
        <v>106.41</v>
      </c>
      <c r="AE6" s="21">
        <f t="shared" si="4"/>
        <v>107.95</v>
      </c>
      <c r="AF6" s="21">
        <f t="shared" si="4"/>
        <v>106.32</v>
      </c>
      <c r="AG6" s="21">
        <f t="shared" si="4"/>
        <v>106.67</v>
      </c>
      <c r="AH6" s="21">
        <f t="shared" si="4"/>
        <v>106.9</v>
      </c>
      <c r="AI6" s="20" t="str">
        <f>IF(AI7="","",IF(AI7="-","【-】","【"&amp;SUBSTITUTE(TEXT(AI7,"#,##0.00"),"-","△")&amp;"】"))</f>
        <v>【107.02】</v>
      </c>
      <c r="AJ6" s="20">
        <f>IF(AJ7="",NA(),AJ7)</f>
        <v>0</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71.75</v>
      </c>
      <c r="AV6" s="21">
        <f t="shared" ref="AV6:BD6" si="6">IF(AV7="",NA(),AV7)</f>
        <v>72.739999999999995</v>
      </c>
      <c r="AW6" s="21">
        <f t="shared" si="6"/>
        <v>54.61</v>
      </c>
      <c r="AX6" s="21">
        <f t="shared" si="6"/>
        <v>62.33</v>
      </c>
      <c r="AY6" s="21">
        <f t="shared" si="6"/>
        <v>66.430000000000007</v>
      </c>
      <c r="AZ6" s="21">
        <f t="shared" si="6"/>
        <v>78.56</v>
      </c>
      <c r="BA6" s="21">
        <f t="shared" si="6"/>
        <v>80.5</v>
      </c>
      <c r="BB6" s="21">
        <f t="shared" si="6"/>
        <v>71.540000000000006</v>
      </c>
      <c r="BC6" s="21">
        <f t="shared" si="6"/>
        <v>67.86</v>
      </c>
      <c r="BD6" s="21">
        <f t="shared" si="6"/>
        <v>72.92</v>
      </c>
      <c r="BE6" s="20" t="str">
        <f>IF(BE7="","",IF(BE7="-","【-】","【"&amp;SUBSTITUTE(TEXT(BE7,"#,##0.00"),"-","△")&amp;"】"))</f>
        <v>【71.39】</v>
      </c>
      <c r="BF6" s="21">
        <f>IF(BF7="",NA(),BF7)</f>
        <v>711.69</v>
      </c>
      <c r="BG6" s="21">
        <f t="shared" ref="BG6:BO6" si="7">IF(BG7="",NA(),BG7)</f>
        <v>674.99</v>
      </c>
      <c r="BH6" s="21">
        <f t="shared" si="7"/>
        <v>627.74</v>
      </c>
      <c r="BI6" s="21">
        <f t="shared" si="7"/>
        <v>621.85</v>
      </c>
      <c r="BJ6" s="21">
        <f t="shared" si="7"/>
        <v>546.07000000000005</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99.28</v>
      </c>
      <c r="BR6" s="21">
        <f t="shared" ref="BR6:BZ6" si="8">IF(BR7="",NA(),BR7)</f>
        <v>104.04</v>
      </c>
      <c r="BS6" s="21">
        <f t="shared" si="8"/>
        <v>106.13</v>
      </c>
      <c r="BT6" s="21">
        <f t="shared" si="8"/>
        <v>92.49</v>
      </c>
      <c r="BU6" s="21">
        <f t="shared" si="8"/>
        <v>95.11</v>
      </c>
      <c r="BV6" s="21">
        <f t="shared" si="8"/>
        <v>88.37</v>
      </c>
      <c r="BW6" s="21">
        <f t="shared" si="8"/>
        <v>89.41</v>
      </c>
      <c r="BX6" s="21">
        <f t="shared" si="8"/>
        <v>88.05</v>
      </c>
      <c r="BY6" s="21">
        <f t="shared" si="8"/>
        <v>91.14</v>
      </c>
      <c r="BZ6" s="21">
        <f t="shared" si="8"/>
        <v>90.69</v>
      </c>
      <c r="CA6" s="20" t="str">
        <f>IF(CA7="","",IF(CA7="-","【-】","【"&amp;SUBSTITUTE(TEXT(CA7,"#,##0.00"),"-","△")&amp;"】"))</f>
        <v>【99.73】</v>
      </c>
      <c r="CB6" s="21">
        <f>IF(CB7="",NA(),CB7)</f>
        <v>138.72</v>
      </c>
      <c r="CC6" s="21">
        <f t="shared" ref="CC6:CK6" si="9">IF(CC7="",NA(),CC7)</f>
        <v>132.13999999999999</v>
      </c>
      <c r="CD6" s="21">
        <f t="shared" si="9"/>
        <v>129.65</v>
      </c>
      <c r="CE6" s="21">
        <f t="shared" si="9"/>
        <v>137.43</v>
      </c>
      <c r="CF6" s="21">
        <f t="shared" si="9"/>
        <v>140.63999999999999</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58.83</v>
      </c>
      <c r="CS6" s="21">
        <f t="shared" si="10"/>
        <v>56.51</v>
      </c>
      <c r="CT6" s="21">
        <f t="shared" si="10"/>
        <v>57.04</v>
      </c>
      <c r="CU6" s="21">
        <f t="shared" si="10"/>
        <v>60.78</v>
      </c>
      <c r="CV6" s="21">
        <f t="shared" si="10"/>
        <v>59.96</v>
      </c>
      <c r="CW6" s="20" t="str">
        <f>IF(CW7="","",IF(CW7="-","【-】","【"&amp;SUBSTITUTE(TEXT(CW7,"#,##0.00"),"-","△")&amp;"】"))</f>
        <v>【59.99】</v>
      </c>
      <c r="CX6" s="21">
        <f>IF(CX7="",NA(),CX7)</f>
        <v>96.98</v>
      </c>
      <c r="CY6" s="21">
        <f t="shared" ref="CY6:DG6" si="11">IF(CY7="",NA(),CY7)</f>
        <v>97.08</v>
      </c>
      <c r="CZ6" s="21">
        <f t="shared" si="11"/>
        <v>97.14</v>
      </c>
      <c r="DA6" s="21">
        <f t="shared" si="11"/>
        <v>97.15</v>
      </c>
      <c r="DB6" s="21">
        <f t="shared" si="11"/>
        <v>97.14</v>
      </c>
      <c r="DC6" s="21">
        <f t="shared" si="11"/>
        <v>92.9</v>
      </c>
      <c r="DD6" s="21">
        <f t="shared" si="11"/>
        <v>93.91</v>
      </c>
      <c r="DE6" s="21">
        <f t="shared" si="11"/>
        <v>93.73</v>
      </c>
      <c r="DF6" s="21">
        <f t="shared" si="11"/>
        <v>94.17</v>
      </c>
      <c r="DG6" s="21">
        <f t="shared" si="11"/>
        <v>94.27</v>
      </c>
      <c r="DH6" s="20" t="str">
        <f>IF(DH7="","",IF(DH7="-","【-】","【"&amp;SUBSTITUTE(TEXT(DH7,"#,##0.00"),"-","△")&amp;"】"))</f>
        <v>【95.72】</v>
      </c>
      <c r="DI6" s="21">
        <f>IF(DI7="",NA(),DI7)</f>
        <v>7.49</v>
      </c>
      <c r="DJ6" s="21">
        <f t="shared" ref="DJ6:DR6" si="12">IF(DJ7="",NA(),DJ7)</f>
        <v>11.09</v>
      </c>
      <c r="DK6" s="21">
        <f t="shared" si="12"/>
        <v>14.5</v>
      </c>
      <c r="DL6" s="21">
        <f t="shared" si="12"/>
        <v>17.71</v>
      </c>
      <c r="DM6" s="21">
        <f t="shared" si="12"/>
        <v>20.7</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1">
        <f t="shared" si="13"/>
        <v>1</v>
      </c>
      <c r="DW6" s="21">
        <f t="shared" si="13"/>
        <v>16.059999999999999</v>
      </c>
      <c r="DX6" s="21">
        <f t="shared" si="13"/>
        <v>16.38</v>
      </c>
      <c r="DY6" s="21">
        <f t="shared" si="13"/>
        <v>0.15</v>
      </c>
      <c r="DZ6" s="21">
        <f t="shared" si="13"/>
        <v>0.18</v>
      </c>
      <c r="EA6" s="21">
        <f t="shared" si="13"/>
        <v>0.83</v>
      </c>
      <c r="EB6" s="21">
        <f t="shared" si="13"/>
        <v>1.06</v>
      </c>
      <c r="EC6" s="21">
        <f t="shared" si="13"/>
        <v>2.02</v>
      </c>
      <c r="ED6" s="20" t="str">
        <f>IF(ED7="","",IF(ED7="-","【-】","【"&amp;SUBSTITUTE(TEXT(ED7,"#,##0.00"),"-","△")&amp;"】"))</f>
        <v>【6.54】</v>
      </c>
      <c r="EE6" s="21">
        <f>IF(EE7="",NA(),EE7)</f>
        <v>0.12</v>
      </c>
      <c r="EF6" s="21">
        <f t="shared" ref="EF6:EN6" si="14">IF(EF7="",NA(),EF7)</f>
        <v>0.19</v>
      </c>
      <c r="EG6" s="21">
        <f t="shared" si="14"/>
        <v>0.12</v>
      </c>
      <c r="EH6" s="21">
        <f t="shared" si="14"/>
        <v>0.11</v>
      </c>
      <c r="EI6" s="21">
        <f t="shared" si="14"/>
        <v>0.1</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15">
      <c r="A7" s="14"/>
      <c r="B7" s="23">
        <v>2021</v>
      </c>
      <c r="C7" s="23">
        <v>272311</v>
      </c>
      <c r="D7" s="23">
        <v>46</v>
      </c>
      <c r="E7" s="23">
        <v>17</v>
      </c>
      <c r="F7" s="23">
        <v>1</v>
      </c>
      <c r="G7" s="23">
        <v>0</v>
      </c>
      <c r="H7" s="23" t="s">
        <v>96</v>
      </c>
      <c r="I7" s="23" t="s">
        <v>97</v>
      </c>
      <c r="J7" s="23" t="s">
        <v>98</v>
      </c>
      <c r="K7" s="23" t="s">
        <v>99</v>
      </c>
      <c r="L7" s="23" t="s">
        <v>100</v>
      </c>
      <c r="M7" s="23" t="s">
        <v>101</v>
      </c>
      <c r="N7" s="24" t="s">
        <v>102</v>
      </c>
      <c r="O7" s="24">
        <v>73.209999999999994</v>
      </c>
      <c r="P7" s="24">
        <v>99.98</v>
      </c>
      <c r="Q7" s="24">
        <v>83.76</v>
      </c>
      <c r="R7" s="24">
        <v>2222</v>
      </c>
      <c r="S7" s="24">
        <v>58496</v>
      </c>
      <c r="T7" s="24">
        <v>11.92</v>
      </c>
      <c r="U7" s="24">
        <v>4907.38</v>
      </c>
      <c r="V7" s="24">
        <v>58340</v>
      </c>
      <c r="W7" s="24">
        <v>8.8000000000000007</v>
      </c>
      <c r="X7" s="24">
        <v>6629.55</v>
      </c>
      <c r="Y7" s="24">
        <v>100.49</v>
      </c>
      <c r="Z7" s="24">
        <v>103.17</v>
      </c>
      <c r="AA7" s="24">
        <v>102.31</v>
      </c>
      <c r="AB7" s="24">
        <v>100.68</v>
      </c>
      <c r="AC7" s="24">
        <v>101.36</v>
      </c>
      <c r="AD7" s="24">
        <v>106.41</v>
      </c>
      <c r="AE7" s="24">
        <v>107.95</v>
      </c>
      <c r="AF7" s="24">
        <v>106.32</v>
      </c>
      <c r="AG7" s="24">
        <v>106.67</v>
      </c>
      <c r="AH7" s="24">
        <v>106.9</v>
      </c>
      <c r="AI7" s="24">
        <v>107.02</v>
      </c>
      <c r="AJ7" s="24">
        <v>0</v>
      </c>
      <c r="AK7" s="24">
        <v>0</v>
      </c>
      <c r="AL7" s="24">
        <v>0</v>
      </c>
      <c r="AM7" s="24">
        <v>0</v>
      </c>
      <c r="AN7" s="24">
        <v>0</v>
      </c>
      <c r="AO7" s="24">
        <v>25.32</v>
      </c>
      <c r="AP7" s="24">
        <v>1.03</v>
      </c>
      <c r="AQ7" s="24">
        <v>1.35</v>
      </c>
      <c r="AR7" s="24">
        <v>3.68</v>
      </c>
      <c r="AS7" s="24">
        <v>5.3</v>
      </c>
      <c r="AT7" s="24">
        <v>3.09</v>
      </c>
      <c r="AU7" s="24">
        <v>71.75</v>
      </c>
      <c r="AV7" s="24">
        <v>72.739999999999995</v>
      </c>
      <c r="AW7" s="24">
        <v>54.61</v>
      </c>
      <c r="AX7" s="24">
        <v>62.33</v>
      </c>
      <c r="AY7" s="24">
        <v>66.430000000000007</v>
      </c>
      <c r="AZ7" s="24">
        <v>78.56</v>
      </c>
      <c r="BA7" s="24">
        <v>80.5</v>
      </c>
      <c r="BB7" s="24">
        <v>71.540000000000006</v>
      </c>
      <c r="BC7" s="24">
        <v>67.86</v>
      </c>
      <c r="BD7" s="24">
        <v>72.92</v>
      </c>
      <c r="BE7" s="24">
        <v>71.39</v>
      </c>
      <c r="BF7" s="24">
        <v>711.69</v>
      </c>
      <c r="BG7" s="24">
        <v>674.99</v>
      </c>
      <c r="BH7" s="24">
        <v>627.74</v>
      </c>
      <c r="BI7" s="24">
        <v>621.85</v>
      </c>
      <c r="BJ7" s="24">
        <v>546.07000000000005</v>
      </c>
      <c r="BK7" s="24">
        <v>610.16999999999996</v>
      </c>
      <c r="BL7" s="24">
        <v>605.9</v>
      </c>
      <c r="BM7" s="24">
        <v>653.69000000000005</v>
      </c>
      <c r="BN7" s="24">
        <v>709.4</v>
      </c>
      <c r="BO7" s="24">
        <v>734.47</v>
      </c>
      <c r="BP7" s="24">
        <v>669.11</v>
      </c>
      <c r="BQ7" s="24">
        <v>99.28</v>
      </c>
      <c r="BR7" s="24">
        <v>104.04</v>
      </c>
      <c r="BS7" s="24">
        <v>106.13</v>
      </c>
      <c r="BT7" s="24">
        <v>92.49</v>
      </c>
      <c r="BU7" s="24">
        <v>95.11</v>
      </c>
      <c r="BV7" s="24">
        <v>88.37</v>
      </c>
      <c r="BW7" s="24">
        <v>89.41</v>
      </c>
      <c r="BX7" s="24">
        <v>88.05</v>
      </c>
      <c r="BY7" s="24">
        <v>91.14</v>
      </c>
      <c r="BZ7" s="24">
        <v>90.69</v>
      </c>
      <c r="CA7" s="24">
        <v>99.73</v>
      </c>
      <c r="CB7" s="24">
        <v>138.72</v>
      </c>
      <c r="CC7" s="24">
        <v>132.13999999999999</v>
      </c>
      <c r="CD7" s="24">
        <v>129.65</v>
      </c>
      <c r="CE7" s="24">
        <v>137.43</v>
      </c>
      <c r="CF7" s="24">
        <v>140.63999999999999</v>
      </c>
      <c r="CG7" s="24">
        <v>143.05000000000001</v>
      </c>
      <c r="CH7" s="24">
        <v>142.05000000000001</v>
      </c>
      <c r="CI7" s="24">
        <v>141.15</v>
      </c>
      <c r="CJ7" s="24">
        <v>136.86000000000001</v>
      </c>
      <c r="CK7" s="24">
        <v>138.52000000000001</v>
      </c>
      <c r="CL7" s="24">
        <v>134.97999999999999</v>
      </c>
      <c r="CM7" s="24" t="s">
        <v>102</v>
      </c>
      <c r="CN7" s="24" t="s">
        <v>102</v>
      </c>
      <c r="CO7" s="24" t="s">
        <v>102</v>
      </c>
      <c r="CP7" s="24" t="s">
        <v>102</v>
      </c>
      <c r="CQ7" s="24" t="s">
        <v>102</v>
      </c>
      <c r="CR7" s="24">
        <v>58.83</v>
      </c>
      <c r="CS7" s="24">
        <v>56.51</v>
      </c>
      <c r="CT7" s="24">
        <v>57.04</v>
      </c>
      <c r="CU7" s="24">
        <v>60.78</v>
      </c>
      <c r="CV7" s="24">
        <v>59.96</v>
      </c>
      <c r="CW7" s="24">
        <v>59.99</v>
      </c>
      <c r="CX7" s="24">
        <v>96.98</v>
      </c>
      <c r="CY7" s="24">
        <v>97.08</v>
      </c>
      <c r="CZ7" s="24">
        <v>97.14</v>
      </c>
      <c r="DA7" s="24">
        <v>97.15</v>
      </c>
      <c r="DB7" s="24">
        <v>97.14</v>
      </c>
      <c r="DC7" s="24">
        <v>92.9</v>
      </c>
      <c r="DD7" s="24">
        <v>93.91</v>
      </c>
      <c r="DE7" s="24">
        <v>93.73</v>
      </c>
      <c r="DF7" s="24">
        <v>94.17</v>
      </c>
      <c r="DG7" s="24">
        <v>94.27</v>
      </c>
      <c r="DH7" s="24">
        <v>95.72</v>
      </c>
      <c r="DI7" s="24">
        <v>7.49</v>
      </c>
      <c r="DJ7" s="24">
        <v>11.09</v>
      </c>
      <c r="DK7" s="24">
        <v>14.5</v>
      </c>
      <c r="DL7" s="24">
        <v>17.71</v>
      </c>
      <c r="DM7" s="24">
        <v>20.7</v>
      </c>
      <c r="DN7" s="24">
        <v>23.42</v>
      </c>
      <c r="DO7" s="24">
        <v>22.74</v>
      </c>
      <c r="DP7" s="24">
        <v>21.22</v>
      </c>
      <c r="DQ7" s="24">
        <v>23.25</v>
      </c>
      <c r="DR7" s="24">
        <v>25.2</v>
      </c>
      <c r="DS7" s="24">
        <v>38.17</v>
      </c>
      <c r="DT7" s="24">
        <v>0</v>
      </c>
      <c r="DU7" s="24">
        <v>0</v>
      </c>
      <c r="DV7" s="24">
        <v>1</v>
      </c>
      <c r="DW7" s="24">
        <v>16.059999999999999</v>
      </c>
      <c r="DX7" s="24">
        <v>16.38</v>
      </c>
      <c r="DY7" s="24">
        <v>0.15</v>
      </c>
      <c r="DZ7" s="24">
        <v>0.18</v>
      </c>
      <c r="EA7" s="24">
        <v>0.83</v>
      </c>
      <c r="EB7" s="24">
        <v>1.06</v>
      </c>
      <c r="EC7" s="24">
        <v>2.02</v>
      </c>
      <c r="ED7" s="24">
        <v>6.54</v>
      </c>
      <c r="EE7" s="24">
        <v>0.12</v>
      </c>
      <c r="EF7" s="24">
        <v>0.19</v>
      </c>
      <c r="EG7" s="24">
        <v>0.12</v>
      </c>
      <c r="EH7" s="24">
        <v>0.11</v>
      </c>
      <c r="EI7" s="24">
        <v>0.1</v>
      </c>
      <c r="EJ7" s="24">
        <v>0.14000000000000001</v>
      </c>
      <c r="EK7" s="24">
        <v>0.13</v>
      </c>
      <c r="EL7" s="24">
        <v>0.12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2023-01-25T01:56:00Z</cp:lastPrinted>
  <dcterms:created xsi:type="dcterms:W3CDTF">2023-01-12T23:32:48Z</dcterms:created>
  <dcterms:modified xsi:type="dcterms:W3CDTF">2023-02-28T00:13:52Z</dcterms:modified>
  <cp:category/>
</cp:coreProperties>
</file>