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0000sv0ns101\d11757$\doc\財政\04公営企業\01.決算統計\R4年度（R3決算）\20.経営比較分析表\07.アップロード\02.アップロードデータ（分析表）\"/>
    </mc:Choice>
  </mc:AlternateContent>
  <workbookProtection workbookAlgorithmName="SHA-512" workbookHashValue="My7n4dYdESKWj23KIPNh6heWrD7Enggw2qnk76swLgHqJZXgTRq9pzScyaU9h/0clDIyJCRJilRQWFIWQOoi/g==" workbookSaltValue="aeCKLZMKhca0sIlYYY2aew=="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AT10" i="4" s="1"/>
  <c r="V6" i="5"/>
  <c r="AL10" i="4" s="1"/>
  <c r="U6" i="5"/>
  <c r="T6" i="5"/>
  <c r="S6" i="5"/>
  <c r="AL8" i="4" s="1"/>
  <c r="R6" i="5"/>
  <c r="Q6" i="5"/>
  <c r="P6" i="5"/>
  <c r="O6" i="5"/>
  <c r="I10" i="4" s="1"/>
  <c r="N6" i="5"/>
  <c r="M6" i="5"/>
  <c r="L6" i="5"/>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H85" i="4"/>
  <c r="G85" i="4"/>
  <c r="BB10" i="4"/>
  <c r="AD10" i="4"/>
  <c r="W10" i="4"/>
  <c r="P10" i="4"/>
  <c r="B10" i="4"/>
  <c r="BB8" i="4"/>
  <c r="AT8" i="4"/>
  <c r="AD8" i="4"/>
  <c r="W8" i="4"/>
  <c r="B8" i="4"/>
  <c r="B6" i="4"/>
</calcChain>
</file>

<file path=xl/sharedStrings.xml><?xml version="1.0" encoding="utf-8"?>
<sst xmlns="http://schemas.openxmlformats.org/spreadsheetml/2006/main" count="232" uniqueCount="117">
  <si>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</si>
  <si>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</si>
  <si>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</si>
  <si>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</si>
  <si>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</si>
  <si>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</si>
  <si>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</si>
  <si>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</si>
  <si>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</si>
  <si>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</si>
  <si>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</si>
  <si>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</si>
  <si>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</si>
  <si>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</si>
  <si>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</si>
  <si>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</si>
  <si>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</si>
  <si>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</si>
  <si>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</si>
  <si>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</si>
  <si>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</si>
  <si>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</si>
  <si>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</si>
  <si>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</si>
  <si>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</si>
  <si>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</si>
  <si>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</si>
  <si>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</si>
  <si>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</si>
  <si>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</si>
  <si>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</si>
  <si>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</si>
  <si>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</si>
  <si>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</si>
  <si>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</si>
  <si>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</si>
  <si>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</si>
  <si>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</si>
  <si>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</si>
  <si>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</si>
  <si>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</si>
  <si>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</si>
  <si>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</si>
  <si>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</si>
  <si>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</si>
  <si>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</si>
  <si>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</si>
  <si>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</si>
  <si>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</si>
  <si>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</si>
  <si>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</si>
  <si>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</si>
  <si>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</si>
  <si>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</si>
  <si>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</si>
  <si>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</si>
  <si>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</si>
  <si>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</si>
  <si>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</si>
  <si>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</si>
  <si>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</si>
  <si>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</si>
  <si>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</si>
  <si>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</si>
  <si>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</si>
  <si>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</si>
  <si>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</si>
  <si>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</si>
  <si>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</si>
  <si>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</si>
  <si>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</si>
  <si>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</si>
  <si>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</si>
  <si>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</si>
  <si>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</si>
  <si>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</si>
  <si>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</si>
  <si>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</si>
  <si>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</si>
  <si>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</si>
  <si>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</si>
  <si>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</si>
  <si>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</si>
  <si>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</si>
  <si>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</si>
  <si>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</si>
  <si>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</si>
  <si>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</si>
  <si>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</si>
  <si>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</si>
  <si>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</si>
  <si>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</si>
  <si>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</si>
  <si>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</si>
  <si>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</si>
  <si>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</si>
  <si>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大阪府　四條畷市</t>
  </si>
  <si>
    <t>法適用</t>
  </si>
  <si>
    <t>下水道事業</t>
  </si>
  <si>
    <t>公共下水道</t>
  </si>
  <si>
    <t>Bb1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</si>
  <si>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</si>
  <si>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</si>
  <si>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</si>
  <si>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</si>
  <si>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</si>
  <si>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</si>
  <si>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</si>
  <si>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</si>
  <si>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</si>
  <si>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</si>
  <si>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</si>
  <si>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</si>
  <si>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</si>
  <si>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xml:space="preserve">　人口減の進行により、年々使用料は減少傾向にあり、今後も同様の傾向が進むと予想され、今後の改築更新にかかる財源の確保が課題となる。
　加えて、企業債償還が経営を圧迫する厳しい経営状況が続く。
　かような状況下で健全経営を維持するため、令和3年度に単独処理場の廃止、処理区統合を完了させ、流域下水道への編入によるスケールメリットを享受する体制を整えた。
　さらに、今後施設の老朽化に伴う維持管理業務の増大に対応していくため、令和5年度の第2期ｽﾄｯｸﾏﾈｼﾞﾒﾝﾄ計画策定により、「将来にわたる改築需要を勘案しつつ、維持管理・改築・修繕の最適化を図ること」を柱とした改築更新を進める。同時に令和5年度の経営戦略改定を通じて料金改定の時期も含めた具体像を示す取り組みを進め、健全経営を継続できる経営体質の改善に取り組む。
</t>
    <rPh sb="5" eb="7">
      <t>シンコウ</t>
    </rPh>
    <rPh sb="11" eb="13">
      <t>ネンネン</t>
    </rPh>
    <rPh sb="13" eb="16">
      <t>シヨウリョウ</t>
    </rPh>
    <rPh sb="17" eb="19">
      <t>ゲンショウ</t>
    </rPh>
    <rPh sb="19" eb="21">
      <t>ケイコウ</t>
    </rPh>
    <rPh sb="28" eb="30">
      <t>ドウヨウ</t>
    </rPh>
    <rPh sb="31" eb="33">
      <t>ケイコウ</t>
    </rPh>
    <rPh sb="34" eb="35">
      <t>ススム</t>
    </rPh>
    <rPh sb="42" eb="44">
      <t>コンゴ</t>
    </rPh>
    <rPh sb="45" eb="49">
      <t>カイチクコウシン</t>
    </rPh>
    <rPh sb="53" eb="55">
      <t>ザイゲン</t>
    </rPh>
    <rPh sb="56" eb="58">
      <t>カクホ</t>
    </rPh>
    <rPh sb="59" eb="61">
      <t>カダイ</t>
    </rPh>
    <rPh sb="67" eb="68">
      <t>クワ</t>
    </rPh>
    <rPh sb="71" eb="74">
      <t>キギョウサイ</t>
    </rPh>
    <rPh sb="77" eb="79">
      <t>ケイエイ</t>
    </rPh>
    <rPh sb="80" eb="82">
      <t>アッパク</t>
    </rPh>
    <rPh sb="101" eb="103">
      <t>ジョウキョウ</t>
    </rPh>
    <rPh sb="103" eb="104">
      <t>シタ</t>
    </rPh>
    <rPh sb="105" eb="107">
      <t>ケンゼン</t>
    </rPh>
    <rPh sb="107" eb="109">
      <t>ケイエイ</t>
    </rPh>
    <rPh sb="110" eb="112">
      <t>イジ</t>
    </rPh>
    <rPh sb="117" eb="119">
      <t>レイワ</t>
    </rPh>
    <rPh sb="120" eb="122">
      <t>ネンド</t>
    </rPh>
    <rPh sb="123" eb="128">
      <t>タンドクショリジョウ</t>
    </rPh>
    <rPh sb="129" eb="131">
      <t>ハイシ</t>
    </rPh>
    <rPh sb="132" eb="137">
      <t>ショリクトウゴウ</t>
    </rPh>
    <rPh sb="138" eb="140">
      <t>カンリョウ</t>
    </rPh>
    <rPh sb="143" eb="148">
      <t>リュウイキゲスイドウ</t>
    </rPh>
    <rPh sb="150" eb="152">
      <t>ヘンニュウ</t>
    </rPh>
    <rPh sb="164" eb="166">
      <t>キョウジュ</t>
    </rPh>
    <rPh sb="168" eb="170">
      <t>タイセイ</t>
    </rPh>
    <rPh sb="171" eb="172">
      <t>トトノ</t>
    </rPh>
    <rPh sb="181" eb="183">
      <t>コンゴ</t>
    </rPh>
    <rPh sb="196" eb="198">
      <t>ギョウム</t>
    </rPh>
    <rPh sb="202" eb="204">
      <t>タイオウ</t>
    </rPh>
    <rPh sb="278" eb="279">
      <t>ハシラ</t>
    </rPh>
    <rPh sb="282" eb="284">
      <t>カイチク</t>
    </rPh>
    <rPh sb="284" eb="286">
      <t>コウシン</t>
    </rPh>
    <rPh sb="287" eb="288">
      <t>スス</t>
    </rPh>
    <phoneticPr fontId="4"/>
  </si>
  <si>
    <t>　⑧水洗化率は約99%と全国平均及び類似団体平均値を上回っているため、⑤経費回収率は、昨年度比11.53ポイント減となったものの、全国平均、類似団体平均値を上回っている。また⑥汚水処理原価も昨年度と比べ8.37円増加したものの104.28円と類似団体平均値、全国平均を下回る現状にある。
　一方で、④企業債残高対事業規模比率は、全国平均に比べると大きい。これは、管渠整備事業の大部分を平成3年度以降、短期間で集中的に行ったためである。また、令和元年度から令和3年度にかけて処理区統合のための管渠整備及び終末処理場のポンプ場への転用工事に対して多額の起債を行っており、企業債残高は経営を圧迫している。
　経営の収支バランスを示す①経常収支比率は、107.39%で昨年比で3.49ポイント減、類似団体平均値を2.39ポイント下回る水準となった。指標悪化の主な原因は、収入面での下水道使用料の減少に加え、令和3年7月発生の管渠破損事故の復旧作業等に多額の支出を要したことによる。
　なお、③流動比率が前年比4.5ポイント増加しているのは、処理区統合にかかる国庫交付金、企業債の収入が増加し、現金預金の比率を押し上げたためである。
　また、⑦施設利用率が空欄なのは、令和3年度に市の単独処理場を全て廃止し、流域下水道の処理施設にて全量を処理することとなったためである。</t>
    <rPh sb="7" eb="8">
      <t>ヤク</t>
    </rPh>
    <rPh sb="145" eb="147">
      <t>イッポウ</t>
    </rPh>
    <rPh sb="301" eb="303">
      <t>ケイエイ</t>
    </rPh>
    <rPh sb="304" eb="306">
      <t>シュウシ</t>
    </rPh>
    <rPh sb="311" eb="312">
      <t>シメ</t>
    </rPh>
    <rPh sb="342" eb="343">
      <t>ゲン</t>
    </rPh>
    <rPh sb="360" eb="361">
      <t>シタ</t>
    </rPh>
    <rPh sb="370" eb="374">
      <t>シヒョウアッカ</t>
    </rPh>
    <rPh sb="375" eb="376">
      <t>オモ</t>
    </rPh>
    <rPh sb="377" eb="379">
      <t>ゲンイン</t>
    </rPh>
    <rPh sb="381" eb="384">
      <t>シュウニュウメン</t>
    </rPh>
    <rPh sb="386" eb="392">
      <t>ゲスイドウシヨウリョウ</t>
    </rPh>
    <rPh sb="393" eb="395">
      <t>ゲンショウ</t>
    </rPh>
    <rPh sb="396" eb="397">
      <t>クワ</t>
    </rPh>
    <rPh sb="399" eb="401">
      <t>レイワ</t>
    </rPh>
    <rPh sb="402" eb="403">
      <t>ネン</t>
    </rPh>
    <rPh sb="404" eb="405">
      <t>ガツ</t>
    </rPh>
    <rPh sb="405" eb="407">
      <t>ハッセイ</t>
    </rPh>
    <rPh sb="408" eb="410">
      <t>カンキョ</t>
    </rPh>
    <rPh sb="410" eb="412">
      <t>ハソン</t>
    </rPh>
    <rPh sb="412" eb="414">
      <t>ジコ</t>
    </rPh>
    <rPh sb="424" eb="426">
      <t>シシュツ</t>
    </rPh>
    <rPh sb="523" eb="525">
      <t>クウラン</t>
    </rPh>
    <rPh sb="529" eb="531">
      <t>レイワ</t>
    </rPh>
    <rPh sb="535" eb="536">
      <t>シ</t>
    </rPh>
    <rPh sb="543" eb="544">
      <t>スベ</t>
    </rPh>
    <rPh sb="549" eb="551">
      <t>リュウイキ</t>
    </rPh>
    <rPh sb="551" eb="554">
      <t>ゲスイドウ</t>
    </rPh>
    <rPh sb="555" eb="559">
      <t>ショリシセツ</t>
    </rPh>
    <rPh sb="561" eb="563">
      <t>ゼンリョウ</t>
    </rPh>
    <rPh sb="564" eb="566">
      <t>ショリ</t>
    </rPh>
    <phoneticPr fontId="4"/>
  </si>
  <si>
    <t>　②管渠老朽化率が0%、③管渠改善率は4.91%であるのは公共下水道の供用開始が昭和61年度であり、耐用年数50年を経過した管渠はなく大部分を平成3年度以降に整備したことから、比較的新しい管渠が多くを占めるためである。
　ただし、40年以上経過している管渠もあるため、令和3年度に老朽化の著しい管渠について改築を行った。今後も点検を進めながら、劣化が著しく、緊急性の高いものについて優先順位を付けながら改築・更新を進めていく。
　一方、管渠以外のポンプ場については、更新時期を迎え老朽化が進んでいるため、耐震化も含めた部分更新を進めているところである。</t>
    <rPh sb="58" eb="60">
      <t>ケイカ</t>
    </rPh>
    <rPh sb="62" eb="64">
      <t>カンキョ</t>
    </rPh>
    <rPh sb="79" eb="81">
      <t>セイビ</t>
    </rPh>
    <rPh sb="134" eb="136">
      <t>レイワ</t>
    </rPh>
    <rPh sb="137" eb="139">
      <t>ネンド</t>
    </rPh>
    <rPh sb="140" eb="143">
      <t>ロウキュウカ</t>
    </rPh>
    <rPh sb="144" eb="145">
      <t>イチジル</t>
    </rPh>
    <rPh sb="147" eb="149">
      <t>カンキョ</t>
    </rPh>
    <rPh sb="153" eb="155">
      <t>カイチク</t>
    </rPh>
    <rPh sb="156" eb="157">
      <t>オコナ</t>
    </rPh>
    <rPh sb="160" eb="162">
      <t>コンゴ</t>
    </rPh>
    <rPh sb="163" eb="165">
      <t>テンケン</t>
    </rPh>
    <rPh sb="166" eb="167">
      <t>スス</t>
    </rPh>
    <rPh sb="172" eb="174">
      <t>レッカ</t>
    </rPh>
    <rPh sb="175" eb="176">
      <t>イチジル</t>
    </rPh>
    <rPh sb="179" eb="182">
      <t>キンキュウセイ</t>
    </rPh>
    <rPh sb="183" eb="184">
      <t>タカ</t>
    </rPh>
    <rPh sb="191" eb="195">
      <t>ユウセンジュンイ</t>
    </rPh>
    <rPh sb="196" eb="197">
      <t>ツ</t>
    </rPh>
    <rPh sb="201" eb="203">
      <t>カイチク</t>
    </rPh>
    <rPh sb="204" eb="206">
      <t>コウシン</t>
    </rPh>
    <rPh sb="207" eb="208">
      <t>スス</t>
    </rPh>
    <rPh sb="240" eb="243">
      <t>ロウキュウカ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</si>
</sst>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b/>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6" fillId="0" borderId="3" xfId="0" applyFont="1" applyBorder="1" applyAlignment="1">
      <alignment horizontal="left" vertical="center"/>
    </xf>
    <xf numFmtId="0" fontId="16" fillId="0" borderId="4" xfId="0" applyFont="1" applyBorder="1" applyAlignment="1">
      <alignment horizontal="left" vertical="center"/>
    </xf>
    <xf numFmtId="0" fontId="16" fillId="0" borderId="5" xfId="0" applyFont="1" applyBorder="1" applyAlignment="1">
      <alignment horizontal="left" vertical="center"/>
    </xf>
    <xf numFmtId="0" fontId="16" fillId="0" borderId="6" xfId="0" applyFont="1" applyBorder="1" applyAlignment="1">
      <alignment horizontal="left" vertical="center"/>
    </xf>
    <xf numFmtId="0" fontId="16" fillId="0" borderId="0" xfId="0" applyFont="1" applyAlignment="1">
      <alignment horizontal="left" vertical="center"/>
    </xf>
    <xf numFmtId="0" fontId="16"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formatCode="#,##0.00;&quot;△&quot;#,##0.00;&quot;-&quot;">
                  <c:v>4.91</c:v>
                </c:pt>
              </c:numCache>
            </c:numRef>
          </c:val>
          <c:extLst>
            <c:ext xmlns:c16="http://schemas.microsoft.com/office/drawing/2014/chart" uri="{C3380CC4-5D6E-409C-BE32-E72D297353CC}">
              <c16:uniqueId val="{00000000-4859-490E-9B65-24854651279E}"/>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c:v>
                </c:pt>
                <c:pt idx="1">
                  <c:v>0.3</c:v>
                </c:pt>
                <c:pt idx="2">
                  <c:v>0.12</c:v>
                </c:pt>
                <c:pt idx="3">
                  <c:v>0.12</c:v>
                </c:pt>
                <c:pt idx="4">
                  <c:v>0.35</c:v>
                </c:pt>
              </c:numCache>
            </c:numRef>
          </c:val>
          <c:smooth val="0"/>
          <c:extLst>
            <c:ext xmlns:c16="http://schemas.microsoft.com/office/drawing/2014/chart" uri="{C3380CC4-5D6E-409C-BE32-E72D297353CC}">
              <c16:uniqueId val="{00000001-4859-490E-9B65-24854651279E}"/>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44</c:v>
                </c:pt>
                <c:pt idx="1">
                  <c:v>44.02</c:v>
                </c:pt>
                <c:pt idx="2">
                  <c:v>43.23</c:v>
                </c:pt>
                <c:pt idx="3">
                  <c:v>44.64</c:v>
                </c:pt>
                <c:pt idx="4">
                  <c:v>0</c:v>
                </c:pt>
              </c:numCache>
            </c:numRef>
          </c:val>
          <c:extLst>
            <c:ext xmlns:c16="http://schemas.microsoft.com/office/drawing/2014/chart" uri="{C3380CC4-5D6E-409C-BE32-E72D297353CC}">
              <c16:uniqueId val="{00000000-4EF8-4E75-9929-427CDDDD87A6}"/>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73.599999999999994</c:v>
                </c:pt>
                <c:pt idx="1">
                  <c:v>70.33</c:v>
                </c:pt>
                <c:pt idx="2">
                  <c:v>70.3</c:v>
                </c:pt>
                <c:pt idx="3">
                  <c:v>80.11</c:v>
                </c:pt>
                <c:pt idx="4">
                  <c:v>82.83</c:v>
                </c:pt>
              </c:numCache>
            </c:numRef>
          </c:val>
          <c:smooth val="0"/>
          <c:extLst>
            <c:ext xmlns:c16="http://schemas.microsoft.com/office/drawing/2014/chart" uri="{C3380CC4-5D6E-409C-BE32-E72D297353CC}">
              <c16:uniqueId val="{00000001-4EF8-4E75-9929-427CDDDD87A6}"/>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98.83</c:v>
                </c:pt>
                <c:pt idx="1">
                  <c:v>98.81</c:v>
                </c:pt>
                <c:pt idx="2">
                  <c:v>99.03</c:v>
                </c:pt>
                <c:pt idx="3">
                  <c:v>99.1</c:v>
                </c:pt>
                <c:pt idx="4">
                  <c:v>98.99</c:v>
                </c:pt>
              </c:numCache>
            </c:numRef>
          </c:val>
          <c:extLst>
            <c:ext xmlns:c16="http://schemas.microsoft.com/office/drawing/2014/chart" uri="{C3380CC4-5D6E-409C-BE32-E72D297353CC}">
              <c16:uniqueId val="{00000000-E9D8-45B8-A5AC-703AAB1AC1AB}"/>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96.4</c:v>
                </c:pt>
                <c:pt idx="1">
                  <c:v>95.85</c:v>
                </c:pt>
                <c:pt idx="2">
                  <c:v>95.95</c:v>
                </c:pt>
                <c:pt idx="3">
                  <c:v>95.96</c:v>
                </c:pt>
                <c:pt idx="4">
                  <c:v>95.73</c:v>
                </c:pt>
              </c:numCache>
            </c:numRef>
          </c:val>
          <c:smooth val="0"/>
          <c:extLst>
            <c:ext xmlns:c16="http://schemas.microsoft.com/office/drawing/2014/chart" uri="{C3380CC4-5D6E-409C-BE32-E72D297353CC}">
              <c16:uniqueId val="{00000001-E9D8-45B8-A5AC-703AAB1AC1AB}"/>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106.01</c:v>
                </c:pt>
                <c:pt idx="1">
                  <c:v>107.95</c:v>
                </c:pt>
                <c:pt idx="2">
                  <c:v>110.08</c:v>
                </c:pt>
                <c:pt idx="3">
                  <c:v>110.88</c:v>
                </c:pt>
                <c:pt idx="4">
                  <c:v>107.39</c:v>
                </c:pt>
              </c:numCache>
            </c:numRef>
          </c:val>
          <c:extLst>
            <c:ext xmlns:c16="http://schemas.microsoft.com/office/drawing/2014/chart" uri="{C3380CC4-5D6E-409C-BE32-E72D297353CC}">
              <c16:uniqueId val="{00000000-BB81-4269-A85C-7747525945EF}"/>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103.88</c:v>
                </c:pt>
                <c:pt idx="1">
                  <c:v>106.41</c:v>
                </c:pt>
                <c:pt idx="2">
                  <c:v>107.34</c:v>
                </c:pt>
                <c:pt idx="3">
                  <c:v>107.87</c:v>
                </c:pt>
                <c:pt idx="4">
                  <c:v>109.78</c:v>
                </c:pt>
              </c:numCache>
            </c:numRef>
          </c:val>
          <c:smooth val="0"/>
          <c:extLst>
            <c:ext xmlns:c16="http://schemas.microsoft.com/office/drawing/2014/chart" uri="{C3380CC4-5D6E-409C-BE32-E72D297353CC}">
              <c16:uniqueId val="{00000001-BB81-4269-A85C-7747525945EF}"/>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23.84</c:v>
                </c:pt>
                <c:pt idx="1">
                  <c:v>26.27</c:v>
                </c:pt>
                <c:pt idx="2">
                  <c:v>28.71</c:v>
                </c:pt>
                <c:pt idx="3">
                  <c:v>31.17</c:v>
                </c:pt>
                <c:pt idx="4">
                  <c:v>32.42</c:v>
                </c:pt>
              </c:numCache>
            </c:numRef>
          </c:val>
          <c:extLst>
            <c:ext xmlns:c16="http://schemas.microsoft.com/office/drawing/2014/chart" uri="{C3380CC4-5D6E-409C-BE32-E72D297353CC}">
              <c16:uniqueId val="{00000000-9502-4B57-8571-5EE7C760F822}"/>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7.78</c:v>
                </c:pt>
                <c:pt idx="1">
                  <c:v>8.36</c:v>
                </c:pt>
                <c:pt idx="2">
                  <c:v>8.5500000000000007</c:v>
                </c:pt>
                <c:pt idx="3">
                  <c:v>20.23</c:v>
                </c:pt>
                <c:pt idx="4">
                  <c:v>22.34</c:v>
                </c:pt>
              </c:numCache>
            </c:numRef>
          </c:val>
          <c:smooth val="0"/>
          <c:extLst>
            <c:ext xmlns:c16="http://schemas.microsoft.com/office/drawing/2014/chart" uri="{C3380CC4-5D6E-409C-BE32-E72D297353CC}">
              <c16:uniqueId val="{00000001-9502-4B57-8571-5EE7C760F822}"/>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AA8-4382-A7AC-0A973DF0889F}"/>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0.12</c:v>
                </c:pt>
                <c:pt idx="1">
                  <c:v>3.83</c:v>
                </c:pt>
                <c:pt idx="2">
                  <c:v>2.41</c:v>
                </c:pt>
                <c:pt idx="3">
                  <c:v>1.63</c:v>
                </c:pt>
                <c:pt idx="4">
                  <c:v>1.94</c:v>
                </c:pt>
              </c:numCache>
            </c:numRef>
          </c:val>
          <c:smooth val="0"/>
          <c:extLst>
            <c:ext xmlns:c16="http://schemas.microsoft.com/office/drawing/2014/chart" uri="{C3380CC4-5D6E-409C-BE32-E72D297353CC}">
              <c16:uniqueId val="{00000001-FAA8-4382-A7AC-0A973DF0889F}"/>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57A-4526-A965-9724319A16E0}"/>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formatCode="#,##0.00;&quot;△&quot;#,##0.00">
                  <c:v>0</c:v>
                </c:pt>
                <c:pt idx="1">
                  <c:v>0.5</c:v>
                </c:pt>
                <c:pt idx="2" formatCode="#,##0.00;&quot;△&quot;#,##0.00">
                  <c:v>0</c:v>
                </c:pt>
                <c:pt idx="3">
                  <c:v>11.59</c:v>
                </c:pt>
                <c:pt idx="4">
                  <c:v>9.36</c:v>
                </c:pt>
              </c:numCache>
            </c:numRef>
          </c:val>
          <c:smooth val="0"/>
          <c:extLst>
            <c:ext xmlns:c16="http://schemas.microsoft.com/office/drawing/2014/chart" uri="{C3380CC4-5D6E-409C-BE32-E72D297353CC}">
              <c16:uniqueId val="{00000001-357A-4526-A965-9724319A16E0}"/>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28.86</c:v>
                </c:pt>
                <c:pt idx="1">
                  <c:v>33.6</c:v>
                </c:pt>
                <c:pt idx="2">
                  <c:v>30.39</c:v>
                </c:pt>
                <c:pt idx="3">
                  <c:v>43.56</c:v>
                </c:pt>
                <c:pt idx="4">
                  <c:v>48.06</c:v>
                </c:pt>
              </c:numCache>
            </c:numRef>
          </c:val>
          <c:extLst>
            <c:ext xmlns:c16="http://schemas.microsoft.com/office/drawing/2014/chart" uri="{C3380CC4-5D6E-409C-BE32-E72D297353CC}">
              <c16:uniqueId val="{00000000-FB0C-408B-99BC-4C174FB79824}"/>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30.13</c:v>
                </c:pt>
                <c:pt idx="1">
                  <c:v>33.130000000000003</c:v>
                </c:pt>
                <c:pt idx="2">
                  <c:v>35.200000000000003</c:v>
                </c:pt>
                <c:pt idx="3">
                  <c:v>37.200000000000003</c:v>
                </c:pt>
                <c:pt idx="4">
                  <c:v>47.13</c:v>
                </c:pt>
              </c:numCache>
            </c:numRef>
          </c:val>
          <c:smooth val="0"/>
          <c:extLst>
            <c:ext xmlns:c16="http://schemas.microsoft.com/office/drawing/2014/chart" uri="{C3380CC4-5D6E-409C-BE32-E72D297353CC}">
              <c16:uniqueId val="{00000001-FB0C-408B-99BC-4C174FB79824}"/>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971.51</c:v>
                </c:pt>
                <c:pt idx="1">
                  <c:v>957.66</c:v>
                </c:pt>
                <c:pt idx="2">
                  <c:v>870.88</c:v>
                </c:pt>
                <c:pt idx="3">
                  <c:v>872.22</c:v>
                </c:pt>
                <c:pt idx="4">
                  <c:v>903.44</c:v>
                </c:pt>
              </c:numCache>
            </c:numRef>
          </c:val>
          <c:extLst>
            <c:ext xmlns:c16="http://schemas.microsoft.com/office/drawing/2014/chart" uri="{C3380CC4-5D6E-409C-BE32-E72D297353CC}">
              <c16:uniqueId val="{00000000-603F-41C1-96FD-96213EDEE26B}"/>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707.12</c:v>
                </c:pt>
                <c:pt idx="1">
                  <c:v>733.93</c:v>
                </c:pt>
                <c:pt idx="2">
                  <c:v>813.96</c:v>
                </c:pt>
                <c:pt idx="3">
                  <c:v>843.72</c:v>
                </c:pt>
                <c:pt idx="4">
                  <c:v>788.62</c:v>
                </c:pt>
              </c:numCache>
            </c:numRef>
          </c:val>
          <c:smooth val="0"/>
          <c:extLst>
            <c:ext xmlns:c16="http://schemas.microsoft.com/office/drawing/2014/chart" uri="{C3380CC4-5D6E-409C-BE32-E72D297353CC}">
              <c16:uniqueId val="{00000001-603F-41C1-96FD-96213EDEE26B}"/>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114.76</c:v>
                </c:pt>
                <c:pt idx="1">
                  <c:v>125.34</c:v>
                </c:pt>
                <c:pt idx="2">
                  <c:v>131.09</c:v>
                </c:pt>
                <c:pt idx="3">
                  <c:v>133.79</c:v>
                </c:pt>
                <c:pt idx="4">
                  <c:v>122.26</c:v>
                </c:pt>
              </c:numCache>
            </c:numRef>
          </c:val>
          <c:extLst>
            <c:ext xmlns:c16="http://schemas.microsoft.com/office/drawing/2014/chart" uri="{C3380CC4-5D6E-409C-BE32-E72D297353CC}">
              <c16:uniqueId val="{00000000-4CE5-4545-9029-8AC218C2AE1D}"/>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93.62</c:v>
                </c:pt>
                <c:pt idx="1">
                  <c:v>94.59</c:v>
                </c:pt>
                <c:pt idx="2">
                  <c:v>92.08</c:v>
                </c:pt>
                <c:pt idx="3">
                  <c:v>94.81</c:v>
                </c:pt>
                <c:pt idx="4">
                  <c:v>99.88</c:v>
                </c:pt>
              </c:numCache>
            </c:numRef>
          </c:val>
          <c:smooth val="0"/>
          <c:extLst>
            <c:ext xmlns:c16="http://schemas.microsoft.com/office/drawing/2014/chart" uri="{C3380CC4-5D6E-409C-BE32-E72D297353CC}">
              <c16:uniqueId val="{00000001-4CE5-4545-9029-8AC218C2AE1D}"/>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109.47</c:v>
                </c:pt>
                <c:pt idx="1">
                  <c:v>99.87</c:v>
                </c:pt>
                <c:pt idx="2">
                  <c:v>99.85</c:v>
                </c:pt>
                <c:pt idx="3">
                  <c:v>95.91</c:v>
                </c:pt>
                <c:pt idx="4">
                  <c:v>104.28</c:v>
                </c:pt>
              </c:numCache>
            </c:numRef>
          </c:val>
          <c:extLst>
            <c:ext xmlns:c16="http://schemas.microsoft.com/office/drawing/2014/chart" uri="{C3380CC4-5D6E-409C-BE32-E72D297353CC}">
              <c16:uniqueId val="{00000000-2623-44ED-AFCC-0E53560C4FCF}"/>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136.47</c:v>
                </c:pt>
                <c:pt idx="1">
                  <c:v>131.22</c:v>
                </c:pt>
                <c:pt idx="2">
                  <c:v>132.94999999999999</c:v>
                </c:pt>
                <c:pt idx="3">
                  <c:v>129.9</c:v>
                </c:pt>
                <c:pt idx="4">
                  <c:v>126.94</c:v>
                </c:pt>
              </c:numCache>
            </c:numRef>
          </c:val>
          <c:smooth val="0"/>
          <c:extLst>
            <c:ext xmlns:c16="http://schemas.microsoft.com/office/drawing/2014/chart" uri="{C3380CC4-5D6E-409C-BE32-E72D297353CC}">
              <c16:uniqueId val="{00000001-2623-44ED-AFCC-0E53560C4FCF}"/>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大阪府　四條畷市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75" t="s">
        <v>9</v>
      </c>
      <c r="BM7" s="76"/>
      <c r="BN7" s="76"/>
      <c r="BO7" s="76"/>
      <c r="BP7" s="76"/>
      <c r="BQ7" s="76"/>
      <c r="BR7" s="76"/>
      <c r="BS7" s="76"/>
      <c r="BT7" s="76"/>
      <c r="BU7" s="76"/>
      <c r="BV7" s="76"/>
      <c r="BW7" s="76"/>
      <c r="BX7" s="76"/>
      <c r="BY7" s="77"/>
    </row>
    <row r="8" spans="1:78" ht="18.75" customHeight="1" x14ac:dyDescent="0.15">
      <c r="A8" s="2"/>
      <c r="B8" s="71" t="str">
        <f>データ!I6</f>
        <v>法適用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Bb1</v>
      </c>
      <c r="X8" s="71"/>
      <c r="Y8" s="71"/>
      <c r="Z8" s="71"/>
      <c r="AA8" s="71"/>
      <c r="AB8" s="71"/>
      <c r="AC8" s="71"/>
      <c r="AD8" s="72" t="str">
        <f>データ!$M$6</f>
        <v>非設置</v>
      </c>
      <c r="AE8" s="72"/>
      <c r="AF8" s="72"/>
      <c r="AG8" s="72"/>
      <c r="AH8" s="72"/>
      <c r="AI8" s="72"/>
      <c r="AJ8" s="72"/>
      <c r="AK8" s="3"/>
      <c r="AL8" s="45">
        <f>データ!S6</f>
        <v>55015</v>
      </c>
      <c r="AM8" s="45"/>
      <c r="AN8" s="45"/>
      <c r="AO8" s="45"/>
      <c r="AP8" s="45"/>
      <c r="AQ8" s="45"/>
      <c r="AR8" s="45"/>
      <c r="AS8" s="45"/>
      <c r="AT8" s="46">
        <f>データ!T6</f>
        <v>18.690000000000001</v>
      </c>
      <c r="AU8" s="46"/>
      <c r="AV8" s="46"/>
      <c r="AW8" s="46"/>
      <c r="AX8" s="46"/>
      <c r="AY8" s="46"/>
      <c r="AZ8" s="46"/>
      <c r="BA8" s="46"/>
      <c r="BB8" s="46">
        <f>データ!U6</f>
        <v>2943.55</v>
      </c>
      <c r="BC8" s="46"/>
      <c r="BD8" s="46"/>
      <c r="BE8" s="46"/>
      <c r="BF8" s="46"/>
      <c r="BG8" s="46"/>
      <c r="BH8" s="46"/>
      <c r="BI8" s="46"/>
      <c r="BJ8" s="3"/>
      <c r="BK8" s="3"/>
      <c r="BL8" s="67" t="s">
        <v>10</v>
      </c>
      <c r="BM8" s="68"/>
      <c r="BN8" s="69" t="s">
        <v>11</v>
      </c>
      <c r="BO8" s="69"/>
      <c r="BP8" s="69"/>
      <c r="BQ8" s="69"/>
      <c r="BR8" s="69"/>
      <c r="BS8" s="69"/>
      <c r="BT8" s="69"/>
      <c r="BU8" s="69"/>
      <c r="BV8" s="69"/>
      <c r="BW8" s="69"/>
      <c r="BX8" s="69"/>
      <c r="BY8" s="70"/>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f>データ!O6</f>
        <v>56.27</v>
      </c>
      <c r="J10" s="46"/>
      <c r="K10" s="46"/>
      <c r="L10" s="46"/>
      <c r="M10" s="46"/>
      <c r="N10" s="46"/>
      <c r="O10" s="46"/>
      <c r="P10" s="46">
        <f>データ!P6</f>
        <v>97.99</v>
      </c>
      <c r="Q10" s="46"/>
      <c r="R10" s="46"/>
      <c r="S10" s="46"/>
      <c r="T10" s="46"/>
      <c r="U10" s="46"/>
      <c r="V10" s="46"/>
      <c r="W10" s="46">
        <f>データ!Q6</f>
        <v>62.49</v>
      </c>
      <c r="X10" s="46"/>
      <c r="Y10" s="46"/>
      <c r="Z10" s="46"/>
      <c r="AA10" s="46"/>
      <c r="AB10" s="46"/>
      <c r="AC10" s="46"/>
      <c r="AD10" s="45">
        <f>データ!R6</f>
        <v>2206</v>
      </c>
      <c r="AE10" s="45"/>
      <c r="AF10" s="45"/>
      <c r="AG10" s="45"/>
      <c r="AH10" s="45"/>
      <c r="AI10" s="45"/>
      <c r="AJ10" s="45"/>
      <c r="AK10" s="2"/>
      <c r="AL10" s="45">
        <f>データ!V6</f>
        <v>53705</v>
      </c>
      <c r="AM10" s="45"/>
      <c r="AN10" s="45"/>
      <c r="AO10" s="45"/>
      <c r="AP10" s="45"/>
      <c r="AQ10" s="45"/>
      <c r="AR10" s="45"/>
      <c r="AS10" s="45"/>
      <c r="AT10" s="46">
        <f>データ!W6</f>
        <v>5.95</v>
      </c>
      <c r="AU10" s="46"/>
      <c r="AV10" s="46"/>
      <c r="AW10" s="46"/>
      <c r="AX10" s="46"/>
      <c r="AY10" s="46"/>
      <c r="AZ10" s="46"/>
      <c r="BA10" s="46"/>
      <c r="BB10" s="46">
        <f>データ!X6</f>
        <v>9026.0499999999993</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1" t="s">
        <v>26</v>
      </c>
      <c r="BM14" s="62"/>
      <c r="BN14" s="62"/>
      <c r="BO14" s="62"/>
      <c r="BP14" s="62"/>
      <c r="BQ14" s="62"/>
      <c r="BR14" s="62"/>
      <c r="BS14" s="62"/>
      <c r="BT14" s="62"/>
      <c r="BU14" s="62"/>
      <c r="BV14" s="62"/>
      <c r="BW14" s="62"/>
      <c r="BX14" s="62"/>
      <c r="BY14" s="62"/>
      <c r="BZ14" s="63"/>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64"/>
      <c r="BM15" s="65"/>
      <c r="BN15" s="65"/>
      <c r="BO15" s="65"/>
      <c r="BP15" s="65"/>
      <c r="BQ15" s="65"/>
      <c r="BR15" s="65"/>
      <c r="BS15" s="65"/>
      <c r="BT15" s="65"/>
      <c r="BU15" s="65"/>
      <c r="BV15" s="65"/>
      <c r="BW15" s="65"/>
      <c r="BX15" s="65"/>
      <c r="BY15" s="65"/>
      <c r="BZ15" s="6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115</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116</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114</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uAweYJqpzrRuUGT2S4l4UADV+aFgoNfWCSy9kzwnjKJGnj1/lLK5wuPHZY71DTuit87aSOqhgCuMyD1TFwf4Ew==" saltValue="kCbh4zcmyUYxIdX6Gx+DQ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9" t="s">
        <v>52</v>
      </c>
      <c r="I3" s="80"/>
      <c r="J3" s="80"/>
      <c r="K3" s="80"/>
      <c r="L3" s="80"/>
      <c r="M3" s="80"/>
      <c r="N3" s="80"/>
      <c r="O3" s="80"/>
      <c r="P3" s="80"/>
      <c r="Q3" s="80"/>
      <c r="R3" s="80"/>
      <c r="S3" s="80"/>
      <c r="T3" s="80"/>
      <c r="U3" s="80"/>
      <c r="V3" s="80"/>
      <c r="W3" s="80"/>
      <c r="X3" s="81"/>
      <c r="Y3" s="85" t="s">
        <v>53</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54</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15">
      <c r="A4" s="14" t="s">
        <v>55</v>
      </c>
      <c r="B4" s="16"/>
      <c r="C4" s="16"/>
      <c r="D4" s="16"/>
      <c r="E4" s="16"/>
      <c r="F4" s="16"/>
      <c r="G4" s="16"/>
      <c r="H4" s="82"/>
      <c r="I4" s="83"/>
      <c r="J4" s="83"/>
      <c r="K4" s="83"/>
      <c r="L4" s="83"/>
      <c r="M4" s="83"/>
      <c r="N4" s="83"/>
      <c r="O4" s="83"/>
      <c r="P4" s="83"/>
      <c r="Q4" s="83"/>
      <c r="R4" s="83"/>
      <c r="S4" s="83"/>
      <c r="T4" s="83"/>
      <c r="U4" s="83"/>
      <c r="V4" s="83"/>
      <c r="W4" s="83"/>
      <c r="X4" s="84"/>
      <c r="Y4" s="78" t="s">
        <v>56</v>
      </c>
      <c r="Z4" s="78"/>
      <c r="AA4" s="78"/>
      <c r="AB4" s="78"/>
      <c r="AC4" s="78"/>
      <c r="AD4" s="78"/>
      <c r="AE4" s="78"/>
      <c r="AF4" s="78"/>
      <c r="AG4" s="78"/>
      <c r="AH4" s="78"/>
      <c r="AI4" s="78"/>
      <c r="AJ4" s="78" t="s">
        <v>57</v>
      </c>
      <c r="AK4" s="78"/>
      <c r="AL4" s="78"/>
      <c r="AM4" s="78"/>
      <c r="AN4" s="78"/>
      <c r="AO4" s="78"/>
      <c r="AP4" s="78"/>
      <c r="AQ4" s="78"/>
      <c r="AR4" s="78"/>
      <c r="AS4" s="78"/>
      <c r="AT4" s="78"/>
      <c r="AU4" s="78" t="s">
        <v>58</v>
      </c>
      <c r="AV4" s="78"/>
      <c r="AW4" s="78"/>
      <c r="AX4" s="78"/>
      <c r="AY4" s="78"/>
      <c r="AZ4" s="78"/>
      <c r="BA4" s="78"/>
      <c r="BB4" s="78"/>
      <c r="BC4" s="78"/>
      <c r="BD4" s="78"/>
      <c r="BE4" s="78"/>
      <c r="BF4" s="78" t="s">
        <v>59</v>
      </c>
      <c r="BG4" s="78"/>
      <c r="BH4" s="78"/>
      <c r="BI4" s="78"/>
      <c r="BJ4" s="78"/>
      <c r="BK4" s="78"/>
      <c r="BL4" s="78"/>
      <c r="BM4" s="78"/>
      <c r="BN4" s="78"/>
      <c r="BO4" s="78"/>
      <c r="BP4" s="78"/>
      <c r="BQ4" s="78" t="s">
        <v>60</v>
      </c>
      <c r="BR4" s="78"/>
      <c r="BS4" s="78"/>
      <c r="BT4" s="78"/>
      <c r="BU4" s="78"/>
      <c r="BV4" s="78"/>
      <c r="BW4" s="78"/>
      <c r="BX4" s="78"/>
      <c r="BY4" s="78"/>
      <c r="BZ4" s="78"/>
      <c r="CA4" s="78"/>
      <c r="CB4" s="78" t="s">
        <v>61</v>
      </c>
      <c r="CC4" s="78"/>
      <c r="CD4" s="78"/>
      <c r="CE4" s="78"/>
      <c r="CF4" s="78"/>
      <c r="CG4" s="78"/>
      <c r="CH4" s="78"/>
      <c r="CI4" s="78"/>
      <c r="CJ4" s="78"/>
      <c r="CK4" s="78"/>
      <c r="CL4" s="78"/>
      <c r="CM4" s="78" t="s">
        <v>62</v>
      </c>
      <c r="CN4" s="78"/>
      <c r="CO4" s="78"/>
      <c r="CP4" s="78"/>
      <c r="CQ4" s="78"/>
      <c r="CR4" s="78"/>
      <c r="CS4" s="78"/>
      <c r="CT4" s="78"/>
      <c r="CU4" s="78"/>
      <c r="CV4" s="78"/>
      <c r="CW4" s="78"/>
      <c r="CX4" s="78" t="s">
        <v>63</v>
      </c>
      <c r="CY4" s="78"/>
      <c r="CZ4" s="78"/>
      <c r="DA4" s="78"/>
      <c r="DB4" s="78"/>
      <c r="DC4" s="78"/>
      <c r="DD4" s="78"/>
      <c r="DE4" s="78"/>
      <c r="DF4" s="78"/>
      <c r="DG4" s="78"/>
      <c r="DH4" s="78"/>
      <c r="DI4" s="78" t="s">
        <v>64</v>
      </c>
      <c r="DJ4" s="78"/>
      <c r="DK4" s="78"/>
      <c r="DL4" s="78"/>
      <c r="DM4" s="78"/>
      <c r="DN4" s="78"/>
      <c r="DO4" s="78"/>
      <c r="DP4" s="78"/>
      <c r="DQ4" s="78"/>
      <c r="DR4" s="78"/>
      <c r="DS4" s="78"/>
      <c r="DT4" s="78" t="s">
        <v>65</v>
      </c>
      <c r="DU4" s="78"/>
      <c r="DV4" s="78"/>
      <c r="DW4" s="78"/>
      <c r="DX4" s="78"/>
      <c r="DY4" s="78"/>
      <c r="DZ4" s="78"/>
      <c r="EA4" s="78"/>
      <c r="EB4" s="78"/>
      <c r="EC4" s="78"/>
      <c r="ED4" s="78"/>
      <c r="EE4" s="78" t="s">
        <v>66</v>
      </c>
      <c r="EF4" s="78"/>
      <c r="EG4" s="78"/>
      <c r="EH4" s="78"/>
      <c r="EI4" s="78"/>
      <c r="EJ4" s="78"/>
      <c r="EK4" s="78"/>
      <c r="EL4" s="78"/>
      <c r="EM4" s="78"/>
      <c r="EN4" s="78"/>
      <c r="EO4" s="78"/>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272299</v>
      </c>
      <c r="D6" s="19">
        <f t="shared" si="3"/>
        <v>46</v>
      </c>
      <c r="E6" s="19">
        <f t="shared" si="3"/>
        <v>17</v>
      </c>
      <c r="F6" s="19">
        <f t="shared" si="3"/>
        <v>1</v>
      </c>
      <c r="G6" s="19">
        <f t="shared" si="3"/>
        <v>0</v>
      </c>
      <c r="H6" s="19" t="str">
        <f t="shared" si="3"/>
        <v>大阪府　四條畷市</v>
      </c>
      <c r="I6" s="19" t="str">
        <f t="shared" si="3"/>
        <v>法適用</v>
      </c>
      <c r="J6" s="19" t="str">
        <f t="shared" si="3"/>
        <v>下水道事業</v>
      </c>
      <c r="K6" s="19" t="str">
        <f t="shared" si="3"/>
        <v>公共下水道</v>
      </c>
      <c r="L6" s="19" t="str">
        <f t="shared" si="3"/>
        <v>Bb1</v>
      </c>
      <c r="M6" s="19" t="str">
        <f t="shared" si="3"/>
        <v>非設置</v>
      </c>
      <c r="N6" s="20" t="str">
        <f t="shared" si="3"/>
        <v>-</v>
      </c>
      <c r="O6" s="20">
        <f t="shared" si="3"/>
        <v>56.27</v>
      </c>
      <c r="P6" s="20">
        <f t="shared" si="3"/>
        <v>97.99</v>
      </c>
      <c r="Q6" s="20">
        <f t="shared" si="3"/>
        <v>62.49</v>
      </c>
      <c r="R6" s="20">
        <f t="shared" si="3"/>
        <v>2206</v>
      </c>
      <c r="S6" s="20">
        <f t="shared" si="3"/>
        <v>55015</v>
      </c>
      <c r="T6" s="20">
        <f t="shared" si="3"/>
        <v>18.690000000000001</v>
      </c>
      <c r="U6" s="20">
        <f t="shared" si="3"/>
        <v>2943.55</v>
      </c>
      <c r="V6" s="20">
        <f t="shared" si="3"/>
        <v>53705</v>
      </c>
      <c r="W6" s="20">
        <f t="shared" si="3"/>
        <v>5.95</v>
      </c>
      <c r="X6" s="20">
        <f t="shared" si="3"/>
        <v>9026.0499999999993</v>
      </c>
      <c r="Y6" s="21">
        <f>IF(Y7="",NA(),Y7)</f>
        <v>106.01</v>
      </c>
      <c r="Z6" s="21">
        <f t="shared" ref="Z6:AH6" si="4">IF(Z7="",NA(),Z7)</f>
        <v>107.95</v>
      </c>
      <c r="AA6" s="21">
        <f t="shared" si="4"/>
        <v>110.08</v>
      </c>
      <c r="AB6" s="21">
        <f t="shared" si="4"/>
        <v>110.88</v>
      </c>
      <c r="AC6" s="21">
        <f t="shared" si="4"/>
        <v>107.39</v>
      </c>
      <c r="AD6" s="21">
        <f t="shared" si="4"/>
        <v>103.88</v>
      </c>
      <c r="AE6" s="21">
        <f t="shared" si="4"/>
        <v>106.41</v>
      </c>
      <c r="AF6" s="21">
        <f t="shared" si="4"/>
        <v>107.34</v>
      </c>
      <c r="AG6" s="21">
        <f t="shared" si="4"/>
        <v>107.87</v>
      </c>
      <c r="AH6" s="21">
        <f t="shared" si="4"/>
        <v>109.78</v>
      </c>
      <c r="AI6" s="20" t="str">
        <f>IF(AI7="","",IF(AI7="-","【-】","【"&amp;SUBSTITUTE(TEXT(AI7,"#,##0.00"),"-","△")&amp;"】"))</f>
        <v>【107.02】</v>
      </c>
      <c r="AJ6" s="20">
        <f>IF(AJ7="",NA(),AJ7)</f>
        <v>0</v>
      </c>
      <c r="AK6" s="20">
        <f t="shared" ref="AK6:AS6" si="5">IF(AK7="",NA(),AK7)</f>
        <v>0</v>
      </c>
      <c r="AL6" s="20">
        <f t="shared" si="5"/>
        <v>0</v>
      </c>
      <c r="AM6" s="20">
        <f t="shared" si="5"/>
        <v>0</v>
      </c>
      <c r="AN6" s="20">
        <f t="shared" si="5"/>
        <v>0</v>
      </c>
      <c r="AO6" s="20">
        <f t="shared" si="5"/>
        <v>0</v>
      </c>
      <c r="AP6" s="21">
        <f t="shared" si="5"/>
        <v>0.5</v>
      </c>
      <c r="AQ6" s="20">
        <f t="shared" si="5"/>
        <v>0</v>
      </c>
      <c r="AR6" s="21">
        <f t="shared" si="5"/>
        <v>11.59</v>
      </c>
      <c r="AS6" s="21">
        <f t="shared" si="5"/>
        <v>9.36</v>
      </c>
      <c r="AT6" s="20" t="str">
        <f>IF(AT7="","",IF(AT7="-","【-】","【"&amp;SUBSTITUTE(TEXT(AT7,"#,##0.00"),"-","△")&amp;"】"))</f>
        <v>【3.09】</v>
      </c>
      <c r="AU6" s="21">
        <f>IF(AU7="",NA(),AU7)</f>
        <v>28.86</v>
      </c>
      <c r="AV6" s="21">
        <f t="shared" ref="AV6:BD6" si="6">IF(AV7="",NA(),AV7)</f>
        <v>33.6</v>
      </c>
      <c r="AW6" s="21">
        <f t="shared" si="6"/>
        <v>30.39</v>
      </c>
      <c r="AX6" s="21">
        <f t="shared" si="6"/>
        <v>43.56</v>
      </c>
      <c r="AY6" s="21">
        <f t="shared" si="6"/>
        <v>48.06</v>
      </c>
      <c r="AZ6" s="21">
        <f t="shared" si="6"/>
        <v>30.13</v>
      </c>
      <c r="BA6" s="21">
        <f t="shared" si="6"/>
        <v>33.130000000000003</v>
      </c>
      <c r="BB6" s="21">
        <f t="shared" si="6"/>
        <v>35.200000000000003</v>
      </c>
      <c r="BC6" s="21">
        <f t="shared" si="6"/>
        <v>37.200000000000003</v>
      </c>
      <c r="BD6" s="21">
        <f t="shared" si="6"/>
        <v>47.13</v>
      </c>
      <c r="BE6" s="20" t="str">
        <f>IF(BE7="","",IF(BE7="-","【-】","【"&amp;SUBSTITUTE(TEXT(BE7,"#,##0.00"),"-","△")&amp;"】"))</f>
        <v>【71.39】</v>
      </c>
      <c r="BF6" s="21">
        <f>IF(BF7="",NA(),BF7)</f>
        <v>971.51</v>
      </c>
      <c r="BG6" s="21">
        <f t="shared" ref="BG6:BO6" si="7">IF(BG7="",NA(),BG7)</f>
        <v>957.66</v>
      </c>
      <c r="BH6" s="21">
        <f t="shared" si="7"/>
        <v>870.88</v>
      </c>
      <c r="BI6" s="21">
        <f t="shared" si="7"/>
        <v>872.22</v>
      </c>
      <c r="BJ6" s="21">
        <f t="shared" si="7"/>
        <v>903.44</v>
      </c>
      <c r="BK6" s="21">
        <f t="shared" si="7"/>
        <v>707.12</v>
      </c>
      <c r="BL6" s="21">
        <f t="shared" si="7"/>
        <v>733.93</v>
      </c>
      <c r="BM6" s="21">
        <f t="shared" si="7"/>
        <v>813.96</v>
      </c>
      <c r="BN6" s="21">
        <f t="shared" si="7"/>
        <v>843.72</v>
      </c>
      <c r="BO6" s="21">
        <f t="shared" si="7"/>
        <v>788.62</v>
      </c>
      <c r="BP6" s="20" t="str">
        <f>IF(BP7="","",IF(BP7="-","【-】","【"&amp;SUBSTITUTE(TEXT(BP7,"#,##0.00"),"-","△")&amp;"】"))</f>
        <v>【669.11】</v>
      </c>
      <c r="BQ6" s="21">
        <f>IF(BQ7="",NA(),BQ7)</f>
        <v>114.76</v>
      </c>
      <c r="BR6" s="21">
        <f t="shared" ref="BR6:BZ6" si="8">IF(BR7="",NA(),BR7)</f>
        <v>125.34</v>
      </c>
      <c r="BS6" s="21">
        <f t="shared" si="8"/>
        <v>131.09</v>
      </c>
      <c r="BT6" s="21">
        <f t="shared" si="8"/>
        <v>133.79</v>
      </c>
      <c r="BU6" s="21">
        <f t="shared" si="8"/>
        <v>122.26</v>
      </c>
      <c r="BV6" s="21">
        <f t="shared" si="8"/>
        <v>93.62</v>
      </c>
      <c r="BW6" s="21">
        <f t="shared" si="8"/>
        <v>94.59</v>
      </c>
      <c r="BX6" s="21">
        <f t="shared" si="8"/>
        <v>92.08</v>
      </c>
      <c r="BY6" s="21">
        <f t="shared" si="8"/>
        <v>94.81</v>
      </c>
      <c r="BZ6" s="21">
        <f t="shared" si="8"/>
        <v>99.88</v>
      </c>
      <c r="CA6" s="20" t="str">
        <f>IF(CA7="","",IF(CA7="-","【-】","【"&amp;SUBSTITUTE(TEXT(CA7,"#,##0.00"),"-","△")&amp;"】"))</f>
        <v>【99.73】</v>
      </c>
      <c r="CB6" s="21">
        <f>IF(CB7="",NA(),CB7)</f>
        <v>109.47</v>
      </c>
      <c r="CC6" s="21">
        <f t="shared" ref="CC6:CK6" si="9">IF(CC7="",NA(),CC7)</f>
        <v>99.87</v>
      </c>
      <c r="CD6" s="21">
        <f t="shared" si="9"/>
        <v>99.85</v>
      </c>
      <c r="CE6" s="21">
        <f t="shared" si="9"/>
        <v>95.91</v>
      </c>
      <c r="CF6" s="21">
        <f t="shared" si="9"/>
        <v>104.28</v>
      </c>
      <c r="CG6" s="21">
        <f t="shared" si="9"/>
        <v>136.47</v>
      </c>
      <c r="CH6" s="21">
        <f t="shared" si="9"/>
        <v>131.22</v>
      </c>
      <c r="CI6" s="21">
        <f t="shared" si="9"/>
        <v>132.94999999999999</v>
      </c>
      <c r="CJ6" s="21">
        <f t="shared" si="9"/>
        <v>129.9</v>
      </c>
      <c r="CK6" s="21">
        <f t="shared" si="9"/>
        <v>126.94</v>
      </c>
      <c r="CL6" s="20" t="str">
        <f>IF(CL7="","",IF(CL7="-","【-】","【"&amp;SUBSTITUTE(TEXT(CL7,"#,##0.00"),"-","△")&amp;"】"))</f>
        <v>【134.98】</v>
      </c>
      <c r="CM6" s="21">
        <f>IF(CM7="",NA(),CM7)</f>
        <v>44</v>
      </c>
      <c r="CN6" s="21">
        <f t="shared" ref="CN6:CV6" si="10">IF(CN7="",NA(),CN7)</f>
        <v>44.02</v>
      </c>
      <c r="CO6" s="21">
        <f t="shared" si="10"/>
        <v>43.23</v>
      </c>
      <c r="CP6" s="21">
        <f t="shared" si="10"/>
        <v>44.64</v>
      </c>
      <c r="CQ6" s="21" t="str">
        <f t="shared" si="10"/>
        <v>-</v>
      </c>
      <c r="CR6" s="21">
        <f t="shared" si="10"/>
        <v>73.599999999999994</v>
      </c>
      <c r="CS6" s="21">
        <f t="shared" si="10"/>
        <v>70.33</v>
      </c>
      <c r="CT6" s="21">
        <f t="shared" si="10"/>
        <v>70.3</v>
      </c>
      <c r="CU6" s="21">
        <f t="shared" si="10"/>
        <v>80.11</v>
      </c>
      <c r="CV6" s="21">
        <f t="shared" si="10"/>
        <v>82.83</v>
      </c>
      <c r="CW6" s="20" t="str">
        <f>IF(CW7="","",IF(CW7="-","【-】","【"&amp;SUBSTITUTE(TEXT(CW7,"#,##0.00"),"-","△")&amp;"】"))</f>
        <v>【59.99】</v>
      </c>
      <c r="CX6" s="21">
        <f>IF(CX7="",NA(),CX7)</f>
        <v>98.83</v>
      </c>
      <c r="CY6" s="21">
        <f t="shared" ref="CY6:DG6" si="11">IF(CY7="",NA(),CY7)</f>
        <v>98.81</v>
      </c>
      <c r="CZ6" s="21">
        <f t="shared" si="11"/>
        <v>99.03</v>
      </c>
      <c r="DA6" s="21">
        <f t="shared" si="11"/>
        <v>99.1</v>
      </c>
      <c r="DB6" s="21">
        <f t="shared" si="11"/>
        <v>98.99</v>
      </c>
      <c r="DC6" s="21">
        <f t="shared" si="11"/>
        <v>96.4</v>
      </c>
      <c r="DD6" s="21">
        <f t="shared" si="11"/>
        <v>95.85</v>
      </c>
      <c r="DE6" s="21">
        <f t="shared" si="11"/>
        <v>95.95</v>
      </c>
      <c r="DF6" s="21">
        <f t="shared" si="11"/>
        <v>95.96</v>
      </c>
      <c r="DG6" s="21">
        <f t="shared" si="11"/>
        <v>95.73</v>
      </c>
      <c r="DH6" s="20" t="str">
        <f>IF(DH7="","",IF(DH7="-","【-】","【"&amp;SUBSTITUTE(TEXT(DH7,"#,##0.00"),"-","△")&amp;"】"))</f>
        <v>【95.72】</v>
      </c>
      <c r="DI6" s="21">
        <f>IF(DI7="",NA(),DI7)</f>
        <v>23.84</v>
      </c>
      <c r="DJ6" s="21">
        <f t="shared" ref="DJ6:DR6" si="12">IF(DJ7="",NA(),DJ7)</f>
        <v>26.27</v>
      </c>
      <c r="DK6" s="21">
        <f t="shared" si="12"/>
        <v>28.71</v>
      </c>
      <c r="DL6" s="21">
        <f t="shared" si="12"/>
        <v>31.17</v>
      </c>
      <c r="DM6" s="21">
        <f t="shared" si="12"/>
        <v>32.42</v>
      </c>
      <c r="DN6" s="21">
        <f t="shared" si="12"/>
        <v>7.78</v>
      </c>
      <c r="DO6" s="21">
        <f t="shared" si="12"/>
        <v>8.36</v>
      </c>
      <c r="DP6" s="21">
        <f t="shared" si="12"/>
        <v>8.5500000000000007</v>
      </c>
      <c r="DQ6" s="21">
        <f t="shared" si="12"/>
        <v>20.23</v>
      </c>
      <c r="DR6" s="21">
        <f t="shared" si="12"/>
        <v>22.34</v>
      </c>
      <c r="DS6" s="20" t="str">
        <f>IF(DS7="","",IF(DS7="-","【-】","【"&amp;SUBSTITUTE(TEXT(DS7,"#,##0.00"),"-","△")&amp;"】"))</f>
        <v>【38.17】</v>
      </c>
      <c r="DT6" s="20">
        <f>IF(DT7="",NA(),DT7)</f>
        <v>0</v>
      </c>
      <c r="DU6" s="20">
        <f t="shared" ref="DU6:EC6" si="13">IF(DU7="",NA(),DU7)</f>
        <v>0</v>
      </c>
      <c r="DV6" s="20">
        <f t="shared" si="13"/>
        <v>0</v>
      </c>
      <c r="DW6" s="20">
        <f t="shared" si="13"/>
        <v>0</v>
      </c>
      <c r="DX6" s="20">
        <f t="shared" si="13"/>
        <v>0</v>
      </c>
      <c r="DY6" s="21">
        <f t="shared" si="13"/>
        <v>0.12</v>
      </c>
      <c r="DZ6" s="21">
        <f t="shared" si="13"/>
        <v>3.83</v>
      </c>
      <c r="EA6" s="21">
        <f t="shared" si="13"/>
        <v>2.41</v>
      </c>
      <c r="EB6" s="21">
        <f t="shared" si="13"/>
        <v>1.63</v>
      </c>
      <c r="EC6" s="21">
        <f t="shared" si="13"/>
        <v>1.94</v>
      </c>
      <c r="ED6" s="20" t="str">
        <f>IF(ED7="","",IF(ED7="-","【-】","【"&amp;SUBSTITUTE(TEXT(ED7,"#,##0.00"),"-","△")&amp;"】"))</f>
        <v>【6.54】</v>
      </c>
      <c r="EE6" s="20">
        <f>IF(EE7="",NA(),EE7)</f>
        <v>0</v>
      </c>
      <c r="EF6" s="20">
        <f t="shared" ref="EF6:EN6" si="14">IF(EF7="",NA(),EF7)</f>
        <v>0</v>
      </c>
      <c r="EG6" s="20">
        <f t="shared" si="14"/>
        <v>0</v>
      </c>
      <c r="EH6" s="20">
        <f t="shared" si="14"/>
        <v>0</v>
      </c>
      <c r="EI6" s="21">
        <f t="shared" si="14"/>
        <v>4.91</v>
      </c>
      <c r="EJ6" s="21">
        <f t="shared" si="14"/>
        <v>0.2</v>
      </c>
      <c r="EK6" s="21">
        <f t="shared" si="14"/>
        <v>0.3</v>
      </c>
      <c r="EL6" s="21">
        <f t="shared" si="14"/>
        <v>0.12</v>
      </c>
      <c r="EM6" s="21">
        <f t="shared" si="14"/>
        <v>0.12</v>
      </c>
      <c r="EN6" s="21">
        <f t="shared" si="14"/>
        <v>0.35</v>
      </c>
      <c r="EO6" s="20" t="str">
        <f>IF(EO7="","",IF(EO7="-","【-】","【"&amp;SUBSTITUTE(TEXT(EO7,"#,##0.00"),"-","△")&amp;"】"))</f>
        <v>【0.24】</v>
      </c>
    </row>
    <row r="7" spans="1:148" s="22" customFormat="1" x14ac:dyDescent="0.15">
      <c r="A7" s="14"/>
      <c r="B7" s="23">
        <v>2021</v>
      </c>
      <c r="C7" s="23">
        <v>272299</v>
      </c>
      <c r="D7" s="23">
        <v>46</v>
      </c>
      <c r="E7" s="23">
        <v>17</v>
      </c>
      <c r="F7" s="23">
        <v>1</v>
      </c>
      <c r="G7" s="23">
        <v>0</v>
      </c>
      <c r="H7" s="23" t="s">
        <v>96</v>
      </c>
      <c r="I7" s="23" t="s">
        <v>97</v>
      </c>
      <c r="J7" s="23" t="s">
        <v>98</v>
      </c>
      <c r="K7" s="23" t="s">
        <v>99</v>
      </c>
      <c r="L7" s="23" t="s">
        <v>100</v>
      </c>
      <c r="M7" s="23" t="s">
        <v>101</v>
      </c>
      <c r="N7" s="24" t="s">
        <v>102</v>
      </c>
      <c r="O7" s="24">
        <v>56.27</v>
      </c>
      <c r="P7" s="24">
        <v>97.99</v>
      </c>
      <c r="Q7" s="24">
        <v>62.49</v>
      </c>
      <c r="R7" s="24">
        <v>2206</v>
      </c>
      <c r="S7" s="24">
        <v>55015</v>
      </c>
      <c r="T7" s="24">
        <v>18.690000000000001</v>
      </c>
      <c r="U7" s="24">
        <v>2943.55</v>
      </c>
      <c r="V7" s="24">
        <v>53705</v>
      </c>
      <c r="W7" s="24">
        <v>5.95</v>
      </c>
      <c r="X7" s="24">
        <v>9026.0499999999993</v>
      </c>
      <c r="Y7" s="24">
        <v>106.01</v>
      </c>
      <c r="Z7" s="24">
        <v>107.95</v>
      </c>
      <c r="AA7" s="24">
        <v>110.08</v>
      </c>
      <c r="AB7" s="24">
        <v>110.88</v>
      </c>
      <c r="AC7" s="24">
        <v>107.39</v>
      </c>
      <c r="AD7" s="24">
        <v>103.88</v>
      </c>
      <c r="AE7" s="24">
        <v>106.41</v>
      </c>
      <c r="AF7" s="24">
        <v>107.34</v>
      </c>
      <c r="AG7" s="24">
        <v>107.87</v>
      </c>
      <c r="AH7" s="24">
        <v>109.78</v>
      </c>
      <c r="AI7" s="24">
        <v>107.02</v>
      </c>
      <c r="AJ7" s="24">
        <v>0</v>
      </c>
      <c r="AK7" s="24">
        <v>0</v>
      </c>
      <c r="AL7" s="24">
        <v>0</v>
      </c>
      <c r="AM7" s="24">
        <v>0</v>
      </c>
      <c r="AN7" s="24">
        <v>0</v>
      </c>
      <c r="AO7" s="24">
        <v>0</v>
      </c>
      <c r="AP7" s="24">
        <v>0.5</v>
      </c>
      <c r="AQ7" s="24">
        <v>0</v>
      </c>
      <c r="AR7" s="24">
        <v>11.59</v>
      </c>
      <c r="AS7" s="24">
        <v>9.36</v>
      </c>
      <c r="AT7" s="24">
        <v>3.09</v>
      </c>
      <c r="AU7" s="24">
        <v>28.86</v>
      </c>
      <c r="AV7" s="24">
        <v>33.6</v>
      </c>
      <c r="AW7" s="24">
        <v>30.39</v>
      </c>
      <c r="AX7" s="24">
        <v>43.56</v>
      </c>
      <c r="AY7" s="24">
        <v>48.06</v>
      </c>
      <c r="AZ7" s="24">
        <v>30.13</v>
      </c>
      <c r="BA7" s="24">
        <v>33.130000000000003</v>
      </c>
      <c r="BB7" s="24">
        <v>35.200000000000003</v>
      </c>
      <c r="BC7" s="24">
        <v>37.200000000000003</v>
      </c>
      <c r="BD7" s="24">
        <v>47.13</v>
      </c>
      <c r="BE7" s="24">
        <v>71.39</v>
      </c>
      <c r="BF7" s="24">
        <v>971.51</v>
      </c>
      <c r="BG7" s="24">
        <v>957.66</v>
      </c>
      <c r="BH7" s="24">
        <v>870.88</v>
      </c>
      <c r="BI7" s="24">
        <v>872.22</v>
      </c>
      <c r="BJ7" s="24">
        <v>903.44</v>
      </c>
      <c r="BK7" s="24">
        <v>707.12</v>
      </c>
      <c r="BL7" s="24">
        <v>733.93</v>
      </c>
      <c r="BM7" s="24">
        <v>813.96</v>
      </c>
      <c r="BN7" s="24">
        <v>843.72</v>
      </c>
      <c r="BO7" s="24">
        <v>788.62</v>
      </c>
      <c r="BP7" s="24">
        <v>669.11</v>
      </c>
      <c r="BQ7" s="24">
        <v>114.76</v>
      </c>
      <c r="BR7" s="24">
        <v>125.34</v>
      </c>
      <c r="BS7" s="24">
        <v>131.09</v>
      </c>
      <c r="BT7" s="24">
        <v>133.79</v>
      </c>
      <c r="BU7" s="24">
        <v>122.26</v>
      </c>
      <c r="BV7" s="24">
        <v>93.62</v>
      </c>
      <c r="BW7" s="24">
        <v>94.59</v>
      </c>
      <c r="BX7" s="24">
        <v>92.08</v>
      </c>
      <c r="BY7" s="24">
        <v>94.81</v>
      </c>
      <c r="BZ7" s="24">
        <v>99.88</v>
      </c>
      <c r="CA7" s="24">
        <v>99.73</v>
      </c>
      <c r="CB7" s="24">
        <v>109.47</v>
      </c>
      <c r="CC7" s="24">
        <v>99.87</v>
      </c>
      <c r="CD7" s="24">
        <v>99.85</v>
      </c>
      <c r="CE7" s="24">
        <v>95.91</v>
      </c>
      <c r="CF7" s="24">
        <v>104.28</v>
      </c>
      <c r="CG7" s="24">
        <v>136.47</v>
      </c>
      <c r="CH7" s="24">
        <v>131.22</v>
      </c>
      <c r="CI7" s="24">
        <v>132.94999999999999</v>
      </c>
      <c r="CJ7" s="24">
        <v>129.9</v>
      </c>
      <c r="CK7" s="24">
        <v>126.94</v>
      </c>
      <c r="CL7" s="24">
        <v>134.97999999999999</v>
      </c>
      <c r="CM7" s="24">
        <v>44</v>
      </c>
      <c r="CN7" s="24">
        <v>44.02</v>
      </c>
      <c r="CO7" s="24">
        <v>43.23</v>
      </c>
      <c r="CP7" s="24">
        <v>44.64</v>
      </c>
      <c r="CQ7" s="24" t="s">
        <v>102</v>
      </c>
      <c r="CR7" s="24">
        <v>73.599999999999994</v>
      </c>
      <c r="CS7" s="24">
        <v>70.33</v>
      </c>
      <c r="CT7" s="24">
        <v>70.3</v>
      </c>
      <c r="CU7" s="24">
        <v>80.11</v>
      </c>
      <c r="CV7" s="24">
        <v>82.83</v>
      </c>
      <c r="CW7" s="24">
        <v>59.99</v>
      </c>
      <c r="CX7" s="24">
        <v>98.83</v>
      </c>
      <c r="CY7" s="24">
        <v>98.81</v>
      </c>
      <c r="CZ7" s="24">
        <v>99.03</v>
      </c>
      <c r="DA7" s="24">
        <v>99.1</v>
      </c>
      <c r="DB7" s="24">
        <v>98.99</v>
      </c>
      <c r="DC7" s="24">
        <v>96.4</v>
      </c>
      <c r="DD7" s="24">
        <v>95.85</v>
      </c>
      <c r="DE7" s="24">
        <v>95.95</v>
      </c>
      <c r="DF7" s="24">
        <v>95.96</v>
      </c>
      <c r="DG7" s="24">
        <v>95.73</v>
      </c>
      <c r="DH7" s="24">
        <v>95.72</v>
      </c>
      <c r="DI7" s="24">
        <v>23.84</v>
      </c>
      <c r="DJ7" s="24">
        <v>26.27</v>
      </c>
      <c r="DK7" s="24">
        <v>28.71</v>
      </c>
      <c r="DL7" s="24">
        <v>31.17</v>
      </c>
      <c r="DM7" s="24">
        <v>32.42</v>
      </c>
      <c r="DN7" s="24">
        <v>7.78</v>
      </c>
      <c r="DO7" s="24">
        <v>8.36</v>
      </c>
      <c r="DP7" s="24">
        <v>8.5500000000000007</v>
      </c>
      <c r="DQ7" s="24">
        <v>20.23</v>
      </c>
      <c r="DR7" s="24">
        <v>22.34</v>
      </c>
      <c r="DS7" s="24">
        <v>38.17</v>
      </c>
      <c r="DT7" s="24">
        <v>0</v>
      </c>
      <c r="DU7" s="24">
        <v>0</v>
      </c>
      <c r="DV7" s="24">
        <v>0</v>
      </c>
      <c r="DW7" s="24">
        <v>0</v>
      </c>
      <c r="DX7" s="24">
        <v>0</v>
      </c>
      <c r="DY7" s="24">
        <v>0.12</v>
      </c>
      <c r="DZ7" s="24">
        <v>3.83</v>
      </c>
      <c r="EA7" s="24">
        <v>2.41</v>
      </c>
      <c r="EB7" s="24">
        <v>1.63</v>
      </c>
      <c r="EC7" s="24">
        <v>1.94</v>
      </c>
      <c r="ED7" s="24">
        <v>6.54</v>
      </c>
      <c r="EE7" s="24">
        <v>0</v>
      </c>
      <c r="EF7" s="24">
        <v>0</v>
      </c>
      <c r="EG7" s="24">
        <v>0</v>
      </c>
      <c r="EH7" s="24">
        <v>0</v>
      </c>
      <c r="EI7" s="24">
        <v>4.91</v>
      </c>
      <c r="EJ7" s="24">
        <v>0.2</v>
      </c>
      <c r="EK7" s="24">
        <v>0.3</v>
      </c>
      <c r="EL7" s="24">
        <v>0.12</v>
      </c>
      <c r="EM7" s="24">
        <v>0.12</v>
      </c>
      <c r="EN7" s="24">
        <v>0.35</v>
      </c>
      <c r="EO7" s="24">
        <v>0.24</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111</v>
      </c>
      <c r="D13" t="s">
        <v>112</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2023-01-12T23:32:47Z</dcterms:created>
  <dcterms:modified xsi:type="dcterms:W3CDTF">2023-02-28T00:13:44Z</dcterms:modified>
  <cp:category/>
</cp:coreProperties>
</file>