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h2rR3yAoCuA0HcSVLqe4dfHvvSagLns1ULK7y/e0EFDc/DhnFmFfJrgtoJxohbRxjFmSXsfAJKfsiam5/Y2p3g==" workbookSaltValue="/g7fI3jlm0sFA+PhZtcmNw==" workbookSpinCount="100000" lockStructure="1"/>
  <bookViews>
    <workbookView xWindow="0" yWindow="0" windowWidth="19200" windowHeight="1147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<sst xmlns="http://schemas.openxmlformats.org/spreadsheetml/2006/main" count="299" uniqueCount="117">
  <si>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</si>
  <si>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</si>
  <si>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</si>
  <si>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</si>
  <si>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</si>
  <si>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</si>
  <si>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</si>
  <si>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</si>
  <si>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</si>
  <si>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</si>
  <si>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</si>
  <si>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</si>
  <si>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</si>
  <si>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</si>
  <si>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</si>
  <si>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</si>
  <si>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</si>
  <si>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</si>
  <si>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</si>
  <si>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</si>
  <si>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</si>
  <si>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</si>
  <si>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</si>
  <si>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</si>
  <si>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</si>
  <si>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</si>
  <si>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</si>
  <si>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</si>
  <si>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</si>
  <si>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</si>
  <si>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</si>
  <si>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</si>
  <si>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</si>
  <si>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</si>
  <si>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</si>
  <si>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</si>
  <si>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</si>
  <si>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</si>
  <si>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</si>
  <si>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</si>
  <si>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</si>
  <si>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</si>
  <si>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</si>
  <si>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</si>
  <si>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</si>
  <si>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</si>
  <si>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</si>
  <si>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</si>
  <si>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</si>
  <si>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</si>
  <si>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</si>
  <si>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</si>
  <si>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</si>
  <si>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</si>
  <si>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</si>
  <si>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</si>
  <si>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</si>
  <si>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</si>
  <si>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</si>
  <si>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</si>
  <si>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</si>
  <si>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</si>
  <si>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</si>
  <si>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</si>
  <si>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</si>
  <si>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</si>
  <si>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</si>
  <si>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</si>
  <si>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</si>
  <si>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</si>
  <si>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</si>
  <si>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</si>
  <si>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</si>
  <si>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</si>
  <si>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</si>
  <si>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</si>
  <si>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</si>
  <si>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</si>
  <si>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</si>
  <si>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</si>
  <si>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</si>
  <si>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</si>
  <si>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</si>
  <si>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</si>
  <si>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</si>
  <si>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</si>
  <si>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</si>
  <si>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</si>
  <si>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</si>
  <si>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</si>
  <si>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</si>
  <si>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</si>
  <si>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</si>
  <si>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</si>
  <si>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</si>
  <si>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</si>
  <si>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泉南市</t>
  </si>
  <si>
    <t>法適用</t>
  </si>
  <si>
    <t>下水道事業</t>
  </si>
  <si>
    <t>公共下水道</t>
  </si>
  <si>
    <t>Bc2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</si>
  <si>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</si>
  <si>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</si>
  <si>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</si>
  <si>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</si>
  <si>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</si>
  <si>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</si>
  <si>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</si>
  <si>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</si>
  <si>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</si>
  <si>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</si>
  <si>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</si>
  <si>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</si>
  <si>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</si>
  <si>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これまでの使用料改定、経費削減や事業費抑制等の取組みにより、一部の指標で改善はみられるが、人口減少などの取り巻く経営環境は、引き続き厳しいものである。今後とも経営改善に努めるとともに、広域化・共同化による経営改善に取り組む必要がある。
　施設の改築更新については、ストックマネジメント計画を策定し、事業費の平準化や縮減に努める。
　令和2年度より地方公営企業法を適用し、公営企業会計を導入したため、新たな財務諸表を通して経営状況を明確に把握することに努めるとともに、令和3年3月に策定した経営戦略を活用し、将来にわたって安定した下水道運営ができるよう、事業運営方針に基づく経営の健全化に取り組んでいく。</t>
    <rPh sb="254" eb="256">
      <t>ショウライ</t>
    </rPh>
    <rPh sb="261" eb="263">
      <t>アンテイ</t>
    </rPh>
    <rPh sb="265" eb="268">
      <t>ゲスイドウ</t>
    </rPh>
    <rPh sb="268" eb="270">
      <t>ウンエイ</t>
    </rPh>
    <rPh sb="277" eb="281">
      <t>ジギョウウンエイ</t>
    </rPh>
    <phoneticPr fontId="4"/>
  </si>
  <si>
    <t>　※令和2年度より地方公営企業法を適用したため、令和元年度以前の数値は計上していない。
　また、施設利用率については、単独処理場を設置していないため、当該値を計上していない。
　流動比率については、過去の下水道整備への投資に対する企業債の償還金が大きく、現預金が少ないため、類似団体平均値および全国平均値に比べて低くなっている。償還金は平成30年度にピークを迎えたが、今後も下水道整備を進めるべく効率的かつ計画的に投資をする一方で、それに見合った現金の確保が必要となる。
  企業債残高対事業規模比率については、企業債の償還が進んでいるため、類似団体平均値および全国平均値に比べて低くなっている。
　経費回収率については、類似団体平均値および全国平均値に比べて高くなっている。令和5年度以降は高資本費対策経費の要件から外れることにより数値の悪化が見込まれるため、経費削減と使用料の見直しを検討する必要がある。
　汚水処理原価については、限られた事業費の中での整備を行っており、普及率が低く、有収水量が少ないため、類似団体平均値および全国平均値に比べて低くなっている。
　水洗化率については、類似団体平均値および全国平均値に比べて高くなっているが、接続工事への融資斡旋や利子補助制度、水洗化促進リーフレットの配布等により、改善に努めている。</t>
    <rPh sb="122" eb="123">
      <t>カネ</t>
    </rPh>
    <rPh sb="167" eb="168">
      <t>カネ</t>
    </rPh>
    <rPh sb="180" eb="181">
      <t>ムカ</t>
    </rPh>
    <rPh sb="239" eb="242">
      <t>キギョウサイ</t>
    </rPh>
    <rPh sb="242" eb="244">
      <t>ザンダカ</t>
    </rPh>
    <rPh sb="244" eb="245">
      <t>タイ</t>
    </rPh>
    <rPh sb="245" eb="251">
      <t>ジギョウキボヒリツ</t>
    </rPh>
    <rPh sb="257" eb="260">
      <t>キギョウサイ</t>
    </rPh>
    <rPh sb="261" eb="263">
      <t>ショウカン</t>
    </rPh>
    <rPh sb="264" eb="265">
      <t>スス</t>
    </rPh>
    <rPh sb="473" eb="474">
      <t>クラ</t>
    </rPh>
    <rPh sb="476" eb="477">
      <t>ヒク</t>
    </rPh>
    <rPh sb="512" eb="513">
      <t>クラ</t>
    </rPh>
    <rPh sb="515" eb="516">
      <t>タカ</t>
    </rPh>
    <rPh sb="532" eb="534">
      <t>アッセン</t>
    </rPh>
    <phoneticPr fontId="4"/>
  </si>
  <si>
    <t>　※令和2年度より地方公営企業法を適用したため、令和元年度以前の数値は計上していない。
　本市の下水道事業は平成5年度の供用開始から、整備時期が比較的新しく、老朽化などで改築を要する管渠は存在しないが、昭和40年代に開発され、帰属を受けた管渠については、法定耐用年数の50年を超過した管渠が増加傾向にある。
　また、ポンプ場の施設や設備の老朽化も進んでいることから、ストックマネジメント計画に基づき改築更新を行っていく。
　有形固定資産減価償却率については、令和2年度から地方公営企業法を適用したため、類似団体平均値および全国平均値に比べて低くなっている。</t>
    <rPh sb="194" eb="196">
      <t>ケイカク</t>
    </rPh>
    <rPh sb="197" eb="198">
      <t>モト</t>
    </rPh>
    <rPh sb="200" eb="202">
      <t>カイチク</t>
    </rPh>
    <rPh sb="202" eb="204">
      <t>コウシン</t>
    </rPh>
    <rPh sb="205" eb="206">
      <t>オコナ</t>
    </rPh>
    <rPh sb="266" eb="267">
      <t>アタイ</t>
    </rPh>
    <rPh sb="268" eb="269">
      <t>クラ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</si>
</sst>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EA1-4CAD-9E9D-E05B9F3D445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0.25</c:v>
                </c:pt>
              </c:numCache>
            </c:numRef>
          </c:val>
          <c:smooth val="0"/>
          <c:extLst>
            <c:ext xmlns:c16="http://schemas.microsoft.com/office/drawing/2014/chart" uri="{C3380CC4-5D6E-409C-BE32-E72D297353CC}">
              <c16:uniqueId val="{00000001-7EA1-4CAD-9E9D-E05B9F3D445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EE-4498-91B4-2E908DB6D3C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56.39</c:v>
                </c:pt>
                <c:pt idx="4">
                  <c:v>55.67</c:v>
                </c:pt>
              </c:numCache>
            </c:numRef>
          </c:val>
          <c:smooth val="0"/>
          <c:extLst>
            <c:ext xmlns:c16="http://schemas.microsoft.com/office/drawing/2014/chart" uri="{C3380CC4-5D6E-409C-BE32-E72D297353CC}">
              <c16:uniqueId val="{00000001-88EE-4498-91B4-2E908DB6D3C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95.66</c:v>
                </c:pt>
                <c:pt idx="4">
                  <c:v>97.09</c:v>
                </c:pt>
              </c:numCache>
            </c:numRef>
          </c:val>
          <c:extLst>
            <c:ext xmlns:c16="http://schemas.microsoft.com/office/drawing/2014/chart" uri="{C3380CC4-5D6E-409C-BE32-E72D297353CC}">
              <c16:uniqueId val="{00000000-29E9-4688-BB79-E9F5894AC39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91.45</c:v>
                </c:pt>
                <c:pt idx="4">
                  <c:v>91</c:v>
                </c:pt>
              </c:numCache>
            </c:numRef>
          </c:val>
          <c:smooth val="0"/>
          <c:extLst>
            <c:ext xmlns:c16="http://schemas.microsoft.com/office/drawing/2014/chart" uri="{C3380CC4-5D6E-409C-BE32-E72D297353CC}">
              <c16:uniqueId val="{00000001-29E9-4688-BB79-E9F5894AC39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107.42</c:v>
                </c:pt>
                <c:pt idx="4">
                  <c:v>107.92</c:v>
                </c:pt>
              </c:numCache>
            </c:numRef>
          </c:val>
          <c:extLst>
            <c:ext xmlns:c16="http://schemas.microsoft.com/office/drawing/2014/chart" uri="{C3380CC4-5D6E-409C-BE32-E72D297353CC}">
              <c16:uniqueId val="{00000000-6839-4D0E-A3E6-E93E826A359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104.59</c:v>
                </c:pt>
                <c:pt idx="4">
                  <c:v>102.96</c:v>
                </c:pt>
              </c:numCache>
            </c:numRef>
          </c:val>
          <c:smooth val="0"/>
          <c:extLst>
            <c:ext xmlns:c16="http://schemas.microsoft.com/office/drawing/2014/chart" uri="{C3380CC4-5D6E-409C-BE32-E72D297353CC}">
              <c16:uniqueId val="{00000001-6839-4D0E-A3E6-E93E826A359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3.72</c:v>
                </c:pt>
                <c:pt idx="4">
                  <c:v>7.41</c:v>
                </c:pt>
              </c:numCache>
            </c:numRef>
          </c:val>
          <c:extLst>
            <c:ext xmlns:c16="http://schemas.microsoft.com/office/drawing/2014/chart" uri="{C3380CC4-5D6E-409C-BE32-E72D297353CC}">
              <c16:uniqueId val="{00000000-CE99-409E-9E4A-B2BBFCD00B2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14.8</c:v>
                </c:pt>
                <c:pt idx="4">
                  <c:v>17.149999999999999</c:v>
                </c:pt>
              </c:numCache>
            </c:numRef>
          </c:val>
          <c:smooth val="0"/>
          <c:extLst>
            <c:ext xmlns:c16="http://schemas.microsoft.com/office/drawing/2014/chart" uri="{C3380CC4-5D6E-409C-BE32-E72D297353CC}">
              <c16:uniqueId val="{00000001-CE99-409E-9E4A-B2BBFCD00B2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2.86</c:v>
                </c:pt>
                <c:pt idx="4">
                  <c:v>2.84</c:v>
                </c:pt>
              </c:numCache>
            </c:numRef>
          </c:val>
          <c:extLst>
            <c:ext xmlns:c16="http://schemas.microsoft.com/office/drawing/2014/chart" uri="{C3380CC4-5D6E-409C-BE32-E72D297353CC}">
              <c16:uniqueId val="{00000000-C074-4D2C-9A88-0AD640030BD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0.1</c:v>
                </c:pt>
                <c:pt idx="4">
                  <c:v>0.14000000000000001</c:v>
                </c:pt>
              </c:numCache>
            </c:numRef>
          </c:val>
          <c:smooth val="0"/>
          <c:extLst>
            <c:ext xmlns:c16="http://schemas.microsoft.com/office/drawing/2014/chart" uri="{C3380CC4-5D6E-409C-BE32-E72D297353CC}">
              <c16:uniqueId val="{00000001-C074-4D2C-9A88-0AD640030BD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4FA-45C7-A62E-C6B5E219C43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0.83</c:v>
                </c:pt>
                <c:pt idx="4">
                  <c:v>1.22</c:v>
                </c:pt>
              </c:numCache>
            </c:numRef>
          </c:val>
          <c:smooth val="0"/>
          <c:extLst>
            <c:ext xmlns:c16="http://schemas.microsoft.com/office/drawing/2014/chart" uri="{C3380CC4-5D6E-409C-BE32-E72D297353CC}">
              <c16:uniqueId val="{00000001-34FA-45C7-A62E-C6B5E219C43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32.25</c:v>
                </c:pt>
                <c:pt idx="4">
                  <c:v>29.5</c:v>
                </c:pt>
              </c:numCache>
            </c:numRef>
          </c:val>
          <c:extLst>
            <c:ext xmlns:c16="http://schemas.microsoft.com/office/drawing/2014/chart" uri="{C3380CC4-5D6E-409C-BE32-E72D297353CC}">
              <c16:uniqueId val="{00000000-2301-468B-863F-40EC9CF8E68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57.6</c:v>
                </c:pt>
                <c:pt idx="4">
                  <c:v>58.15</c:v>
                </c:pt>
              </c:numCache>
            </c:numRef>
          </c:val>
          <c:smooth val="0"/>
          <c:extLst>
            <c:ext xmlns:c16="http://schemas.microsoft.com/office/drawing/2014/chart" uri="{C3380CC4-5D6E-409C-BE32-E72D297353CC}">
              <c16:uniqueId val="{00000001-2301-468B-863F-40EC9CF8E68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714.38</c:v>
                </c:pt>
                <c:pt idx="4">
                  <c:v>634.29999999999995</c:v>
                </c:pt>
              </c:numCache>
            </c:numRef>
          </c:val>
          <c:extLst>
            <c:ext xmlns:c16="http://schemas.microsoft.com/office/drawing/2014/chart" uri="{C3380CC4-5D6E-409C-BE32-E72D297353CC}">
              <c16:uniqueId val="{00000000-0CF9-4A0F-AE9D-596935965DC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1008.36</c:v>
                </c:pt>
                <c:pt idx="4">
                  <c:v>880.28</c:v>
                </c:pt>
              </c:numCache>
            </c:numRef>
          </c:val>
          <c:smooth val="0"/>
          <c:extLst>
            <c:ext xmlns:c16="http://schemas.microsoft.com/office/drawing/2014/chart" uri="{C3380CC4-5D6E-409C-BE32-E72D297353CC}">
              <c16:uniqueId val="{00000001-0CF9-4A0F-AE9D-596935965DC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139.94999999999999</c:v>
                </c:pt>
                <c:pt idx="4">
                  <c:v>143.66</c:v>
                </c:pt>
              </c:numCache>
            </c:numRef>
          </c:val>
          <c:extLst>
            <c:ext xmlns:c16="http://schemas.microsoft.com/office/drawing/2014/chart" uri="{C3380CC4-5D6E-409C-BE32-E72D297353CC}">
              <c16:uniqueId val="{00000000-83BE-486D-86CC-CF4606AB9EB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85.67</c:v>
                </c:pt>
                <c:pt idx="4">
                  <c:v>86.23</c:v>
                </c:pt>
              </c:numCache>
            </c:numRef>
          </c:val>
          <c:smooth val="0"/>
          <c:extLst>
            <c:ext xmlns:c16="http://schemas.microsoft.com/office/drawing/2014/chart" uri="{C3380CC4-5D6E-409C-BE32-E72D297353CC}">
              <c16:uniqueId val="{00000001-83BE-486D-86CC-CF4606AB9EB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126.91</c:v>
                </c:pt>
                <c:pt idx="4">
                  <c:v>121.92</c:v>
                </c:pt>
              </c:numCache>
            </c:numRef>
          </c:val>
          <c:extLst>
            <c:ext xmlns:c16="http://schemas.microsoft.com/office/drawing/2014/chart" uri="{C3380CC4-5D6E-409C-BE32-E72D297353CC}">
              <c16:uniqueId val="{00000000-DC0B-4749-993C-25E90B63C7D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146.12</c:v>
                </c:pt>
                <c:pt idx="4">
                  <c:v>150.44</c:v>
                </c:pt>
              </c:numCache>
            </c:numRef>
          </c:val>
          <c:smooth val="0"/>
          <c:extLst>
            <c:ext xmlns:c16="http://schemas.microsoft.com/office/drawing/2014/chart" uri="{C3380CC4-5D6E-409C-BE32-E72D297353CC}">
              <c16:uniqueId val="{00000001-DC0B-4749-993C-25E90B63C7D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泉南市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Bc2</v>
      </c>
      <c r="X8" s="40"/>
      <c r="Y8" s="40"/>
      <c r="Z8" s="40"/>
      <c r="AA8" s="40"/>
      <c r="AB8" s="40"/>
      <c r="AC8" s="40"/>
      <c r="AD8" s="41" t="str">
        <f>データ!$M$6</f>
        <v>非設置</v>
      </c>
      <c r="AE8" s="41"/>
      <c r="AF8" s="41"/>
      <c r="AG8" s="41"/>
      <c r="AH8" s="41"/>
      <c r="AI8" s="41"/>
      <c r="AJ8" s="41"/>
      <c r="AK8" s="3"/>
      <c r="AL8" s="42">
        <f>データ!S6</f>
        <v>60317</v>
      </c>
      <c r="AM8" s="42"/>
      <c r="AN8" s="42"/>
      <c r="AO8" s="42"/>
      <c r="AP8" s="42"/>
      <c r="AQ8" s="42"/>
      <c r="AR8" s="42"/>
      <c r="AS8" s="42"/>
      <c r="AT8" s="35">
        <f>データ!T6</f>
        <v>48.98</v>
      </c>
      <c r="AU8" s="35"/>
      <c r="AV8" s="35"/>
      <c r="AW8" s="35"/>
      <c r="AX8" s="35"/>
      <c r="AY8" s="35"/>
      <c r="AZ8" s="35"/>
      <c r="BA8" s="35"/>
      <c r="BB8" s="35">
        <f>データ!U6</f>
        <v>1231.46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72.099999999999994</v>
      </c>
      <c r="J10" s="35"/>
      <c r="K10" s="35"/>
      <c r="L10" s="35"/>
      <c r="M10" s="35"/>
      <c r="N10" s="35"/>
      <c r="O10" s="35"/>
      <c r="P10" s="35">
        <f>データ!P6</f>
        <v>58.4</v>
      </c>
      <c r="Q10" s="35"/>
      <c r="R10" s="35"/>
      <c r="S10" s="35"/>
      <c r="T10" s="35"/>
      <c r="U10" s="35"/>
      <c r="V10" s="35"/>
      <c r="W10" s="35">
        <f>データ!Q6</f>
        <v>81.900000000000006</v>
      </c>
      <c r="X10" s="35"/>
      <c r="Y10" s="35"/>
      <c r="Z10" s="35"/>
      <c r="AA10" s="35"/>
      <c r="AB10" s="35"/>
      <c r="AC10" s="35"/>
      <c r="AD10" s="42">
        <f>データ!R6</f>
        <v>2830</v>
      </c>
      <c r="AE10" s="42"/>
      <c r="AF10" s="42"/>
      <c r="AG10" s="42"/>
      <c r="AH10" s="42"/>
      <c r="AI10" s="42"/>
      <c r="AJ10" s="42"/>
      <c r="AK10" s="2"/>
      <c r="AL10" s="42">
        <f>データ!V6</f>
        <v>35041</v>
      </c>
      <c r="AM10" s="42"/>
      <c r="AN10" s="42"/>
      <c r="AO10" s="42"/>
      <c r="AP10" s="42"/>
      <c r="AQ10" s="42"/>
      <c r="AR10" s="42"/>
      <c r="AS10" s="42"/>
      <c r="AT10" s="35">
        <f>データ!W6</f>
        <v>6.62</v>
      </c>
      <c r="AU10" s="35"/>
      <c r="AV10" s="35"/>
      <c r="AW10" s="35"/>
      <c r="AX10" s="35"/>
      <c r="AY10" s="35"/>
      <c r="AZ10" s="35"/>
      <c r="BA10" s="35"/>
      <c r="BB10" s="35">
        <f>データ!X6</f>
        <v>5293.2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hnftJVQ0BznkB1LMrwt5AJizh46U64uV2GNa8Q1wxFfxy0VvPKtofNRk3udL0TPs20wtrauD5Zb89WGBCpJQ0Q==" saltValue="wYZExUq1wGv1DKTXRxVYt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272281</v>
      </c>
      <c r="D6" s="19">
        <f t="shared" si="3"/>
        <v>46</v>
      </c>
      <c r="E6" s="19">
        <f t="shared" si="3"/>
        <v>17</v>
      </c>
      <c r="F6" s="19">
        <f t="shared" si="3"/>
        <v>1</v>
      </c>
      <c r="G6" s="19">
        <f t="shared" si="3"/>
        <v>0</v>
      </c>
      <c r="H6" s="19" t="str">
        <f t="shared" si="3"/>
        <v>大阪府　泉南市</v>
      </c>
      <c r="I6" s="19" t="str">
        <f t="shared" si="3"/>
        <v>法適用</v>
      </c>
      <c r="J6" s="19" t="str">
        <f t="shared" si="3"/>
        <v>下水道事業</v>
      </c>
      <c r="K6" s="19" t="str">
        <f t="shared" si="3"/>
        <v>公共下水道</v>
      </c>
      <c r="L6" s="19" t="str">
        <f t="shared" si="3"/>
        <v>Bc2</v>
      </c>
      <c r="M6" s="19" t="str">
        <f t="shared" si="3"/>
        <v>非設置</v>
      </c>
      <c r="N6" s="20" t="str">
        <f t="shared" si="3"/>
        <v>-</v>
      </c>
      <c r="O6" s="20">
        <f t="shared" si="3"/>
        <v>72.099999999999994</v>
      </c>
      <c r="P6" s="20">
        <f t="shared" si="3"/>
        <v>58.4</v>
      </c>
      <c r="Q6" s="20">
        <f t="shared" si="3"/>
        <v>81.900000000000006</v>
      </c>
      <c r="R6" s="20">
        <f t="shared" si="3"/>
        <v>2830</v>
      </c>
      <c r="S6" s="20">
        <f t="shared" si="3"/>
        <v>60317</v>
      </c>
      <c r="T6" s="20">
        <f t="shared" si="3"/>
        <v>48.98</v>
      </c>
      <c r="U6" s="20">
        <f t="shared" si="3"/>
        <v>1231.46</v>
      </c>
      <c r="V6" s="20">
        <f t="shared" si="3"/>
        <v>35041</v>
      </c>
      <c r="W6" s="20">
        <f t="shared" si="3"/>
        <v>6.62</v>
      </c>
      <c r="X6" s="20">
        <f t="shared" si="3"/>
        <v>5293.2</v>
      </c>
      <c r="Y6" s="21" t="str">
        <f>IF(Y7="",NA(),Y7)</f>
        <v>-</v>
      </c>
      <c r="Z6" s="21" t="str">
        <f t="shared" ref="Z6:AH6" si="4">IF(Z7="",NA(),Z7)</f>
        <v>-</v>
      </c>
      <c r="AA6" s="21" t="str">
        <f t="shared" si="4"/>
        <v>-</v>
      </c>
      <c r="AB6" s="21">
        <f t="shared" si="4"/>
        <v>107.42</v>
      </c>
      <c r="AC6" s="21">
        <f t="shared" si="4"/>
        <v>107.92</v>
      </c>
      <c r="AD6" s="21" t="str">
        <f t="shared" si="4"/>
        <v>-</v>
      </c>
      <c r="AE6" s="21" t="str">
        <f t="shared" si="4"/>
        <v>-</v>
      </c>
      <c r="AF6" s="21" t="str">
        <f t="shared" si="4"/>
        <v>-</v>
      </c>
      <c r="AG6" s="21">
        <f t="shared" si="4"/>
        <v>104.59</v>
      </c>
      <c r="AH6" s="21">
        <f t="shared" si="4"/>
        <v>102.96</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0.83</v>
      </c>
      <c r="AS6" s="21">
        <f t="shared" si="5"/>
        <v>1.22</v>
      </c>
      <c r="AT6" s="20" t="str">
        <f>IF(AT7="","",IF(AT7="-","【-】","【"&amp;SUBSTITUTE(TEXT(AT7,"#,##0.00"),"-","△")&amp;"】"))</f>
        <v>【3.09】</v>
      </c>
      <c r="AU6" s="21" t="str">
        <f>IF(AU7="",NA(),AU7)</f>
        <v>-</v>
      </c>
      <c r="AV6" s="21" t="str">
        <f t="shared" ref="AV6:BD6" si="6">IF(AV7="",NA(),AV7)</f>
        <v>-</v>
      </c>
      <c r="AW6" s="21" t="str">
        <f t="shared" si="6"/>
        <v>-</v>
      </c>
      <c r="AX6" s="21">
        <f t="shared" si="6"/>
        <v>32.25</v>
      </c>
      <c r="AY6" s="21">
        <f t="shared" si="6"/>
        <v>29.5</v>
      </c>
      <c r="AZ6" s="21" t="str">
        <f t="shared" si="6"/>
        <v>-</v>
      </c>
      <c r="BA6" s="21" t="str">
        <f t="shared" si="6"/>
        <v>-</v>
      </c>
      <c r="BB6" s="21" t="str">
        <f t="shared" si="6"/>
        <v>-</v>
      </c>
      <c r="BC6" s="21">
        <f t="shared" si="6"/>
        <v>57.6</v>
      </c>
      <c r="BD6" s="21">
        <f t="shared" si="6"/>
        <v>58.15</v>
      </c>
      <c r="BE6" s="20" t="str">
        <f>IF(BE7="","",IF(BE7="-","【-】","【"&amp;SUBSTITUTE(TEXT(BE7,"#,##0.00"),"-","△")&amp;"】"))</f>
        <v>【71.39】</v>
      </c>
      <c r="BF6" s="21" t="str">
        <f>IF(BF7="",NA(),BF7)</f>
        <v>-</v>
      </c>
      <c r="BG6" s="21" t="str">
        <f t="shared" ref="BG6:BO6" si="7">IF(BG7="",NA(),BG7)</f>
        <v>-</v>
      </c>
      <c r="BH6" s="21" t="str">
        <f t="shared" si="7"/>
        <v>-</v>
      </c>
      <c r="BI6" s="21">
        <f t="shared" si="7"/>
        <v>714.38</v>
      </c>
      <c r="BJ6" s="21">
        <f t="shared" si="7"/>
        <v>634.29999999999995</v>
      </c>
      <c r="BK6" s="21" t="str">
        <f t="shared" si="7"/>
        <v>-</v>
      </c>
      <c r="BL6" s="21" t="str">
        <f t="shared" si="7"/>
        <v>-</v>
      </c>
      <c r="BM6" s="21" t="str">
        <f t="shared" si="7"/>
        <v>-</v>
      </c>
      <c r="BN6" s="21">
        <f t="shared" si="7"/>
        <v>1008.36</v>
      </c>
      <c r="BO6" s="21">
        <f t="shared" si="7"/>
        <v>880.28</v>
      </c>
      <c r="BP6" s="20" t="str">
        <f>IF(BP7="","",IF(BP7="-","【-】","【"&amp;SUBSTITUTE(TEXT(BP7,"#,##0.00"),"-","△")&amp;"】"))</f>
        <v>【669.11】</v>
      </c>
      <c r="BQ6" s="21" t="str">
        <f>IF(BQ7="",NA(),BQ7)</f>
        <v>-</v>
      </c>
      <c r="BR6" s="21" t="str">
        <f t="shared" ref="BR6:BZ6" si="8">IF(BR7="",NA(),BR7)</f>
        <v>-</v>
      </c>
      <c r="BS6" s="21" t="str">
        <f t="shared" si="8"/>
        <v>-</v>
      </c>
      <c r="BT6" s="21">
        <f t="shared" si="8"/>
        <v>139.94999999999999</v>
      </c>
      <c r="BU6" s="21">
        <f t="shared" si="8"/>
        <v>143.66</v>
      </c>
      <c r="BV6" s="21" t="str">
        <f t="shared" si="8"/>
        <v>-</v>
      </c>
      <c r="BW6" s="21" t="str">
        <f t="shared" si="8"/>
        <v>-</v>
      </c>
      <c r="BX6" s="21" t="str">
        <f t="shared" si="8"/>
        <v>-</v>
      </c>
      <c r="BY6" s="21">
        <f t="shared" si="8"/>
        <v>85.67</v>
      </c>
      <c r="BZ6" s="21">
        <f t="shared" si="8"/>
        <v>86.23</v>
      </c>
      <c r="CA6" s="20" t="str">
        <f>IF(CA7="","",IF(CA7="-","【-】","【"&amp;SUBSTITUTE(TEXT(CA7,"#,##0.00"),"-","△")&amp;"】"))</f>
        <v>【99.73】</v>
      </c>
      <c r="CB6" s="21" t="str">
        <f>IF(CB7="",NA(),CB7)</f>
        <v>-</v>
      </c>
      <c r="CC6" s="21" t="str">
        <f t="shared" ref="CC6:CK6" si="9">IF(CC7="",NA(),CC7)</f>
        <v>-</v>
      </c>
      <c r="CD6" s="21" t="str">
        <f t="shared" si="9"/>
        <v>-</v>
      </c>
      <c r="CE6" s="21">
        <f t="shared" si="9"/>
        <v>126.91</v>
      </c>
      <c r="CF6" s="21">
        <f t="shared" si="9"/>
        <v>121.92</v>
      </c>
      <c r="CG6" s="21" t="str">
        <f t="shared" si="9"/>
        <v>-</v>
      </c>
      <c r="CH6" s="21" t="str">
        <f t="shared" si="9"/>
        <v>-</v>
      </c>
      <c r="CI6" s="21" t="str">
        <f t="shared" si="9"/>
        <v>-</v>
      </c>
      <c r="CJ6" s="21">
        <f t="shared" si="9"/>
        <v>146.12</v>
      </c>
      <c r="CK6" s="21">
        <f t="shared" si="9"/>
        <v>150.44</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56.39</v>
      </c>
      <c r="CV6" s="21">
        <f t="shared" si="10"/>
        <v>55.67</v>
      </c>
      <c r="CW6" s="20" t="str">
        <f>IF(CW7="","",IF(CW7="-","【-】","【"&amp;SUBSTITUTE(TEXT(CW7,"#,##0.00"),"-","△")&amp;"】"))</f>
        <v>【59.99】</v>
      </c>
      <c r="CX6" s="21" t="str">
        <f>IF(CX7="",NA(),CX7)</f>
        <v>-</v>
      </c>
      <c r="CY6" s="21" t="str">
        <f t="shared" ref="CY6:DG6" si="11">IF(CY7="",NA(),CY7)</f>
        <v>-</v>
      </c>
      <c r="CZ6" s="21" t="str">
        <f t="shared" si="11"/>
        <v>-</v>
      </c>
      <c r="DA6" s="21">
        <f t="shared" si="11"/>
        <v>95.66</v>
      </c>
      <c r="DB6" s="21">
        <f t="shared" si="11"/>
        <v>97.09</v>
      </c>
      <c r="DC6" s="21" t="str">
        <f t="shared" si="11"/>
        <v>-</v>
      </c>
      <c r="DD6" s="21" t="str">
        <f t="shared" si="11"/>
        <v>-</v>
      </c>
      <c r="DE6" s="21" t="str">
        <f t="shared" si="11"/>
        <v>-</v>
      </c>
      <c r="DF6" s="21">
        <f t="shared" si="11"/>
        <v>91.45</v>
      </c>
      <c r="DG6" s="21">
        <f t="shared" si="11"/>
        <v>91</v>
      </c>
      <c r="DH6" s="20" t="str">
        <f>IF(DH7="","",IF(DH7="-","【-】","【"&amp;SUBSTITUTE(TEXT(DH7,"#,##0.00"),"-","△")&amp;"】"))</f>
        <v>【95.72】</v>
      </c>
      <c r="DI6" s="21" t="str">
        <f>IF(DI7="",NA(),DI7)</f>
        <v>-</v>
      </c>
      <c r="DJ6" s="21" t="str">
        <f t="shared" ref="DJ6:DR6" si="12">IF(DJ7="",NA(),DJ7)</f>
        <v>-</v>
      </c>
      <c r="DK6" s="21" t="str">
        <f t="shared" si="12"/>
        <v>-</v>
      </c>
      <c r="DL6" s="21">
        <f t="shared" si="12"/>
        <v>3.72</v>
      </c>
      <c r="DM6" s="21">
        <f t="shared" si="12"/>
        <v>7.41</v>
      </c>
      <c r="DN6" s="21" t="str">
        <f t="shared" si="12"/>
        <v>-</v>
      </c>
      <c r="DO6" s="21" t="str">
        <f t="shared" si="12"/>
        <v>-</v>
      </c>
      <c r="DP6" s="21" t="str">
        <f t="shared" si="12"/>
        <v>-</v>
      </c>
      <c r="DQ6" s="21">
        <f t="shared" si="12"/>
        <v>14.8</v>
      </c>
      <c r="DR6" s="21">
        <f t="shared" si="12"/>
        <v>17.149999999999999</v>
      </c>
      <c r="DS6" s="20" t="str">
        <f>IF(DS7="","",IF(DS7="-","【-】","【"&amp;SUBSTITUTE(TEXT(DS7,"#,##0.00"),"-","△")&amp;"】"))</f>
        <v>【38.17】</v>
      </c>
      <c r="DT6" s="21" t="str">
        <f>IF(DT7="",NA(),DT7)</f>
        <v>-</v>
      </c>
      <c r="DU6" s="21" t="str">
        <f t="shared" ref="DU6:EC6" si="13">IF(DU7="",NA(),DU7)</f>
        <v>-</v>
      </c>
      <c r="DV6" s="21" t="str">
        <f t="shared" si="13"/>
        <v>-</v>
      </c>
      <c r="DW6" s="21">
        <f t="shared" si="13"/>
        <v>2.86</v>
      </c>
      <c r="DX6" s="21">
        <f t="shared" si="13"/>
        <v>2.84</v>
      </c>
      <c r="DY6" s="21" t="str">
        <f t="shared" si="13"/>
        <v>-</v>
      </c>
      <c r="DZ6" s="21" t="str">
        <f t="shared" si="13"/>
        <v>-</v>
      </c>
      <c r="EA6" s="21" t="str">
        <f t="shared" si="13"/>
        <v>-</v>
      </c>
      <c r="EB6" s="21">
        <f t="shared" si="13"/>
        <v>0.1</v>
      </c>
      <c r="EC6" s="21">
        <f t="shared" si="13"/>
        <v>0.14000000000000001</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0.09</v>
      </c>
      <c r="EN6" s="21">
        <f t="shared" si="14"/>
        <v>0.25</v>
      </c>
      <c r="EO6" s="20" t="str">
        <f>IF(EO7="","",IF(EO7="-","【-】","【"&amp;SUBSTITUTE(TEXT(EO7,"#,##0.00"),"-","△")&amp;"】"))</f>
        <v>【0.24】</v>
      </c>
    </row>
    <row r="7" spans="1:148" s="22" customFormat="1" x14ac:dyDescent="0.15">
      <c r="A7" s="14"/>
      <c r="B7" s="23">
        <v>2021</v>
      </c>
      <c r="C7" s="23">
        <v>272281</v>
      </c>
      <c r="D7" s="23">
        <v>46</v>
      </c>
      <c r="E7" s="23">
        <v>17</v>
      </c>
      <c r="F7" s="23">
        <v>1</v>
      </c>
      <c r="G7" s="23">
        <v>0</v>
      </c>
      <c r="H7" s="23" t="s">
        <v>96</v>
      </c>
      <c r="I7" s="23" t="s">
        <v>97</v>
      </c>
      <c r="J7" s="23" t="s">
        <v>98</v>
      </c>
      <c r="K7" s="23" t="s">
        <v>99</v>
      </c>
      <c r="L7" s="23" t="s">
        <v>100</v>
      </c>
      <c r="M7" s="23" t="s">
        <v>101</v>
      </c>
      <c r="N7" s="24" t="s">
        <v>102</v>
      </c>
      <c r="O7" s="24">
        <v>72.099999999999994</v>
      </c>
      <c r="P7" s="24">
        <v>58.4</v>
      </c>
      <c r="Q7" s="24">
        <v>81.900000000000006</v>
      </c>
      <c r="R7" s="24">
        <v>2830</v>
      </c>
      <c r="S7" s="24">
        <v>60317</v>
      </c>
      <c r="T7" s="24">
        <v>48.98</v>
      </c>
      <c r="U7" s="24">
        <v>1231.46</v>
      </c>
      <c r="V7" s="24">
        <v>35041</v>
      </c>
      <c r="W7" s="24">
        <v>6.62</v>
      </c>
      <c r="X7" s="24">
        <v>5293.2</v>
      </c>
      <c r="Y7" s="24" t="s">
        <v>102</v>
      </c>
      <c r="Z7" s="24" t="s">
        <v>102</v>
      </c>
      <c r="AA7" s="24" t="s">
        <v>102</v>
      </c>
      <c r="AB7" s="24">
        <v>107.42</v>
      </c>
      <c r="AC7" s="24">
        <v>107.92</v>
      </c>
      <c r="AD7" s="24" t="s">
        <v>102</v>
      </c>
      <c r="AE7" s="24" t="s">
        <v>102</v>
      </c>
      <c r="AF7" s="24" t="s">
        <v>102</v>
      </c>
      <c r="AG7" s="24">
        <v>104.59</v>
      </c>
      <c r="AH7" s="24">
        <v>102.96</v>
      </c>
      <c r="AI7" s="24">
        <v>107.02</v>
      </c>
      <c r="AJ7" s="24" t="s">
        <v>102</v>
      </c>
      <c r="AK7" s="24" t="s">
        <v>102</v>
      </c>
      <c r="AL7" s="24" t="s">
        <v>102</v>
      </c>
      <c r="AM7" s="24">
        <v>0</v>
      </c>
      <c r="AN7" s="24">
        <v>0</v>
      </c>
      <c r="AO7" s="24" t="s">
        <v>102</v>
      </c>
      <c r="AP7" s="24" t="s">
        <v>102</v>
      </c>
      <c r="AQ7" s="24" t="s">
        <v>102</v>
      </c>
      <c r="AR7" s="24">
        <v>0.83</v>
      </c>
      <c r="AS7" s="24">
        <v>1.22</v>
      </c>
      <c r="AT7" s="24">
        <v>3.09</v>
      </c>
      <c r="AU7" s="24" t="s">
        <v>102</v>
      </c>
      <c r="AV7" s="24" t="s">
        <v>102</v>
      </c>
      <c r="AW7" s="24" t="s">
        <v>102</v>
      </c>
      <c r="AX7" s="24">
        <v>32.25</v>
      </c>
      <c r="AY7" s="24">
        <v>29.5</v>
      </c>
      <c r="AZ7" s="24" t="s">
        <v>102</v>
      </c>
      <c r="BA7" s="24" t="s">
        <v>102</v>
      </c>
      <c r="BB7" s="24" t="s">
        <v>102</v>
      </c>
      <c r="BC7" s="24">
        <v>57.6</v>
      </c>
      <c r="BD7" s="24">
        <v>58.15</v>
      </c>
      <c r="BE7" s="24">
        <v>71.39</v>
      </c>
      <c r="BF7" s="24" t="s">
        <v>102</v>
      </c>
      <c r="BG7" s="24" t="s">
        <v>102</v>
      </c>
      <c r="BH7" s="24" t="s">
        <v>102</v>
      </c>
      <c r="BI7" s="24">
        <v>714.38</v>
      </c>
      <c r="BJ7" s="24">
        <v>634.29999999999995</v>
      </c>
      <c r="BK7" s="24" t="s">
        <v>102</v>
      </c>
      <c r="BL7" s="24" t="s">
        <v>102</v>
      </c>
      <c r="BM7" s="24" t="s">
        <v>102</v>
      </c>
      <c r="BN7" s="24">
        <v>1008.36</v>
      </c>
      <c r="BO7" s="24">
        <v>880.28</v>
      </c>
      <c r="BP7" s="24">
        <v>669.11</v>
      </c>
      <c r="BQ7" s="24" t="s">
        <v>102</v>
      </c>
      <c r="BR7" s="24" t="s">
        <v>102</v>
      </c>
      <c r="BS7" s="24" t="s">
        <v>102</v>
      </c>
      <c r="BT7" s="24">
        <v>139.94999999999999</v>
      </c>
      <c r="BU7" s="24">
        <v>143.66</v>
      </c>
      <c r="BV7" s="24" t="s">
        <v>102</v>
      </c>
      <c r="BW7" s="24" t="s">
        <v>102</v>
      </c>
      <c r="BX7" s="24" t="s">
        <v>102</v>
      </c>
      <c r="BY7" s="24">
        <v>85.67</v>
      </c>
      <c r="BZ7" s="24">
        <v>86.23</v>
      </c>
      <c r="CA7" s="24">
        <v>99.73</v>
      </c>
      <c r="CB7" s="24" t="s">
        <v>102</v>
      </c>
      <c r="CC7" s="24" t="s">
        <v>102</v>
      </c>
      <c r="CD7" s="24" t="s">
        <v>102</v>
      </c>
      <c r="CE7" s="24">
        <v>126.91</v>
      </c>
      <c r="CF7" s="24">
        <v>121.92</v>
      </c>
      <c r="CG7" s="24" t="s">
        <v>102</v>
      </c>
      <c r="CH7" s="24" t="s">
        <v>102</v>
      </c>
      <c r="CI7" s="24" t="s">
        <v>102</v>
      </c>
      <c r="CJ7" s="24">
        <v>146.12</v>
      </c>
      <c r="CK7" s="24">
        <v>150.44</v>
      </c>
      <c r="CL7" s="24">
        <v>134.97999999999999</v>
      </c>
      <c r="CM7" s="24" t="s">
        <v>102</v>
      </c>
      <c r="CN7" s="24" t="s">
        <v>102</v>
      </c>
      <c r="CO7" s="24" t="s">
        <v>102</v>
      </c>
      <c r="CP7" s="24" t="s">
        <v>102</v>
      </c>
      <c r="CQ7" s="24" t="s">
        <v>102</v>
      </c>
      <c r="CR7" s="24" t="s">
        <v>102</v>
      </c>
      <c r="CS7" s="24" t="s">
        <v>102</v>
      </c>
      <c r="CT7" s="24" t="s">
        <v>102</v>
      </c>
      <c r="CU7" s="24">
        <v>56.39</v>
      </c>
      <c r="CV7" s="24">
        <v>55.67</v>
      </c>
      <c r="CW7" s="24">
        <v>59.99</v>
      </c>
      <c r="CX7" s="24" t="s">
        <v>102</v>
      </c>
      <c r="CY7" s="24" t="s">
        <v>102</v>
      </c>
      <c r="CZ7" s="24" t="s">
        <v>102</v>
      </c>
      <c r="DA7" s="24">
        <v>95.66</v>
      </c>
      <c r="DB7" s="24">
        <v>97.09</v>
      </c>
      <c r="DC7" s="24" t="s">
        <v>102</v>
      </c>
      <c r="DD7" s="24" t="s">
        <v>102</v>
      </c>
      <c r="DE7" s="24" t="s">
        <v>102</v>
      </c>
      <c r="DF7" s="24">
        <v>91.45</v>
      </c>
      <c r="DG7" s="24">
        <v>91</v>
      </c>
      <c r="DH7" s="24">
        <v>95.72</v>
      </c>
      <c r="DI7" s="24" t="s">
        <v>102</v>
      </c>
      <c r="DJ7" s="24" t="s">
        <v>102</v>
      </c>
      <c r="DK7" s="24" t="s">
        <v>102</v>
      </c>
      <c r="DL7" s="24">
        <v>3.72</v>
      </c>
      <c r="DM7" s="24">
        <v>7.41</v>
      </c>
      <c r="DN7" s="24" t="s">
        <v>102</v>
      </c>
      <c r="DO7" s="24" t="s">
        <v>102</v>
      </c>
      <c r="DP7" s="24" t="s">
        <v>102</v>
      </c>
      <c r="DQ7" s="24">
        <v>14.8</v>
      </c>
      <c r="DR7" s="24">
        <v>17.149999999999999</v>
      </c>
      <c r="DS7" s="24">
        <v>38.17</v>
      </c>
      <c r="DT7" s="24" t="s">
        <v>102</v>
      </c>
      <c r="DU7" s="24" t="s">
        <v>102</v>
      </c>
      <c r="DV7" s="24" t="s">
        <v>102</v>
      </c>
      <c r="DW7" s="24">
        <v>2.86</v>
      </c>
      <c r="DX7" s="24">
        <v>2.84</v>
      </c>
      <c r="DY7" s="24" t="s">
        <v>102</v>
      </c>
      <c r="DZ7" s="24" t="s">
        <v>102</v>
      </c>
      <c r="EA7" s="24" t="s">
        <v>102</v>
      </c>
      <c r="EB7" s="24">
        <v>0.1</v>
      </c>
      <c r="EC7" s="24">
        <v>0.14000000000000001</v>
      </c>
      <c r="ED7" s="24">
        <v>6.54</v>
      </c>
      <c r="EE7" s="24" t="s">
        <v>102</v>
      </c>
      <c r="EF7" s="24" t="s">
        <v>102</v>
      </c>
      <c r="EG7" s="24" t="s">
        <v>102</v>
      </c>
      <c r="EH7" s="24">
        <v>0</v>
      </c>
      <c r="EI7" s="24">
        <v>0</v>
      </c>
      <c r="EJ7" s="24" t="s">
        <v>102</v>
      </c>
      <c r="EK7" s="24" t="s">
        <v>102</v>
      </c>
      <c r="EL7" s="24" t="s">
        <v>102</v>
      </c>
      <c r="EM7" s="24">
        <v>0.09</v>
      </c>
      <c r="EN7" s="24">
        <v>0.25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2023-01-27T02:59:09Z</cp:lastPrinted>
  <dcterms:created xsi:type="dcterms:W3CDTF">2023-01-12T23:32:46Z</dcterms:created>
  <dcterms:modified xsi:type="dcterms:W3CDTF">2023-02-28T00:13:42Z</dcterms:modified>
  <cp:category/>
</cp:coreProperties>
</file>