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5s+UBXLLAzF01aiyLi/mCCYaCZaz8GW2dxZZJC9bHZ/6JmfWRnOc4Nth1exXs2g55BKkFMdJY9PV99lvk48hQ==" workbookSaltValue="gm8uz866dCFmTj1BMAugdw==" workbookSpinCount="100000" lockStructure="1"/>
  <bookViews>
    <workbookView xWindow="0" yWindow="0" windowWidth="15345" windowHeight="37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<sst xmlns="http://schemas.openxmlformats.org/spreadsheetml/2006/main" count="228" uniqueCount="114">
  <si>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</si>
  <si>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</si>
  <si>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</si>
  <si>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</si>
  <si>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</si>
  <si>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</si>
  <si>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</si>
  <si>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</si>
  <si>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</si>
  <si>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</si>
  <si>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</si>
  <si>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</si>
  <si>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</si>
  <si>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</si>
  <si>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</si>
  <si>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</si>
  <si>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</si>
  <si>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</si>
  <si>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</si>
  <si>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</si>
  <si>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</si>
  <si>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</si>
  <si>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</si>
  <si>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</si>
  <si>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</si>
  <si>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</si>
  <si>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</si>
  <si>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</si>
  <si>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</si>
  <si>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</si>
  <si>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</si>
  <si>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</si>
  <si>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</si>
  <si>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</si>
  <si>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</si>
  <si>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</si>
  <si>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</si>
  <si>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</si>
  <si>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</si>
  <si>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</si>
  <si>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</si>
  <si>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</si>
  <si>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</si>
  <si>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</si>
  <si>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</si>
  <si>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</si>
  <si>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</si>
  <si>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</si>
  <si>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</si>
  <si>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</si>
  <si>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</si>
  <si>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</si>
  <si>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</si>
  <si>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</si>
  <si>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</si>
  <si>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</si>
  <si>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</si>
  <si>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</si>
  <si>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</si>
  <si>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</si>
  <si>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</si>
  <si>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</si>
  <si>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</si>
  <si>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</si>
  <si>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</si>
  <si>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</si>
  <si>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</si>
  <si>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</si>
  <si>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</si>
  <si>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</si>
  <si>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</si>
  <si>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</si>
  <si>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</si>
  <si>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</si>
  <si>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</si>
  <si>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</si>
  <si>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</si>
  <si>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</si>
  <si>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</si>
  <si>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</si>
  <si>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</si>
  <si>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</si>
  <si>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</si>
  <si>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</si>
  <si>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</si>
  <si>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</si>
  <si>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</si>
  <si>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</si>
  <si>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</si>
  <si>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</si>
  <si>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</si>
  <si>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</si>
  <si>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</si>
  <si>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東大阪市</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</si>
  <si>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</si>
  <si>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</si>
  <si>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</si>
  <si>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</si>
  <si>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</si>
  <si>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</si>
  <si>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</si>
  <si>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</si>
  <si>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</si>
  <si>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</si>
  <si>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</si>
  <si>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</si>
  <si>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</si>
  <si>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</si>
  <si>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</si>
  <si>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</si>
  <si>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</si>
  <si>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3年度は、給水収益は昨年度より増収となったものの、依然としてコロナ禍による影響を受けており、有収水量は減少し続けています。計画的な漏水調査による有収率の向上や、建設工事費のコスト削減など様々な経営改革に取り組むことで、経常収支比率は100％を超えており、一定の健全経営に努めていますが、料金回収率は100％下回る状況が続いており、財政は逼迫状態にあります。
　老朽化の状況において、管路の老朽化度合は、類似団体平均値より低い水準で推移しており、更なる管路更新のペースアップが必要です。
　今後は「ひがしおおさか水道ビジョン2030」に基づき、計画期間中に適正な水道料金への見直しを行うとともに、水道施設の老朽化への対応については管路更新率を段階的に1.0％まで引き上げるなど必要な事業を着実に推進することで、健全経営に努めてまいります。</t>
    <rPh sb="1" eb="3">
      <t>レイワ</t>
    </rPh>
    <rPh sb="4" eb="6">
      <t>ネンド</t>
    </rPh>
    <rPh sb="8" eb="10">
      <t>キュウスイ</t>
    </rPh>
    <rPh sb="10" eb="12">
      <t>シュウエキ</t>
    </rPh>
    <rPh sb="13" eb="16">
      <t>サクネンド</t>
    </rPh>
    <rPh sb="18" eb="20">
      <t>ゾウシュウ</t>
    </rPh>
    <rPh sb="28" eb="30">
      <t>イゼン</t>
    </rPh>
    <rPh sb="36" eb="37">
      <t>カ</t>
    </rPh>
    <rPh sb="40" eb="42">
      <t>エイキョウ</t>
    </rPh>
    <rPh sb="43" eb="44">
      <t>ウ</t>
    </rPh>
    <rPh sb="49" eb="51">
      <t>ユウシュウ</t>
    </rPh>
    <rPh sb="51" eb="53">
      <t>スイリョウ</t>
    </rPh>
    <rPh sb="54" eb="56">
      <t>ゲンショウ</t>
    </rPh>
    <rPh sb="57" eb="58">
      <t>ツヅ</t>
    </rPh>
    <rPh sb="64" eb="67">
      <t>ケイカクテキ</t>
    </rPh>
    <rPh sb="68" eb="70">
      <t>ロウスイ</t>
    </rPh>
    <rPh sb="70" eb="72">
      <t>チョウサ</t>
    </rPh>
    <rPh sb="75" eb="78">
      <t>ユウシュウリツ</t>
    </rPh>
    <rPh sb="79" eb="81">
      <t>コウジョウ</t>
    </rPh>
    <rPh sb="83" eb="85">
      <t>ケンセツ</t>
    </rPh>
    <rPh sb="85" eb="88">
      <t>コウジヒ</t>
    </rPh>
    <rPh sb="92" eb="94">
      <t>サクゲン</t>
    </rPh>
    <rPh sb="96" eb="98">
      <t>サマザマ</t>
    </rPh>
    <rPh sb="99" eb="101">
      <t>ケイエイ</t>
    </rPh>
    <rPh sb="101" eb="103">
      <t>カイカク</t>
    </rPh>
    <rPh sb="104" eb="105">
      <t>ト</t>
    </rPh>
    <rPh sb="106" eb="107">
      <t>ク</t>
    </rPh>
    <rPh sb="124" eb="125">
      <t>コ</t>
    </rPh>
    <rPh sb="130" eb="132">
      <t>イッテイ</t>
    </rPh>
    <rPh sb="133" eb="135">
      <t>ケンゼン</t>
    </rPh>
    <rPh sb="135" eb="137">
      <t>ケイエイ</t>
    </rPh>
    <rPh sb="138" eb="139">
      <t>ツト</t>
    </rPh>
    <rPh sb="240" eb="242">
      <t>ヒツヨウ</t>
    </rPh>
    <rPh sb="317" eb="319">
      <t>カンロ</t>
    </rPh>
    <rPh sb="319" eb="322">
      <t>コウシンリツ</t>
    </rPh>
    <rPh sb="323" eb="326">
      <t>ダンカイテキ</t>
    </rPh>
    <rPh sb="333" eb="334">
      <t>ヒ</t>
    </rPh>
    <rPh sb="335" eb="336">
      <t>ア</t>
    </rPh>
    <rPh sb="357" eb="359">
      <t>ケンゼン</t>
    </rPh>
    <rPh sb="359" eb="361">
      <t>ケイエイ</t>
    </rPh>
    <rPh sb="362" eb="363">
      <t>ツト</t>
    </rPh>
    <phoneticPr fontId="4"/>
  </si>
  <si>
    <t>①【経常収支比率】
　昨年度と比べて1.7ポイント増加し、100％を超えており経常収益で経常費用を賄えていますが、料金回収率が相対的に低い状態にあることにより類似団体平均値を下回っています。
③【流動比率】
　昨年度と比べて65.5ポイント増加し、100％を超え、類似団体平均値も上回っており、短期的な債務に対する支払能力は維持しています。
④【企業債残高対給水収益比率】
  昨年度と比べて7.0ポイント改善しましたが、コロナ禍での水需要の変化により給水収益が減少し、類似団体平均値を上回る状況が続いています。
⑤【料金回収率】
　昨年度と比べて3.8ポイント改善したものの、水需要の変化に加え、コロナ禍における経済対策として事業者向け水道料金の減免を実施したこと等により100％を下回っており、給水に係る費用を給水収益だけでは賄えていない状況です。
⑦【施設利用率】
　昨年度は上小阪配水場の更新工事が完工したことにより大幅に上昇しましたが、再び水需要の減少により1.0ポイント低下し、依然として類似団体平均値より低い水準となっています。
⑧【有収率】
　水道施設の適切な維持管理による漏水防止対策や効率的な送配水運用により、類似団体平均値と比べて高い水準を維持しています。</t>
    <rPh sb="11" eb="14">
      <t>サクネンド</t>
    </rPh>
    <rPh sb="15" eb="16">
      <t>クラ</t>
    </rPh>
    <rPh sb="25" eb="27">
      <t>ゾウカ</t>
    </rPh>
    <rPh sb="57" eb="59">
      <t>リョウキン</t>
    </rPh>
    <rPh sb="59" eb="62">
      <t>カイシュウリツ</t>
    </rPh>
    <rPh sb="63" eb="66">
      <t>ソウタイテキ</t>
    </rPh>
    <rPh sb="67" eb="68">
      <t>ヒク</t>
    </rPh>
    <rPh sb="69" eb="71">
      <t>ジョウタイ</t>
    </rPh>
    <rPh sb="98" eb="100">
      <t>リュウドウ</t>
    </rPh>
    <rPh sb="100" eb="102">
      <t>ヒリツ</t>
    </rPh>
    <rPh sb="129" eb="130">
      <t>コ</t>
    </rPh>
    <rPh sb="140" eb="142">
      <t>ウワマワ</t>
    </rPh>
    <rPh sb="147" eb="150">
      <t>タンキテキ</t>
    </rPh>
    <rPh sb="151" eb="153">
      <t>サイム</t>
    </rPh>
    <rPh sb="154" eb="155">
      <t>タイ</t>
    </rPh>
    <rPh sb="157" eb="159">
      <t>シハライ</t>
    </rPh>
    <rPh sb="159" eb="161">
      <t>ノウリョク</t>
    </rPh>
    <rPh sb="162" eb="164">
      <t>イジ</t>
    </rPh>
    <rPh sb="189" eb="192">
      <t>サクネンド</t>
    </rPh>
    <rPh sb="193" eb="194">
      <t>クラ</t>
    </rPh>
    <rPh sb="203" eb="205">
      <t>カイゼン</t>
    </rPh>
    <rPh sb="214" eb="215">
      <t>カ</t>
    </rPh>
    <rPh sb="217" eb="218">
      <t>ミズ</t>
    </rPh>
    <rPh sb="218" eb="220">
      <t>ジュヨウ</t>
    </rPh>
    <rPh sb="221" eb="223">
      <t>ヘンカ</t>
    </rPh>
    <rPh sb="226" eb="228">
      <t>キュウスイ</t>
    </rPh>
    <rPh sb="228" eb="230">
      <t>シュウエキ</t>
    </rPh>
    <rPh sb="231" eb="233">
      <t>ゲンショウ</t>
    </rPh>
    <rPh sb="235" eb="237">
      <t>ルイジ</t>
    </rPh>
    <rPh sb="237" eb="239">
      <t>ダンタイ</t>
    </rPh>
    <rPh sb="239" eb="242">
      <t>ヘイキンチ</t>
    </rPh>
    <rPh sb="243" eb="245">
      <t>ウワマワ</t>
    </rPh>
    <rPh sb="246" eb="248">
      <t>ジョウキョウ</t>
    </rPh>
    <rPh sb="249" eb="250">
      <t>ツヅ</t>
    </rPh>
    <rPh sb="267" eb="270">
      <t>サクネンド</t>
    </rPh>
    <rPh sb="271" eb="272">
      <t>クラ</t>
    </rPh>
    <rPh sb="281" eb="283">
      <t>カイゼン</t>
    </rPh>
    <rPh sb="289" eb="290">
      <t>ミズ</t>
    </rPh>
    <rPh sb="290" eb="292">
      <t>ジュヨウ</t>
    </rPh>
    <rPh sb="293" eb="295">
      <t>ヘンカ</t>
    </rPh>
    <rPh sb="296" eb="297">
      <t>クワ</t>
    </rPh>
    <rPh sb="302" eb="303">
      <t>カ</t>
    </rPh>
    <rPh sb="307" eb="309">
      <t>ケイザイ</t>
    </rPh>
    <rPh sb="309" eb="311">
      <t>タイサク</t>
    </rPh>
    <rPh sb="314" eb="317">
      <t>ジギョウシャ</t>
    </rPh>
    <rPh sb="317" eb="318">
      <t>ム</t>
    </rPh>
    <rPh sb="319" eb="321">
      <t>スイドウ</t>
    </rPh>
    <rPh sb="321" eb="323">
      <t>リョウキン</t>
    </rPh>
    <rPh sb="324" eb="326">
      <t>ゲンメン</t>
    </rPh>
    <rPh sb="327" eb="329">
      <t>ジッシ</t>
    </rPh>
    <rPh sb="333" eb="334">
      <t>ナド</t>
    </rPh>
    <rPh sb="387" eb="390">
      <t>サクネンド</t>
    </rPh>
    <rPh sb="423" eb="424">
      <t>フタタ</t>
    </rPh>
    <rPh sb="425" eb="426">
      <t>ミズ</t>
    </rPh>
    <rPh sb="426" eb="428">
      <t>ジュヨウ</t>
    </rPh>
    <rPh sb="429" eb="431">
      <t>ゲンショウ</t>
    </rPh>
    <rPh sb="480" eb="482">
      <t>スイドウ</t>
    </rPh>
    <rPh sb="482" eb="484">
      <t>シセツ</t>
    </rPh>
    <rPh sb="485" eb="487">
      <t>テキセツ</t>
    </rPh>
    <rPh sb="488" eb="490">
      <t>イジ</t>
    </rPh>
    <rPh sb="490" eb="492">
      <t>カンリ</t>
    </rPh>
    <rPh sb="495" eb="497">
      <t>ロウスイ</t>
    </rPh>
    <rPh sb="497" eb="499">
      <t>ボウシ</t>
    </rPh>
    <rPh sb="499" eb="501">
      <t>タイサク</t>
    </rPh>
    <rPh sb="502" eb="505">
      <t>コウリツテキ</t>
    </rPh>
    <rPh sb="515" eb="522">
      <t>ルイジダンタイヘイキンチ</t>
    </rPh>
    <rPh sb="523" eb="524">
      <t>クラ</t>
    </rPh>
    <phoneticPr fontId="4"/>
  </si>
  <si>
    <r>
      <t>①【有形固定資産減価償却率】
　昨年度は上小阪配水場の更新工事が完了したことにより、単年度としては低下しましたが、今なお高度経済成長期に市の発展と合わせて整備された水道施設や管路が多く存在するため、上昇傾向にあります。
②【管路経年化率】
　管路更新ペースを上回る速さで法定耐用年数を超過した管路の割合が多くなり、類似団体平均値を上回る数値となっています。
③【管路更新率】
　未整備地域の解消のため例年よりも新設管を布設したことに加え、</t>
    </r>
    <r>
      <rPr>
        <sz val="11"/>
        <rFont val="ＭＳ ゴシック"/>
        <family val="3"/>
        <charset val="128"/>
      </rPr>
      <t>更新工事を翌年度に繰り越したことから、昨年度と比べて0.2ポイント低下し類似団体平均値を下回っています。</t>
    </r>
    <rPh sb="16" eb="18">
      <t>サクネン</t>
    </rPh>
    <rPh sb="57" eb="58">
      <t>イマ</t>
    </rPh>
    <rPh sb="90" eb="91">
      <t>オオ</t>
    </rPh>
    <rPh sb="92" eb="94">
      <t>ソンザイ</t>
    </rPh>
    <rPh sb="99" eb="103">
      <t>ジョウショウケイコウ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</si>
</sst>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c:v>
                </c:pt>
                <c:pt idx="1">
                  <c:v>0.8</c:v>
                </c:pt>
                <c:pt idx="2">
                  <c:v>0.7</c:v>
                </c:pt>
                <c:pt idx="3">
                  <c:v>0.72</c:v>
                </c:pt>
                <c:pt idx="4">
                  <c:v>0.52</c:v>
                </c:pt>
              </c:numCache>
            </c:numRef>
          </c:val>
          <c:extLst>
            <c:ext xmlns:c16="http://schemas.microsoft.com/office/drawing/2014/chart" uri="{C3380CC4-5D6E-409C-BE32-E72D297353CC}">
              <c16:uniqueId val="{00000000-C863-47FD-B7CC-EFB4714822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C863-47FD-B7CC-EFB4714822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55.66</c:v>
                </c:pt>
                <c:pt idx="1">
                  <c:v>54.89</c:v>
                </c:pt>
                <c:pt idx="2">
                  <c:v>54.29</c:v>
                </c:pt>
                <c:pt idx="3">
                  <c:v>59.03</c:v>
                </c:pt>
                <c:pt idx="4">
                  <c:v>57.99</c:v>
                </c:pt>
              </c:numCache>
            </c:numRef>
          </c:val>
          <c:extLst>
            <c:ext xmlns:c16="http://schemas.microsoft.com/office/drawing/2014/chart" uri="{C3380CC4-5D6E-409C-BE32-E72D297353CC}">
              <c16:uniqueId val="{00000000-650D-47F8-B4E4-84EC8518FB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650D-47F8-B4E4-84EC8518FB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94.32</c:v>
                </c:pt>
                <c:pt idx="1">
                  <c:v>94.46</c:v>
                </c:pt>
                <c:pt idx="2">
                  <c:v>94.63</c:v>
                </c:pt>
                <c:pt idx="3">
                  <c:v>94.04</c:v>
                </c:pt>
                <c:pt idx="4">
                  <c:v>95.02</c:v>
                </c:pt>
              </c:numCache>
            </c:numRef>
          </c:val>
          <c:extLst>
            <c:ext xmlns:c16="http://schemas.microsoft.com/office/drawing/2014/chart" uri="{C3380CC4-5D6E-409C-BE32-E72D297353CC}">
              <c16:uniqueId val="{00000000-59EB-4840-AF6B-6C3839DD90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59EB-4840-AF6B-6C3839DD90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103.71</c:v>
                </c:pt>
                <c:pt idx="1">
                  <c:v>105.96</c:v>
                </c:pt>
                <c:pt idx="2">
                  <c:v>105.37</c:v>
                </c:pt>
                <c:pt idx="3">
                  <c:v>102.31</c:v>
                </c:pt>
                <c:pt idx="4">
                  <c:v>104.01</c:v>
                </c:pt>
              </c:numCache>
            </c:numRef>
          </c:val>
          <c:extLst>
            <c:ext xmlns:c16="http://schemas.microsoft.com/office/drawing/2014/chart" uri="{C3380CC4-5D6E-409C-BE32-E72D297353CC}">
              <c16:uniqueId val="{00000000-C2A6-4E7C-AE18-61FD323F09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C2A6-4E7C-AE18-61FD323F09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54.5</c:v>
                </c:pt>
                <c:pt idx="1">
                  <c:v>54.72</c:v>
                </c:pt>
                <c:pt idx="2">
                  <c:v>55.26</c:v>
                </c:pt>
                <c:pt idx="3">
                  <c:v>52.03</c:v>
                </c:pt>
                <c:pt idx="4">
                  <c:v>53.29</c:v>
                </c:pt>
              </c:numCache>
            </c:numRef>
          </c:val>
          <c:extLst>
            <c:ext xmlns:c16="http://schemas.microsoft.com/office/drawing/2014/chart" uri="{C3380CC4-5D6E-409C-BE32-E72D297353CC}">
              <c16:uniqueId val="{00000000-BD0B-4720-9B91-6493A6FC23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BD0B-4720-9B91-6493A6FC23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33.72</c:v>
                </c:pt>
                <c:pt idx="1">
                  <c:v>35.06</c:v>
                </c:pt>
                <c:pt idx="2">
                  <c:v>36.14</c:v>
                </c:pt>
                <c:pt idx="3">
                  <c:v>37.4</c:v>
                </c:pt>
                <c:pt idx="4">
                  <c:v>38.54</c:v>
                </c:pt>
              </c:numCache>
            </c:numRef>
          </c:val>
          <c:extLst>
            <c:ext xmlns:c16="http://schemas.microsoft.com/office/drawing/2014/chart" uri="{C3380CC4-5D6E-409C-BE32-E72D297353CC}">
              <c16:uniqueId val="{00000000-F1FA-4A88-8267-9798A96134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F1FA-4A88-8267-9798A96134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43-4222-BBAE-F43BE7F25B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43-4222-BBAE-F43BE7F25B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232.73</c:v>
                </c:pt>
                <c:pt idx="1">
                  <c:v>211.94</c:v>
                </c:pt>
                <c:pt idx="2">
                  <c:v>231.44</c:v>
                </c:pt>
                <c:pt idx="3">
                  <c:v>197.4</c:v>
                </c:pt>
                <c:pt idx="4">
                  <c:v>262.88</c:v>
                </c:pt>
              </c:numCache>
            </c:numRef>
          </c:val>
          <c:extLst>
            <c:ext xmlns:c16="http://schemas.microsoft.com/office/drawing/2014/chart" uri="{C3380CC4-5D6E-409C-BE32-E72D297353CC}">
              <c16:uniqueId val="{00000000-F3E9-421B-84FB-35354B7C01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F3E9-421B-84FB-35354B7C01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199.48</c:v>
                </c:pt>
                <c:pt idx="1">
                  <c:v>207.65</c:v>
                </c:pt>
                <c:pt idx="2">
                  <c:v>219.56</c:v>
                </c:pt>
                <c:pt idx="3">
                  <c:v>270.67</c:v>
                </c:pt>
                <c:pt idx="4">
                  <c:v>263.72000000000003</c:v>
                </c:pt>
              </c:numCache>
            </c:numRef>
          </c:val>
          <c:extLst>
            <c:ext xmlns:c16="http://schemas.microsoft.com/office/drawing/2014/chart" uri="{C3380CC4-5D6E-409C-BE32-E72D297353CC}">
              <c16:uniqueId val="{00000000-4A28-4A3C-AE0B-B2F3E1C1C4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4A28-4A3C-AE0B-B2F3E1C1C4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95.49</c:v>
                </c:pt>
                <c:pt idx="1">
                  <c:v>97.69</c:v>
                </c:pt>
                <c:pt idx="2">
                  <c:v>97.34</c:v>
                </c:pt>
                <c:pt idx="3">
                  <c:v>89.88</c:v>
                </c:pt>
                <c:pt idx="4">
                  <c:v>93.66</c:v>
                </c:pt>
              </c:numCache>
            </c:numRef>
          </c:val>
          <c:extLst>
            <c:ext xmlns:c16="http://schemas.microsoft.com/office/drawing/2014/chart" uri="{C3380CC4-5D6E-409C-BE32-E72D297353CC}">
              <c16:uniqueId val="{00000000-FC94-4DE3-B500-7643185D6A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FC94-4DE3-B500-7643185D6A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164.48</c:v>
                </c:pt>
                <c:pt idx="1">
                  <c:v>160.13999999999999</c:v>
                </c:pt>
                <c:pt idx="2">
                  <c:v>160.1</c:v>
                </c:pt>
                <c:pt idx="3">
                  <c:v>160.78</c:v>
                </c:pt>
                <c:pt idx="4">
                  <c:v>159.58000000000001</c:v>
                </c:pt>
              </c:numCache>
            </c:numRef>
          </c:val>
          <c:extLst>
            <c:ext xmlns:c16="http://schemas.microsoft.com/office/drawing/2014/chart" uri="{C3380CC4-5D6E-409C-BE32-E72D297353CC}">
              <c16:uniqueId val="{00000000-7C77-427A-8814-75B5FD5A11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7C77-427A-8814-75B5FD5A11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大阪府　東大阪市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A1</v>
      </c>
      <c r="X8" s="78"/>
      <c r="Y8" s="78"/>
      <c r="Z8" s="78"/>
      <c r="AA8" s="78"/>
      <c r="AB8" s="78"/>
      <c r="AC8" s="78"/>
      <c r="AD8" s="78" t="str">
        <f>データ!$M$6</f>
        <v>その他</v>
      </c>
      <c r="AE8" s="78"/>
      <c r="AF8" s="78"/>
      <c r="AG8" s="78"/>
      <c r="AH8" s="78"/>
      <c r="AI8" s="78"/>
      <c r="AJ8" s="78"/>
      <c r="AK8" s="2"/>
      <c r="AL8" s="69">
        <f>データ!$R$6</f>
        <v>482133</v>
      </c>
      <c r="AM8" s="69"/>
      <c r="AN8" s="69"/>
      <c r="AO8" s="69"/>
      <c r="AP8" s="69"/>
      <c r="AQ8" s="69"/>
      <c r="AR8" s="69"/>
      <c r="AS8" s="69"/>
      <c r="AT8" s="37">
        <f>データ!$S$6</f>
        <v>61.78</v>
      </c>
      <c r="AU8" s="38"/>
      <c r="AV8" s="38"/>
      <c r="AW8" s="38"/>
      <c r="AX8" s="38"/>
      <c r="AY8" s="38"/>
      <c r="AZ8" s="38"/>
      <c r="BA8" s="38"/>
      <c r="BB8" s="58">
        <f>データ!$T$6</f>
        <v>7804.03</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50.91</v>
      </c>
      <c r="J10" s="38"/>
      <c r="K10" s="38"/>
      <c r="L10" s="38"/>
      <c r="M10" s="38"/>
      <c r="N10" s="38"/>
      <c r="O10" s="68"/>
      <c r="P10" s="58">
        <f>データ!$P$6</f>
        <v>99.93</v>
      </c>
      <c r="Q10" s="58"/>
      <c r="R10" s="58"/>
      <c r="S10" s="58"/>
      <c r="T10" s="58"/>
      <c r="U10" s="58"/>
      <c r="V10" s="58"/>
      <c r="W10" s="69">
        <f>データ!$Q$6</f>
        <v>2598</v>
      </c>
      <c r="X10" s="69"/>
      <c r="Y10" s="69"/>
      <c r="Z10" s="69"/>
      <c r="AA10" s="69"/>
      <c r="AB10" s="69"/>
      <c r="AC10" s="69"/>
      <c r="AD10" s="2"/>
      <c r="AE10" s="2"/>
      <c r="AF10" s="2"/>
      <c r="AG10" s="2"/>
      <c r="AH10" s="2"/>
      <c r="AI10" s="2"/>
      <c r="AJ10" s="2"/>
      <c r="AK10" s="2"/>
      <c r="AL10" s="69">
        <f>データ!$U$6</f>
        <v>480960</v>
      </c>
      <c r="AM10" s="69"/>
      <c r="AN10" s="69"/>
      <c r="AO10" s="69"/>
      <c r="AP10" s="69"/>
      <c r="AQ10" s="69"/>
      <c r="AR10" s="69"/>
      <c r="AS10" s="69"/>
      <c r="AT10" s="37">
        <f>データ!$V$6</f>
        <v>52</v>
      </c>
      <c r="AU10" s="38"/>
      <c r="AV10" s="38"/>
      <c r="AW10" s="38"/>
      <c r="AX10" s="38"/>
      <c r="AY10" s="38"/>
      <c r="AZ10" s="38"/>
      <c r="BA10" s="38"/>
      <c r="BB10" s="58">
        <f>データ!$W$6</f>
        <v>9249.23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111</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Vm+eUJin8J/javIWT3cO3R9V14qnS6NZgT1r1C1eTCWMgBClA5rofbPdKYzqN4s3Z7aYOYbf4amzlsUbdOK7g==" saltValue="vYRuVWwbhfgMZLMKi6YH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272272</v>
      </c>
      <c r="D6" s="20">
        <f t="shared" si="3"/>
        <v>46</v>
      </c>
      <c r="E6" s="20">
        <f t="shared" si="3"/>
        <v>1</v>
      </c>
      <c r="F6" s="20">
        <f t="shared" si="3"/>
        <v>0</v>
      </c>
      <c r="G6" s="20">
        <f t="shared" si="3"/>
        <v>1</v>
      </c>
      <c r="H6" s="20" t="str">
        <f t="shared" si="3"/>
        <v>大阪府　東大阪市</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50.91</v>
      </c>
      <c r="P6" s="21">
        <f t="shared" si="3"/>
        <v>99.93</v>
      </c>
      <c r="Q6" s="21">
        <f t="shared" si="3"/>
        <v>2598</v>
      </c>
      <c r="R6" s="21">
        <f t="shared" si="3"/>
        <v>482133</v>
      </c>
      <c r="S6" s="21">
        <f t="shared" si="3"/>
        <v>61.78</v>
      </c>
      <c r="T6" s="21">
        <f t="shared" si="3"/>
        <v>7804.03</v>
      </c>
      <c r="U6" s="21">
        <f t="shared" si="3"/>
        <v>480960</v>
      </c>
      <c r="V6" s="21">
        <f t="shared" si="3"/>
        <v>52</v>
      </c>
      <c r="W6" s="21">
        <f t="shared" si="3"/>
        <v>9249.23</v>
      </c>
      <c r="X6" s="22">
        <f>IF(X7="",NA(),X7)</f>
        <v>103.71</v>
      </c>
      <c r="Y6" s="22">
        <f t="shared" ref="Y6:AG6" si="4">IF(Y7="",NA(),Y7)</f>
        <v>105.96</v>
      </c>
      <c r="Z6" s="22">
        <f t="shared" si="4"/>
        <v>105.37</v>
      </c>
      <c r="AA6" s="22">
        <f t="shared" si="4"/>
        <v>102.31</v>
      </c>
      <c r="AB6" s="22">
        <f t="shared" si="4"/>
        <v>104.01</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232.73</v>
      </c>
      <c r="AU6" s="22">
        <f t="shared" ref="AU6:BC6" si="6">IF(AU7="",NA(),AU7)</f>
        <v>211.94</v>
      </c>
      <c r="AV6" s="22">
        <f t="shared" si="6"/>
        <v>231.44</v>
      </c>
      <c r="AW6" s="22">
        <f t="shared" si="6"/>
        <v>197.4</v>
      </c>
      <c r="AX6" s="22">
        <f t="shared" si="6"/>
        <v>262.88</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199.48</v>
      </c>
      <c r="BF6" s="22">
        <f t="shared" ref="BF6:BN6" si="7">IF(BF7="",NA(),BF7)</f>
        <v>207.65</v>
      </c>
      <c r="BG6" s="22">
        <f t="shared" si="7"/>
        <v>219.56</v>
      </c>
      <c r="BH6" s="22">
        <f t="shared" si="7"/>
        <v>270.67</v>
      </c>
      <c r="BI6" s="22">
        <f t="shared" si="7"/>
        <v>263.72000000000003</v>
      </c>
      <c r="BJ6" s="22">
        <f t="shared" si="7"/>
        <v>258.63</v>
      </c>
      <c r="BK6" s="22">
        <f t="shared" si="7"/>
        <v>255.12</v>
      </c>
      <c r="BL6" s="22">
        <f t="shared" si="7"/>
        <v>254.19</v>
      </c>
      <c r="BM6" s="22">
        <f t="shared" si="7"/>
        <v>259.56</v>
      </c>
      <c r="BN6" s="22">
        <f t="shared" si="7"/>
        <v>248.92</v>
      </c>
      <c r="BO6" s="21" t="str">
        <f>IF(BO7="","",IF(BO7="-","【-】","【"&amp;SUBSTITUTE(TEXT(BO7,"#,##0.00"),"-","△")&amp;"】"))</f>
        <v>【265.16】</v>
      </c>
      <c r="BP6" s="22">
        <f>IF(BP7="",NA(),BP7)</f>
        <v>95.49</v>
      </c>
      <c r="BQ6" s="22">
        <f t="shared" ref="BQ6:BY6" si="8">IF(BQ7="",NA(),BQ7)</f>
        <v>97.69</v>
      </c>
      <c r="BR6" s="22">
        <f t="shared" si="8"/>
        <v>97.34</v>
      </c>
      <c r="BS6" s="22">
        <f t="shared" si="8"/>
        <v>89.88</v>
      </c>
      <c r="BT6" s="22">
        <f t="shared" si="8"/>
        <v>93.66</v>
      </c>
      <c r="BU6" s="22">
        <f t="shared" si="8"/>
        <v>110.3</v>
      </c>
      <c r="BV6" s="22">
        <f t="shared" si="8"/>
        <v>109.12</v>
      </c>
      <c r="BW6" s="22">
        <f t="shared" si="8"/>
        <v>107.42</v>
      </c>
      <c r="BX6" s="22">
        <f t="shared" si="8"/>
        <v>105.07</v>
      </c>
      <c r="BY6" s="22">
        <f t="shared" si="8"/>
        <v>107.54</v>
      </c>
      <c r="BZ6" s="21" t="str">
        <f>IF(BZ7="","",IF(BZ7="-","【-】","【"&amp;SUBSTITUTE(TEXT(BZ7,"#,##0.00"),"-","△")&amp;"】"))</f>
        <v>【102.35】</v>
      </c>
      <c r="CA6" s="22">
        <f>IF(CA7="",NA(),CA7)</f>
        <v>164.48</v>
      </c>
      <c r="CB6" s="22">
        <f t="shared" ref="CB6:CJ6" si="9">IF(CB7="",NA(),CB7)</f>
        <v>160.13999999999999</v>
      </c>
      <c r="CC6" s="22">
        <f t="shared" si="9"/>
        <v>160.1</v>
      </c>
      <c r="CD6" s="22">
        <f t="shared" si="9"/>
        <v>160.78</v>
      </c>
      <c r="CE6" s="22">
        <f t="shared" si="9"/>
        <v>159.58000000000001</v>
      </c>
      <c r="CF6" s="22">
        <f t="shared" si="9"/>
        <v>151.85</v>
      </c>
      <c r="CG6" s="22">
        <f t="shared" si="9"/>
        <v>153.88</v>
      </c>
      <c r="CH6" s="22">
        <f t="shared" si="9"/>
        <v>157.19</v>
      </c>
      <c r="CI6" s="22">
        <f t="shared" si="9"/>
        <v>153.71</v>
      </c>
      <c r="CJ6" s="22">
        <f t="shared" si="9"/>
        <v>155.9</v>
      </c>
      <c r="CK6" s="21" t="str">
        <f>IF(CK7="","",IF(CK7="-","【-】","【"&amp;SUBSTITUTE(TEXT(CK7,"#,##0.00"),"-","△")&amp;"】"))</f>
        <v>【167.74】</v>
      </c>
      <c r="CL6" s="22">
        <f>IF(CL7="",NA(),CL7)</f>
        <v>55.66</v>
      </c>
      <c r="CM6" s="22">
        <f t="shared" ref="CM6:CU6" si="10">IF(CM7="",NA(),CM7)</f>
        <v>54.89</v>
      </c>
      <c r="CN6" s="22">
        <f t="shared" si="10"/>
        <v>54.29</v>
      </c>
      <c r="CO6" s="22">
        <f t="shared" si="10"/>
        <v>59.03</v>
      </c>
      <c r="CP6" s="22">
        <f t="shared" si="10"/>
        <v>57.99</v>
      </c>
      <c r="CQ6" s="22">
        <f t="shared" si="10"/>
        <v>63.54</v>
      </c>
      <c r="CR6" s="22">
        <f t="shared" si="10"/>
        <v>63.53</v>
      </c>
      <c r="CS6" s="22">
        <f t="shared" si="10"/>
        <v>63.16</v>
      </c>
      <c r="CT6" s="22">
        <f t="shared" si="10"/>
        <v>64.41</v>
      </c>
      <c r="CU6" s="22">
        <f t="shared" si="10"/>
        <v>64.11</v>
      </c>
      <c r="CV6" s="21" t="str">
        <f>IF(CV7="","",IF(CV7="-","【-】","【"&amp;SUBSTITUTE(TEXT(CV7,"#,##0.00"),"-","△")&amp;"】"))</f>
        <v>【60.29】</v>
      </c>
      <c r="CW6" s="22">
        <f>IF(CW7="",NA(),CW7)</f>
        <v>94.32</v>
      </c>
      <c r="CX6" s="22">
        <f t="shared" ref="CX6:DF6" si="11">IF(CX7="",NA(),CX7)</f>
        <v>94.46</v>
      </c>
      <c r="CY6" s="22">
        <f t="shared" si="11"/>
        <v>94.63</v>
      </c>
      <c r="CZ6" s="22">
        <f t="shared" si="11"/>
        <v>94.04</v>
      </c>
      <c r="DA6" s="22">
        <f t="shared" si="11"/>
        <v>95.02</v>
      </c>
      <c r="DB6" s="22">
        <f t="shared" si="11"/>
        <v>91.48</v>
      </c>
      <c r="DC6" s="22">
        <f t="shared" si="11"/>
        <v>91.58</v>
      </c>
      <c r="DD6" s="22">
        <f t="shared" si="11"/>
        <v>91.48</v>
      </c>
      <c r="DE6" s="22">
        <f t="shared" si="11"/>
        <v>91.64</v>
      </c>
      <c r="DF6" s="22">
        <f t="shared" si="11"/>
        <v>92.09</v>
      </c>
      <c r="DG6" s="21" t="str">
        <f>IF(DG7="","",IF(DG7="-","【-】","【"&amp;SUBSTITUTE(TEXT(DG7,"#,##0.00"),"-","△")&amp;"】"))</f>
        <v>【90.12】</v>
      </c>
      <c r="DH6" s="22">
        <f>IF(DH7="",NA(),DH7)</f>
        <v>54.5</v>
      </c>
      <c r="DI6" s="22">
        <f t="shared" ref="DI6:DQ6" si="12">IF(DI7="",NA(),DI7)</f>
        <v>54.72</v>
      </c>
      <c r="DJ6" s="22">
        <f t="shared" si="12"/>
        <v>55.26</v>
      </c>
      <c r="DK6" s="22">
        <f t="shared" si="12"/>
        <v>52.03</v>
      </c>
      <c r="DL6" s="22">
        <f t="shared" si="12"/>
        <v>53.29</v>
      </c>
      <c r="DM6" s="22">
        <f t="shared" si="12"/>
        <v>49.66</v>
      </c>
      <c r="DN6" s="22">
        <f t="shared" si="12"/>
        <v>50.41</v>
      </c>
      <c r="DO6" s="22">
        <f t="shared" si="12"/>
        <v>51.13</v>
      </c>
      <c r="DP6" s="22">
        <f t="shared" si="12"/>
        <v>51.62</v>
      </c>
      <c r="DQ6" s="22">
        <f t="shared" si="12"/>
        <v>52.16</v>
      </c>
      <c r="DR6" s="21" t="str">
        <f>IF(DR7="","",IF(DR7="-","【-】","【"&amp;SUBSTITUTE(TEXT(DR7,"#,##0.00"),"-","△")&amp;"】"))</f>
        <v>【50.88】</v>
      </c>
      <c r="DS6" s="22">
        <f>IF(DS7="",NA(),DS7)</f>
        <v>33.72</v>
      </c>
      <c r="DT6" s="22">
        <f t="shared" ref="DT6:EB6" si="13">IF(DT7="",NA(),DT7)</f>
        <v>35.06</v>
      </c>
      <c r="DU6" s="22">
        <f t="shared" si="13"/>
        <v>36.14</v>
      </c>
      <c r="DV6" s="22">
        <f t="shared" si="13"/>
        <v>37.4</v>
      </c>
      <c r="DW6" s="22">
        <f t="shared" si="13"/>
        <v>38.54</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0.7</v>
      </c>
      <c r="EE6" s="22">
        <f t="shared" ref="EE6:EM6" si="14">IF(EE7="",NA(),EE7)</f>
        <v>0.8</v>
      </c>
      <c r="EF6" s="22">
        <f t="shared" si="14"/>
        <v>0.7</v>
      </c>
      <c r="EG6" s="22">
        <f t="shared" si="14"/>
        <v>0.72</v>
      </c>
      <c r="EH6" s="22">
        <f t="shared" si="14"/>
        <v>0.52</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272272</v>
      </c>
      <c r="D7" s="24">
        <v>46</v>
      </c>
      <c r="E7" s="24">
        <v>1</v>
      </c>
      <c r="F7" s="24">
        <v>0</v>
      </c>
      <c r="G7" s="24">
        <v>1</v>
      </c>
      <c r="H7" s="24" t="s">
        <v>93</v>
      </c>
      <c r="I7" s="24" t="s">
        <v>94</v>
      </c>
      <c r="J7" s="24" t="s">
        <v>95</v>
      </c>
      <c r="K7" s="24" t="s">
        <v>96</v>
      </c>
      <c r="L7" s="24" t="s">
        <v>97</v>
      </c>
      <c r="M7" s="24" t="s">
        <v>98</v>
      </c>
      <c r="N7" s="25" t="s">
        <v>99</v>
      </c>
      <c r="O7" s="25">
        <v>50.91</v>
      </c>
      <c r="P7" s="25">
        <v>99.93</v>
      </c>
      <c r="Q7" s="25">
        <v>2598</v>
      </c>
      <c r="R7" s="25">
        <v>482133</v>
      </c>
      <c r="S7" s="25">
        <v>61.78</v>
      </c>
      <c r="T7" s="25">
        <v>7804.03</v>
      </c>
      <c r="U7" s="25">
        <v>480960</v>
      </c>
      <c r="V7" s="25">
        <v>52</v>
      </c>
      <c r="W7" s="25">
        <v>9249.23</v>
      </c>
      <c r="X7" s="25">
        <v>103.71</v>
      </c>
      <c r="Y7" s="25">
        <v>105.96</v>
      </c>
      <c r="Z7" s="25">
        <v>105.37</v>
      </c>
      <c r="AA7" s="25">
        <v>102.31</v>
      </c>
      <c r="AB7" s="25">
        <v>104.01</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232.73</v>
      </c>
      <c r="AU7" s="25">
        <v>211.94</v>
      </c>
      <c r="AV7" s="25">
        <v>231.44</v>
      </c>
      <c r="AW7" s="25">
        <v>197.4</v>
      </c>
      <c r="AX7" s="25">
        <v>262.88</v>
      </c>
      <c r="AY7" s="25">
        <v>254.05</v>
      </c>
      <c r="AZ7" s="25">
        <v>258.22000000000003</v>
      </c>
      <c r="BA7" s="25">
        <v>250.03</v>
      </c>
      <c r="BB7" s="25">
        <v>239.45</v>
      </c>
      <c r="BC7" s="25">
        <v>246.01</v>
      </c>
      <c r="BD7" s="25">
        <v>261.51</v>
      </c>
      <c r="BE7" s="25">
        <v>199.48</v>
      </c>
      <c r="BF7" s="25">
        <v>207.65</v>
      </c>
      <c r="BG7" s="25">
        <v>219.56</v>
      </c>
      <c r="BH7" s="25">
        <v>270.67</v>
      </c>
      <c r="BI7" s="25">
        <v>263.72000000000003</v>
      </c>
      <c r="BJ7" s="25">
        <v>258.63</v>
      </c>
      <c r="BK7" s="25">
        <v>255.12</v>
      </c>
      <c r="BL7" s="25">
        <v>254.19</v>
      </c>
      <c r="BM7" s="25">
        <v>259.56</v>
      </c>
      <c r="BN7" s="25">
        <v>248.92</v>
      </c>
      <c r="BO7" s="25">
        <v>265.16000000000003</v>
      </c>
      <c r="BP7" s="25">
        <v>95.49</v>
      </c>
      <c r="BQ7" s="25">
        <v>97.69</v>
      </c>
      <c r="BR7" s="25">
        <v>97.34</v>
      </c>
      <c r="BS7" s="25">
        <v>89.88</v>
      </c>
      <c r="BT7" s="25">
        <v>93.66</v>
      </c>
      <c r="BU7" s="25">
        <v>110.3</v>
      </c>
      <c r="BV7" s="25">
        <v>109.12</v>
      </c>
      <c r="BW7" s="25">
        <v>107.42</v>
      </c>
      <c r="BX7" s="25">
        <v>105.07</v>
      </c>
      <c r="BY7" s="25">
        <v>107.54</v>
      </c>
      <c r="BZ7" s="25">
        <v>102.35</v>
      </c>
      <c r="CA7" s="25">
        <v>164.48</v>
      </c>
      <c r="CB7" s="25">
        <v>160.13999999999999</v>
      </c>
      <c r="CC7" s="25">
        <v>160.1</v>
      </c>
      <c r="CD7" s="25">
        <v>160.78</v>
      </c>
      <c r="CE7" s="25">
        <v>159.58000000000001</v>
      </c>
      <c r="CF7" s="25">
        <v>151.85</v>
      </c>
      <c r="CG7" s="25">
        <v>153.88</v>
      </c>
      <c r="CH7" s="25">
        <v>157.19</v>
      </c>
      <c r="CI7" s="25">
        <v>153.71</v>
      </c>
      <c r="CJ7" s="25">
        <v>155.9</v>
      </c>
      <c r="CK7" s="25">
        <v>167.74</v>
      </c>
      <c r="CL7" s="25">
        <v>55.66</v>
      </c>
      <c r="CM7" s="25">
        <v>54.89</v>
      </c>
      <c r="CN7" s="25">
        <v>54.29</v>
      </c>
      <c r="CO7" s="25">
        <v>59.03</v>
      </c>
      <c r="CP7" s="25">
        <v>57.99</v>
      </c>
      <c r="CQ7" s="25">
        <v>63.54</v>
      </c>
      <c r="CR7" s="25">
        <v>63.53</v>
      </c>
      <c r="CS7" s="25">
        <v>63.16</v>
      </c>
      <c r="CT7" s="25">
        <v>64.41</v>
      </c>
      <c r="CU7" s="25">
        <v>64.11</v>
      </c>
      <c r="CV7" s="25">
        <v>60.29</v>
      </c>
      <c r="CW7" s="25">
        <v>94.32</v>
      </c>
      <c r="CX7" s="25">
        <v>94.46</v>
      </c>
      <c r="CY7" s="25">
        <v>94.63</v>
      </c>
      <c r="CZ7" s="25">
        <v>94.04</v>
      </c>
      <c r="DA7" s="25">
        <v>95.02</v>
      </c>
      <c r="DB7" s="25">
        <v>91.48</v>
      </c>
      <c r="DC7" s="25">
        <v>91.58</v>
      </c>
      <c r="DD7" s="25">
        <v>91.48</v>
      </c>
      <c r="DE7" s="25">
        <v>91.64</v>
      </c>
      <c r="DF7" s="25">
        <v>92.09</v>
      </c>
      <c r="DG7" s="25">
        <v>90.12</v>
      </c>
      <c r="DH7" s="25">
        <v>54.5</v>
      </c>
      <c r="DI7" s="25">
        <v>54.72</v>
      </c>
      <c r="DJ7" s="25">
        <v>55.26</v>
      </c>
      <c r="DK7" s="25">
        <v>52.03</v>
      </c>
      <c r="DL7" s="25">
        <v>53.29</v>
      </c>
      <c r="DM7" s="25">
        <v>49.66</v>
      </c>
      <c r="DN7" s="25">
        <v>50.41</v>
      </c>
      <c r="DO7" s="25">
        <v>51.13</v>
      </c>
      <c r="DP7" s="25">
        <v>51.62</v>
      </c>
      <c r="DQ7" s="25">
        <v>52.16</v>
      </c>
      <c r="DR7" s="25">
        <v>50.88</v>
      </c>
      <c r="DS7" s="25">
        <v>33.72</v>
      </c>
      <c r="DT7" s="25">
        <v>35.06</v>
      </c>
      <c r="DU7" s="25">
        <v>36.14</v>
      </c>
      <c r="DV7" s="25">
        <v>37.4</v>
      </c>
      <c r="DW7" s="25">
        <v>38.54</v>
      </c>
      <c r="DX7" s="25">
        <v>18.940000000000001</v>
      </c>
      <c r="DY7" s="25">
        <v>20.36</v>
      </c>
      <c r="DZ7" s="25">
        <v>22.41</v>
      </c>
      <c r="EA7" s="25">
        <v>23.68</v>
      </c>
      <c r="EB7" s="25">
        <v>25.76</v>
      </c>
      <c r="EC7" s="25">
        <v>22.3</v>
      </c>
      <c r="ED7" s="25">
        <v>0.7</v>
      </c>
      <c r="EE7" s="25">
        <v>0.8</v>
      </c>
      <c r="EF7" s="25">
        <v>0.7</v>
      </c>
      <c r="EG7" s="25">
        <v>0.72</v>
      </c>
      <c r="EH7" s="25">
        <v>0.52</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雄也</dc:creator>
  <cp:lastModifiedBy> </cp:lastModifiedBy>
  <cp:lastPrinted>2023-02-17T05:07:34Z</cp:lastPrinted>
  <dcterms:created xsi:type="dcterms:W3CDTF">2023-02-20T07:53:40Z</dcterms:created>
  <dcterms:modified xsi:type="dcterms:W3CDTF">2023-02-28T00:13:36Z</dcterms:modified>
</cp:coreProperties>
</file>