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bhe3Zzkfr4eru9InPWkqtSyo3pnlBh/ZuEV7qOs7ILbsueTINL9vaixmxDEzCGmL1N6PtRZM+wDcmt6f4WX9Kw==" workbookSaltValue="rfB3/S+Clp9x9JDig2VP9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6" i="4"/>
  <c r="MH78" i="4" l="1"/>
  <c r="IZ54" i="4"/>
  <c r="FL32" i="4"/>
  <c r="HM78" i="4"/>
  <c r="CS78" i="4"/>
  <c r="BX54" i="4"/>
  <c r="BX32" i="4"/>
  <c r="MN32" i="4"/>
  <c r="IZ32" i="4"/>
  <c r="FL54" i="4"/>
  <c r="MN54" i="4"/>
  <c r="C11" i="5"/>
  <c r="D11" i="5"/>
  <c r="E11" i="5"/>
  <c r="B11" i="5"/>
  <c r="FH78" i="4" l="1"/>
  <c r="DS32" i="4"/>
  <c r="AE32" i="4"/>
  <c r="KU54" i="4"/>
  <c r="KU32" i="4"/>
  <c r="HG32" i="4"/>
  <c r="DS54" i="4"/>
  <c r="KC78" i="4"/>
  <c r="HG54" i="4"/>
  <c r="AN78" i="4"/>
  <c r="AE54" i="4"/>
  <c r="JJ78" i="4"/>
  <c r="DD54" i="4"/>
  <c r="U78" i="4"/>
  <c r="P54" i="4"/>
  <c r="P32" i="4"/>
  <c r="KF54" i="4"/>
  <c r="DD32" i="4"/>
  <c r="KF32" i="4"/>
  <c r="GR54" i="4"/>
  <c r="GR32" i="4"/>
  <c r="EO78" i="4"/>
  <c r="LY32" i="4"/>
  <c r="GT78" i="4"/>
  <c r="EW54" i="4"/>
  <c r="EW32" i="4"/>
  <c r="BI54" i="4"/>
  <c r="LO78" i="4"/>
  <c r="BZ78" i="4"/>
  <c r="BI32" i="4"/>
  <c r="LY54" i="4"/>
  <c r="IK54" i="4"/>
  <c r="IK32" i="4"/>
  <c r="BG78" i="4"/>
  <c r="LJ32" i="4"/>
  <c r="KV78" i="4"/>
  <c r="HV54" i="4"/>
  <c r="HV32" i="4"/>
  <c r="EH54" i="4"/>
  <c r="EH32" i="4"/>
  <c r="AT32" i="4"/>
  <c r="LJ54" i="4"/>
  <c r="GA78" i="4"/>
  <c r="AT54"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<sst xmlns="http://schemas.openxmlformats.org/spreadsheetml/2006/main" count="327" uniqueCount="183">
  <si>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</si>
  <si>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</si>
  <si>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</si>
  <si>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</si>
  <si>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</si>
  <si>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</si>
  <si>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</si>
  <si>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</si>
  <si>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</si>
  <si>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</si>
  <si>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</si>
  <si>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</si>
  <si>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</si>
  <si>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</si>
  <si>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</si>
  <si>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</si>
  <si>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</si>
  <si>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</si>
  <si>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</si>
  <si>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</si>
  <si>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</si>
  <si>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</si>
  <si>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</si>
  <si>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</si>
  <si>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</si>
  <si>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</si>
  <si>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</si>
  <si>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</si>
  <si>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</si>
  <si>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</si>
  <si>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</si>
  <si>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</si>
  <si>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</si>
  <si>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</si>
  <si>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</si>
  <si>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</si>
  <si>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</si>
  <si>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</si>
  <si>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</si>
  <si>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</si>
  <si>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</si>
  <si>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</si>
  <si>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</si>
  <si>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</si>
  <si>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</si>
  <si>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</si>
  <si>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</si>
  <si>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</si>
  <si>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</si>
  <si>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</si>
  <si>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</si>
  <si>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</si>
  <si>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</si>
  <si>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</si>
  <si>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</si>
  <si>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</si>
  <si>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</si>
  <si>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</si>
  <si>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</si>
  <si>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</si>
  <si>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</si>
  <si>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</si>
  <si>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</si>
  <si>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</si>
  <si>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</si>
  <si>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</si>
  <si>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</si>
  <si>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</si>
  <si>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</si>
  <si>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</si>
  <si>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</si>
  <si>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</si>
  <si>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</si>
  <si>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</si>
  <si>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</si>
  <si>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</si>
  <si>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</si>
  <si>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</si>
  <si>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</si>
  <si>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</si>
  <si>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</si>
  <si>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</si>
  <si>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</si>
  <si>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</si>
  <si>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</si>
  <si>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</si>
  <si>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</si>
  <si>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</si>
  <si>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</si>
  <si>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</si>
  <si>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</si>
  <si>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</si>
  <si>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</si>
  <si>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</si>
  <si>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</si>
  <si>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</si>
  <si>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</si>
  <si>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</si>
  <si>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</si>
  <si>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</si>
  <si>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</si>
  <si>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</si>
  <si>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</si>
  <si>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</si>
  <si>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</si>
  <si>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</si>
  <si>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</si>
  <si>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</si>
  <si>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</si>
  <si>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</si>
  <si>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</si>
  <si>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</si>
  <si>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</si>
  <si>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</si>
  <si>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</si>
  <si>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</si>
  <si>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</si>
  <si>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</si>
  <si>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</si>
  <si>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</si>
  <si>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</si>
  <si>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</si>
  <si>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</si>
  <si>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</si>
  <si>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</si>
  <si>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</si>
  <si>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</si>
  <si>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</si>
  <si>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</si>
  <si>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</si>
  <si>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</si>
  <si>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</si>
  <si>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</si>
  <si>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</si>
  <si>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</si>
  <si>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</si>
  <si>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</si>
  <si>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</si>
  <si>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</si>
  <si>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</si>
  <si>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</si>
  <si>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</si>
  <si>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</si>
  <si>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</si>
  <si>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</si>
  <si>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</si>
  <si>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</si>
  <si>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</si>
  <si>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</si>
  <si>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</si>
  <si>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</si>
  <si>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</si>
  <si>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</si>
  <si>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</si>
  <si>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</si>
  <si>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</si>
  <si>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</si>
  <si>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</si>
  <si>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</si>
  <si>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</si>
  <si>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</si>
  <si>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</si>
  <si>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藤井寺市</t>
  </si>
  <si>
    <t>市立藤井寺市民病院</t>
  </si>
  <si>
    <t>当然財務</t>
  </si>
  <si>
    <t>病院事業</t>
  </si>
  <si>
    <t>一般病院</t>
  </si>
  <si>
    <t>50床以上～100床未満</t>
  </si>
  <si>
    <t>非設置</t>
  </si>
  <si>
    <t>直営</t>
  </si>
  <si>
    <t>ド 訓</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</si>
  <si>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</si>
  <si>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</si>
  <si>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</si>
  <si>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</si>
  <si>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</si>
  <si>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</si>
  <si>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</si>
  <si>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</si>
  <si>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小児科領域において、近隣に入院できる医療機関が少ないため、地域として不足している小児科機能を補完する役割を果たしている。
　市域での災害発生時においては、市の災害医療センターとしての役割を担っている。
　専門的な医療提供として、糖尿病を中心とした生活習慣病治療（他医療機関よりの紹介でインスリン導入や生活習慣病改善の指導）などを行っている。</t>
    <rPh sb="1" eb="4">
      <t>ショウニカ</t>
    </rPh>
    <rPh sb="4" eb="6">
      <t>リョウイキ</t>
    </rPh>
    <rPh sb="11" eb="13">
      <t>キンリン</t>
    </rPh>
    <rPh sb="14" eb="16">
      <t>ニュウイン</t>
    </rPh>
    <rPh sb="19" eb="23">
      <t>イリョウキカン</t>
    </rPh>
    <rPh sb="24" eb="25">
      <t>スク</t>
    </rPh>
    <rPh sb="30" eb="32">
      <t>チイキ</t>
    </rPh>
    <rPh sb="35" eb="37">
      <t>フソク</t>
    </rPh>
    <rPh sb="41" eb="44">
      <t>ショウニカ</t>
    </rPh>
    <rPh sb="44" eb="46">
      <t>キノウ</t>
    </rPh>
    <rPh sb="47" eb="49">
      <t>ホカン</t>
    </rPh>
    <rPh sb="51" eb="53">
      <t>ヤクワリ</t>
    </rPh>
    <rPh sb="54" eb="55">
      <t>ハ</t>
    </rPh>
    <rPh sb="63" eb="65">
      <t>シイキ</t>
    </rPh>
    <rPh sb="67" eb="69">
      <t>サイガイ</t>
    </rPh>
    <rPh sb="69" eb="72">
      <t>ハッセイジ</t>
    </rPh>
    <rPh sb="78" eb="79">
      <t>シ</t>
    </rPh>
    <rPh sb="80" eb="82">
      <t>サイガイ</t>
    </rPh>
    <rPh sb="82" eb="84">
      <t>イリョウ</t>
    </rPh>
    <rPh sb="92" eb="94">
      <t>ヤクワリ</t>
    </rPh>
    <rPh sb="95" eb="96">
      <t>ニナ</t>
    </rPh>
    <rPh sb="103" eb="106">
      <t>センモンテキ</t>
    </rPh>
    <rPh sb="107" eb="109">
      <t>イリョウ</t>
    </rPh>
    <rPh sb="109" eb="111">
      <t>テイキョウ</t>
    </rPh>
    <rPh sb="115" eb="118">
      <t>トウニョウビョウ</t>
    </rPh>
    <rPh sb="119" eb="121">
      <t>チュウシン</t>
    </rPh>
    <rPh sb="124" eb="129">
      <t>セイカツシュウカンビョウ</t>
    </rPh>
    <rPh sb="129" eb="131">
      <t>チリョウ</t>
    </rPh>
    <rPh sb="132" eb="133">
      <t>ホカ</t>
    </rPh>
    <rPh sb="133" eb="135">
      <t>イリョウ</t>
    </rPh>
    <rPh sb="135" eb="137">
      <t>キカン</t>
    </rPh>
    <rPh sb="140" eb="142">
      <t>ショウカイ</t>
    </rPh>
    <rPh sb="148" eb="150">
      <t>ドウニュウ</t>
    </rPh>
    <rPh sb="151" eb="156">
      <t>セイカツシュウカンビョウ</t>
    </rPh>
    <rPh sb="156" eb="158">
      <t>カイゼン</t>
    </rPh>
    <rPh sb="159" eb="161">
      <t>シドウ</t>
    </rPh>
    <rPh sb="165" eb="166">
      <t>オコナ</t>
    </rPh>
    <phoneticPr fontId="5"/>
  </si>
  <si>
    <t>　コロナ受入病床を増やした事により、前年度より病床利用率、医業収益が減収している。しかし、補助金により経常収支比率は１００％を超え黒字化した。
　当院においては例年、医業収支比率が平均より上回っていることから繰入金（医業外収入）が少ないことが想定される。
　⑥外来患者１人１日当たり収益　⑧材料費対医業収益比率が平均を大幅に上回っているのは、院内処方によるものである。</t>
    <rPh sb="18" eb="21">
      <t>ゼンネンド</t>
    </rPh>
    <rPh sb="23" eb="28">
      <t>ビョウショウリヨウリツ</t>
    </rPh>
    <rPh sb="130" eb="132">
      <t>ガイライ</t>
    </rPh>
    <rPh sb="132" eb="134">
      <t>カンジャ</t>
    </rPh>
    <rPh sb="135" eb="136">
      <t>ニン</t>
    </rPh>
    <rPh sb="137" eb="138">
      <t>ヒ</t>
    </rPh>
    <rPh sb="138" eb="139">
      <t>ア</t>
    </rPh>
    <rPh sb="141" eb="143">
      <t>シュウエキ</t>
    </rPh>
    <phoneticPr fontId="5"/>
  </si>
  <si>
    <t>　平成２２年に増築、平成２３年に耐震改修工事を行ったが、今後耐用年数も近づいてきていることもあり、藤井寺市の今後の医療体制構築を考えながら市としての方向性を示して行く時期にあると考える。</t>
    <rPh sb="49" eb="53">
      <t>フジイデラシ</t>
    </rPh>
    <rPh sb="54" eb="56">
      <t>コンゴ</t>
    </rPh>
    <rPh sb="57" eb="59">
      <t>イリョウ</t>
    </rPh>
    <rPh sb="59" eb="61">
      <t>タイセイ</t>
    </rPh>
    <rPh sb="61" eb="63">
      <t>コウチク</t>
    </rPh>
    <rPh sb="64" eb="65">
      <t>カンガ</t>
    </rPh>
    <rPh sb="69" eb="70">
      <t>シ</t>
    </rPh>
    <rPh sb="74" eb="77">
      <t>ホウコウセイ</t>
    </rPh>
    <rPh sb="78" eb="79">
      <t>シメ</t>
    </rPh>
    <rPh sb="81" eb="82">
      <t>イ</t>
    </rPh>
    <rPh sb="83" eb="85">
      <t>ジキ</t>
    </rPh>
    <rPh sb="89" eb="90">
      <t>カンガ</t>
    </rPh>
    <phoneticPr fontId="5"/>
  </si>
  <si>
    <t>　コロナ禍において多くの公立・公的病院が責務としてコロナ患者の受入を行い、通常の医療提供を制約して対応していることと思われる。
　当院においてもコロナの受入等を行い通常医療を制約して運営しているが、コロナ収束後に以前の状態に戻るかが大きな課題と考えている。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</si>
</sst>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80.900000000000006</c:v>
                </c:pt>
                <c:pt idx="2">
                  <c:v>70.599999999999994</c:v>
                </c:pt>
                <c:pt idx="3">
                  <c:v>53.2</c:v>
                </c:pt>
                <c:pt idx="4">
                  <c:v>45.6</c:v>
                </c:pt>
              </c:numCache>
            </c:numRef>
          </c:val>
          <c:extLst>
            <c:ext xmlns:c16="http://schemas.microsoft.com/office/drawing/2014/chart" uri="{C3380CC4-5D6E-409C-BE32-E72D297353CC}">
              <c16:uniqueId val="{00000000-2218-4128-ADDA-CABA21E27EB7}"/>
            </c:ext>
          </c:extLst>
        </c:ser>
        <c:dLbls>
          <c:showLegendKey val="0"/>
          <c:showVal val="0"/>
          <c:showCatName val="0"/>
          <c:showSerName val="0"/>
          <c:showPercent val="0"/>
          <c:showBubbleSize val="0"/>
        </c:dLbls>
        <c:gapWidth val="150"/>
        <c:axId val="43603072"/>
        <c:axId val="436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2218-4128-ADDA-CABA21E27EB7}"/>
            </c:ext>
          </c:extLst>
        </c:ser>
        <c:dLbls>
          <c:showLegendKey val="0"/>
          <c:showVal val="0"/>
          <c:showCatName val="0"/>
          <c:showSerName val="0"/>
          <c:showPercent val="0"/>
          <c:showBubbleSize val="0"/>
        </c:dLbls>
        <c:marker val="1"/>
        <c:smooth val="0"/>
        <c:axId val="43603072"/>
        <c:axId val="43604992"/>
      </c:lineChart>
      <c:catAx>
        <c:axId val="43603072"/>
        <c:scaling>
          <c:orientation val="minMax"/>
        </c:scaling>
        <c:delete val="1"/>
        <c:axPos val="b"/>
        <c:numFmt formatCode="General" sourceLinked="1"/>
        <c:majorTickMark val="none"/>
        <c:minorTickMark val="none"/>
        <c:tickLblPos val="none"/>
        <c:crossAx val="43604992"/>
        <c:crosses val="autoZero"/>
        <c:auto val="1"/>
        <c:lblAlgn val="ctr"/>
        <c:lblOffset val="100"/>
        <c:noMultiLvlLbl val="1"/>
      </c:catAx>
      <c:valAx>
        <c:axId val="4360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0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81.8</c:v>
                </c:pt>
                <c:pt idx="1">
                  <c:v>86.6</c:v>
                </c:pt>
                <c:pt idx="2">
                  <c:v>105.2</c:v>
                </c:pt>
                <c:pt idx="3">
                  <c:v>115.3</c:v>
                </c:pt>
                <c:pt idx="4">
                  <c:v>119.4</c:v>
                </c:pt>
              </c:numCache>
            </c:numRef>
          </c:val>
          <c:extLst>
            <c:ext xmlns:c16="http://schemas.microsoft.com/office/drawing/2014/chart" uri="{C3380CC4-5D6E-409C-BE32-E72D297353CC}">
              <c16:uniqueId val="{00000000-5F33-46DC-8212-C1C8D49E6F33}"/>
            </c:ext>
          </c:extLst>
        </c:ser>
        <c:dLbls>
          <c:showLegendKey val="0"/>
          <c:showVal val="0"/>
          <c:showCatName val="0"/>
          <c:showSerName val="0"/>
          <c:showPercent val="0"/>
          <c:showBubbleSize val="0"/>
        </c:dLbls>
        <c:gapWidth val="150"/>
        <c:axId val="44577920"/>
        <c:axId val="445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5F33-46DC-8212-C1C8D49E6F33}"/>
            </c:ext>
          </c:extLst>
        </c:ser>
        <c:dLbls>
          <c:showLegendKey val="0"/>
          <c:showVal val="0"/>
          <c:showCatName val="0"/>
          <c:showSerName val="0"/>
          <c:showPercent val="0"/>
          <c:showBubbleSize val="0"/>
        </c:dLbls>
        <c:marker val="1"/>
        <c:smooth val="0"/>
        <c:axId val="44577920"/>
        <c:axId val="44579840"/>
      </c:lineChart>
      <c:catAx>
        <c:axId val="44577920"/>
        <c:scaling>
          <c:orientation val="minMax"/>
        </c:scaling>
        <c:delete val="1"/>
        <c:axPos val="b"/>
        <c:numFmt formatCode="General" sourceLinked="1"/>
        <c:majorTickMark val="none"/>
        <c:minorTickMark val="none"/>
        <c:tickLblPos val="none"/>
        <c:crossAx val="44579840"/>
        <c:crosses val="autoZero"/>
        <c:auto val="1"/>
        <c:lblAlgn val="ctr"/>
        <c:lblOffset val="100"/>
        <c:noMultiLvlLbl val="1"/>
      </c:catAx>
      <c:valAx>
        <c:axId val="445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96.1</c:v>
                </c:pt>
                <c:pt idx="1">
                  <c:v>96.1</c:v>
                </c:pt>
                <c:pt idx="2">
                  <c:v>91.7</c:v>
                </c:pt>
                <c:pt idx="3">
                  <c:v>86.3</c:v>
                </c:pt>
                <c:pt idx="4">
                  <c:v>83.9</c:v>
                </c:pt>
              </c:numCache>
            </c:numRef>
          </c:val>
          <c:extLst>
            <c:ext xmlns:c16="http://schemas.microsoft.com/office/drawing/2014/chart" uri="{C3380CC4-5D6E-409C-BE32-E72D297353CC}">
              <c16:uniqueId val="{00000000-371E-4E56-AED8-1AB8360FA6AC}"/>
            </c:ext>
          </c:extLst>
        </c:ser>
        <c:dLbls>
          <c:showLegendKey val="0"/>
          <c:showVal val="0"/>
          <c:showCatName val="0"/>
          <c:showSerName val="0"/>
          <c:showPercent val="0"/>
          <c:showBubbleSize val="0"/>
        </c:dLbls>
        <c:gapWidth val="150"/>
        <c:axId val="44614400"/>
        <c:axId val="446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71E-4E56-AED8-1AB8360FA6AC}"/>
            </c:ext>
          </c:extLst>
        </c:ser>
        <c:dLbls>
          <c:showLegendKey val="0"/>
          <c:showVal val="0"/>
          <c:showCatName val="0"/>
          <c:showSerName val="0"/>
          <c:showPercent val="0"/>
          <c:showBubbleSize val="0"/>
        </c:dLbls>
        <c:marker val="1"/>
        <c:smooth val="0"/>
        <c:axId val="44614400"/>
        <c:axId val="44616320"/>
      </c:lineChart>
      <c:catAx>
        <c:axId val="44614400"/>
        <c:scaling>
          <c:orientation val="minMax"/>
        </c:scaling>
        <c:delete val="1"/>
        <c:axPos val="b"/>
        <c:numFmt formatCode="General" sourceLinked="1"/>
        <c:majorTickMark val="none"/>
        <c:minorTickMark val="none"/>
        <c:tickLblPos val="none"/>
        <c:crossAx val="44616320"/>
        <c:crosses val="autoZero"/>
        <c:auto val="1"/>
        <c:lblAlgn val="ctr"/>
        <c:lblOffset val="100"/>
        <c:noMultiLvlLbl val="1"/>
      </c:catAx>
      <c:valAx>
        <c:axId val="446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1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97</c:v>
                </c:pt>
                <c:pt idx="2">
                  <c:v>92.7</c:v>
                </c:pt>
                <c:pt idx="3">
                  <c:v>100.5</c:v>
                </c:pt>
                <c:pt idx="4">
                  <c:v>103.1</c:v>
                </c:pt>
              </c:numCache>
            </c:numRef>
          </c:val>
          <c:extLst>
            <c:ext xmlns:c16="http://schemas.microsoft.com/office/drawing/2014/chart" uri="{C3380CC4-5D6E-409C-BE32-E72D297353CC}">
              <c16:uniqueId val="{00000000-3188-4BAF-842B-4DF03CF7E7BD}"/>
            </c:ext>
          </c:extLst>
        </c:ser>
        <c:dLbls>
          <c:showLegendKey val="0"/>
          <c:showVal val="0"/>
          <c:showCatName val="0"/>
          <c:showSerName val="0"/>
          <c:showPercent val="0"/>
          <c:showBubbleSize val="0"/>
        </c:dLbls>
        <c:gapWidth val="150"/>
        <c:axId val="44742528"/>
        <c:axId val="447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188-4BAF-842B-4DF03CF7E7BD}"/>
            </c:ext>
          </c:extLst>
        </c:ser>
        <c:dLbls>
          <c:showLegendKey val="0"/>
          <c:showVal val="0"/>
          <c:showCatName val="0"/>
          <c:showSerName val="0"/>
          <c:showPercent val="0"/>
          <c:showBubbleSize val="0"/>
        </c:dLbls>
        <c:marker val="1"/>
        <c:smooth val="0"/>
        <c:axId val="44742528"/>
        <c:axId val="44748800"/>
      </c:lineChart>
      <c:catAx>
        <c:axId val="44742528"/>
        <c:scaling>
          <c:orientation val="minMax"/>
        </c:scaling>
        <c:delete val="1"/>
        <c:axPos val="b"/>
        <c:numFmt formatCode="General" sourceLinked="1"/>
        <c:majorTickMark val="none"/>
        <c:minorTickMark val="none"/>
        <c:tickLblPos val="none"/>
        <c:crossAx val="44748800"/>
        <c:crosses val="autoZero"/>
        <c:auto val="1"/>
        <c:lblAlgn val="ctr"/>
        <c:lblOffset val="100"/>
        <c:noMultiLvlLbl val="1"/>
      </c:catAx>
      <c:valAx>
        <c:axId val="4474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74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60.9</c:v>
                </c:pt>
                <c:pt idx="1">
                  <c:v>63.9</c:v>
                </c:pt>
                <c:pt idx="2">
                  <c:v>60.1</c:v>
                </c:pt>
                <c:pt idx="3">
                  <c:v>61.9</c:v>
                </c:pt>
                <c:pt idx="4">
                  <c:v>64.8</c:v>
                </c:pt>
              </c:numCache>
            </c:numRef>
          </c:val>
          <c:extLst>
            <c:ext xmlns:c16="http://schemas.microsoft.com/office/drawing/2014/chart" uri="{C3380CC4-5D6E-409C-BE32-E72D297353CC}">
              <c16:uniqueId val="{00000000-4F7B-400A-A76B-24B51D43BF66}"/>
            </c:ext>
          </c:extLst>
        </c:ser>
        <c:dLbls>
          <c:showLegendKey val="0"/>
          <c:showVal val="0"/>
          <c:showCatName val="0"/>
          <c:showSerName val="0"/>
          <c:showPercent val="0"/>
          <c:showBubbleSize val="0"/>
        </c:dLbls>
        <c:gapWidth val="150"/>
        <c:axId val="44767104"/>
        <c:axId val="44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F7B-400A-A76B-24B51D43BF66}"/>
            </c:ext>
          </c:extLst>
        </c:ser>
        <c:dLbls>
          <c:showLegendKey val="0"/>
          <c:showVal val="0"/>
          <c:showCatName val="0"/>
          <c:showSerName val="0"/>
          <c:showPercent val="0"/>
          <c:showBubbleSize val="0"/>
        </c:dLbls>
        <c:marker val="1"/>
        <c:smooth val="0"/>
        <c:axId val="44767104"/>
        <c:axId val="44777472"/>
      </c:lineChart>
      <c:catAx>
        <c:axId val="44767104"/>
        <c:scaling>
          <c:orientation val="minMax"/>
        </c:scaling>
        <c:delete val="1"/>
        <c:axPos val="b"/>
        <c:numFmt formatCode="General" sourceLinked="1"/>
        <c:majorTickMark val="none"/>
        <c:minorTickMark val="none"/>
        <c:tickLblPos val="none"/>
        <c:crossAx val="44777472"/>
        <c:crosses val="autoZero"/>
        <c:auto val="1"/>
        <c:lblAlgn val="ctr"/>
        <c:lblOffset val="100"/>
        <c:noMultiLvlLbl val="1"/>
      </c:catAx>
      <c:valAx>
        <c:axId val="447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81.400000000000006</c:v>
                </c:pt>
                <c:pt idx="1">
                  <c:v>83.5</c:v>
                </c:pt>
                <c:pt idx="2">
                  <c:v>67.8</c:v>
                </c:pt>
                <c:pt idx="3">
                  <c:v>65.8</c:v>
                </c:pt>
                <c:pt idx="4">
                  <c:v>68</c:v>
                </c:pt>
              </c:numCache>
            </c:numRef>
          </c:val>
          <c:extLst>
            <c:ext xmlns:c16="http://schemas.microsoft.com/office/drawing/2014/chart" uri="{C3380CC4-5D6E-409C-BE32-E72D297353CC}">
              <c16:uniqueId val="{00000000-D8E8-4294-A251-8E02DF2A8B9D}"/>
            </c:ext>
          </c:extLst>
        </c:ser>
        <c:dLbls>
          <c:showLegendKey val="0"/>
          <c:showVal val="0"/>
          <c:showCatName val="0"/>
          <c:showSerName val="0"/>
          <c:showPercent val="0"/>
          <c:showBubbleSize val="0"/>
        </c:dLbls>
        <c:gapWidth val="150"/>
        <c:axId val="44807680"/>
        <c:axId val="448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8E8-4294-A251-8E02DF2A8B9D}"/>
            </c:ext>
          </c:extLst>
        </c:ser>
        <c:dLbls>
          <c:showLegendKey val="0"/>
          <c:showVal val="0"/>
          <c:showCatName val="0"/>
          <c:showSerName val="0"/>
          <c:showPercent val="0"/>
          <c:showBubbleSize val="0"/>
        </c:dLbls>
        <c:marker val="1"/>
        <c:smooth val="0"/>
        <c:axId val="44807680"/>
        <c:axId val="44809600"/>
      </c:lineChart>
      <c:catAx>
        <c:axId val="44807680"/>
        <c:scaling>
          <c:orientation val="minMax"/>
        </c:scaling>
        <c:delete val="1"/>
        <c:axPos val="b"/>
        <c:numFmt formatCode="General" sourceLinked="1"/>
        <c:majorTickMark val="none"/>
        <c:minorTickMark val="none"/>
        <c:tickLblPos val="none"/>
        <c:crossAx val="44809600"/>
        <c:crosses val="autoZero"/>
        <c:auto val="1"/>
        <c:lblAlgn val="ctr"/>
        <c:lblOffset val="100"/>
        <c:noMultiLvlLbl val="1"/>
      </c:catAx>
      <c:valAx>
        <c:axId val="448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28765582</c:v>
                </c:pt>
                <c:pt idx="1">
                  <c:v>28777796</c:v>
                </c:pt>
                <c:pt idx="2">
                  <c:v>27298551</c:v>
                </c:pt>
                <c:pt idx="3">
                  <c:v>28061765</c:v>
                </c:pt>
                <c:pt idx="4">
                  <c:v>27271684</c:v>
                </c:pt>
              </c:numCache>
            </c:numRef>
          </c:val>
          <c:extLst>
            <c:ext xmlns:c16="http://schemas.microsoft.com/office/drawing/2014/chart" uri="{C3380CC4-5D6E-409C-BE32-E72D297353CC}">
              <c16:uniqueId val="{00000000-8D7C-4A29-8B5E-2FCF128DDC42}"/>
            </c:ext>
          </c:extLst>
        </c:ser>
        <c:dLbls>
          <c:showLegendKey val="0"/>
          <c:showVal val="0"/>
          <c:showCatName val="0"/>
          <c:showSerName val="0"/>
          <c:showPercent val="0"/>
          <c:showBubbleSize val="0"/>
        </c:dLbls>
        <c:gapWidth val="150"/>
        <c:axId val="62102528"/>
        <c:axId val="621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8D7C-4A29-8B5E-2FCF128DDC42}"/>
            </c:ext>
          </c:extLst>
        </c:ser>
        <c:dLbls>
          <c:showLegendKey val="0"/>
          <c:showVal val="0"/>
          <c:showCatName val="0"/>
          <c:showSerName val="0"/>
          <c:showPercent val="0"/>
          <c:showBubbleSize val="0"/>
        </c:dLbls>
        <c:marker val="1"/>
        <c:smooth val="0"/>
        <c:axId val="62102528"/>
        <c:axId val="62104704"/>
      </c:lineChart>
      <c:catAx>
        <c:axId val="62102528"/>
        <c:scaling>
          <c:orientation val="minMax"/>
        </c:scaling>
        <c:delete val="1"/>
        <c:axPos val="b"/>
        <c:numFmt formatCode="General" sourceLinked="1"/>
        <c:majorTickMark val="none"/>
        <c:minorTickMark val="none"/>
        <c:tickLblPos val="none"/>
        <c:crossAx val="62104704"/>
        <c:crosses val="autoZero"/>
        <c:auto val="1"/>
        <c:lblAlgn val="ctr"/>
        <c:lblOffset val="100"/>
        <c:noMultiLvlLbl val="1"/>
      </c:catAx>
      <c:valAx>
        <c:axId val="6210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1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38.6</c:v>
                </c:pt>
                <c:pt idx="1">
                  <c:v>38</c:v>
                </c:pt>
                <c:pt idx="2">
                  <c:v>37.700000000000003</c:v>
                </c:pt>
                <c:pt idx="3">
                  <c:v>36.700000000000003</c:v>
                </c:pt>
                <c:pt idx="4">
                  <c:v>34.700000000000003</c:v>
                </c:pt>
              </c:numCache>
            </c:numRef>
          </c:val>
          <c:extLst>
            <c:ext xmlns:c16="http://schemas.microsoft.com/office/drawing/2014/chart" uri="{C3380CC4-5D6E-409C-BE32-E72D297353CC}">
              <c16:uniqueId val="{00000000-37F8-436C-8190-20E8C773EE72}"/>
            </c:ext>
          </c:extLst>
        </c:ser>
        <c:dLbls>
          <c:showLegendKey val="0"/>
          <c:showVal val="0"/>
          <c:showCatName val="0"/>
          <c:showSerName val="0"/>
          <c:showPercent val="0"/>
          <c:showBubbleSize val="0"/>
        </c:dLbls>
        <c:gapWidth val="150"/>
        <c:axId val="96406144"/>
        <c:axId val="964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7F8-436C-8190-20E8C773EE72}"/>
            </c:ext>
          </c:extLst>
        </c:ser>
        <c:dLbls>
          <c:showLegendKey val="0"/>
          <c:showVal val="0"/>
          <c:showCatName val="0"/>
          <c:showSerName val="0"/>
          <c:showPercent val="0"/>
          <c:showBubbleSize val="0"/>
        </c:dLbls>
        <c:marker val="1"/>
        <c:smooth val="0"/>
        <c:axId val="96406144"/>
        <c:axId val="96424704"/>
      </c:lineChart>
      <c:catAx>
        <c:axId val="96406144"/>
        <c:scaling>
          <c:orientation val="minMax"/>
        </c:scaling>
        <c:delete val="1"/>
        <c:axPos val="b"/>
        <c:numFmt formatCode="General" sourceLinked="1"/>
        <c:majorTickMark val="none"/>
        <c:minorTickMark val="none"/>
        <c:tickLblPos val="none"/>
        <c:crossAx val="96424704"/>
        <c:crosses val="autoZero"/>
        <c:auto val="1"/>
        <c:lblAlgn val="ctr"/>
        <c:lblOffset val="100"/>
        <c:noMultiLvlLbl val="1"/>
      </c:catAx>
      <c:valAx>
        <c:axId val="9642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49.6</c:v>
                </c:pt>
                <c:pt idx="1">
                  <c:v>51.5</c:v>
                </c:pt>
                <c:pt idx="2">
                  <c:v>54.9</c:v>
                </c:pt>
                <c:pt idx="3">
                  <c:v>61.6</c:v>
                </c:pt>
                <c:pt idx="4">
                  <c:v>64.7</c:v>
                </c:pt>
              </c:numCache>
            </c:numRef>
          </c:val>
          <c:extLst>
            <c:ext xmlns:c16="http://schemas.microsoft.com/office/drawing/2014/chart" uri="{C3380CC4-5D6E-409C-BE32-E72D297353CC}">
              <c16:uniqueId val="{00000000-6718-46D4-B072-E6D06FF8C4C7}"/>
            </c:ext>
          </c:extLst>
        </c:ser>
        <c:dLbls>
          <c:showLegendKey val="0"/>
          <c:showVal val="0"/>
          <c:showCatName val="0"/>
          <c:showSerName val="0"/>
          <c:showPercent val="0"/>
          <c:showBubbleSize val="0"/>
        </c:dLbls>
        <c:gapWidth val="150"/>
        <c:axId val="96446336"/>
        <c:axId val="964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718-46D4-B072-E6D06FF8C4C7}"/>
            </c:ext>
          </c:extLst>
        </c:ser>
        <c:dLbls>
          <c:showLegendKey val="0"/>
          <c:showVal val="0"/>
          <c:showCatName val="0"/>
          <c:showSerName val="0"/>
          <c:showPercent val="0"/>
          <c:showBubbleSize val="0"/>
        </c:dLbls>
        <c:marker val="1"/>
        <c:smooth val="0"/>
        <c:axId val="96446336"/>
        <c:axId val="96456704"/>
      </c:lineChart>
      <c:catAx>
        <c:axId val="96446336"/>
        <c:scaling>
          <c:orientation val="minMax"/>
        </c:scaling>
        <c:delete val="1"/>
        <c:axPos val="b"/>
        <c:numFmt formatCode="General" sourceLinked="1"/>
        <c:majorTickMark val="none"/>
        <c:minorTickMark val="none"/>
        <c:tickLblPos val="none"/>
        <c:crossAx val="96456704"/>
        <c:crosses val="autoZero"/>
        <c:auto val="1"/>
        <c:lblAlgn val="ctr"/>
        <c:lblOffset val="100"/>
        <c:noMultiLvlLbl val="1"/>
      </c:catAx>
      <c:valAx>
        <c:axId val="9645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4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21581</c:v>
                </c:pt>
                <c:pt idx="1">
                  <c:v>20859</c:v>
                </c:pt>
                <c:pt idx="2">
                  <c:v>20645</c:v>
                </c:pt>
                <c:pt idx="3">
                  <c:v>22911</c:v>
                </c:pt>
                <c:pt idx="4">
                  <c:v>23209</c:v>
                </c:pt>
              </c:numCache>
            </c:numRef>
          </c:val>
          <c:extLst>
            <c:ext xmlns:c16="http://schemas.microsoft.com/office/drawing/2014/chart" uri="{C3380CC4-5D6E-409C-BE32-E72D297353CC}">
              <c16:uniqueId val="{00000000-9E8C-42A8-8F17-2F36C84382C7}"/>
            </c:ext>
          </c:extLst>
        </c:ser>
        <c:dLbls>
          <c:showLegendKey val="0"/>
          <c:showVal val="0"/>
          <c:showCatName val="0"/>
          <c:showSerName val="0"/>
          <c:showPercent val="0"/>
          <c:showBubbleSize val="0"/>
        </c:dLbls>
        <c:gapWidth val="150"/>
        <c:axId val="97871360"/>
        <c:axId val="978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9E8C-42A8-8F17-2F36C84382C7}"/>
            </c:ext>
          </c:extLst>
        </c:ser>
        <c:dLbls>
          <c:showLegendKey val="0"/>
          <c:showVal val="0"/>
          <c:showCatName val="0"/>
          <c:showSerName val="0"/>
          <c:showPercent val="0"/>
          <c:showBubbleSize val="0"/>
        </c:dLbls>
        <c:marker val="1"/>
        <c:smooth val="0"/>
        <c:axId val="97871360"/>
        <c:axId val="97873280"/>
      </c:lineChart>
      <c:catAx>
        <c:axId val="97871360"/>
        <c:scaling>
          <c:orientation val="minMax"/>
        </c:scaling>
        <c:delete val="1"/>
        <c:axPos val="b"/>
        <c:numFmt formatCode="General" sourceLinked="1"/>
        <c:majorTickMark val="none"/>
        <c:minorTickMark val="none"/>
        <c:tickLblPos val="none"/>
        <c:crossAx val="97873280"/>
        <c:crosses val="autoZero"/>
        <c:auto val="1"/>
        <c:lblAlgn val="ctr"/>
        <c:lblOffset val="100"/>
        <c:noMultiLvlLbl val="1"/>
      </c:catAx>
      <c:valAx>
        <c:axId val="9787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39874</c:v>
                </c:pt>
                <c:pt idx="1">
                  <c:v>40572</c:v>
                </c:pt>
                <c:pt idx="2">
                  <c:v>38723</c:v>
                </c:pt>
                <c:pt idx="3">
                  <c:v>44458</c:v>
                </c:pt>
                <c:pt idx="4">
                  <c:v>44117</c:v>
                </c:pt>
              </c:numCache>
            </c:numRef>
          </c:val>
          <c:extLst>
            <c:ext xmlns:c16="http://schemas.microsoft.com/office/drawing/2014/chart" uri="{C3380CC4-5D6E-409C-BE32-E72D297353CC}">
              <c16:uniqueId val="{00000000-99C8-45A6-BA16-B4EEC3F8B6D2}"/>
            </c:ext>
          </c:extLst>
        </c:ser>
        <c:dLbls>
          <c:showLegendKey val="0"/>
          <c:showVal val="0"/>
          <c:showCatName val="0"/>
          <c:showSerName val="0"/>
          <c:showPercent val="0"/>
          <c:showBubbleSize val="0"/>
        </c:dLbls>
        <c:gapWidth val="150"/>
        <c:axId val="97531008"/>
        <c:axId val="975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99C8-45A6-BA16-B4EEC3F8B6D2}"/>
            </c:ext>
          </c:extLst>
        </c:ser>
        <c:dLbls>
          <c:showLegendKey val="0"/>
          <c:showVal val="0"/>
          <c:showCatName val="0"/>
          <c:showSerName val="0"/>
          <c:showPercent val="0"/>
          <c:showBubbleSize val="0"/>
        </c:dLbls>
        <c:marker val="1"/>
        <c:smooth val="0"/>
        <c:axId val="97531008"/>
        <c:axId val="97532928"/>
      </c:lineChart>
      <c:catAx>
        <c:axId val="97531008"/>
        <c:scaling>
          <c:orientation val="minMax"/>
        </c:scaling>
        <c:delete val="1"/>
        <c:axPos val="b"/>
        <c:numFmt formatCode="General" sourceLinked="1"/>
        <c:majorTickMark val="none"/>
        <c:minorTickMark val="none"/>
        <c:tickLblPos val="none"/>
        <c:crossAx val="97532928"/>
        <c:crosses val="autoZero"/>
        <c:auto val="1"/>
        <c:lblAlgn val="ctr"/>
        <c:lblOffset val="100"/>
        <c:noMultiLvlLbl val="1"/>
      </c:catAx>
      <c:valAx>
        <c:axId val="97532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3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大阪府藤井寺市　市立藤井寺市民病院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98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63532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5423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98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92.7</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103.1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96.1</v>
      </c>
      <c r="DE33" s="129"/>
      <c r="DF33" s="129"/>
      <c r="DG33" s="129"/>
      <c r="DH33" s="129"/>
      <c r="DI33" s="129"/>
      <c r="DJ33" s="129"/>
      <c r="DK33" s="129"/>
      <c r="DL33" s="129"/>
      <c r="DM33" s="129"/>
      <c r="DN33" s="129"/>
      <c r="DO33" s="129"/>
      <c r="DP33" s="129"/>
      <c r="DQ33" s="129"/>
      <c r="DR33" s="130"/>
      <c r="DS33" s="128">
        <f>データ!AU7</f>
        <v>96.1</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86.3</v>
      </c>
      <c r="EX33" s="129"/>
      <c r="EY33" s="129"/>
      <c r="EZ33" s="129"/>
      <c r="FA33" s="129"/>
      <c r="FB33" s="129"/>
      <c r="FC33" s="129"/>
      <c r="FD33" s="129"/>
      <c r="FE33" s="129"/>
      <c r="FF33" s="129"/>
      <c r="FG33" s="129"/>
      <c r="FH33" s="129"/>
      <c r="FI33" s="129"/>
      <c r="FJ33" s="129"/>
      <c r="FK33" s="130"/>
      <c r="FL33" s="128">
        <f>データ!AX7</f>
        <v>83.9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81.8</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105.2</v>
      </c>
      <c r="HW33" s="129"/>
      <c r="HX33" s="129"/>
      <c r="HY33" s="129"/>
      <c r="HZ33" s="129"/>
      <c r="IA33" s="129"/>
      <c r="IB33" s="129"/>
      <c r="IC33" s="129"/>
      <c r="ID33" s="129"/>
      <c r="IE33" s="129"/>
      <c r="IF33" s="129"/>
      <c r="IG33" s="129"/>
      <c r="IH33" s="129"/>
      <c r="II33" s="129"/>
      <c r="IJ33" s="130"/>
      <c r="IK33" s="128">
        <f>データ!BH7</f>
        <v>115.3</v>
      </c>
      <c r="IL33" s="129"/>
      <c r="IM33" s="129"/>
      <c r="IN33" s="129"/>
      <c r="IO33" s="129"/>
      <c r="IP33" s="129"/>
      <c r="IQ33" s="129"/>
      <c r="IR33" s="129"/>
      <c r="IS33" s="129"/>
      <c r="IT33" s="129"/>
      <c r="IU33" s="129"/>
      <c r="IV33" s="129"/>
      <c r="IW33" s="129"/>
      <c r="IX33" s="129"/>
      <c r="IY33" s="130"/>
      <c r="IZ33" s="128">
        <f>データ!BI7</f>
        <v>119.4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80.900000000000006</v>
      </c>
      <c r="KV33" s="129"/>
      <c r="KW33" s="129"/>
      <c r="KX33" s="129"/>
      <c r="KY33" s="129"/>
      <c r="KZ33" s="129"/>
      <c r="LA33" s="129"/>
      <c r="LB33" s="129"/>
      <c r="LC33" s="129"/>
      <c r="LD33" s="129"/>
      <c r="LE33" s="129"/>
      <c r="LF33" s="129"/>
      <c r="LG33" s="129"/>
      <c r="LH33" s="129"/>
      <c r="LI33" s="130"/>
      <c r="LJ33" s="128">
        <f>データ!BR7</f>
        <v>70.599999999999994</v>
      </c>
      <c r="LK33" s="129"/>
      <c r="LL33" s="129"/>
      <c r="LM33" s="129"/>
      <c r="LN33" s="129"/>
      <c r="LO33" s="129"/>
      <c r="LP33" s="129"/>
      <c r="LQ33" s="129"/>
      <c r="LR33" s="129"/>
      <c r="LS33" s="129"/>
      <c r="LT33" s="129"/>
      <c r="LU33" s="129"/>
      <c r="LV33" s="129"/>
      <c r="LW33" s="129"/>
      <c r="LX33" s="130"/>
      <c r="LY33" s="128">
        <f>データ!BS7</f>
        <v>53.2</v>
      </c>
      <c r="LZ33" s="129"/>
      <c r="MA33" s="129"/>
      <c r="MB33" s="129"/>
      <c r="MC33" s="129"/>
      <c r="MD33" s="129"/>
      <c r="ME33" s="129"/>
      <c r="MF33" s="129"/>
      <c r="MG33" s="129"/>
      <c r="MH33" s="129"/>
      <c r="MI33" s="129"/>
      <c r="MJ33" s="129"/>
      <c r="MK33" s="129"/>
      <c r="ML33" s="129"/>
      <c r="MM33" s="130"/>
      <c r="MN33" s="128">
        <f>データ!BT7</f>
        <v>45.6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39874</v>
      </c>
      <c r="Q55" s="138"/>
      <c r="R55" s="138"/>
      <c r="S55" s="138"/>
      <c r="T55" s="138"/>
      <c r="U55" s="138"/>
      <c r="V55" s="138"/>
      <c r="W55" s="138"/>
      <c r="X55" s="138"/>
      <c r="Y55" s="138"/>
      <c r="Z55" s="138"/>
      <c r="AA55" s="138"/>
      <c r="AB55" s="138"/>
      <c r="AC55" s="138"/>
      <c r="AD55" s="139"/>
      <c r="AE55" s="137">
        <f>データ!CB7</f>
        <v>40572</v>
      </c>
      <c r="AF55" s="138"/>
      <c r="AG55" s="138"/>
      <c r="AH55" s="138"/>
      <c r="AI55" s="138"/>
      <c r="AJ55" s="138"/>
      <c r="AK55" s="138"/>
      <c r="AL55" s="138"/>
      <c r="AM55" s="138"/>
      <c r="AN55" s="138"/>
      <c r="AO55" s="138"/>
      <c r="AP55" s="138"/>
      <c r="AQ55" s="138"/>
      <c r="AR55" s="138"/>
      <c r="AS55" s="139"/>
      <c r="AT55" s="137">
        <f>データ!CC7</f>
        <v>38723</v>
      </c>
      <c r="AU55" s="138"/>
      <c r="AV55" s="138"/>
      <c r="AW55" s="138"/>
      <c r="AX55" s="138"/>
      <c r="AY55" s="138"/>
      <c r="AZ55" s="138"/>
      <c r="BA55" s="138"/>
      <c r="BB55" s="138"/>
      <c r="BC55" s="138"/>
      <c r="BD55" s="138"/>
      <c r="BE55" s="138"/>
      <c r="BF55" s="138"/>
      <c r="BG55" s="138"/>
      <c r="BH55" s="139"/>
      <c r="BI55" s="137">
        <f>データ!CD7</f>
        <v>44458</v>
      </c>
      <c r="BJ55" s="138"/>
      <c r="BK55" s="138"/>
      <c r="BL55" s="138"/>
      <c r="BM55" s="138"/>
      <c r="BN55" s="138"/>
      <c r="BO55" s="138"/>
      <c r="BP55" s="138"/>
      <c r="BQ55" s="138"/>
      <c r="BR55" s="138"/>
      <c r="BS55" s="138"/>
      <c r="BT55" s="138"/>
      <c r="BU55" s="138"/>
      <c r="BV55" s="138"/>
      <c r="BW55" s="139"/>
      <c r="BX55" s="137">
        <f>データ!CE7</f>
        <v>44117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21581</v>
      </c>
      <c r="DE55" s="138"/>
      <c r="DF55" s="138"/>
      <c r="DG55" s="138"/>
      <c r="DH55" s="138"/>
      <c r="DI55" s="138"/>
      <c r="DJ55" s="138"/>
      <c r="DK55" s="138"/>
      <c r="DL55" s="138"/>
      <c r="DM55" s="138"/>
      <c r="DN55" s="138"/>
      <c r="DO55" s="138"/>
      <c r="DP55" s="138"/>
      <c r="DQ55" s="138"/>
      <c r="DR55" s="139"/>
      <c r="DS55" s="137">
        <f>データ!CM7</f>
        <v>20859</v>
      </c>
      <c r="DT55" s="138"/>
      <c r="DU55" s="138"/>
      <c r="DV55" s="138"/>
      <c r="DW55" s="138"/>
      <c r="DX55" s="138"/>
      <c r="DY55" s="138"/>
      <c r="DZ55" s="138"/>
      <c r="EA55" s="138"/>
      <c r="EB55" s="138"/>
      <c r="EC55" s="138"/>
      <c r="ED55" s="138"/>
      <c r="EE55" s="138"/>
      <c r="EF55" s="138"/>
      <c r="EG55" s="139"/>
      <c r="EH55" s="137">
        <f>データ!CN7</f>
        <v>20645</v>
      </c>
      <c r="EI55" s="138"/>
      <c r="EJ55" s="138"/>
      <c r="EK55" s="138"/>
      <c r="EL55" s="138"/>
      <c r="EM55" s="138"/>
      <c r="EN55" s="138"/>
      <c r="EO55" s="138"/>
      <c r="EP55" s="138"/>
      <c r="EQ55" s="138"/>
      <c r="ER55" s="138"/>
      <c r="ES55" s="138"/>
      <c r="ET55" s="138"/>
      <c r="EU55" s="138"/>
      <c r="EV55" s="139"/>
      <c r="EW55" s="137">
        <f>データ!CO7</f>
        <v>22911</v>
      </c>
      <c r="EX55" s="138"/>
      <c r="EY55" s="138"/>
      <c r="EZ55" s="138"/>
      <c r="FA55" s="138"/>
      <c r="FB55" s="138"/>
      <c r="FC55" s="138"/>
      <c r="FD55" s="138"/>
      <c r="FE55" s="138"/>
      <c r="FF55" s="138"/>
      <c r="FG55" s="138"/>
      <c r="FH55" s="138"/>
      <c r="FI55" s="138"/>
      <c r="FJ55" s="138"/>
      <c r="FK55" s="139"/>
      <c r="FL55" s="137">
        <f>データ!CP7</f>
        <v>23209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49.6</v>
      </c>
      <c r="GS55" s="129"/>
      <c r="GT55" s="129"/>
      <c r="GU55" s="129"/>
      <c r="GV55" s="129"/>
      <c r="GW55" s="129"/>
      <c r="GX55" s="129"/>
      <c r="GY55" s="129"/>
      <c r="GZ55" s="129"/>
      <c r="HA55" s="129"/>
      <c r="HB55" s="129"/>
      <c r="HC55" s="129"/>
      <c r="HD55" s="129"/>
      <c r="HE55" s="129"/>
      <c r="HF55" s="130"/>
      <c r="HG55" s="128">
        <f>データ!CX7</f>
        <v>51.5</v>
      </c>
      <c r="HH55" s="129"/>
      <c r="HI55" s="129"/>
      <c r="HJ55" s="129"/>
      <c r="HK55" s="129"/>
      <c r="HL55" s="129"/>
      <c r="HM55" s="129"/>
      <c r="HN55" s="129"/>
      <c r="HO55" s="129"/>
      <c r="HP55" s="129"/>
      <c r="HQ55" s="129"/>
      <c r="HR55" s="129"/>
      <c r="HS55" s="129"/>
      <c r="HT55" s="129"/>
      <c r="HU55" s="130"/>
      <c r="HV55" s="128">
        <f>データ!CY7</f>
        <v>54.9</v>
      </c>
      <c r="HW55" s="129"/>
      <c r="HX55" s="129"/>
      <c r="HY55" s="129"/>
      <c r="HZ55" s="129"/>
      <c r="IA55" s="129"/>
      <c r="IB55" s="129"/>
      <c r="IC55" s="129"/>
      <c r="ID55" s="129"/>
      <c r="IE55" s="129"/>
      <c r="IF55" s="129"/>
      <c r="IG55" s="129"/>
      <c r="IH55" s="129"/>
      <c r="II55" s="129"/>
      <c r="IJ55" s="130"/>
      <c r="IK55" s="128">
        <f>データ!CZ7</f>
        <v>61.6</v>
      </c>
      <c r="IL55" s="129"/>
      <c r="IM55" s="129"/>
      <c r="IN55" s="129"/>
      <c r="IO55" s="129"/>
      <c r="IP55" s="129"/>
      <c r="IQ55" s="129"/>
      <c r="IR55" s="129"/>
      <c r="IS55" s="129"/>
      <c r="IT55" s="129"/>
      <c r="IU55" s="129"/>
      <c r="IV55" s="129"/>
      <c r="IW55" s="129"/>
      <c r="IX55" s="129"/>
      <c r="IY55" s="130"/>
      <c r="IZ55" s="128">
        <f>データ!DA7</f>
        <v>64.7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38.6</v>
      </c>
      <c r="KG55" s="129"/>
      <c r="KH55" s="129"/>
      <c r="KI55" s="129"/>
      <c r="KJ55" s="129"/>
      <c r="KK55" s="129"/>
      <c r="KL55" s="129"/>
      <c r="KM55" s="129"/>
      <c r="KN55" s="129"/>
      <c r="KO55" s="129"/>
      <c r="KP55" s="129"/>
      <c r="KQ55" s="129"/>
      <c r="KR55" s="129"/>
      <c r="KS55" s="129"/>
      <c r="KT55" s="130"/>
      <c r="KU55" s="128">
        <f>データ!DI7</f>
        <v>38</v>
      </c>
      <c r="KV55" s="129"/>
      <c r="KW55" s="129"/>
      <c r="KX55" s="129"/>
      <c r="KY55" s="129"/>
      <c r="KZ55" s="129"/>
      <c r="LA55" s="129"/>
      <c r="LB55" s="129"/>
      <c r="LC55" s="129"/>
      <c r="LD55" s="129"/>
      <c r="LE55" s="129"/>
      <c r="LF55" s="129"/>
      <c r="LG55" s="129"/>
      <c r="LH55" s="129"/>
      <c r="LI55" s="130"/>
      <c r="LJ55" s="128">
        <f>データ!DJ7</f>
        <v>37.700000000000003</v>
      </c>
      <c r="LK55" s="129"/>
      <c r="LL55" s="129"/>
      <c r="LM55" s="129"/>
      <c r="LN55" s="129"/>
      <c r="LO55" s="129"/>
      <c r="LP55" s="129"/>
      <c r="LQ55" s="129"/>
      <c r="LR55" s="129"/>
      <c r="LS55" s="129"/>
      <c r="LT55" s="129"/>
      <c r="LU55" s="129"/>
      <c r="LV55" s="129"/>
      <c r="LW55" s="129"/>
      <c r="LX55" s="130"/>
      <c r="LY55" s="128">
        <f>データ!DK7</f>
        <v>36.700000000000003</v>
      </c>
      <c r="LZ55" s="129"/>
      <c r="MA55" s="129"/>
      <c r="MB55" s="129"/>
      <c r="MC55" s="129"/>
      <c r="MD55" s="129"/>
      <c r="ME55" s="129"/>
      <c r="MF55" s="129"/>
      <c r="MG55" s="129"/>
      <c r="MH55" s="129"/>
      <c r="MI55" s="129"/>
      <c r="MJ55" s="129"/>
      <c r="MK55" s="129"/>
      <c r="ML55" s="129"/>
      <c r="MM55" s="130"/>
      <c r="MN55" s="128">
        <f>データ!DL7</f>
        <v>34.700000000000003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182</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60.9</v>
      </c>
      <c r="V79" s="141"/>
      <c r="W79" s="141"/>
      <c r="X79" s="141"/>
      <c r="Y79" s="141"/>
      <c r="Z79" s="141"/>
      <c r="AA79" s="141"/>
      <c r="AB79" s="141"/>
      <c r="AC79" s="141"/>
      <c r="AD79" s="141"/>
      <c r="AE79" s="141"/>
      <c r="AF79" s="141"/>
      <c r="AG79" s="141"/>
      <c r="AH79" s="141"/>
      <c r="AI79" s="141"/>
      <c r="AJ79" s="141"/>
      <c r="AK79" s="141"/>
      <c r="AL79" s="141"/>
      <c r="AM79" s="141"/>
      <c r="AN79" s="141">
        <f>データ!DT7</f>
        <v>63.9</v>
      </c>
      <c r="AO79" s="141"/>
      <c r="AP79" s="141"/>
      <c r="AQ79" s="141"/>
      <c r="AR79" s="141"/>
      <c r="AS79" s="141"/>
      <c r="AT79" s="141"/>
      <c r="AU79" s="141"/>
      <c r="AV79" s="141"/>
      <c r="AW79" s="141"/>
      <c r="AX79" s="141"/>
      <c r="AY79" s="141"/>
      <c r="AZ79" s="141"/>
      <c r="BA79" s="141"/>
      <c r="BB79" s="141"/>
      <c r="BC79" s="141"/>
      <c r="BD79" s="141"/>
      <c r="BE79" s="141"/>
      <c r="BF79" s="141"/>
      <c r="BG79" s="141">
        <f>データ!DU7</f>
        <v>60.1</v>
      </c>
      <c r="BH79" s="141"/>
      <c r="BI79" s="141"/>
      <c r="BJ79" s="141"/>
      <c r="BK79" s="141"/>
      <c r="BL79" s="141"/>
      <c r="BM79" s="141"/>
      <c r="BN79" s="141"/>
      <c r="BO79" s="141"/>
      <c r="BP79" s="141"/>
      <c r="BQ79" s="141"/>
      <c r="BR79" s="141"/>
      <c r="BS79" s="141"/>
      <c r="BT79" s="141"/>
      <c r="BU79" s="141"/>
      <c r="BV79" s="141"/>
      <c r="BW79" s="141"/>
      <c r="BX79" s="141"/>
      <c r="BY79" s="141"/>
      <c r="BZ79" s="141">
        <f>データ!DV7</f>
        <v>61.9</v>
      </c>
      <c r="CA79" s="141"/>
      <c r="CB79" s="141"/>
      <c r="CC79" s="141"/>
      <c r="CD79" s="141"/>
      <c r="CE79" s="141"/>
      <c r="CF79" s="141"/>
      <c r="CG79" s="141"/>
      <c r="CH79" s="141"/>
      <c r="CI79" s="141"/>
      <c r="CJ79" s="141"/>
      <c r="CK79" s="141"/>
      <c r="CL79" s="141"/>
      <c r="CM79" s="141"/>
      <c r="CN79" s="141"/>
      <c r="CO79" s="141"/>
      <c r="CP79" s="141"/>
      <c r="CQ79" s="141"/>
      <c r="CR79" s="141"/>
      <c r="CS79" s="141">
        <f>データ!DW7</f>
        <v>64.8</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81.400000000000006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83.5</v>
      </c>
      <c r="FI79" s="141"/>
      <c r="FJ79" s="141"/>
      <c r="FK79" s="141"/>
      <c r="FL79" s="141"/>
      <c r="FM79" s="141"/>
      <c r="FN79" s="141"/>
      <c r="FO79" s="141"/>
      <c r="FP79" s="141"/>
      <c r="FQ79" s="141"/>
      <c r="FR79" s="141"/>
      <c r="FS79" s="141"/>
      <c r="FT79" s="141"/>
      <c r="FU79" s="141"/>
      <c r="FV79" s="141"/>
      <c r="FW79" s="141"/>
      <c r="FX79" s="141"/>
      <c r="FY79" s="141"/>
      <c r="FZ79" s="141"/>
      <c r="GA79" s="141">
        <f>データ!EF7</f>
        <v>67.8</v>
      </c>
      <c r="GB79" s="141"/>
      <c r="GC79" s="141"/>
      <c r="GD79" s="141"/>
      <c r="GE79" s="141"/>
      <c r="GF79" s="141"/>
      <c r="GG79" s="141"/>
      <c r="GH79" s="141"/>
      <c r="GI79" s="141"/>
      <c r="GJ79" s="141"/>
      <c r="GK79" s="141"/>
      <c r="GL79" s="141"/>
      <c r="GM79" s="141"/>
      <c r="GN79" s="141"/>
      <c r="GO79" s="141"/>
      <c r="GP79" s="141"/>
      <c r="GQ79" s="141"/>
      <c r="GR79" s="141"/>
      <c r="GS79" s="141"/>
      <c r="GT79" s="141">
        <f>データ!EG7</f>
        <v>65.8</v>
      </c>
      <c r="GU79" s="141"/>
      <c r="GV79" s="141"/>
      <c r="GW79" s="141"/>
      <c r="GX79" s="141"/>
      <c r="GY79" s="141"/>
      <c r="GZ79" s="141"/>
      <c r="HA79" s="141"/>
      <c r="HB79" s="141"/>
      <c r="HC79" s="141"/>
      <c r="HD79" s="141"/>
      <c r="HE79" s="141"/>
      <c r="HF79" s="141"/>
      <c r="HG79" s="141"/>
      <c r="HH79" s="141"/>
      <c r="HI79" s="141"/>
      <c r="HJ79" s="141"/>
      <c r="HK79" s="141"/>
      <c r="HL79" s="141"/>
      <c r="HM79" s="141">
        <f>データ!EH7</f>
        <v>68</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28765582</v>
      </c>
      <c r="JK79" s="140"/>
      <c r="JL79" s="140"/>
      <c r="JM79" s="140"/>
      <c r="JN79" s="140"/>
      <c r="JO79" s="140"/>
      <c r="JP79" s="140"/>
      <c r="JQ79" s="140"/>
      <c r="JR79" s="140"/>
      <c r="JS79" s="140"/>
      <c r="JT79" s="140"/>
      <c r="JU79" s="140"/>
      <c r="JV79" s="140"/>
      <c r="JW79" s="140"/>
      <c r="JX79" s="140"/>
      <c r="JY79" s="140"/>
      <c r="JZ79" s="140"/>
      <c r="KA79" s="140"/>
      <c r="KB79" s="140"/>
      <c r="KC79" s="140">
        <f>データ!EP7</f>
        <v>28777796</v>
      </c>
      <c r="KD79" s="140"/>
      <c r="KE79" s="140"/>
      <c r="KF79" s="140"/>
      <c r="KG79" s="140"/>
      <c r="KH79" s="140"/>
      <c r="KI79" s="140"/>
      <c r="KJ79" s="140"/>
      <c r="KK79" s="140"/>
      <c r="KL79" s="140"/>
      <c r="KM79" s="140"/>
      <c r="KN79" s="140"/>
      <c r="KO79" s="140"/>
      <c r="KP79" s="140"/>
      <c r="KQ79" s="140"/>
      <c r="KR79" s="140"/>
      <c r="KS79" s="140"/>
      <c r="KT79" s="140"/>
      <c r="KU79" s="140"/>
      <c r="KV79" s="140">
        <f>データ!EQ7</f>
        <v>27298551</v>
      </c>
      <c r="KW79" s="140"/>
      <c r="KX79" s="140"/>
      <c r="KY79" s="140"/>
      <c r="KZ79" s="140"/>
      <c r="LA79" s="140"/>
      <c r="LB79" s="140"/>
      <c r="LC79" s="140"/>
      <c r="LD79" s="140"/>
      <c r="LE79" s="140"/>
      <c r="LF79" s="140"/>
      <c r="LG79" s="140"/>
      <c r="LH79" s="140"/>
      <c r="LI79" s="140"/>
      <c r="LJ79" s="140"/>
      <c r="LK79" s="140"/>
      <c r="LL79" s="140"/>
      <c r="LM79" s="140"/>
      <c r="LN79" s="140"/>
      <c r="LO79" s="140">
        <f>データ!ER7</f>
        <v>28061765</v>
      </c>
      <c r="LP79" s="140"/>
      <c r="LQ79" s="140"/>
      <c r="LR79" s="140"/>
      <c r="LS79" s="140"/>
      <c r="LT79" s="140"/>
      <c r="LU79" s="140"/>
      <c r="LV79" s="140"/>
      <c r="LW79" s="140"/>
      <c r="LX79" s="140"/>
      <c r="LY79" s="140"/>
      <c r="LZ79" s="140"/>
      <c r="MA79" s="140"/>
      <c r="MB79" s="140"/>
      <c r="MC79" s="140"/>
      <c r="MD79" s="140"/>
      <c r="ME79" s="140"/>
      <c r="MF79" s="140"/>
      <c r="MG79" s="140"/>
      <c r="MH79" s="140">
        <f>データ!ES7</f>
        <v>27271684</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8YfZgcNvGxnpMis3kSZ1YuFnQDcLibclsJ+Fgh5PzrkXdy33fImnB85smj03N5DakKysmqsOf5pQdK/FgkwQ==" saltValue="1m8Yq8jrgI+Wq5Qwg/MwB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144</v>
      </c>
      <c r="AW5" s="52" t="s">
        <v>145</v>
      </c>
      <c r="AX5" s="52" t="s">
        <v>154</v>
      </c>
      <c r="AY5" s="52" t="s">
        <v>147</v>
      </c>
      <c r="AZ5" s="52" t="s">
        <v>148</v>
      </c>
      <c r="BA5" s="52" t="s">
        <v>149</v>
      </c>
      <c r="BB5" s="52" t="s">
        <v>150</v>
      </c>
      <c r="BC5" s="52" t="s">
        <v>151</v>
      </c>
      <c r="BD5" s="52" t="s">
        <v>152</v>
      </c>
      <c r="BE5" s="52" t="s">
        <v>153</v>
      </c>
      <c r="BF5" s="52" t="s">
        <v>143</v>
      </c>
      <c r="BG5" s="52" t="s">
        <v>155</v>
      </c>
      <c r="BH5" s="52" t="s">
        <v>145</v>
      </c>
      <c r="BI5" s="52" t="s">
        <v>146</v>
      </c>
      <c r="BJ5" s="52" t="s">
        <v>147</v>
      </c>
      <c r="BK5" s="52" t="s">
        <v>148</v>
      </c>
      <c r="BL5" s="52" t="s">
        <v>149</v>
      </c>
      <c r="BM5" s="52" t="s">
        <v>150</v>
      </c>
      <c r="BN5" s="52" t="s">
        <v>151</v>
      </c>
      <c r="BO5" s="52" t="s">
        <v>152</v>
      </c>
      <c r="BP5" s="52" t="s">
        <v>153</v>
      </c>
      <c r="BQ5" s="52" t="s">
        <v>143</v>
      </c>
      <c r="BR5" s="52" t="s">
        <v>155</v>
      </c>
      <c r="BS5" s="52" t="s">
        <v>145</v>
      </c>
      <c r="BT5" s="52" t="s">
        <v>146</v>
      </c>
      <c r="BU5" s="52" t="s">
        <v>147</v>
      </c>
      <c r="BV5" s="52" t="s">
        <v>148</v>
      </c>
      <c r="BW5" s="52" t="s">
        <v>149</v>
      </c>
      <c r="BX5" s="52" t="s">
        <v>150</v>
      </c>
      <c r="BY5" s="52" t="s">
        <v>151</v>
      </c>
      <c r="BZ5" s="52" t="s">
        <v>152</v>
      </c>
      <c r="CA5" s="52" t="s">
        <v>142</v>
      </c>
      <c r="CB5" s="52" t="s">
        <v>143</v>
      </c>
      <c r="CC5" s="52" t="s">
        <v>155</v>
      </c>
      <c r="CD5" s="52" t="s">
        <v>156</v>
      </c>
      <c r="CE5" s="52" t="s">
        <v>154</v>
      </c>
      <c r="CF5" s="52" t="s">
        <v>147</v>
      </c>
      <c r="CG5" s="52" t="s">
        <v>148</v>
      </c>
      <c r="CH5" s="52" t="s">
        <v>149</v>
      </c>
      <c r="CI5" s="52" t="s">
        <v>150</v>
      </c>
      <c r="CJ5" s="52" t="s">
        <v>151</v>
      </c>
      <c r="CK5" s="52" t="s">
        <v>152</v>
      </c>
      <c r="CL5" s="52" t="s">
        <v>153</v>
      </c>
      <c r="CM5" s="52" t="s">
        <v>143</v>
      </c>
      <c r="CN5" s="52" t="s">
        <v>155</v>
      </c>
      <c r="CO5" s="52" t="s">
        <v>145</v>
      </c>
      <c r="CP5" s="52" t="s">
        <v>146</v>
      </c>
      <c r="CQ5" s="52" t="s">
        <v>147</v>
      </c>
      <c r="CR5" s="52" t="s">
        <v>148</v>
      </c>
      <c r="CS5" s="52" t="s">
        <v>149</v>
      </c>
      <c r="CT5" s="52" t="s">
        <v>150</v>
      </c>
      <c r="CU5" s="52" t="s">
        <v>151</v>
      </c>
      <c r="CV5" s="52" t="s">
        <v>152</v>
      </c>
      <c r="CW5" s="52" t="s">
        <v>142</v>
      </c>
      <c r="CX5" s="52" t="s">
        <v>143</v>
      </c>
      <c r="CY5" s="52" t="s">
        <v>155</v>
      </c>
      <c r="CZ5" s="52" t="s">
        <v>145</v>
      </c>
      <c r="DA5" s="52" t="s">
        <v>154</v>
      </c>
      <c r="DB5" s="52" t="s">
        <v>147</v>
      </c>
      <c r="DC5" s="52" t="s">
        <v>148</v>
      </c>
      <c r="DD5" s="52" t="s">
        <v>149</v>
      </c>
      <c r="DE5" s="52" t="s">
        <v>150</v>
      </c>
      <c r="DF5" s="52" t="s">
        <v>151</v>
      </c>
      <c r="DG5" s="52" t="s">
        <v>152</v>
      </c>
      <c r="DH5" s="52" t="s">
        <v>153</v>
      </c>
      <c r="DI5" s="52" t="s">
        <v>157</v>
      </c>
      <c r="DJ5" s="52" t="s">
        <v>155</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153</v>
      </c>
      <c r="EE5" s="52" t="s">
        <v>143</v>
      </c>
      <c r="EF5" s="52" t="s">
        <v>144</v>
      </c>
      <c r="EG5" s="52" t="s">
        <v>145</v>
      </c>
      <c r="EH5" s="52" t="s">
        <v>146</v>
      </c>
      <c r="EI5" s="52" t="s">
        <v>147</v>
      </c>
      <c r="EJ5" s="52" t="s">
        <v>148</v>
      </c>
      <c r="EK5" s="52" t="s">
        <v>149</v>
      </c>
      <c r="EL5" s="52" t="s">
        <v>150</v>
      </c>
      <c r="EM5" s="52" t="s">
        <v>151</v>
      </c>
      <c r="EN5" s="52" t="s">
        <v>158</v>
      </c>
      <c r="EO5" s="52" t="s">
        <v>153</v>
      </c>
      <c r="EP5" s="52" t="s">
        <v>157</v>
      </c>
      <c r="EQ5" s="52" t="s">
        <v>144</v>
      </c>
      <c r="ER5" s="52" t="s">
        <v>145</v>
      </c>
      <c r="ES5" s="52" t="s">
        <v>146</v>
      </c>
      <c r="ET5" s="52" t="s">
        <v>147</v>
      </c>
      <c r="EU5" s="52" t="s">
        <v>148</v>
      </c>
      <c r="EV5" s="52" t="s">
        <v>149</v>
      </c>
      <c r="EW5" s="52" t="s">
        <v>150</v>
      </c>
      <c r="EX5" s="52" t="s">
        <v>151</v>
      </c>
      <c r="EY5" s="52" t="s">
        <v>152</v>
      </c>
    </row>
    <row r="6" spans="1:155" s="57" customFormat="1">
      <c r="A6" s="38" t="s">
        <v>159</v>
      </c>
      <c r="B6" s="53">
        <f>B8</f>
        <v>2021</v>
      </c>
      <c r="C6" s="53">
        <f t="shared" ref="C6:M6" si="2">C8</f>
        <v>272264</v>
      </c>
      <c r="D6" s="53">
        <f t="shared" si="2"/>
        <v>46</v>
      </c>
      <c r="E6" s="53">
        <f t="shared" si="2"/>
        <v>6</v>
      </c>
      <c r="F6" s="53">
        <f t="shared" si="2"/>
        <v>0</v>
      </c>
      <c r="G6" s="53">
        <f t="shared" si="2"/>
        <v>1</v>
      </c>
      <c r="H6" s="155" t="str">
        <f>IF(H8&lt;&gt;I8,H8,"")&amp;IF(I8&lt;&gt;J8,I8,"")&amp;"　"&amp;J8</f>
        <v>大阪府藤井寺市　市立藤井寺市民病院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9</v>
      </c>
      <c r="R6" s="53" t="str">
        <f t="shared" si="3"/>
        <v>-</v>
      </c>
      <c r="S6" s="53" t="str">
        <f t="shared" si="3"/>
        <v>ド 訓</v>
      </c>
      <c r="T6" s="53" t="str">
        <f t="shared" si="3"/>
        <v>臨</v>
      </c>
      <c r="U6" s="54">
        <f>U8</f>
        <v>63532</v>
      </c>
      <c r="V6" s="54">
        <f>V8</f>
        <v>5423</v>
      </c>
      <c r="W6" s="53" t="str">
        <f>W8</f>
        <v>非該当</v>
      </c>
      <c r="X6" s="53" t="str">
        <f t="shared" ref="X6" si="4">X8</f>
        <v>非該当</v>
      </c>
      <c r="Y6" s="53" t="str">
        <f t="shared" si="3"/>
        <v>１０：１</v>
      </c>
      <c r="Z6" s="54">
        <f t="shared" si="3"/>
        <v>98</v>
      </c>
      <c r="AA6" s="54" t="str">
        <f t="shared" si="3"/>
        <v>-</v>
      </c>
      <c r="AB6" s="54" t="str">
        <f t="shared" si="3"/>
        <v>-</v>
      </c>
      <c r="AC6" s="54" t="str">
        <f t="shared" si="3"/>
        <v>-</v>
      </c>
      <c r="AD6" s="54" t="str">
        <f t="shared" si="3"/>
        <v>-</v>
      </c>
      <c r="AE6" s="54">
        <f t="shared" si="3"/>
        <v>98</v>
      </c>
      <c r="AF6" s="54">
        <f t="shared" si="3"/>
        <v>98</v>
      </c>
      <c r="AG6" s="54" t="str">
        <f t="shared" si="3"/>
        <v>-</v>
      </c>
      <c r="AH6" s="54">
        <f t="shared" si="3"/>
        <v>98</v>
      </c>
      <c r="AI6" s="55">
        <f>IF(AI8="-",NA(),AI8)</f>
        <v>96.7</v>
      </c>
      <c r="AJ6" s="55">
        <f t="shared" ref="AJ6:AR6" si="5">IF(AJ8="-",NA(),AJ8)</f>
        <v>97</v>
      </c>
      <c r="AK6" s="55">
        <f t="shared" si="5"/>
        <v>92.7</v>
      </c>
      <c r="AL6" s="55">
        <f t="shared" si="5"/>
        <v>100.5</v>
      </c>
      <c r="AM6" s="55">
        <f t="shared" si="5"/>
        <v>103.1</v>
      </c>
      <c r="AN6" s="55">
        <f t="shared" si="5"/>
        <v>98.2</v>
      </c>
      <c r="AO6" s="55">
        <f t="shared" si="5"/>
        <v>97.5</v>
      </c>
      <c r="AP6" s="55">
        <f t="shared" si="5"/>
        <v>97.7</v>
      </c>
      <c r="AQ6" s="55">
        <f t="shared" si="5"/>
        <v>100.7</v>
      </c>
      <c r="AR6" s="55">
        <f t="shared" si="5"/>
        <v>103.6</v>
      </c>
      <c r="AS6" s="55" t="str">
        <f>IF(AS8="-","【-】","【"&amp;SUBSTITUTE(TEXT(AS8,"#,##0.0"),"-","△")&amp;"】")</f>
        <v>【106.2】</v>
      </c>
      <c r="AT6" s="55">
        <f>IF(AT8="-",NA(),AT8)</f>
        <v>96.1</v>
      </c>
      <c r="AU6" s="55">
        <f t="shared" ref="AU6:BC6" si="6">IF(AU8="-",NA(),AU8)</f>
        <v>96.1</v>
      </c>
      <c r="AV6" s="55">
        <f t="shared" si="6"/>
        <v>91.7</v>
      </c>
      <c r="AW6" s="55">
        <f t="shared" si="6"/>
        <v>86.3</v>
      </c>
      <c r="AX6" s="55">
        <f t="shared" si="6"/>
        <v>83.9</v>
      </c>
      <c r="AY6" s="55">
        <f t="shared" si="6"/>
        <v>78.099999999999994</v>
      </c>
      <c r="AZ6" s="55">
        <f t="shared" si="6"/>
        <v>77</v>
      </c>
      <c r="BA6" s="55">
        <f t="shared" si="6"/>
        <v>77.099999999999994</v>
      </c>
      <c r="BB6" s="55">
        <f t="shared" si="6"/>
        <v>73.8</v>
      </c>
      <c r="BC6" s="55">
        <f t="shared" si="6"/>
        <v>75.5</v>
      </c>
      <c r="BD6" s="55" t="str">
        <f>IF(BD8="-","【-】","【"&amp;SUBSTITUTE(TEXT(BD8,"#,##0.0"),"-","△")&amp;"】")</f>
        <v>【86.6】</v>
      </c>
      <c r="BE6" s="55">
        <f>IF(BE8="-",NA(),BE8)</f>
        <v>81.8</v>
      </c>
      <c r="BF6" s="55">
        <f t="shared" ref="BF6:BN6" si="7">IF(BF8="-",NA(),BF8)</f>
        <v>86.6</v>
      </c>
      <c r="BG6" s="55">
        <f t="shared" si="7"/>
        <v>105.2</v>
      </c>
      <c r="BH6" s="55">
        <f t="shared" si="7"/>
        <v>115.3</v>
      </c>
      <c r="BI6" s="55">
        <f t="shared" si="7"/>
        <v>119.4</v>
      </c>
      <c r="BJ6" s="55">
        <f t="shared" si="7"/>
        <v>114.4</v>
      </c>
      <c r="BK6" s="55">
        <f t="shared" si="7"/>
        <v>117</v>
      </c>
      <c r="BL6" s="55">
        <f t="shared" si="7"/>
        <v>118.8</v>
      </c>
      <c r="BM6" s="55">
        <f t="shared" si="7"/>
        <v>136</v>
      </c>
      <c r="BN6" s="55">
        <f t="shared" si="7"/>
        <v>131.30000000000001</v>
      </c>
      <c r="BO6" s="55" t="str">
        <f>IF(BO8="-","【-】","【"&amp;SUBSTITUTE(TEXT(BO8,"#,##0.0"),"-","△")&amp;"】")</f>
        <v>【70.7】</v>
      </c>
      <c r="BP6" s="55">
        <f>IF(BP8="-",NA(),BP8)</f>
        <v>82.6</v>
      </c>
      <c r="BQ6" s="55">
        <f t="shared" ref="BQ6:BY6" si="8">IF(BQ8="-",NA(),BQ8)</f>
        <v>80.900000000000006</v>
      </c>
      <c r="BR6" s="55">
        <f t="shared" si="8"/>
        <v>70.599999999999994</v>
      </c>
      <c r="BS6" s="55">
        <f t="shared" si="8"/>
        <v>53.2</v>
      </c>
      <c r="BT6" s="55">
        <f t="shared" si="8"/>
        <v>45.6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39874</v>
      </c>
      <c r="CB6" s="56">
        <f t="shared" ref="CB6:CJ6" si="9">IF(CB8="-",NA(),CB8)</f>
        <v>40572</v>
      </c>
      <c r="CC6" s="56">
        <f t="shared" si="9"/>
        <v>38723</v>
      </c>
      <c r="CD6" s="56">
        <f t="shared" si="9"/>
        <v>44458</v>
      </c>
      <c r="CE6" s="56">
        <f t="shared" si="9"/>
        <v>44117</v>
      </c>
      <c r="CF6" s="56">
        <f t="shared" si="9"/>
        <v>25249</v>
      </c>
      <c r="CG6" s="56">
        <f t="shared" si="9"/>
        <v>25711</v>
      </c>
      <c r="CH6" s="56">
        <f t="shared" si="9"/>
        <v>26415</v>
      </c>
      <c r="CI6" s="56">
        <f t="shared" si="9"/>
        <v>27227</v>
      </c>
      <c r="CJ6" s="56">
        <f t="shared" si="9"/>
        <v>28176</v>
      </c>
      <c r="CK6" s="55" t="str">
        <f>IF(CK8="-","【-】","【"&amp;SUBSTITUTE(TEXT(CK8,"#,##0"),"-","△")&amp;"】")</f>
        <v>【59,287】</v>
      </c>
      <c r="CL6" s="56">
        <f>IF(CL8="-",NA(),CL8)</f>
        <v>21581</v>
      </c>
      <c r="CM6" s="56">
        <f t="shared" ref="CM6:CU6" si="10">IF(CM8="-",NA(),CM8)</f>
        <v>20859</v>
      </c>
      <c r="CN6" s="56">
        <f t="shared" si="10"/>
        <v>20645</v>
      </c>
      <c r="CO6" s="56">
        <f t="shared" si="10"/>
        <v>22911</v>
      </c>
      <c r="CP6" s="56">
        <f t="shared" si="10"/>
        <v>23209</v>
      </c>
      <c r="CQ6" s="56">
        <f t="shared" si="10"/>
        <v>8852</v>
      </c>
      <c r="CR6" s="56">
        <f t="shared" si="10"/>
        <v>9060</v>
      </c>
      <c r="CS6" s="56">
        <f t="shared" si="10"/>
        <v>9135</v>
      </c>
      <c r="CT6" s="56">
        <f t="shared" si="10"/>
        <v>9509</v>
      </c>
      <c r="CU6" s="56">
        <f t="shared" si="10"/>
        <v>9548</v>
      </c>
      <c r="CV6" s="55" t="str">
        <f>IF(CV8="-","【-】","【"&amp;SUBSTITUTE(TEXT(CV8,"#,##0"),"-","△")&amp;"】")</f>
        <v>【17,202】</v>
      </c>
      <c r="CW6" s="55">
        <f>IF(CW8="-",NA(),CW8)</f>
        <v>49.6</v>
      </c>
      <c r="CX6" s="55">
        <f t="shared" ref="CX6:DF6" si="11">IF(CX8="-",NA(),CX8)</f>
        <v>51.5</v>
      </c>
      <c r="CY6" s="55">
        <f t="shared" si="11"/>
        <v>54.9</v>
      </c>
      <c r="CZ6" s="55">
        <f t="shared" si="11"/>
        <v>61.6</v>
      </c>
      <c r="DA6" s="55">
        <f t="shared" si="11"/>
        <v>64.7</v>
      </c>
      <c r="DB6" s="55">
        <f t="shared" si="11"/>
        <v>70.3</v>
      </c>
      <c r="DC6" s="55">
        <f t="shared" si="11"/>
        <v>71.099999999999994</v>
      </c>
      <c r="DD6" s="55">
        <f t="shared" si="11"/>
        <v>72</v>
      </c>
      <c r="DE6" s="55">
        <f t="shared" si="11"/>
        <v>77.7</v>
      </c>
      <c r="DF6" s="55">
        <f t="shared" si="11"/>
        <v>75.7</v>
      </c>
      <c r="DG6" s="55" t="str">
        <f>IF(DG8="-","【-】","【"&amp;SUBSTITUTE(TEXT(DG8,"#,##0.0"),"-","△")&amp;"】")</f>
        <v>【56.4】</v>
      </c>
      <c r="DH6" s="55">
        <f>IF(DH8="-",NA(),DH8)</f>
        <v>38.6</v>
      </c>
      <c r="DI6" s="55">
        <f t="shared" ref="DI6:DQ6" si="12">IF(DI8="-",NA(),DI8)</f>
        <v>38</v>
      </c>
      <c r="DJ6" s="55">
        <f t="shared" si="12"/>
        <v>37.700000000000003</v>
      </c>
      <c r="DK6" s="55">
        <f t="shared" si="12"/>
        <v>36.700000000000003</v>
      </c>
      <c r="DL6" s="55">
        <f t="shared" si="12"/>
        <v>34.700000000000003</v>
      </c>
      <c r="DM6" s="55">
        <f t="shared" si="12"/>
        <v>17</v>
      </c>
      <c r="DN6" s="55">
        <f t="shared" si="12"/>
        <v>16.5</v>
      </c>
      <c r="DO6" s="55">
        <f t="shared" si="12"/>
        <v>16</v>
      </c>
      <c r="DP6" s="55">
        <f t="shared" si="12"/>
        <v>15.7</v>
      </c>
      <c r="DQ6" s="55">
        <f t="shared" si="12"/>
        <v>14.6</v>
      </c>
      <c r="DR6" s="55" t="str">
        <f>IF(DR8="-","【-】","【"&amp;SUBSTITUTE(TEXT(DR8,"#,##0.0"),"-","△")&amp;"】")</f>
        <v>【24.8】</v>
      </c>
      <c r="DS6" s="55">
        <f>IF(DS8="-",NA(),DS8)</f>
        <v>60.9</v>
      </c>
      <c r="DT6" s="55">
        <f t="shared" ref="DT6:EB6" si="13">IF(DT8="-",NA(),DT8)</f>
        <v>63.9</v>
      </c>
      <c r="DU6" s="55">
        <f t="shared" si="13"/>
        <v>60.1</v>
      </c>
      <c r="DV6" s="55">
        <f t="shared" si="13"/>
        <v>61.9</v>
      </c>
      <c r="DW6" s="55">
        <f t="shared" si="13"/>
        <v>64.8</v>
      </c>
      <c r="DX6" s="55">
        <f t="shared" si="13"/>
        <v>53.8</v>
      </c>
      <c r="DY6" s="55">
        <f t="shared" si="13"/>
        <v>56.1</v>
      </c>
      <c r="DZ6" s="55">
        <f t="shared" si="13"/>
        <v>56.4</v>
      </c>
      <c r="EA6" s="55">
        <f t="shared" si="13"/>
        <v>56.9</v>
      </c>
      <c r="EB6" s="55">
        <f t="shared" si="13"/>
        <v>58.3</v>
      </c>
      <c r="EC6" s="55" t="str">
        <f>IF(EC8="-","【-】","【"&amp;SUBSTITUTE(TEXT(EC8,"#,##0.0"),"-","△")&amp;"】")</f>
        <v>【56.0】</v>
      </c>
      <c r="ED6" s="55">
        <f>IF(ED8="-",NA(),ED8)</f>
        <v>81.400000000000006</v>
      </c>
      <c r="EE6" s="55">
        <f t="shared" ref="EE6:EM6" si="14">IF(EE8="-",NA(),EE8)</f>
        <v>83.5</v>
      </c>
      <c r="EF6" s="55">
        <f t="shared" si="14"/>
        <v>67.8</v>
      </c>
      <c r="EG6" s="55">
        <f t="shared" si="14"/>
        <v>65.8</v>
      </c>
      <c r="EH6" s="55">
        <f t="shared" si="14"/>
        <v>68</v>
      </c>
      <c r="EI6" s="55">
        <f t="shared" si="14"/>
        <v>71</v>
      </c>
      <c r="EJ6" s="55">
        <f t="shared" si="14"/>
        <v>73.2</v>
      </c>
      <c r="EK6" s="55">
        <f t="shared" si="14"/>
        <v>73.400000000000006</v>
      </c>
      <c r="EL6" s="55">
        <f t="shared" si="14"/>
        <v>72.5</v>
      </c>
      <c r="EM6" s="55">
        <f t="shared" si="14"/>
        <v>72.3</v>
      </c>
      <c r="EN6" s="55" t="str">
        <f>IF(EN8="-","【-】","【"&amp;SUBSTITUTE(TEXT(EN8,"#,##0.0"),"-","△")&amp;"】")</f>
        <v>【70.7】</v>
      </c>
      <c r="EO6" s="56">
        <f>IF(EO8="-",NA(),EO8)</f>
        <v>28765582</v>
      </c>
      <c r="EP6" s="56">
        <f t="shared" ref="EP6:EX6" si="15">IF(EP8="-",NA(),EP8)</f>
        <v>28777796</v>
      </c>
      <c r="EQ6" s="56">
        <f t="shared" si="15"/>
        <v>27298551</v>
      </c>
      <c r="ER6" s="56">
        <f t="shared" si="15"/>
        <v>28061765</v>
      </c>
      <c r="ES6" s="56">
        <f t="shared" si="15"/>
        <v>27271684</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160</v>
      </c>
      <c r="B7" s="53">
        <f t="shared" ref="B7:AH7" si="16">B8</f>
        <v>2021</v>
      </c>
      <c r="C7" s="53">
        <f t="shared" si="16"/>
        <v>272264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9</v>
      </c>
      <c r="R7" s="53" t="str">
        <f t="shared" si="16"/>
        <v>-</v>
      </c>
      <c r="S7" s="53" t="str">
        <f t="shared" si="16"/>
        <v>ド 訓</v>
      </c>
      <c r="T7" s="53" t="str">
        <f t="shared" si="16"/>
        <v>臨</v>
      </c>
      <c r="U7" s="54">
        <f>U8</f>
        <v>63532</v>
      </c>
      <c r="V7" s="54">
        <f>V8</f>
        <v>5423</v>
      </c>
      <c r="W7" s="53" t="str">
        <f>W8</f>
        <v>非該当</v>
      </c>
      <c r="X7" s="53" t="str">
        <f t="shared" si="16"/>
        <v>非該当</v>
      </c>
      <c r="Y7" s="53" t="str">
        <f t="shared" si="16"/>
        <v>１０：１</v>
      </c>
      <c r="Z7" s="54">
        <f t="shared" si="16"/>
        <v>98</v>
      </c>
      <c r="AA7" s="54" t="str">
        <f t="shared" si="16"/>
        <v>-</v>
      </c>
      <c r="AB7" s="54" t="str">
        <f t="shared" si="16"/>
        <v>-</v>
      </c>
      <c r="AC7" s="54" t="str">
        <f t="shared" si="16"/>
        <v>-</v>
      </c>
      <c r="AD7" s="54" t="str">
        <f t="shared" si="16"/>
        <v>-</v>
      </c>
      <c r="AE7" s="54">
        <f t="shared" si="16"/>
        <v>98</v>
      </c>
      <c r="AF7" s="54">
        <f t="shared" si="16"/>
        <v>98</v>
      </c>
      <c r="AG7" s="54" t="str">
        <f t="shared" si="16"/>
        <v>-</v>
      </c>
      <c r="AH7" s="54">
        <f t="shared" si="16"/>
        <v>98</v>
      </c>
      <c r="AI7" s="55">
        <f>AI8</f>
        <v>96.7</v>
      </c>
      <c r="AJ7" s="55">
        <f t="shared" ref="AJ7:AR7" si="17">AJ8</f>
        <v>97</v>
      </c>
      <c r="AK7" s="55">
        <f t="shared" si="17"/>
        <v>92.7</v>
      </c>
      <c r="AL7" s="55">
        <f t="shared" si="17"/>
        <v>100.5</v>
      </c>
      <c r="AM7" s="55">
        <f t="shared" si="17"/>
        <v>103.1</v>
      </c>
      <c r="AN7" s="55">
        <f t="shared" si="17"/>
        <v>98.2</v>
      </c>
      <c r="AO7" s="55">
        <f t="shared" si="17"/>
        <v>97.5</v>
      </c>
      <c r="AP7" s="55">
        <f t="shared" si="17"/>
        <v>97.7</v>
      </c>
      <c r="AQ7" s="55">
        <f t="shared" si="17"/>
        <v>100.7</v>
      </c>
      <c r="AR7" s="55">
        <f t="shared" si="17"/>
        <v>103.6</v>
      </c>
      <c r="AS7" s="55"/>
      <c r="AT7" s="55">
        <f>AT8</f>
        <v>96.1</v>
      </c>
      <c r="AU7" s="55">
        <f t="shared" ref="AU7:BC7" si="18">AU8</f>
        <v>96.1</v>
      </c>
      <c r="AV7" s="55">
        <f t="shared" si="18"/>
        <v>91.7</v>
      </c>
      <c r="AW7" s="55">
        <f t="shared" si="18"/>
        <v>86.3</v>
      </c>
      <c r="AX7" s="55">
        <f t="shared" si="18"/>
        <v>83.9</v>
      </c>
      <c r="AY7" s="55">
        <f t="shared" si="18"/>
        <v>78.099999999999994</v>
      </c>
      <c r="AZ7" s="55">
        <f t="shared" si="18"/>
        <v>77</v>
      </c>
      <c r="BA7" s="55">
        <f t="shared" si="18"/>
        <v>77.099999999999994</v>
      </c>
      <c r="BB7" s="55">
        <f t="shared" si="18"/>
        <v>73.8</v>
      </c>
      <c r="BC7" s="55">
        <f t="shared" si="18"/>
        <v>75.5</v>
      </c>
      <c r="BD7" s="55"/>
      <c r="BE7" s="55">
        <f>BE8</f>
        <v>81.8</v>
      </c>
      <c r="BF7" s="55">
        <f t="shared" ref="BF7:BN7" si="19">BF8</f>
        <v>86.6</v>
      </c>
      <c r="BG7" s="55">
        <f t="shared" si="19"/>
        <v>105.2</v>
      </c>
      <c r="BH7" s="55">
        <f t="shared" si="19"/>
        <v>115.3</v>
      </c>
      <c r="BI7" s="55">
        <f t="shared" si="19"/>
        <v>119.4</v>
      </c>
      <c r="BJ7" s="55">
        <f t="shared" si="19"/>
        <v>114.4</v>
      </c>
      <c r="BK7" s="55">
        <f t="shared" si="19"/>
        <v>117</v>
      </c>
      <c r="BL7" s="55">
        <f t="shared" si="19"/>
        <v>118.8</v>
      </c>
      <c r="BM7" s="55">
        <f t="shared" si="19"/>
        <v>136</v>
      </c>
      <c r="BN7" s="55">
        <f t="shared" si="19"/>
        <v>131.30000000000001</v>
      </c>
      <c r="BO7" s="55"/>
      <c r="BP7" s="55">
        <f>BP8</f>
        <v>82.6</v>
      </c>
      <c r="BQ7" s="55">
        <f t="shared" ref="BQ7:BY7" si="20">BQ8</f>
        <v>80.900000000000006</v>
      </c>
      <c r="BR7" s="55">
        <f t="shared" si="20"/>
        <v>70.599999999999994</v>
      </c>
      <c r="BS7" s="55">
        <f t="shared" si="20"/>
        <v>53.2</v>
      </c>
      <c r="BT7" s="55">
        <f t="shared" si="20"/>
        <v>45.6</v>
      </c>
      <c r="BU7" s="55">
        <f t="shared" si="20"/>
        <v>67.900000000000006</v>
      </c>
      <c r="BV7" s="55">
        <f t="shared" si="20"/>
        <v>66.900000000000006</v>
      </c>
      <c r="BW7" s="55">
        <f t="shared" si="20"/>
        <v>66.099999999999994</v>
      </c>
      <c r="BX7" s="55">
        <f t="shared" si="20"/>
        <v>62.3</v>
      </c>
      <c r="BY7" s="55">
        <f t="shared" si="20"/>
        <v>62.1</v>
      </c>
      <c r="BZ7" s="55"/>
      <c r="CA7" s="56">
        <f>CA8</f>
        <v>39874</v>
      </c>
      <c r="CB7" s="56">
        <f t="shared" ref="CB7:CJ7" si="21">CB8</f>
        <v>40572</v>
      </c>
      <c r="CC7" s="56">
        <f t="shared" si="21"/>
        <v>38723</v>
      </c>
      <c r="CD7" s="56">
        <f t="shared" si="21"/>
        <v>44458</v>
      </c>
      <c r="CE7" s="56">
        <f t="shared" si="21"/>
        <v>44117</v>
      </c>
      <c r="CF7" s="56">
        <f t="shared" si="21"/>
        <v>25249</v>
      </c>
      <c r="CG7" s="56">
        <f t="shared" si="21"/>
        <v>25711</v>
      </c>
      <c r="CH7" s="56">
        <f t="shared" si="21"/>
        <v>26415</v>
      </c>
      <c r="CI7" s="56">
        <f t="shared" si="21"/>
        <v>27227</v>
      </c>
      <c r="CJ7" s="56">
        <f t="shared" si="21"/>
        <v>28176</v>
      </c>
      <c r="CK7" s="55"/>
      <c r="CL7" s="56">
        <f>CL8</f>
        <v>21581</v>
      </c>
      <c r="CM7" s="56">
        <f t="shared" ref="CM7:CU7" si="22">CM8</f>
        <v>20859</v>
      </c>
      <c r="CN7" s="56">
        <f t="shared" si="22"/>
        <v>20645</v>
      </c>
      <c r="CO7" s="56">
        <f t="shared" si="22"/>
        <v>22911</v>
      </c>
      <c r="CP7" s="56">
        <f t="shared" si="22"/>
        <v>23209</v>
      </c>
      <c r="CQ7" s="56">
        <f t="shared" si="22"/>
        <v>8852</v>
      </c>
      <c r="CR7" s="56">
        <f t="shared" si="22"/>
        <v>9060</v>
      </c>
      <c r="CS7" s="56">
        <f t="shared" si="22"/>
        <v>9135</v>
      </c>
      <c r="CT7" s="56">
        <f t="shared" si="22"/>
        <v>9509</v>
      </c>
      <c r="CU7" s="56">
        <f t="shared" si="22"/>
        <v>9548</v>
      </c>
      <c r="CV7" s="55"/>
      <c r="CW7" s="55">
        <f>CW8</f>
        <v>49.6</v>
      </c>
      <c r="CX7" s="55">
        <f t="shared" ref="CX7:DF7" si="23">CX8</f>
        <v>51.5</v>
      </c>
      <c r="CY7" s="55">
        <f t="shared" si="23"/>
        <v>54.9</v>
      </c>
      <c r="CZ7" s="55">
        <f t="shared" si="23"/>
        <v>61.6</v>
      </c>
      <c r="DA7" s="55">
        <f t="shared" si="23"/>
        <v>64.7</v>
      </c>
      <c r="DB7" s="55">
        <f t="shared" si="23"/>
        <v>70.3</v>
      </c>
      <c r="DC7" s="55">
        <f t="shared" si="23"/>
        <v>71.099999999999994</v>
      </c>
      <c r="DD7" s="55">
        <f t="shared" si="23"/>
        <v>72</v>
      </c>
      <c r="DE7" s="55">
        <f t="shared" si="23"/>
        <v>77.7</v>
      </c>
      <c r="DF7" s="55">
        <f t="shared" si="23"/>
        <v>75.7</v>
      </c>
      <c r="DG7" s="55"/>
      <c r="DH7" s="55">
        <f>DH8</f>
        <v>38.6</v>
      </c>
      <c r="DI7" s="55">
        <f t="shared" ref="DI7:DQ7" si="24">DI8</f>
        <v>38</v>
      </c>
      <c r="DJ7" s="55">
        <f t="shared" si="24"/>
        <v>37.700000000000003</v>
      </c>
      <c r="DK7" s="55">
        <f t="shared" si="24"/>
        <v>36.700000000000003</v>
      </c>
      <c r="DL7" s="55">
        <f t="shared" si="24"/>
        <v>34.700000000000003</v>
      </c>
      <c r="DM7" s="55">
        <f t="shared" si="24"/>
        <v>17</v>
      </c>
      <c r="DN7" s="55">
        <f t="shared" si="24"/>
        <v>16.5</v>
      </c>
      <c r="DO7" s="55">
        <f t="shared" si="24"/>
        <v>16</v>
      </c>
      <c r="DP7" s="55">
        <f t="shared" si="24"/>
        <v>15.7</v>
      </c>
      <c r="DQ7" s="55">
        <f t="shared" si="24"/>
        <v>14.6</v>
      </c>
      <c r="DR7" s="55"/>
      <c r="DS7" s="55">
        <f>DS8</f>
        <v>60.9</v>
      </c>
      <c r="DT7" s="55">
        <f t="shared" ref="DT7:EB7" si="25">DT8</f>
        <v>63.9</v>
      </c>
      <c r="DU7" s="55">
        <f t="shared" si="25"/>
        <v>60.1</v>
      </c>
      <c r="DV7" s="55">
        <f t="shared" si="25"/>
        <v>61.9</v>
      </c>
      <c r="DW7" s="55">
        <f t="shared" si="25"/>
        <v>64.8</v>
      </c>
      <c r="DX7" s="55">
        <f t="shared" si="25"/>
        <v>53.8</v>
      </c>
      <c r="DY7" s="55">
        <f t="shared" si="25"/>
        <v>56.1</v>
      </c>
      <c r="DZ7" s="55">
        <f t="shared" si="25"/>
        <v>56.4</v>
      </c>
      <c r="EA7" s="55">
        <f t="shared" si="25"/>
        <v>56.9</v>
      </c>
      <c r="EB7" s="55">
        <f t="shared" si="25"/>
        <v>58.3</v>
      </c>
      <c r="EC7" s="55"/>
      <c r="ED7" s="55">
        <f>ED8</f>
        <v>81.400000000000006</v>
      </c>
      <c r="EE7" s="55">
        <f t="shared" ref="EE7:EM7" si="26">EE8</f>
        <v>83.5</v>
      </c>
      <c r="EF7" s="55">
        <f t="shared" si="26"/>
        <v>67.8</v>
      </c>
      <c r="EG7" s="55">
        <f t="shared" si="26"/>
        <v>65.8</v>
      </c>
      <c r="EH7" s="55">
        <f t="shared" si="26"/>
        <v>68</v>
      </c>
      <c r="EI7" s="55">
        <f t="shared" si="26"/>
        <v>71</v>
      </c>
      <c r="EJ7" s="55">
        <f t="shared" si="26"/>
        <v>73.2</v>
      </c>
      <c r="EK7" s="55">
        <f t="shared" si="26"/>
        <v>73.400000000000006</v>
      </c>
      <c r="EL7" s="55">
        <f t="shared" si="26"/>
        <v>72.5</v>
      </c>
      <c r="EM7" s="55">
        <f t="shared" si="26"/>
        <v>72.3</v>
      </c>
      <c r="EN7" s="55"/>
      <c r="EO7" s="56">
        <f>EO8</f>
        <v>28765582</v>
      </c>
      <c r="EP7" s="56">
        <f t="shared" ref="EP7:EX7" si="27">EP8</f>
        <v>28777796</v>
      </c>
      <c r="EQ7" s="56">
        <f t="shared" si="27"/>
        <v>27298551</v>
      </c>
      <c r="ER7" s="56">
        <f t="shared" si="27"/>
        <v>28061765</v>
      </c>
      <c r="ES7" s="56">
        <f t="shared" si="27"/>
        <v>27271684</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272264</v>
      </c>
      <c r="D8" s="58">
        <v>46</v>
      </c>
      <c r="E8" s="58">
        <v>6</v>
      </c>
      <c r="F8" s="58">
        <v>0</v>
      </c>
      <c r="G8" s="58">
        <v>1</v>
      </c>
      <c r="H8" s="58" t="s">
        <v>161</v>
      </c>
      <c r="I8" s="58" t="s">
        <v>162</v>
      </c>
      <c r="J8" s="58" t="s">
        <v>163</v>
      </c>
      <c r="K8" s="58" t="s">
        <v>164</v>
      </c>
      <c r="L8" s="58" t="s">
        <v>165</v>
      </c>
      <c r="M8" s="58" t="s">
        <v>166</v>
      </c>
      <c r="N8" s="58" t="s">
        <v>167</v>
      </c>
      <c r="O8" s="58" t="s">
        <v>168</v>
      </c>
      <c r="P8" s="58" t="s">
        <v>169</v>
      </c>
      <c r="Q8" s="59">
        <v>9</v>
      </c>
      <c r="R8" s="58" t="s">
        <v>39</v>
      </c>
      <c r="S8" s="58" t="s">
        <v>170</v>
      </c>
      <c r="T8" s="58" t="s">
        <v>171</v>
      </c>
      <c r="U8" s="59">
        <v>63532</v>
      </c>
      <c r="V8" s="59">
        <v>5423</v>
      </c>
      <c r="W8" s="58" t="s">
        <v>172</v>
      </c>
      <c r="X8" s="58" t="s">
        <v>172</v>
      </c>
      <c r="Y8" s="60" t="s">
        <v>173</v>
      </c>
      <c r="Z8" s="59">
        <v>98</v>
      </c>
      <c r="AA8" s="59" t="s">
        <v>39</v>
      </c>
      <c r="AB8" s="59" t="s">
        <v>39</v>
      </c>
      <c r="AC8" s="59" t="s">
        <v>39</v>
      </c>
      <c r="AD8" s="59" t="s">
        <v>39</v>
      </c>
      <c r="AE8" s="59">
        <v>98</v>
      </c>
      <c r="AF8" s="59">
        <v>98</v>
      </c>
      <c r="AG8" s="59" t="s">
        <v>39</v>
      </c>
      <c r="AH8" s="59">
        <v>98</v>
      </c>
      <c r="AI8" s="61">
        <v>96.7</v>
      </c>
      <c r="AJ8" s="61">
        <v>97</v>
      </c>
      <c r="AK8" s="61">
        <v>92.7</v>
      </c>
      <c r="AL8" s="61">
        <v>100.5</v>
      </c>
      <c r="AM8" s="61">
        <v>103.1</v>
      </c>
      <c r="AN8" s="61">
        <v>98.2</v>
      </c>
      <c r="AO8" s="61">
        <v>97.5</v>
      </c>
      <c r="AP8" s="61">
        <v>97.7</v>
      </c>
      <c r="AQ8" s="61">
        <v>100.7</v>
      </c>
      <c r="AR8" s="61">
        <v>103.6</v>
      </c>
      <c r="AS8" s="61">
        <v>106.2</v>
      </c>
      <c r="AT8" s="61">
        <v>96.1</v>
      </c>
      <c r="AU8" s="61">
        <v>96.1</v>
      </c>
      <c r="AV8" s="61">
        <v>91.7</v>
      </c>
      <c r="AW8" s="61">
        <v>86.3</v>
      </c>
      <c r="AX8" s="61">
        <v>83.9</v>
      </c>
      <c r="AY8" s="61">
        <v>78.099999999999994</v>
      </c>
      <c r="AZ8" s="61">
        <v>77</v>
      </c>
      <c r="BA8" s="61">
        <v>77.099999999999994</v>
      </c>
      <c r="BB8" s="61">
        <v>73.8</v>
      </c>
      <c r="BC8" s="61">
        <v>75.5</v>
      </c>
      <c r="BD8" s="61">
        <v>86.6</v>
      </c>
      <c r="BE8" s="62">
        <v>81.8</v>
      </c>
      <c r="BF8" s="62">
        <v>86.6</v>
      </c>
      <c r="BG8" s="62">
        <v>105.2</v>
      </c>
      <c r="BH8" s="62">
        <v>115.3</v>
      </c>
      <c r="BI8" s="62">
        <v>119.4</v>
      </c>
      <c r="BJ8" s="62">
        <v>114.4</v>
      </c>
      <c r="BK8" s="62">
        <v>117</v>
      </c>
      <c r="BL8" s="62">
        <v>118.8</v>
      </c>
      <c r="BM8" s="62">
        <v>136</v>
      </c>
      <c r="BN8" s="62">
        <v>131.30000000000001</v>
      </c>
      <c r="BO8" s="62">
        <v>70.7</v>
      </c>
      <c r="BP8" s="61">
        <v>82.6</v>
      </c>
      <c r="BQ8" s="61">
        <v>80.900000000000006</v>
      </c>
      <c r="BR8" s="61">
        <v>70.599999999999994</v>
      </c>
      <c r="BS8" s="61">
        <v>53.2</v>
      </c>
      <c r="BT8" s="61">
        <v>45.6</v>
      </c>
      <c r="BU8" s="61">
        <v>67.900000000000006</v>
      </c>
      <c r="BV8" s="61">
        <v>66.900000000000006</v>
      </c>
      <c r="BW8" s="61">
        <v>66.099999999999994</v>
      </c>
      <c r="BX8" s="61">
        <v>62.3</v>
      </c>
      <c r="BY8" s="61">
        <v>62.1</v>
      </c>
      <c r="BZ8" s="61">
        <v>67.099999999999994</v>
      </c>
      <c r="CA8" s="62">
        <v>39874</v>
      </c>
      <c r="CB8" s="62">
        <v>40572</v>
      </c>
      <c r="CC8" s="62">
        <v>38723</v>
      </c>
      <c r="CD8" s="62">
        <v>44458</v>
      </c>
      <c r="CE8" s="62">
        <v>44117</v>
      </c>
      <c r="CF8" s="62">
        <v>25249</v>
      </c>
      <c r="CG8" s="62">
        <v>25711</v>
      </c>
      <c r="CH8" s="62">
        <v>26415</v>
      </c>
      <c r="CI8" s="62">
        <v>27227</v>
      </c>
      <c r="CJ8" s="62">
        <v>28176</v>
      </c>
      <c r="CK8" s="61">
        <v>59287</v>
      </c>
      <c r="CL8" s="62">
        <v>21581</v>
      </c>
      <c r="CM8" s="62">
        <v>20859</v>
      </c>
      <c r="CN8" s="62">
        <v>20645</v>
      </c>
      <c r="CO8" s="62">
        <v>22911</v>
      </c>
      <c r="CP8" s="62">
        <v>23209</v>
      </c>
      <c r="CQ8" s="62">
        <v>8852</v>
      </c>
      <c r="CR8" s="62">
        <v>9060</v>
      </c>
      <c r="CS8" s="62">
        <v>9135</v>
      </c>
      <c r="CT8" s="62">
        <v>9509</v>
      </c>
      <c r="CU8" s="62">
        <v>9548</v>
      </c>
      <c r="CV8" s="61">
        <v>17202</v>
      </c>
      <c r="CW8" s="62">
        <v>49.6</v>
      </c>
      <c r="CX8" s="62">
        <v>51.5</v>
      </c>
      <c r="CY8" s="62">
        <v>54.9</v>
      </c>
      <c r="CZ8" s="62">
        <v>61.6</v>
      </c>
      <c r="DA8" s="62">
        <v>64.7</v>
      </c>
      <c r="DB8" s="62">
        <v>70.3</v>
      </c>
      <c r="DC8" s="62">
        <v>71.099999999999994</v>
      </c>
      <c r="DD8" s="62">
        <v>72</v>
      </c>
      <c r="DE8" s="62">
        <v>77.7</v>
      </c>
      <c r="DF8" s="62">
        <v>75.7</v>
      </c>
      <c r="DG8" s="62">
        <v>56.4</v>
      </c>
      <c r="DH8" s="62">
        <v>38.6</v>
      </c>
      <c r="DI8" s="62">
        <v>38</v>
      </c>
      <c r="DJ8" s="62">
        <v>37.700000000000003</v>
      </c>
      <c r="DK8" s="62">
        <v>36.700000000000003</v>
      </c>
      <c r="DL8" s="62">
        <v>34.700000000000003</v>
      </c>
      <c r="DM8" s="62">
        <v>17</v>
      </c>
      <c r="DN8" s="62">
        <v>16.5</v>
      </c>
      <c r="DO8" s="62">
        <v>16</v>
      </c>
      <c r="DP8" s="62">
        <v>15.7</v>
      </c>
      <c r="DQ8" s="62">
        <v>14.6</v>
      </c>
      <c r="DR8" s="62">
        <v>24.8</v>
      </c>
      <c r="DS8" s="61">
        <v>60.9</v>
      </c>
      <c r="DT8" s="61">
        <v>63.9</v>
      </c>
      <c r="DU8" s="61">
        <v>60.1</v>
      </c>
      <c r="DV8" s="61">
        <v>61.9</v>
      </c>
      <c r="DW8" s="61">
        <v>64.8</v>
      </c>
      <c r="DX8" s="61">
        <v>53.8</v>
      </c>
      <c r="DY8" s="61">
        <v>56.1</v>
      </c>
      <c r="DZ8" s="61">
        <v>56.4</v>
      </c>
      <c r="EA8" s="61">
        <v>56.9</v>
      </c>
      <c r="EB8" s="61">
        <v>58.3</v>
      </c>
      <c r="EC8" s="61">
        <v>56</v>
      </c>
      <c r="ED8" s="61">
        <v>81.400000000000006</v>
      </c>
      <c r="EE8" s="61">
        <v>83.5</v>
      </c>
      <c r="EF8" s="61">
        <v>67.8</v>
      </c>
      <c r="EG8" s="61">
        <v>65.8</v>
      </c>
      <c r="EH8" s="61">
        <v>68</v>
      </c>
      <c r="EI8" s="61">
        <v>71</v>
      </c>
      <c r="EJ8" s="61">
        <v>73.2</v>
      </c>
      <c r="EK8" s="61">
        <v>73.400000000000006</v>
      </c>
      <c r="EL8" s="61">
        <v>72.5</v>
      </c>
      <c r="EM8" s="61">
        <v>72.3</v>
      </c>
      <c r="EN8" s="61">
        <v>70.7</v>
      </c>
      <c r="EO8" s="62">
        <v>28765582</v>
      </c>
      <c r="EP8" s="62">
        <v>28777796</v>
      </c>
      <c r="EQ8" s="62">
        <v>27298551</v>
      </c>
      <c r="ER8" s="62">
        <v>28061765</v>
      </c>
      <c r="ES8" s="62">
        <v>27271684</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2023-02-02T03:11:44Z</cp:lastPrinted>
  <dcterms:created xsi:type="dcterms:W3CDTF">2022-12-01T02:26:14Z</dcterms:created>
  <dcterms:modified xsi:type="dcterms:W3CDTF">2023-02-28T00:13:34Z</dcterms:modified>
  <cp:category/>
</cp:coreProperties>
</file>