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DEHTf+ydTpwmSXgkiO373kc5D/e1AYhlZgSXOmppZ2GJIJ8xVMC7oIsfRCERqRJ+27EeYBdEoEbvXMv0yxA24A==" workbookSaltValue="CJG5acgZhh3/QqG2xG4EZQ==" workbookSpinCount="100000" lockStructure="1"/>
  <bookViews>
    <workbookView xWindow="0" yWindow="0" windowWidth="20490" windowHeight="754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W10" i="4"/>
  <c r="P10" i="4"/>
  <c r="BB8" i="4"/>
  <c r="AT8" i="4"/>
  <c r="W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<sst xmlns="http://schemas.openxmlformats.org/spreadsheetml/2006/main" count="299" uniqueCount="117">
  <si>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</si>
  <si>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</si>
  <si>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</si>
  <si>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</si>
  <si>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</si>
  <si>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</si>
  <si>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</si>
  <si>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</si>
  <si>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</si>
  <si>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</si>
  <si>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</si>
  <si>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</si>
  <si>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</si>
  <si>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</si>
  <si>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</si>
  <si>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</si>
  <si>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</si>
  <si>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</si>
  <si>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</si>
  <si>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</si>
  <si>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</si>
  <si>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</si>
  <si>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</si>
  <si>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</si>
  <si>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</si>
  <si>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</si>
  <si>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</si>
  <si>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</si>
  <si>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</si>
  <si>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</si>
  <si>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</si>
  <si>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</si>
  <si>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</si>
  <si>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</si>
  <si>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</si>
  <si>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</si>
  <si>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</si>
  <si>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</si>
  <si>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</si>
  <si>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</si>
  <si>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</si>
  <si>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</si>
  <si>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</si>
  <si>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</si>
  <si>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</si>
  <si>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</si>
  <si>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</si>
  <si>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</si>
  <si>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</si>
  <si>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</si>
  <si>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</si>
  <si>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</si>
  <si>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</si>
  <si>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</si>
  <si>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</si>
  <si>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</si>
  <si>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</si>
  <si>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</si>
  <si>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</si>
  <si>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</si>
  <si>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</si>
  <si>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</si>
  <si>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</si>
  <si>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</si>
  <si>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</si>
  <si>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</si>
  <si>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</si>
  <si>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</si>
  <si>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</si>
  <si>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</si>
  <si>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</si>
  <si>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</si>
  <si>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</si>
  <si>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</si>
  <si>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</si>
  <si>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</si>
  <si>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</si>
  <si>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</si>
  <si>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</si>
  <si>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</si>
  <si>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</si>
  <si>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</si>
  <si>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</si>
  <si>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</si>
  <si>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</si>
  <si>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</si>
  <si>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</si>
  <si>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</si>
  <si>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</si>
  <si>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</si>
  <si>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</si>
  <si>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</si>
  <si>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</si>
  <si>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</si>
  <si>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</si>
  <si>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</si>
  <si>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高石市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</si>
  <si>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</si>
  <si>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</si>
  <si>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</si>
  <si>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</si>
  <si>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</si>
  <si>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</si>
  <si>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</si>
  <si>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</si>
  <si>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</si>
  <si>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</si>
  <si>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</si>
  <si>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</si>
  <si>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</si>
  <si>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</si>
  <si>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</si>
  <si>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</si>
  <si>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</si>
  <si>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安定的で持続可能な経営を進めていくため、令和2年4月に地方公営企業法の一部を適用し、また令和2年度末には経営戦略を策定した。経営戦略の方針に基づき、今後はより効率的な経営に努めていく。
　ポンプ場施設や管渠等の下水道施設の老朽化対策については、令和元年度にストックマネジメント計画を策定しており、ポンプ場施設は令和2年度、管渠等については令和3年度より本計画に基づき改築・更新工事を開始している。
　令和3年度決算の分析として、経常収支比率は100%以上を維持し単年度黒字を継続できているが、企業債の負担が大きく、企業債残高対事業規模比率が類似団体と比べ高い傾向が続いている。企業債償還額は年々減少傾向にあるものの、資本的収支の不足額の増加が見込まれ、補てん財源・資金の確保が課題である。</t>
    <rPh sb="184" eb="186">
      <t>カイチクレイワネンドカイシ</t>
    </rPh>
    <rPh sb="309" eb="314">
      <t>シホンテキシュウシ</t>
    </rPh>
    <rPh sb="315" eb="317">
      <t>フソク</t>
    </rPh>
    <rPh sb="317" eb="318">
      <t>ガク</t>
    </rPh>
    <rPh sb="319" eb="321">
      <t>ゾウカ</t>
    </rPh>
    <rPh sb="322" eb="324">
      <t>ミコ</t>
    </rPh>
    <rPh sb="327" eb="328">
      <t>ホ</t>
    </rPh>
    <rPh sb="330" eb="332">
      <t>ザイゲン</t>
    </rPh>
    <rPh sb="333" eb="335">
      <t>シキン</t>
    </rPh>
    <rPh sb="336" eb="338">
      <t>カクホ</t>
    </rPh>
    <phoneticPr fontId="4"/>
  </si>
  <si>
    <t xml:space="preserve">　本市が管理してきた区域については平成2年より供用開始し、令和3年度から管渠更新・老朽化対策を実施している。一方、泉北環境整備施設組合から移管を受けた区域については昭和43年より供用開始しており、平成26年度に長寿命化計画を作成し、平成27・28年度に管渠の改築工事に取り組んだ。
　①については、泉北環境整備施設組合より移管された施設の減価償却が進んでいるため、全国平均、類似団体の平均値を上回っており、全体のおよそ1/2が償却されている状況である。
　②については、現時点で法定耐用年数を経過した管渠はない。
　③は、ストックマネジメント計画に基づき令和3年度より管渠更新工事を進めており、改築対象箇所が少ないため、改善率としては類似団体平均より低い値となっている。
</t>
    <rPh sb="1" eb="3">
      <t>ヘイセイ</t>
    </rPh>
    <rPh sb="17" eb="19">
      <t>ヘイセイ</t>
    </rPh>
    <rPh sb="20" eb="21">
      <t>ネン</t>
    </rPh>
    <rPh sb="23" eb="25">
      <t>キョウヨウ</t>
    </rPh>
    <rPh sb="25" eb="27">
      <t>カイシ</t>
    </rPh>
    <rPh sb="32" eb="34">
      <t>レイワ</t>
    </rPh>
    <rPh sb="54" eb="56">
      <t>ジッシ</t>
    </rPh>
    <rPh sb="174" eb="175">
      <t>スス</t>
    </rPh>
    <rPh sb="203" eb="205">
      <t>ゼンタイ</t>
    </rPh>
    <rPh sb="213" eb="215">
      <t>ショウキャク</t>
    </rPh>
    <rPh sb="220" eb="222">
      <t>ジョウキョウ</t>
    </rPh>
    <rPh sb="277" eb="278">
      <t>モト</t>
    </rPh>
    <rPh sb="291" eb="292">
      <t>スス</t>
    </rPh>
    <rPh sb="297" eb="299">
      <t>カイチク</t>
    </rPh>
    <rPh sb="299" eb="301">
      <t>タイショウ</t>
    </rPh>
    <rPh sb="301" eb="303">
      <t>カショ</t>
    </rPh>
    <rPh sb="304" eb="305">
      <t>スク</t>
    </rPh>
    <rPh sb="313" eb="315">
      <t>カイゼン</t>
    </rPh>
    <rPh sb="315" eb="316">
      <t>リツ</t>
    </rPh>
    <rPh sb="320" eb="322">
      <t>ルイジ</t>
    </rPh>
    <rPh sb="322" eb="324">
      <t>ダンタイ</t>
    </rPh>
    <rPh sb="324" eb="326">
      <t>ヘイキン</t>
    </rPh>
    <rPh sb="328" eb="329">
      <t>ヒク</t>
    </rPh>
    <rPh sb="330" eb="331">
      <t>アタイ</t>
    </rPh>
    <phoneticPr fontId="4"/>
  </si>
  <si>
    <t>　平成26年4月より高石市・和泉市・泉大津市の一部事務組合である泉北環境整備施設組合が管理していた区域の移管が行われ、同組合が要した地方債の元利償還金等は、本市下水道事業が同組合に負担金として支出をしている。本負担金を地方債償還金とみなし算定すると①は133.01％、④は942.87％となる。
　また、本市は令和2年度より法適用（一部）となったため、前年度との比較を行う。
　①については100％以上となり、単年度黒字となった。
　②については、累積欠損金が生じていないため0％となっている。
　③は、令和2年度が企業債償還額のピークとなっており、令和3年度は前年度より増加しているが、類似団体よりも低い数値となっている。
　④については、令和2年度が企業債償還額のピークであったため減少傾向にあるが、上記負担金を加味すると類似団体を154.25ポイント上回っている。
　⑤については、過年度（法非適）においては概ね90%前後であったが、R1.10月に料金改定を行ったこともあり、2年連続で100%を達成できた。
　⑥については、昨年度より1.69円減少しているが、類似団体と比較すると17.44円高い。類似団体との差異については、ポンプ場施設の維持管理経費が汚水処理原価に影響していると考えられる。
　⑦については、処理施設が無いため、該当なし。
　⑧については、類似団体と比較するとやや低い値だが、下水道工事による整備率の向上や、水洗便所改造費助成制度等で増加傾向にあり、昨年度より0.87ポイント上昇した。</t>
    <rPh sb="176" eb="178">
      <t>ゼンネン</t>
    </rPh>
    <rPh sb="178" eb="179">
      <t>ド</t>
    </rPh>
    <rPh sb="275" eb="277">
      <t>レイワ</t>
    </rPh>
    <rPh sb="278" eb="280">
      <t>ネンド</t>
    </rPh>
    <rPh sb="281" eb="283">
      <t>ゼンネン</t>
    </rPh>
    <rPh sb="283" eb="284">
      <t>ド</t>
    </rPh>
    <rPh sb="286" eb="288">
      <t>ゾウカ</t>
    </rPh>
    <rPh sb="294" eb="298">
      <t>ルイジダンタイ</t>
    </rPh>
    <rPh sb="301" eb="302">
      <t>ヒク</t>
    </rPh>
    <rPh sb="321" eb="323">
      <t>レイワ</t>
    </rPh>
    <rPh sb="324" eb="326">
      <t>ネンド</t>
    </rPh>
    <rPh sb="343" eb="347">
      <t>ゲンショウケイコウ</t>
    </rPh>
    <rPh sb="363" eb="367">
      <t>ルイジダンタイ</t>
    </rPh>
    <rPh sb="425" eb="426">
      <t>ガツ</t>
    </rPh>
    <rPh sb="427" eb="429">
      <t>リョウキン</t>
    </rPh>
    <rPh sb="429" eb="431">
      <t>カイテイ</t>
    </rPh>
    <rPh sb="432" eb="433">
      <t>オコナ</t>
    </rPh>
    <rPh sb="442" eb="443">
      <t>ネン</t>
    </rPh>
    <rPh sb="443" eb="445">
      <t>レンゾク</t>
    </rPh>
    <rPh sb="499" eb="500">
      <t>エン</t>
    </rPh>
    <rPh sb="503" eb="507">
      <t>ルイジダンタイ</t>
    </rPh>
    <rPh sb="509" eb="511">
      <t>サイ</t>
    </rPh>
    <rPh sb="520" eb="521">
      <t>ジョウ</t>
    </rPh>
    <rPh sb="521" eb="523">
      <t>シセツ</t>
    </rPh>
    <rPh sb="524" eb="526">
      <t>イジ</t>
    </rPh>
    <rPh sb="526" eb="528">
      <t>カンリ</t>
    </rPh>
    <rPh sb="528" eb="530">
      <t>ケイヒ</t>
    </rPh>
    <rPh sb="531" eb="533">
      <t>オスイ</t>
    </rPh>
    <rPh sb="533" eb="535">
      <t>ショリ</t>
    </rPh>
    <rPh sb="535" eb="537">
      <t>ゲンカ</t>
    </rPh>
    <rPh sb="538" eb="540">
      <t>エイキョウ</t>
    </rPh>
    <rPh sb="545" eb="54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</si>
</sst>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0.04</c:v>
                </c:pt>
              </c:numCache>
            </c:numRef>
          </c:val>
          <c:extLst>
            <c:ext xmlns:c16="http://schemas.microsoft.com/office/drawing/2014/chart" uri="{C3380CC4-5D6E-409C-BE32-E72D297353CC}">
              <c16:uniqueId val="{00000000-D96B-4379-94D7-BB8E859216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0.35</c:v>
                </c:pt>
              </c:numCache>
            </c:numRef>
          </c:val>
          <c:smooth val="0"/>
          <c:extLst>
            <c:ext xmlns:c16="http://schemas.microsoft.com/office/drawing/2014/chart" uri="{C3380CC4-5D6E-409C-BE32-E72D297353CC}">
              <c16:uniqueId val="{00000001-D96B-4379-94D7-BB8E859216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E6-414B-BAD7-0AD4AE85E2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80.11</c:v>
                </c:pt>
                <c:pt idx="4">
                  <c:v>82.83</c:v>
                </c:pt>
              </c:numCache>
            </c:numRef>
          </c:val>
          <c:smooth val="0"/>
          <c:extLst>
            <c:ext xmlns:c16="http://schemas.microsoft.com/office/drawing/2014/chart" uri="{C3380CC4-5D6E-409C-BE32-E72D297353CC}">
              <c16:uniqueId val="{00000001-ABE6-414B-BAD7-0AD4AE85E2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94.77</c:v>
                </c:pt>
                <c:pt idx="4">
                  <c:v>95.64</c:v>
                </c:pt>
              </c:numCache>
            </c:numRef>
          </c:val>
          <c:extLst>
            <c:ext xmlns:c16="http://schemas.microsoft.com/office/drawing/2014/chart" uri="{C3380CC4-5D6E-409C-BE32-E72D297353CC}">
              <c16:uniqueId val="{00000000-7129-4DFB-A75F-819A9BFBEA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95.96</c:v>
                </c:pt>
                <c:pt idx="4">
                  <c:v>95.73</c:v>
                </c:pt>
              </c:numCache>
            </c:numRef>
          </c:val>
          <c:smooth val="0"/>
          <c:extLst>
            <c:ext xmlns:c16="http://schemas.microsoft.com/office/drawing/2014/chart" uri="{C3380CC4-5D6E-409C-BE32-E72D297353CC}">
              <c16:uniqueId val="{00000001-7129-4DFB-A75F-819A9BFBEA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114.47</c:v>
                </c:pt>
                <c:pt idx="4">
                  <c:v>114.96</c:v>
                </c:pt>
              </c:numCache>
            </c:numRef>
          </c:val>
          <c:extLst>
            <c:ext xmlns:c16="http://schemas.microsoft.com/office/drawing/2014/chart" uri="{C3380CC4-5D6E-409C-BE32-E72D297353CC}">
              <c16:uniqueId val="{00000000-58D4-4B37-87C8-2C8C591F21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107.87</c:v>
                </c:pt>
                <c:pt idx="4">
                  <c:v>109.78</c:v>
                </c:pt>
              </c:numCache>
            </c:numRef>
          </c:val>
          <c:smooth val="0"/>
          <c:extLst>
            <c:ext xmlns:c16="http://schemas.microsoft.com/office/drawing/2014/chart" uri="{C3380CC4-5D6E-409C-BE32-E72D297353CC}">
              <c16:uniqueId val="{00000001-58D4-4B37-87C8-2C8C591F21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49.61</c:v>
                </c:pt>
                <c:pt idx="4">
                  <c:v>50.97</c:v>
                </c:pt>
              </c:numCache>
            </c:numRef>
          </c:val>
          <c:extLst>
            <c:ext xmlns:c16="http://schemas.microsoft.com/office/drawing/2014/chart" uri="{C3380CC4-5D6E-409C-BE32-E72D297353CC}">
              <c16:uniqueId val="{00000000-79DC-4D5F-84FD-2C982221EF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20.23</c:v>
                </c:pt>
                <c:pt idx="4">
                  <c:v>22.34</c:v>
                </c:pt>
              </c:numCache>
            </c:numRef>
          </c:val>
          <c:smooth val="0"/>
          <c:extLst>
            <c:ext xmlns:c16="http://schemas.microsoft.com/office/drawing/2014/chart" uri="{C3380CC4-5D6E-409C-BE32-E72D297353CC}">
              <c16:uniqueId val="{00000001-79DC-4D5F-84FD-2C982221EF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4CA-4781-AA3F-236D29B7EC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1.63</c:v>
                </c:pt>
                <c:pt idx="4">
                  <c:v>1.94</c:v>
                </c:pt>
              </c:numCache>
            </c:numRef>
          </c:val>
          <c:smooth val="0"/>
          <c:extLst>
            <c:ext xmlns:c16="http://schemas.microsoft.com/office/drawing/2014/chart" uri="{C3380CC4-5D6E-409C-BE32-E72D297353CC}">
              <c16:uniqueId val="{00000001-E4CA-4781-AA3F-236D29B7EC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069-4B90-A0BD-948EC02568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11.59</c:v>
                </c:pt>
                <c:pt idx="4">
                  <c:v>9.36</c:v>
                </c:pt>
              </c:numCache>
            </c:numRef>
          </c:val>
          <c:smooth val="0"/>
          <c:extLst>
            <c:ext xmlns:c16="http://schemas.microsoft.com/office/drawing/2014/chart" uri="{C3380CC4-5D6E-409C-BE32-E72D297353CC}">
              <c16:uniqueId val="{00000001-B069-4B90-A0BD-948EC02568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31.94</c:v>
                </c:pt>
                <c:pt idx="4">
                  <c:v>37.79</c:v>
                </c:pt>
              </c:numCache>
            </c:numRef>
          </c:val>
          <c:extLst>
            <c:ext xmlns:c16="http://schemas.microsoft.com/office/drawing/2014/chart" uri="{C3380CC4-5D6E-409C-BE32-E72D297353CC}">
              <c16:uniqueId val="{00000000-BEC9-4447-89DC-48F4B814722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37.200000000000003</c:v>
                </c:pt>
                <c:pt idx="4">
                  <c:v>47.13</c:v>
                </c:pt>
              </c:numCache>
            </c:numRef>
          </c:val>
          <c:smooth val="0"/>
          <c:extLst>
            <c:ext xmlns:c16="http://schemas.microsoft.com/office/drawing/2014/chart" uri="{C3380CC4-5D6E-409C-BE32-E72D297353CC}">
              <c16:uniqueId val="{00000001-BEC9-4447-89DC-48F4B814722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862.69</c:v>
                </c:pt>
                <c:pt idx="4">
                  <c:v>842.67</c:v>
                </c:pt>
              </c:numCache>
            </c:numRef>
          </c:val>
          <c:extLst>
            <c:ext xmlns:c16="http://schemas.microsoft.com/office/drawing/2014/chart" uri="{C3380CC4-5D6E-409C-BE32-E72D297353CC}">
              <c16:uniqueId val="{00000000-8F29-43D6-AFD2-CC59126F0B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843.72</c:v>
                </c:pt>
                <c:pt idx="4">
                  <c:v>788.62</c:v>
                </c:pt>
              </c:numCache>
            </c:numRef>
          </c:val>
          <c:smooth val="0"/>
          <c:extLst>
            <c:ext xmlns:c16="http://schemas.microsoft.com/office/drawing/2014/chart" uri="{C3380CC4-5D6E-409C-BE32-E72D297353CC}">
              <c16:uniqueId val="{00000001-8F29-43D6-AFD2-CC59126F0B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101.65</c:v>
                </c:pt>
                <c:pt idx="4">
                  <c:v>102.93</c:v>
                </c:pt>
              </c:numCache>
            </c:numRef>
          </c:val>
          <c:extLst>
            <c:ext xmlns:c16="http://schemas.microsoft.com/office/drawing/2014/chart" uri="{C3380CC4-5D6E-409C-BE32-E72D297353CC}">
              <c16:uniqueId val="{00000000-B6F0-4D26-A5C2-5B17987842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94.81</c:v>
                </c:pt>
                <c:pt idx="4">
                  <c:v>99.88</c:v>
                </c:pt>
              </c:numCache>
            </c:numRef>
          </c:val>
          <c:smooth val="0"/>
          <c:extLst>
            <c:ext xmlns:c16="http://schemas.microsoft.com/office/drawing/2014/chart" uri="{C3380CC4-5D6E-409C-BE32-E72D297353CC}">
              <c16:uniqueId val="{00000001-B6F0-4D26-A5C2-5B17987842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146.07</c:v>
                </c:pt>
                <c:pt idx="4">
                  <c:v>144.38</c:v>
                </c:pt>
              </c:numCache>
            </c:numRef>
          </c:val>
          <c:extLst>
            <c:ext xmlns:c16="http://schemas.microsoft.com/office/drawing/2014/chart" uri="{C3380CC4-5D6E-409C-BE32-E72D297353CC}">
              <c16:uniqueId val="{00000000-DD9B-42D5-AB28-B9FAF9D271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129.9</c:v>
                </c:pt>
                <c:pt idx="4">
                  <c:v>126.94</c:v>
                </c:pt>
              </c:numCache>
            </c:numRef>
          </c:val>
          <c:smooth val="0"/>
          <c:extLst>
            <c:ext xmlns:c16="http://schemas.microsoft.com/office/drawing/2014/chart" uri="{C3380CC4-5D6E-409C-BE32-E72D297353CC}">
              <c16:uniqueId val="{00000001-DD9B-42D5-AB28-B9FAF9D271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高石市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Bb1</v>
      </c>
      <c r="X8" s="40"/>
      <c r="Y8" s="40"/>
      <c r="Z8" s="40"/>
      <c r="AA8" s="40"/>
      <c r="AB8" s="40"/>
      <c r="AC8" s="40"/>
      <c r="AD8" s="41" t="str">
        <f>データ!$M$6</f>
        <v>非設置</v>
      </c>
      <c r="AE8" s="41"/>
      <c r="AF8" s="41"/>
      <c r="AG8" s="41"/>
      <c r="AH8" s="41"/>
      <c r="AI8" s="41"/>
      <c r="AJ8" s="41"/>
      <c r="AK8" s="3"/>
      <c r="AL8" s="42">
        <f>データ!S6</f>
        <v>57226</v>
      </c>
      <c r="AM8" s="42"/>
      <c r="AN8" s="42"/>
      <c r="AO8" s="42"/>
      <c r="AP8" s="42"/>
      <c r="AQ8" s="42"/>
      <c r="AR8" s="42"/>
      <c r="AS8" s="42"/>
      <c r="AT8" s="35">
        <f>データ!T6</f>
        <v>11.3</v>
      </c>
      <c r="AU8" s="35"/>
      <c r="AV8" s="35"/>
      <c r="AW8" s="35"/>
      <c r="AX8" s="35"/>
      <c r="AY8" s="35"/>
      <c r="AZ8" s="35"/>
      <c r="BA8" s="35"/>
      <c r="BB8" s="35">
        <f>データ!U6</f>
        <v>5064.25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57.19</v>
      </c>
      <c r="J10" s="35"/>
      <c r="K10" s="35"/>
      <c r="L10" s="35"/>
      <c r="M10" s="35"/>
      <c r="N10" s="35"/>
      <c r="O10" s="35"/>
      <c r="P10" s="35">
        <f>データ!P6</f>
        <v>91.65</v>
      </c>
      <c r="Q10" s="35"/>
      <c r="R10" s="35"/>
      <c r="S10" s="35"/>
      <c r="T10" s="35"/>
      <c r="U10" s="35"/>
      <c r="V10" s="35"/>
      <c r="W10" s="35">
        <f>データ!Q6</f>
        <v>81.88</v>
      </c>
      <c r="X10" s="35"/>
      <c r="Y10" s="35"/>
      <c r="Z10" s="35"/>
      <c r="AA10" s="35"/>
      <c r="AB10" s="35"/>
      <c r="AC10" s="35"/>
      <c r="AD10" s="42">
        <f>データ!R6</f>
        <v>2755</v>
      </c>
      <c r="AE10" s="42"/>
      <c r="AF10" s="42"/>
      <c r="AG10" s="42"/>
      <c r="AH10" s="42"/>
      <c r="AI10" s="42"/>
      <c r="AJ10" s="42"/>
      <c r="AK10" s="2"/>
      <c r="AL10" s="42">
        <f>データ!V6</f>
        <v>52354</v>
      </c>
      <c r="AM10" s="42"/>
      <c r="AN10" s="42"/>
      <c r="AO10" s="42"/>
      <c r="AP10" s="42"/>
      <c r="AQ10" s="42"/>
      <c r="AR10" s="42"/>
      <c r="AS10" s="42"/>
      <c r="AT10" s="35">
        <f>データ!W6</f>
        <v>5.95</v>
      </c>
      <c r="AU10" s="35"/>
      <c r="AV10" s="35"/>
      <c r="AW10" s="35"/>
      <c r="AX10" s="35"/>
      <c r="AY10" s="35"/>
      <c r="AZ10" s="35"/>
      <c r="BA10" s="35"/>
      <c r="BB10" s="35">
        <f>データ!X6</f>
        <v>8798.99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114</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eqDNox1ZNskAbM9Ps5BptMcFW2miC0B4WtoXzjg3/K2Myc9lUtU0fmHiOtRAJ6Fa6vwVYjz+S3pfALw6ut8PQ==" saltValue="4koOSZorEh10UiRjqNlF3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272256</v>
      </c>
      <c r="D6" s="19">
        <f t="shared" si="3"/>
        <v>46</v>
      </c>
      <c r="E6" s="19">
        <f t="shared" si="3"/>
        <v>17</v>
      </c>
      <c r="F6" s="19">
        <f t="shared" si="3"/>
        <v>1</v>
      </c>
      <c r="G6" s="19">
        <f t="shared" si="3"/>
        <v>0</v>
      </c>
      <c r="H6" s="19" t="str">
        <f t="shared" si="3"/>
        <v>大阪府　高石市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57.19</v>
      </c>
      <c r="P6" s="20">
        <f t="shared" si="3"/>
        <v>91.65</v>
      </c>
      <c r="Q6" s="20">
        <f t="shared" si="3"/>
        <v>81.88</v>
      </c>
      <c r="R6" s="20">
        <f t="shared" si="3"/>
        <v>2755</v>
      </c>
      <c r="S6" s="20">
        <f t="shared" si="3"/>
        <v>57226</v>
      </c>
      <c r="T6" s="20">
        <f t="shared" si="3"/>
        <v>11.3</v>
      </c>
      <c r="U6" s="20">
        <f t="shared" si="3"/>
        <v>5064.25</v>
      </c>
      <c r="V6" s="20">
        <f t="shared" si="3"/>
        <v>52354</v>
      </c>
      <c r="W6" s="20">
        <f t="shared" si="3"/>
        <v>5.95</v>
      </c>
      <c r="X6" s="20">
        <f t="shared" si="3"/>
        <v>8798.99</v>
      </c>
      <c r="Y6" s="21" t="str">
        <f>IF(Y7="",NA(),Y7)</f>
        <v>-</v>
      </c>
      <c r="Z6" s="21" t="str">
        <f t="shared" ref="Z6:AH6" si="4">IF(Z7="",NA(),Z7)</f>
        <v>-</v>
      </c>
      <c r="AA6" s="21" t="str">
        <f t="shared" si="4"/>
        <v>-</v>
      </c>
      <c r="AB6" s="21">
        <f t="shared" si="4"/>
        <v>114.47</v>
      </c>
      <c r="AC6" s="21">
        <f t="shared" si="4"/>
        <v>114.96</v>
      </c>
      <c r="AD6" s="21" t="str">
        <f t="shared" si="4"/>
        <v>-</v>
      </c>
      <c r="AE6" s="21" t="str">
        <f t="shared" si="4"/>
        <v>-</v>
      </c>
      <c r="AF6" s="21" t="str">
        <f t="shared" si="4"/>
        <v>-</v>
      </c>
      <c r="AG6" s="21">
        <f t="shared" si="4"/>
        <v>107.87</v>
      </c>
      <c r="AH6" s="21">
        <f t="shared" si="4"/>
        <v>109.78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11.59</v>
      </c>
      <c r="AS6" s="21">
        <f t="shared" si="5"/>
        <v>9.36</v>
      </c>
      <c r="AT6" s="20" t="str">
        <f>IF(AT7="","",IF(AT7="-","【-】","【"&amp;SUBSTITUTE(TEXT(AT7,"#,##0.00"),"-","△")&amp;"】"))</f>
        <v>【3.09】</v>
      </c>
      <c r="AU6" s="21" t="str">
        <f>IF(AU7="",NA(),AU7)</f>
        <v>-</v>
      </c>
      <c r="AV6" s="21" t="str">
        <f t="shared" ref="AV6:BD6" si="6">IF(AV7="",NA(),AV7)</f>
        <v>-</v>
      </c>
      <c r="AW6" s="21" t="str">
        <f t="shared" si="6"/>
        <v>-</v>
      </c>
      <c r="AX6" s="21">
        <f t="shared" si="6"/>
        <v>31.94</v>
      </c>
      <c r="AY6" s="21">
        <f t="shared" si="6"/>
        <v>37.79</v>
      </c>
      <c r="AZ6" s="21" t="str">
        <f t="shared" si="6"/>
        <v>-</v>
      </c>
      <c r="BA6" s="21" t="str">
        <f t="shared" si="6"/>
        <v>-</v>
      </c>
      <c r="BB6" s="21" t="str">
        <f t="shared" si="6"/>
        <v>-</v>
      </c>
      <c r="BC6" s="21">
        <f t="shared" si="6"/>
        <v>37.200000000000003</v>
      </c>
      <c r="BD6" s="21">
        <f t="shared" si="6"/>
        <v>47.13</v>
      </c>
      <c r="BE6" s="20" t="str">
        <f>IF(BE7="","",IF(BE7="-","【-】","【"&amp;SUBSTITUTE(TEXT(BE7,"#,##0.00"),"-","△")&amp;"】"))</f>
        <v>【71.39】</v>
      </c>
      <c r="BF6" s="21" t="str">
        <f>IF(BF7="",NA(),BF7)</f>
        <v>-</v>
      </c>
      <c r="BG6" s="21" t="str">
        <f t="shared" ref="BG6:BO6" si="7">IF(BG7="",NA(),BG7)</f>
        <v>-</v>
      </c>
      <c r="BH6" s="21" t="str">
        <f t="shared" si="7"/>
        <v>-</v>
      </c>
      <c r="BI6" s="21">
        <f t="shared" si="7"/>
        <v>862.69</v>
      </c>
      <c r="BJ6" s="21">
        <f t="shared" si="7"/>
        <v>842.67</v>
      </c>
      <c r="BK6" s="21" t="str">
        <f t="shared" si="7"/>
        <v>-</v>
      </c>
      <c r="BL6" s="21" t="str">
        <f t="shared" si="7"/>
        <v>-</v>
      </c>
      <c r="BM6" s="21" t="str">
        <f t="shared" si="7"/>
        <v>-</v>
      </c>
      <c r="BN6" s="21">
        <f t="shared" si="7"/>
        <v>843.72</v>
      </c>
      <c r="BO6" s="21">
        <f t="shared" si="7"/>
        <v>788.62</v>
      </c>
      <c r="BP6" s="20" t="str">
        <f>IF(BP7="","",IF(BP7="-","【-】","【"&amp;SUBSTITUTE(TEXT(BP7,"#,##0.00"),"-","△")&amp;"】"))</f>
        <v>【669.11】</v>
      </c>
      <c r="BQ6" s="21" t="str">
        <f>IF(BQ7="",NA(),BQ7)</f>
        <v>-</v>
      </c>
      <c r="BR6" s="21" t="str">
        <f t="shared" ref="BR6:BZ6" si="8">IF(BR7="",NA(),BR7)</f>
        <v>-</v>
      </c>
      <c r="BS6" s="21" t="str">
        <f t="shared" si="8"/>
        <v>-</v>
      </c>
      <c r="BT6" s="21">
        <f t="shared" si="8"/>
        <v>101.65</v>
      </c>
      <c r="BU6" s="21">
        <f t="shared" si="8"/>
        <v>102.93</v>
      </c>
      <c r="BV6" s="21" t="str">
        <f t="shared" si="8"/>
        <v>-</v>
      </c>
      <c r="BW6" s="21" t="str">
        <f t="shared" si="8"/>
        <v>-</v>
      </c>
      <c r="BX6" s="21" t="str">
        <f t="shared" si="8"/>
        <v>-</v>
      </c>
      <c r="BY6" s="21">
        <f t="shared" si="8"/>
        <v>94.81</v>
      </c>
      <c r="BZ6" s="21">
        <f t="shared" si="8"/>
        <v>99.88</v>
      </c>
      <c r="CA6" s="20" t="str">
        <f>IF(CA7="","",IF(CA7="-","【-】","【"&amp;SUBSTITUTE(TEXT(CA7,"#,##0.00"),"-","△")&amp;"】"))</f>
        <v>【99.73】</v>
      </c>
      <c r="CB6" s="21" t="str">
        <f>IF(CB7="",NA(),CB7)</f>
        <v>-</v>
      </c>
      <c r="CC6" s="21" t="str">
        <f t="shared" ref="CC6:CK6" si="9">IF(CC7="",NA(),CC7)</f>
        <v>-</v>
      </c>
      <c r="CD6" s="21" t="str">
        <f t="shared" si="9"/>
        <v>-</v>
      </c>
      <c r="CE6" s="21">
        <f t="shared" si="9"/>
        <v>146.07</v>
      </c>
      <c r="CF6" s="21">
        <f t="shared" si="9"/>
        <v>144.38</v>
      </c>
      <c r="CG6" s="21" t="str">
        <f t="shared" si="9"/>
        <v>-</v>
      </c>
      <c r="CH6" s="21" t="str">
        <f t="shared" si="9"/>
        <v>-</v>
      </c>
      <c r="CI6" s="21" t="str">
        <f t="shared" si="9"/>
        <v>-</v>
      </c>
      <c r="CJ6" s="21">
        <f t="shared" si="9"/>
        <v>129.9</v>
      </c>
      <c r="CK6" s="21">
        <f t="shared" si="9"/>
        <v>126.94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80.11</v>
      </c>
      <c r="CV6" s="21">
        <f t="shared" si="10"/>
        <v>82.83</v>
      </c>
      <c r="CW6" s="20" t="str">
        <f>IF(CW7="","",IF(CW7="-","【-】","【"&amp;SUBSTITUTE(TEXT(CW7,"#,##0.00"),"-","△")&amp;"】"))</f>
        <v>【59.99】</v>
      </c>
      <c r="CX6" s="21" t="str">
        <f>IF(CX7="",NA(),CX7)</f>
        <v>-</v>
      </c>
      <c r="CY6" s="21" t="str">
        <f t="shared" ref="CY6:DG6" si="11">IF(CY7="",NA(),CY7)</f>
        <v>-</v>
      </c>
      <c r="CZ6" s="21" t="str">
        <f t="shared" si="11"/>
        <v>-</v>
      </c>
      <c r="DA6" s="21">
        <f t="shared" si="11"/>
        <v>94.77</v>
      </c>
      <c r="DB6" s="21">
        <f t="shared" si="11"/>
        <v>95.64</v>
      </c>
      <c r="DC6" s="21" t="str">
        <f t="shared" si="11"/>
        <v>-</v>
      </c>
      <c r="DD6" s="21" t="str">
        <f t="shared" si="11"/>
        <v>-</v>
      </c>
      <c r="DE6" s="21" t="str">
        <f t="shared" si="11"/>
        <v>-</v>
      </c>
      <c r="DF6" s="21">
        <f t="shared" si="11"/>
        <v>95.96</v>
      </c>
      <c r="DG6" s="21">
        <f t="shared" si="11"/>
        <v>95.73</v>
      </c>
      <c r="DH6" s="20" t="str">
        <f>IF(DH7="","",IF(DH7="-","【-】","【"&amp;SUBSTITUTE(TEXT(DH7,"#,##0.00"),"-","△")&amp;"】"))</f>
        <v>【95.72】</v>
      </c>
      <c r="DI6" s="21" t="str">
        <f>IF(DI7="",NA(),DI7)</f>
        <v>-</v>
      </c>
      <c r="DJ6" s="21" t="str">
        <f t="shared" ref="DJ6:DR6" si="12">IF(DJ7="",NA(),DJ7)</f>
        <v>-</v>
      </c>
      <c r="DK6" s="21" t="str">
        <f t="shared" si="12"/>
        <v>-</v>
      </c>
      <c r="DL6" s="21">
        <f t="shared" si="12"/>
        <v>49.61</v>
      </c>
      <c r="DM6" s="21">
        <f t="shared" si="12"/>
        <v>50.97</v>
      </c>
      <c r="DN6" s="21" t="str">
        <f t="shared" si="12"/>
        <v>-</v>
      </c>
      <c r="DO6" s="21" t="str">
        <f t="shared" si="12"/>
        <v>-</v>
      </c>
      <c r="DP6" s="21" t="str">
        <f t="shared" si="12"/>
        <v>-</v>
      </c>
      <c r="DQ6" s="21">
        <f t="shared" si="12"/>
        <v>20.23</v>
      </c>
      <c r="DR6" s="21">
        <f t="shared" si="12"/>
        <v>22.34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1.63</v>
      </c>
      <c r="EC6" s="21">
        <f t="shared" si="13"/>
        <v>1.94</v>
      </c>
      <c r="ED6" s="20" t="str">
        <f>IF(ED7="","",IF(ED7="-","【-】","【"&amp;SUBSTITUTE(TEXT(ED7,"#,##0.00"),"-","△")&amp;"】"))</f>
        <v>【6.54】</v>
      </c>
      <c r="EE6" s="21" t="str">
        <f>IF(EE7="",NA(),EE7)</f>
        <v>-</v>
      </c>
      <c r="EF6" s="21" t="str">
        <f t="shared" ref="EF6:EN6" si="14">IF(EF7="",NA(),EF7)</f>
        <v>-</v>
      </c>
      <c r="EG6" s="21" t="str">
        <f t="shared" si="14"/>
        <v>-</v>
      </c>
      <c r="EH6" s="20">
        <f t="shared" si="14"/>
        <v>0</v>
      </c>
      <c r="EI6" s="21">
        <f t="shared" si="14"/>
        <v>0.04</v>
      </c>
      <c r="EJ6" s="21" t="str">
        <f t="shared" si="14"/>
        <v>-</v>
      </c>
      <c r="EK6" s="21" t="str">
        <f t="shared" si="14"/>
        <v>-</v>
      </c>
      <c r="EL6" s="21" t="str">
        <f t="shared" si="14"/>
        <v>-</v>
      </c>
      <c r="EM6" s="21">
        <f t="shared" si="14"/>
        <v>0.12</v>
      </c>
      <c r="EN6" s="21">
        <f t="shared" si="14"/>
        <v>0.35</v>
      </c>
      <c r="EO6" s="20" t="str">
        <f>IF(EO7="","",IF(EO7="-","【-】","【"&amp;SUBSTITUTE(TEXT(EO7,"#,##0.00"),"-","△")&amp;"】"))</f>
        <v>【0.24】</v>
      </c>
    </row>
    <row r="7" spans="1:148" s="22" customFormat="1" x14ac:dyDescent="0.15">
      <c r="A7" s="14"/>
      <c r="B7" s="23">
        <v>2021</v>
      </c>
      <c r="C7" s="23">
        <v>272256</v>
      </c>
      <c r="D7" s="23">
        <v>46</v>
      </c>
      <c r="E7" s="23">
        <v>17</v>
      </c>
      <c r="F7" s="23">
        <v>1</v>
      </c>
      <c r="G7" s="23">
        <v>0</v>
      </c>
      <c r="H7" s="23" t="s">
        <v>96</v>
      </c>
      <c r="I7" s="23" t="s">
        <v>97</v>
      </c>
      <c r="J7" s="23" t="s">
        <v>98</v>
      </c>
      <c r="K7" s="23" t="s">
        <v>99</v>
      </c>
      <c r="L7" s="23" t="s">
        <v>100</v>
      </c>
      <c r="M7" s="23" t="s">
        <v>101</v>
      </c>
      <c r="N7" s="24" t="s">
        <v>102</v>
      </c>
      <c r="O7" s="24">
        <v>57.19</v>
      </c>
      <c r="P7" s="24">
        <v>91.65</v>
      </c>
      <c r="Q7" s="24">
        <v>81.88</v>
      </c>
      <c r="R7" s="24">
        <v>2755</v>
      </c>
      <c r="S7" s="24">
        <v>57226</v>
      </c>
      <c r="T7" s="24">
        <v>11.3</v>
      </c>
      <c r="U7" s="24">
        <v>5064.25</v>
      </c>
      <c r="V7" s="24">
        <v>52354</v>
      </c>
      <c r="W7" s="24">
        <v>5.95</v>
      </c>
      <c r="X7" s="24">
        <v>8798.99</v>
      </c>
      <c r="Y7" s="24" t="s">
        <v>102</v>
      </c>
      <c r="Z7" s="24" t="s">
        <v>102</v>
      </c>
      <c r="AA7" s="24" t="s">
        <v>102</v>
      </c>
      <c r="AB7" s="24">
        <v>114.47</v>
      </c>
      <c r="AC7" s="24">
        <v>114.96</v>
      </c>
      <c r="AD7" s="24" t="s">
        <v>102</v>
      </c>
      <c r="AE7" s="24" t="s">
        <v>102</v>
      </c>
      <c r="AF7" s="24" t="s">
        <v>102</v>
      </c>
      <c r="AG7" s="24">
        <v>107.87</v>
      </c>
      <c r="AH7" s="24">
        <v>109.78</v>
      </c>
      <c r="AI7" s="24">
        <v>107.02</v>
      </c>
      <c r="AJ7" s="24" t="s">
        <v>102</v>
      </c>
      <c r="AK7" s="24" t="s">
        <v>102</v>
      </c>
      <c r="AL7" s="24" t="s">
        <v>102</v>
      </c>
      <c r="AM7" s="24">
        <v>0</v>
      </c>
      <c r="AN7" s="24">
        <v>0</v>
      </c>
      <c r="AO7" s="24" t="s">
        <v>102</v>
      </c>
      <c r="AP7" s="24" t="s">
        <v>102</v>
      </c>
      <c r="AQ7" s="24" t="s">
        <v>102</v>
      </c>
      <c r="AR7" s="24">
        <v>11.59</v>
      </c>
      <c r="AS7" s="24">
        <v>9.36</v>
      </c>
      <c r="AT7" s="24">
        <v>3.09</v>
      </c>
      <c r="AU7" s="24" t="s">
        <v>102</v>
      </c>
      <c r="AV7" s="24" t="s">
        <v>102</v>
      </c>
      <c r="AW7" s="24" t="s">
        <v>102</v>
      </c>
      <c r="AX7" s="24">
        <v>31.94</v>
      </c>
      <c r="AY7" s="24">
        <v>37.79</v>
      </c>
      <c r="AZ7" s="24" t="s">
        <v>102</v>
      </c>
      <c r="BA7" s="24" t="s">
        <v>102</v>
      </c>
      <c r="BB7" s="24" t="s">
        <v>102</v>
      </c>
      <c r="BC7" s="24">
        <v>37.200000000000003</v>
      </c>
      <c r="BD7" s="24">
        <v>47.13</v>
      </c>
      <c r="BE7" s="24">
        <v>71.39</v>
      </c>
      <c r="BF7" s="24" t="s">
        <v>102</v>
      </c>
      <c r="BG7" s="24" t="s">
        <v>102</v>
      </c>
      <c r="BH7" s="24" t="s">
        <v>102</v>
      </c>
      <c r="BI7" s="24">
        <v>862.69</v>
      </c>
      <c r="BJ7" s="24">
        <v>842.67</v>
      </c>
      <c r="BK7" s="24" t="s">
        <v>102</v>
      </c>
      <c r="BL7" s="24" t="s">
        <v>102</v>
      </c>
      <c r="BM7" s="24" t="s">
        <v>102</v>
      </c>
      <c r="BN7" s="24">
        <v>843.72</v>
      </c>
      <c r="BO7" s="24">
        <v>788.62</v>
      </c>
      <c r="BP7" s="24">
        <v>669.11</v>
      </c>
      <c r="BQ7" s="24" t="s">
        <v>102</v>
      </c>
      <c r="BR7" s="24" t="s">
        <v>102</v>
      </c>
      <c r="BS7" s="24" t="s">
        <v>102</v>
      </c>
      <c r="BT7" s="24">
        <v>101.65</v>
      </c>
      <c r="BU7" s="24">
        <v>102.93</v>
      </c>
      <c r="BV7" s="24" t="s">
        <v>102</v>
      </c>
      <c r="BW7" s="24" t="s">
        <v>102</v>
      </c>
      <c r="BX7" s="24" t="s">
        <v>102</v>
      </c>
      <c r="BY7" s="24">
        <v>94.81</v>
      </c>
      <c r="BZ7" s="24">
        <v>99.88</v>
      </c>
      <c r="CA7" s="24">
        <v>99.73</v>
      </c>
      <c r="CB7" s="24" t="s">
        <v>102</v>
      </c>
      <c r="CC7" s="24" t="s">
        <v>102</v>
      </c>
      <c r="CD7" s="24" t="s">
        <v>102</v>
      </c>
      <c r="CE7" s="24">
        <v>146.07</v>
      </c>
      <c r="CF7" s="24">
        <v>144.38</v>
      </c>
      <c r="CG7" s="24" t="s">
        <v>102</v>
      </c>
      <c r="CH7" s="24" t="s">
        <v>102</v>
      </c>
      <c r="CI7" s="24" t="s">
        <v>102</v>
      </c>
      <c r="CJ7" s="24">
        <v>129.9</v>
      </c>
      <c r="CK7" s="24">
        <v>126.94</v>
      </c>
      <c r="CL7" s="24">
        <v>134.97999999999999</v>
      </c>
      <c r="CM7" s="24" t="s">
        <v>102</v>
      </c>
      <c r="CN7" s="24" t="s">
        <v>102</v>
      </c>
      <c r="CO7" s="24" t="s">
        <v>102</v>
      </c>
      <c r="CP7" s="24" t="s">
        <v>102</v>
      </c>
      <c r="CQ7" s="24" t="s">
        <v>102</v>
      </c>
      <c r="CR7" s="24" t="s">
        <v>102</v>
      </c>
      <c r="CS7" s="24" t="s">
        <v>102</v>
      </c>
      <c r="CT7" s="24" t="s">
        <v>102</v>
      </c>
      <c r="CU7" s="24">
        <v>80.11</v>
      </c>
      <c r="CV7" s="24">
        <v>82.83</v>
      </c>
      <c r="CW7" s="24">
        <v>59.99</v>
      </c>
      <c r="CX7" s="24" t="s">
        <v>102</v>
      </c>
      <c r="CY7" s="24" t="s">
        <v>102</v>
      </c>
      <c r="CZ7" s="24" t="s">
        <v>102</v>
      </c>
      <c r="DA7" s="24">
        <v>94.77</v>
      </c>
      <c r="DB7" s="24">
        <v>95.64</v>
      </c>
      <c r="DC7" s="24" t="s">
        <v>102</v>
      </c>
      <c r="DD7" s="24" t="s">
        <v>102</v>
      </c>
      <c r="DE7" s="24" t="s">
        <v>102</v>
      </c>
      <c r="DF7" s="24">
        <v>95.96</v>
      </c>
      <c r="DG7" s="24">
        <v>95.73</v>
      </c>
      <c r="DH7" s="24">
        <v>95.72</v>
      </c>
      <c r="DI7" s="24" t="s">
        <v>102</v>
      </c>
      <c r="DJ7" s="24" t="s">
        <v>102</v>
      </c>
      <c r="DK7" s="24" t="s">
        <v>102</v>
      </c>
      <c r="DL7" s="24">
        <v>49.61</v>
      </c>
      <c r="DM7" s="24">
        <v>50.97</v>
      </c>
      <c r="DN7" s="24" t="s">
        <v>102</v>
      </c>
      <c r="DO7" s="24" t="s">
        <v>102</v>
      </c>
      <c r="DP7" s="24" t="s">
        <v>102</v>
      </c>
      <c r="DQ7" s="24">
        <v>20.23</v>
      </c>
      <c r="DR7" s="24">
        <v>22.34</v>
      </c>
      <c r="DS7" s="24">
        <v>38.17</v>
      </c>
      <c r="DT7" s="24" t="s">
        <v>102</v>
      </c>
      <c r="DU7" s="24" t="s">
        <v>102</v>
      </c>
      <c r="DV7" s="24" t="s">
        <v>102</v>
      </c>
      <c r="DW7" s="24">
        <v>0</v>
      </c>
      <c r="DX7" s="24">
        <v>0</v>
      </c>
      <c r="DY7" s="24" t="s">
        <v>102</v>
      </c>
      <c r="DZ7" s="24" t="s">
        <v>102</v>
      </c>
      <c r="EA7" s="24" t="s">
        <v>102</v>
      </c>
      <c r="EB7" s="24">
        <v>1.63</v>
      </c>
      <c r="EC7" s="24">
        <v>1.94</v>
      </c>
      <c r="ED7" s="24">
        <v>6.54</v>
      </c>
      <c r="EE7" s="24" t="s">
        <v>102</v>
      </c>
      <c r="EF7" s="24" t="s">
        <v>102</v>
      </c>
      <c r="EG7" s="24" t="s">
        <v>102</v>
      </c>
      <c r="EH7" s="24">
        <v>0</v>
      </c>
      <c r="EI7" s="24">
        <v>0.04</v>
      </c>
      <c r="EJ7" s="24" t="s">
        <v>102</v>
      </c>
      <c r="EK7" s="24" t="s">
        <v>102</v>
      </c>
      <c r="EL7" s="24" t="s">
        <v>102</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2023-02-17T04:27:54Z</cp:lastPrinted>
  <dcterms:created xsi:type="dcterms:W3CDTF">2023-01-12T23:32:44Z</dcterms:created>
  <dcterms:modified xsi:type="dcterms:W3CDTF">2023-02-28T00:13:30Z</dcterms:modified>
  <cp:category/>
</cp:coreProperties>
</file>