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yMVRa+DjzXq18tME2dUJamEwqipX7aSyA4m9j5qaoJpR2NA7cdREwJXrdD+Ys3Hx0tqfU+NQrAvzDvINZk1Ctg==" workbookSaltValue="pt5yKF1mQE0OumdGpdHYTg==" workbookSpinCount="100000" lockStructure="1"/>
  <bookViews>
    <workbookView xWindow="0" yWindow="0" windowWidth="20490" windowHeight="754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<sst xmlns="http://schemas.openxmlformats.org/spreadsheetml/2006/main" count="228" uniqueCount="116">
  <si>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</si>
  <si>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</si>
  <si>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</si>
  <si>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</si>
  <si>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</si>
  <si>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</si>
  <si>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</si>
  <si>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</si>
  <si>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</si>
  <si>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</si>
  <si>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</si>
  <si>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</si>
  <si>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</si>
  <si>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</si>
  <si>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</si>
  <si>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</si>
  <si>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</si>
  <si>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</si>
  <si>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</si>
  <si>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</si>
  <si>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</si>
  <si>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</si>
  <si>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</si>
  <si>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</si>
  <si>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</si>
  <si>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</si>
  <si>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</si>
  <si>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</si>
  <si>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</si>
  <si>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</si>
  <si>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</si>
  <si>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</si>
  <si>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</si>
  <si>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</si>
  <si>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</si>
  <si>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</si>
  <si>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</si>
  <si>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</si>
  <si>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</si>
  <si>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</si>
  <si>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</si>
  <si>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</si>
  <si>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</si>
  <si>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</si>
  <si>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</si>
  <si>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</si>
  <si>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</si>
  <si>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</si>
  <si>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</si>
  <si>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</si>
  <si>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</si>
  <si>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</si>
  <si>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</si>
  <si>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</si>
  <si>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</si>
  <si>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</si>
  <si>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</si>
  <si>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</si>
  <si>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</si>
  <si>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</si>
  <si>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</si>
  <si>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</si>
  <si>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</si>
  <si>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</si>
  <si>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</si>
  <si>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</si>
  <si>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</si>
  <si>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</si>
  <si>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</si>
  <si>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</si>
  <si>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</si>
  <si>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</si>
  <si>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</si>
  <si>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</si>
  <si>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</si>
  <si>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</si>
  <si>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</si>
  <si>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</si>
  <si>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</si>
  <si>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</si>
  <si>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</si>
  <si>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</si>
  <si>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</si>
  <si>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</si>
  <si>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</si>
  <si>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</si>
  <si>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</si>
  <si>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</si>
  <si>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</si>
  <si>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</si>
  <si>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</si>
  <si>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</si>
  <si>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</si>
  <si>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</si>
  <si>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</si>
  <si>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</si>
  <si>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</si>
  <si>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</si>
  <si>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</si>
  <si>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</si>
  <si>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</si>
  <si>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</si>
  <si>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</si>
  <si>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</si>
  <si>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</si>
  <si>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</si>
  <si>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</si>
  <si>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</si>
  <si>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</si>
  <si>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</si>
  <si>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</si>
  <si>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</si>
  <si>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</si>
  <si>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①有形固定資産減価償却率については、「高石配水場長寿命化計画」に基づき老朽化等の対策を進めているため、前年度比較で1.51ポイント減となり、減少傾向にあります。
②管路経年化率については、経済の高度成長期に建設した水道管の老朽化が進み、類似団体平均値との比較においても老朽化が進んでいることが伺えます。老朽管更新計画に基づき平成26年度より工事を進めておりますが、短期スパンでは微増傾向にあります。
③管路更新率については、老朽管更新事業を60年周期で計画的に実施しているため、類似団体平均値と比較すると高い水準を維持しています。</t>
    <rPh sb="65" eb="66">
      <t>ゲン</t>
    </rPh>
    <rPh sb="70" eb="72">
      <t>ゲンショウ</t>
    </rPh>
    <rPh sb="72" eb="74">
      <t>ケイコウ</t>
    </rPh>
    <rPh sb="257" eb="259">
      <t>イジ</t>
    </rPh>
    <phoneticPr fontId="4"/>
  </si>
  <si>
    <t>　令和3年度におきましても引き続き黒字を計上しており、安定した経営を維持していますが、今後、給水人口減少による料金収益の減少や、「老朽管更新計画」や「高石配水場長寿命化計画」に基づく施設の老朽化対策や耐震化に向けた改築・更新などによる多額の費用発生が見込まれます。また、「経営戦略」では令和10年度までは健全な経営が維持できることが見込まれておりますが、その先の10年については経営状況は厳しくなる見込みであるため、令和6年4月からの大阪広域水道企業団との事業統合の検討を進めております。安全安心な水を安定的に給水できるような体制づくりをめざし、広域化のメリットを享受して経営基盤及び技術基盤の強化に引き続き努めて参ります。</t>
    <rPh sb="208" eb="210">
      <t>レイワ</t>
    </rPh>
    <rPh sb="300" eb="301">
      <t>ヒ</t>
    </rPh>
    <rPh sb="302" eb="303">
      <t>ツヅ</t>
    </rPh>
    <phoneticPr fontId="4"/>
  </si>
  <si>
    <t>①経常収支比率については、近年、給水人口の減少や節水機器の普及などに伴い給水収益が減少していること等により前年度より4.11ポイント減少しましたが、類似団体平均値と比較すると高い比率となっています。
②累積欠損金比率については、未処分欠損金が発生していないことから、0％を維持しています。
③流動比率については、依然として類似団体平均値と比較すると高い数値を維持しているため、短期安全性は高い状況です。
④企業債残高対給水収益比率については、老朽管更新工事や高石配水場長寿命化工事に伴う企業債の増加により上昇傾向にありますが、類似団体平均値と比較すると低い水準で推移しています。
⑤料金回収率については、令和2年度より予算組みを変更したことに伴う経常費用の大幅減少等により、前年度に引き続き類似団体平均値と比較すると高い比率となっています。
⑥給水原価については、老朽管更新工事の進捗による減価償却費の増加等により、前年度に比べ6.73円増加していますが、類似団体平均値と比較すると低い数値となっています。
⑦施設利用率については、給水人口の減少により減少傾向にあります。
⑧有収率については、老朽管更新工事を進めていることにより増加傾向にあります。</t>
    <rPh sb="34" eb="35">
      <t>トモナ</t>
    </rPh>
    <rPh sb="271" eb="273">
      <t>ヒカク</t>
    </rPh>
    <rPh sb="276" eb="277">
      <t>ヒク</t>
    </rPh>
    <rPh sb="302" eb="304">
      <t>レイワ</t>
    </rPh>
    <rPh sb="305" eb="306">
      <t>ネン</t>
    </rPh>
    <rPh sb="306" eb="307">
      <t>ド</t>
    </rPh>
    <rPh sb="309" eb="311">
      <t>ヨサン</t>
    </rPh>
    <rPh sb="311" eb="312">
      <t>ク</t>
    </rPh>
    <rPh sb="314" eb="316">
      <t>ヘンコウ</t>
    </rPh>
    <rPh sb="321" eb="322">
      <t>トモナ</t>
    </rPh>
    <rPh sb="341" eb="342">
      <t>ヒ</t>
    </rPh>
    <rPh sb="343" eb="344">
      <t>ツヅ</t>
    </rPh>
    <rPh sb="345" eb="347">
      <t>ルイジ</t>
    </rPh>
    <rPh sb="347" eb="349">
      <t>ダンタイ</t>
    </rPh>
    <rPh sb="349" eb="351">
      <t>ヘイキン</t>
    </rPh>
    <rPh sb="351" eb="352">
      <t>チ</t>
    </rPh>
    <rPh sb="353" eb="355">
      <t>ヒカク</t>
    </rPh>
    <rPh sb="360" eb="362">
      <t>ヒリツ</t>
    </rPh>
    <rPh sb="382" eb="389">
      <t>ロウキュウカンコウシンコウジ</t>
    </rPh>
    <rPh sb="390" eb="392">
      <t>シンチョク</t>
    </rPh>
    <rPh sb="395" eb="400">
      <t>ゲンカショウキャクヒ</t>
    </rPh>
    <rPh sb="401" eb="403">
      <t>ゾウカ</t>
    </rPh>
    <rPh sb="403" eb="404">
      <t>トウ</t>
    </rPh>
    <rPh sb="419" eb="421">
      <t>ゾウカ</t>
    </rPh>
    <rPh sb="441" eb="442">
      <t>ヒク</t>
    </rPh>
    <rPh sb="443" eb="44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</si>
</sst>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2.1</c:v>
                </c:pt>
                <c:pt idx="1">
                  <c:v>2.0299999999999998</c:v>
                </c:pt>
                <c:pt idx="2">
                  <c:v>2.91</c:v>
                </c:pt>
                <c:pt idx="3">
                  <c:v>1.86</c:v>
                </c:pt>
                <c:pt idx="4">
                  <c:v>1.82</c:v>
                </c:pt>
              </c:numCache>
            </c:numRef>
          </c:val>
          <c:extLst>
            <c:ext xmlns:c16="http://schemas.microsoft.com/office/drawing/2014/chart" uri="{C3380CC4-5D6E-409C-BE32-E72D297353CC}">
              <c16:uniqueId val="{00000000-FB0F-4CF1-B55C-DD9FFEE068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FB0F-4CF1-B55C-DD9FFEE068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50.8</c:v>
                </c:pt>
                <c:pt idx="1">
                  <c:v>49.8</c:v>
                </c:pt>
                <c:pt idx="2">
                  <c:v>49.48</c:v>
                </c:pt>
                <c:pt idx="3">
                  <c:v>49.59</c:v>
                </c:pt>
                <c:pt idx="4">
                  <c:v>47.42</c:v>
                </c:pt>
              </c:numCache>
            </c:numRef>
          </c:val>
          <c:extLst>
            <c:ext xmlns:c16="http://schemas.microsoft.com/office/drawing/2014/chart" uri="{C3380CC4-5D6E-409C-BE32-E72D297353CC}">
              <c16:uniqueId val="{00000000-9873-4491-B76D-F10533869FA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873-4491-B76D-F10533869FA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91.39</c:v>
                </c:pt>
                <c:pt idx="1">
                  <c:v>92.34</c:v>
                </c:pt>
                <c:pt idx="2">
                  <c:v>92.07</c:v>
                </c:pt>
                <c:pt idx="3">
                  <c:v>93.26</c:v>
                </c:pt>
                <c:pt idx="4">
                  <c:v>96.2</c:v>
                </c:pt>
              </c:numCache>
            </c:numRef>
          </c:val>
          <c:extLst>
            <c:ext xmlns:c16="http://schemas.microsoft.com/office/drawing/2014/chart" uri="{C3380CC4-5D6E-409C-BE32-E72D297353CC}">
              <c16:uniqueId val="{00000000-68F9-4EEF-9728-256E2FDE6F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8F9-4EEF-9728-256E2FDE6F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110.58</c:v>
                </c:pt>
                <c:pt idx="1">
                  <c:v>109.79</c:v>
                </c:pt>
                <c:pt idx="2">
                  <c:v>110.15</c:v>
                </c:pt>
                <c:pt idx="3">
                  <c:v>129.84</c:v>
                </c:pt>
                <c:pt idx="4">
                  <c:v>125.73</c:v>
                </c:pt>
              </c:numCache>
            </c:numRef>
          </c:val>
          <c:extLst>
            <c:ext xmlns:c16="http://schemas.microsoft.com/office/drawing/2014/chart" uri="{C3380CC4-5D6E-409C-BE32-E72D297353CC}">
              <c16:uniqueId val="{00000000-28A8-48E8-AE22-54172F8D0B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28A8-48E8-AE22-54172F8D0B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59.76</c:v>
                </c:pt>
                <c:pt idx="1">
                  <c:v>59.92</c:v>
                </c:pt>
                <c:pt idx="2">
                  <c:v>59.18</c:v>
                </c:pt>
                <c:pt idx="3">
                  <c:v>56.39</c:v>
                </c:pt>
                <c:pt idx="4">
                  <c:v>54.88</c:v>
                </c:pt>
              </c:numCache>
            </c:numRef>
          </c:val>
          <c:extLst>
            <c:ext xmlns:c16="http://schemas.microsoft.com/office/drawing/2014/chart" uri="{C3380CC4-5D6E-409C-BE32-E72D297353CC}">
              <c16:uniqueId val="{00000000-7E50-46F1-A7B0-98A271CEC0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7E50-46F1-A7B0-98A271CEC0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30.1</c:v>
                </c:pt>
                <c:pt idx="1">
                  <c:v>32.61</c:v>
                </c:pt>
                <c:pt idx="2">
                  <c:v>32.340000000000003</c:v>
                </c:pt>
                <c:pt idx="3">
                  <c:v>34.01</c:v>
                </c:pt>
                <c:pt idx="4">
                  <c:v>35.020000000000003</c:v>
                </c:pt>
              </c:numCache>
            </c:numRef>
          </c:val>
          <c:extLst>
            <c:ext xmlns:c16="http://schemas.microsoft.com/office/drawing/2014/chart" uri="{C3380CC4-5D6E-409C-BE32-E72D297353CC}">
              <c16:uniqueId val="{00000000-EA38-4B19-B831-AA1B7E5A2E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A38-4B19-B831-AA1B7E5A2E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E1-4308-8E0E-28E1D17D6B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1BE1-4308-8E0E-28E1D17D6B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624.42999999999995</c:v>
                </c:pt>
                <c:pt idx="1">
                  <c:v>624.94000000000005</c:v>
                </c:pt>
                <c:pt idx="2">
                  <c:v>534.03</c:v>
                </c:pt>
                <c:pt idx="3">
                  <c:v>421.53</c:v>
                </c:pt>
                <c:pt idx="4">
                  <c:v>483.83</c:v>
                </c:pt>
              </c:numCache>
            </c:numRef>
          </c:val>
          <c:extLst>
            <c:ext xmlns:c16="http://schemas.microsoft.com/office/drawing/2014/chart" uri="{C3380CC4-5D6E-409C-BE32-E72D297353CC}">
              <c16:uniqueId val="{00000000-821B-432F-9251-F47D563518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821B-432F-9251-F47D563518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106.18</c:v>
                </c:pt>
                <c:pt idx="1">
                  <c:v>115.48</c:v>
                </c:pt>
                <c:pt idx="2">
                  <c:v>131.44</c:v>
                </c:pt>
                <c:pt idx="3">
                  <c:v>164.65</c:v>
                </c:pt>
                <c:pt idx="4">
                  <c:v>167.64</c:v>
                </c:pt>
              </c:numCache>
            </c:numRef>
          </c:val>
          <c:extLst>
            <c:ext xmlns:c16="http://schemas.microsoft.com/office/drawing/2014/chart" uri="{C3380CC4-5D6E-409C-BE32-E72D297353CC}">
              <c16:uniqueId val="{00000000-C419-4CC8-B6BB-85BE06F521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419-4CC8-B6BB-85BE06F521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104.41</c:v>
                </c:pt>
                <c:pt idx="1">
                  <c:v>103.93</c:v>
                </c:pt>
                <c:pt idx="2">
                  <c:v>104.27</c:v>
                </c:pt>
                <c:pt idx="3">
                  <c:v>117.08</c:v>
                </c:pt>
                <c:pt idx="4">
                  <c:v>119.64</c:v>
                </c:pt>
              </c:numCache>
            </c:numRef>
          </c:val>
          <c:extLst>
            <c:ext xmlns:c16="http://schemas.microsoft.com/office/drawing/2014/chart" uri="{C3380CC4-5D6E-409C-BE32-E72D297353CC}">
              <c16:uniqueId val="{00000000-0BF9-4826-8AD6-4090F45DB8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0BF9-4826-8AD6-4090F45DB8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169.62</c:v>
                </c:pt>
                <c:pt idx="1">
                  <c:v>169.78</c:v>
                </c:pt>
                <c:pt idx="2">
                  <c:v>168.43</c:v>
                </c:pt>
                <c:pt idx="3">
                  <c:v>138.27000000000001</c:v>
                </c:pt>
                <c:pt idx="4">
                  <c:v>145</c:v>
                </c:pt>
              </c:numCache>
            </c:numRef>
          </c:val>
          <c:extLst>
            <c:ext xmlns:c16="http://schemas.microsoft.com/office/drawing/2014/chart" uri="{C3380CC4-5D6E-409C-BE32-E72D297353CC}">
              <c16:uniqueId val="{00000000-E3C7-4DF6-A80D-3B24DDF88C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E3C7-4DF6-A80D-3B24DDF88C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大阪府　高石市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57226</v>
      </c>
      <c r="AM8" s="69"/>
      <c r="AN8" s="69"/>
      <c r="AO8" s="69"/>
      <c r="AP8" s="69"/>
      <c r="AQ8" s="69"/>
      <c r="AR8" s="69"/>
      <c r="AS8" s="69"/>
      <c r="AT8" s="37">
        <f>データ!$S$6</f>
        <v>11.3</v>
      </c>
      <c r="AU8" s="38"/>
      <c r="AV8" s="38"/>
      <c r="AW8" s="38"/>
      <c r="AX8" s="38"/>
      <c r="AY8" s="38"/>
      <c r="AZ8" s="38"/>
      <c r="BA8" s="38"/>
      <c r="BB8" s="58">
        <f>データ!$T$6</f>
        <v>5064.25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67.73</v>
      </c>
      <c r="J10" s="38"/>
      <c r="K10" s="38"/>
      <c r="L10" s="38"/>
      <c r="M10" s="38"/>
      <c r="N10" s="38"/>
      <c r="O10" s="68"/>
      <c r="P10" s="58">
        <f>データ!$P$6</f>
        <v>100</v>
      </c>
      <c r="Q10" s="58"/>
      <c r="R10" s="58"/>
      <c r="S10" s="58"/>
      <c r="T10" s="58"/>
      <c r="U10" s="58"/>
      <c r="V10" s="58"/>
      <c r="W10" s="69">
        <f>データ!$Q$6</f>
        <v>2845</v>
      </c>
      <c r="X10" s="69"/>
      <c r="Y10" s="69"/>
      <c r="Z10" s="69"/>
      <c r="AA10" s="69"/>
      <c r="AB10" s="69"/>
      <c r="AC10" s="69"/>
      <c r="AD10" s="2"/>
      <c r="AE10" s="2"/>
      <c r="AF10" s="2"/>
      <c r="AG10" s="2"/>
      <c r="AH10" s="2"/>
      <c r="AI10" s="2"/>
      <c r="AJ10" s="2"/>
      <c r="AK10" s="2"/>
      <c r="AL10" s="69">
        <f>データ!$U$6</f>
        <v>57407</v>
      </c>
      <c r="AM10" s="69"/>
      <c r="AN10" s="69"/>
      <c r="AO10" s="69"/>
      <c r="AP10" s="69"/>
      <c r="AQ10" s="69"/>
      <c r="AR10" s="69"/>
      <c r="AS10" s="69"/>
      <c r="AT10" s="37">
        <f>データ!$V$6</f>
        <v>11.77</v>
      </c>
      <c r="AU10" s="38"/>
      <c r="AV10" s="38"/>
      <c r="AW10" s="38"/>
      <c r="AX10" s="38"/>
      <c r="AY10" s="38"/>
      <c r="AZ10" s="38"/>
      <c r="BA10" s="38"/>
      <c r="BB10" s="58">
        <f>データ!$W$6</f>
        <v>4877.3999999999996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VdSCqCsYLXVx6TkR6oN2xNTwR+pglLLX1iuUK7/dtJA0Omw4hYNL6JY9DX2mXXdrX5shSZNszWVmywopr+XDA==" saltValue="9skacn5yiU9qu7k14qLF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272256</v>
      </c>
      <c r="D6" s="20">
        <f t="shared" si="3"/>
        <v>46</v>
      </c>
      <c r="E6" s="20">
        <f t="shared" si="3"/>
        <v>1</v>
      </c>
      <c r="F6" s="20">
        <f t="shared" si="3"/>
        <v>0</v>
      </c>
      <c r="G6" s="20">
        <f t="shared" si="3"/>
        <v>1</v>
      </c>
      <c r="H6" s="20" t="str">
        <f t="shared" si="3"/>
        <v>大阪府　高石市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67.73</v>
      </c>
      <c r="P6" s="21">
        <f t="shared" si="3"/>
        <v>100</v>
      </c>
      <c r="Q6" s="21">
        <f t="shared" si="3"/>
        <v>2845</v>
      </c>
      <c r="R6" s="21">
        <f t="shared" si="3"/>
        <v>57226</v>
      </c>
      <c r="S6" s="21">
        <f t="shared" si="3"/>
        <v>11.3</v>
      </c>
      <c r="T6" s="21">
        <f t="shared" si="3"/>
        <v>5064.25</v>
      </c>
      <c r="U6" s="21">
        <f t="shared" si="3"/>
        <v>57407</v>
      </c>
      <c r="V6" s="21">
        <f t="shared" si="3"/>
        <v>11.77</v>
      </c>
      <c r="W6" s="21">
        <f t="shared" si="3"/>
        <v>4877.3999999999996</v>
      </c>
      <c r="X6" s="22">
        <f>IF(X7="",NA(),X7)</f>
        <v>110.58</v>
      </c>
      <c r="Y6" s="22">
        <f t="shared" ref="Y6:AG6" si="4">IF(Y7="",NA(),Y7)</f>
        <v>109.79</v>
      </c>
      <c r="Z6" s="22">
        <f t="shared" si="4"/>
        <v>110.15</v>
      </c>
      <c r="AA6" s="22">
        <f t="shared" si="4"/>
        <v>129.84</v>
      </c>
      <c r="AB6" s="22">
        <f t="shared" si="4"/>
        <v>125.73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624.42999999999995</v>
      </c>
      <c r="AU6" s="22">
        <f t="shared" ref="AU6:BC6" si="6">IF(AU7="",NA(),AU7)</f>
        <v>624.94000000000005</v>
      </c>
      <c r="AV6" s="22">
        <f t="shared" si="6"/>
        <v>534.03</v>
      </c>
      <c r="AW6" s="22">
        <f t="shared" si="6"/>
        <v>421.53</v>
      </c>
      <c r="AX6" s="22">
        <f t="shared" si="6"/>
        <v>483.83</v>
      </c>
      <c r="AY6" s="22">
        <f t="shared" si="6"/>
        <v>355.5</v>
      </c>
      <c r="AZ6" s="22">
        <f t="shared" si="6"/>
        <v>349.83</v>
      </c>
      <c r="BA6" s="22">
        <f t="shared" si="6"/>
        <v>360.86</v>
      </c>
      <c r="BB6" s="22">
        <f t="shared" si="6"/>
        <v>350.79</v>
      </c>
      <c r="BC6" s="22">
        <f t="shared" si="6"/>
        <v>354.57</v>
      </c>
      <c r="BD6" s="21" t="str">
        <f>IF(BD7="","",IF(BD7="-","【-】","【"&amp;SUBSTITUTE(TEXT(BD7,"#,##0.00"),"-","△")&amp;"】"))</f>
        <v>【261.51】</v>
      </c>
      <c r="BE6" s="22">
        <f>IF(BE7="",NA(),BE7)</f>
        <v>106.18</v>
      </c>
      <c r="BF6" s="22">
        <f t="shared" ref="BF6:BN6" si="7">IF(BF7="",NA(),BF7)</f>
        <v>115.48</v>
      </c>
      <c r="BG6" s="22">
        <f t="shared" si="7"/>
        <v>131.44</v>
      </c>
      <c r="BH6" s="22">
        <f t="shared" si="7"/>
        <v>164.65</v>
      </c>
      <c r="BI6" s="22">
        <f t="shared" si="7"/>
        <v>167.64</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104.41</v>
      </c>
      <c r="BQ6" s="22">
        <f t="shared" ref="BQ6:BY6" si="8">IF(BQ7="",NA(),BQ7)</f>
        <v>103.93</v>
      </c>
      <c r="BR6" s="22">
        <f t="shared" si="8"/>
        <v>104.27</v>
      </c>
      <c r="BS6" s="22">
        <f t="shared" si="8"/>
        <v>117.08</v>
      </c>
      <c r="BT6" s="22">
        <f t="shared" si="8"/>
        <v>119.64</v>
      </c>
      <c r="BU6" s="22">
        <f t="shared" si="8"/>
        <v>104.57</v>
      </c>
      <c r="BV6" s="22">
        <f t="shared" si="8"/>
        <v>103.54</v>
      </c>
      <c r="BW6" s="22">
        <f t="shared" si="8"/>
        <v>103.32</v>
      </c>
      <c r="BX6" s="22">
        <f t="shared" si="8"/>
        <v>100.85</v>
      </c>
      <c r="BY6" s="22">
        <f t="shared" si="8"/>
        <v>103.79</v>
      </c>
      <c r="BZ6" s="21" t="str">
        <f>IF(BZ7="","",IF(BZ7="-","【-】","【"&amp;SUBSTITUTE(TEXT(BZ7,"#,##0.00"),"-","△")&amp;"】"))</f>
        <v>【102.35】</v>
      </c>
      <c r="CA6" s="22">
        <f>IF(CA7="",NA(),CA7)</f>
        <v>169.62</v>
      </c>
      <c r="CB6" s="22">
        <f t="shared" ref="CB6:CJ6" si="9">IF(CB7="",NA(),CB7)</f>
        <v>169.78</v>
      </c>
      <c r="CC6" s="22">
        <f t="shared" si="9"/>
        <v>168.43</v>
      </c>
      <c r="CD6" s="22">
        <f t="shared" si="9"/>
        <v>138.27000000000001</v>
      </c>
      <c r="CE6" s="22">
        <f t="shared" si="9"/>
        <v>145</v>
      </c>
      <c r="CF6" s="22">
        <f t="shared" si="9"/>
        <v>165.47</v>
      </c>
      <c r="CG6" s="22">
        <f t="shared" si="9"/>
        <v>167.46</v>
      </c>
      <c r="CH6" s="22">
        <f t="shared" si="9"/>
        <v>168.56</v>
      </c>
      <c r="CI6" s="22">
        <f t="shared" si="9"/>
        <v>167.1</v>
      </c>
      <c r="CJ6" s="22">
        <f t="shared" si="9"/>
        <v>167.86</v>
      </c>
      <c r="CK6" s="21" t="str">
        <f>IF(CK7="","",IF(CK7="-","【-】","【"&amp;SUBSTITUTE(TEXT(CK7,"#,##0.00"),"-","△")&amp;"】"))</f>
        <v>【167.74】</v>
      </c>
      <c r="CL6" s="22">
        <f>IF(CL7="",NA(),CL7)</f>
        <v>50.8</v>
      </c>
      <c r="CM6" s="22">
        <f t="shared" ref="CM6:CU6" si="10">IF(CM7="",NA(),CM7)</f>
        <v>49.8</v>
      </c>
      <c r="CN6" s="22">
        <f t="shared" si="10"/>
        <v>49.48</v>
      </c>
      <c r="CO6" s="22">
        <f t="shared" si="10"/>
        <v>49.59</v>
      </c>
      <c r="CP6" s="22">
        <f t="shared" si="10"/>
        <v>47.42</v>
      </c>
      <c r="CQ6" s="22">
        <f t="shared" si="10"/>
        <v>59.74</v>
      </c>
      <c r="CR6" s="22">
        <f t="shared" si="10"/>
        <v>59.46</v>
      </c>
      <c r="CS6" s="22">
        <f t="shared" si="10"/>
        <v>59.51</v>
      </c>
      <c r="CT6" s="22">
        <f t="shared" si="10"/>
        <v>59.91</v>
      </c>
      <c r="CU6" s="22">
        <f t="shared" si="10"/>
        <v>59.4</v>
      </c>
      <c r="CV6" s="21" t="str">
        <f>IF(CV7="","",IF(CV7="-","【-】","【"&amp;SUBSTITUTE(TEXT(CV7,"#,##0.00"),"-","△")&amp;"】"))</f>
        <v>【60.29】</v>
      </c>
      <c r="CW6" s="22">
        <f>IF(CW7="",NA(),CW7)</f>
        <v>91.39</v>
      </c>
      <c r="CX6" s="22">
        <f t="shared" ref="CX6:DF6" si="11">IF(CX7="",NA(),CX7)</f>
        <v>92.34</v>
      </c>
      <c r="CY6" s="22">
        <f t="shared" si="11"/>
        <v>92.07</v>
      </c>
      <c r="CZ6" s="22">
        <f t="shared" si="11"/>
        <v>93.26</v>
      </c>
      <c r="DA6" s="22">
        <f t="shared" si="11"/>
        <v>96.2</v>
      </c>
      <c r="DB6" s="22">
        <f t="shared" si="11"/>
        <v>87.28</v>
      </c>
      <c r="DC6" s="22">
        <f t="shared" si="11"/>
        <v>87.41</v>
      </c>
      <c r="DD6" s="22">
        <f t="shared" si="11"/>
        <v>87.08</v>
      </c>
      <c r="DE6" s="22">
        <f t="shared" si="11"/>
        <v>87.26</v>
      </c>
      <c r="DF6" s="22">
        <f t="shared" si="11"/>
        <v>87.57</v>
      </c>
      <c r="DG6" s="21" t="str">
        <f>IF(DG7="","",IF(DG7="-","【-】","【"&amp;SUBSTITUTE(TEXT(DG7,"#,##0.00"),"-","△")&amp;"】"))</f>
        <v>【90.12】</v>
      </c>
      <c r="DH6" s="22">
        <f>IF(DH7="",NA(),DH7)</f>
        <v>59.76</v>
      </c>
      <c r="DI6" s="22">
        <f t="shared" ref="DI6:DQ6" si="12">IF(DI7="",NA(),DI7)</f>
        <v>59.92</v>
      </c>
      <c r="DJ6" s="22">
        <f t="shared" si="12"/>
        <v>59.18</v>
      </c>
      <c r="DK6" s="22">
        <f t="shared" si="12"/>
        <v>56.39</v>
      </c>
      <c r="DL6" s="22">
        <f t="shared" si="12"/>
        <v>54.88</v>
      </c>
      <c r="DM6" s="22">
        <f t="shared" si="12"/>
        <v>46.94</v>
      </c>
      <c r="DN6" s="22">
        <f t="shared" si="12"/>
        <v>47.62</v>
      </c>
      <c r="DO6" s="22">
        <f t="shared" si="12"/>
        <v>48.55</v>
      </c>
      <c r="DP6" s="22">
        <f t="shared" si="12"/>
        <v>49.2</v>
      </c>
      <c r="DQ6" s="22">
        <f t="shared" si="12"/>
        <v>50.01</v>
      </c>
      <c r="DR6" s="21" t="str">
        <f>IF(DR7="","",IF(DR7="-","【-】","【"&amp;SUBSTITUTE(TEXT(DR7,"#,##0.00"),"-","△")&amp;"】"))</f>
        <v>【50.88】</v>
      </c>
      <c r="DS6" s="22">
        <f>IF(DS7="",NA(),DS7)</f>
        <v>30.1</v>
      </c>
      <c r="DT6" s="22">
        <f t="shared" ref="DT6:EB6" si="13">IF(DT7="",NA(),DT7)</f>
        <v>32.61</v>
      </c>
      <c r="DU6" s="22">
        <f t="shared" si="13"/>
        <v>32.340000000000003</v>
      </c>
      <c r="DV6" s="22">
        <f t="shared" si="13"/>
        <v>34.01</v>
      </c>
      <c r="DW6" s="22">
        <f t="shared" si="13"/>
        <v>35.020000000000003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2.1</v>
      </c>
      <c r="EE6" s="22">
        <f t="shared" ref="EE6:EM6" si="14">IF(EE7="",NA(),EE7)</f>
        <v>2.0299999999999998</v>
      </c>
      <c r="EF6" s="22">
        <f t="shared" si="14"/>
        <v>2.91</v>
      </c>
      <c r="EG6" s="22">
        <f t="shared" si="14"/>
        <v>1.86</v>
      </c>
      <c r="EH6" s="22">
        <f t="shared" si="14"/>
        <v>1.82</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272256</v>
      </c>
      <c r="D7" s="24">
        <v>46</v>
      </c>
      <c r="E7" s="24">
        <v>1</v>
      </c>
      <c r="F7" s="24">
        <v>0</v>
      </c>
      <c r="G7" s="24">
        <v>1</v>
      </c>
      <c r="H7" s="24" t="s">
        <v>93</v>
      </c>
      <c r="I7" s="24" t="s">
        <v>94</v>
      </c>
      <c r="J7" s="24" t="s">
        <v>95</v>
      </c>
      <c r="K7" s="24" t="s">
        <v>96</v>
      </c>
      <c r="L7" s="24" t="s">
        <v>97</v>
      </c>
      <c r="M7" s="24" t="s">
        <v>98</v>
      </c>
      <c r="N7" s="25" t="s">
        <v>99</v>
      </c>
      <c r="O7" s="25">
        <v>67.73</v>
      </c>
      <c r="P7" s="25">
        <v>100</v>
      </c>
      <c r="Q7" s="25">
        <v>2845</v>
      </c>
      <c r="R7" s="25">
        <v>57226</v>
      </c>
      <c r="S7" s="25">
        <v>11.3</v>
      </c>
      <c r="T7" s="25">
        <v>5064.25</v>
      </c>
      <c r="U7" s="25">
        <v>57407</v>
      </c>
      <c r="V7" s="25">
        <v>11.77</v>
      </c>
      <c r="W7" s="25">
        <v>4877.3999999999996</v>
      </c>
      <c r="X7" s="25">
        <v>110.58</v>
      </c>
      <c r="Y7" s="25">
        <v>109.79</v>
      </c>
      <c r="Z7" s="25">
        <v>110.15</v>
      </c>
      <c r="AA7" s="25">
        <v>129.84</v>
      </c>
      <c r="AB7" s="25">
        <v>125.73</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624.42999999999995</v>
      </c>
      <c r="AU7" s="25">
        <v>624.94000000000005</v>
      </c>
      <c r="AV7" s="25">
        <v>534.03</v>
      </c>
      <c r="AW7" s="25">
        <v>421.53</v>
      </c>
      <c r="AX7" s="25">
        <v>483.83</v>
      </c>
      <c r="AY7" s="25">
        <v>355.5</v>
      </c>
      <c r="AZ7" s="25">
        <v>349.83</v>
      </c>
      <c r="BA7" s="25">
        <v>360.86</v>
      </c>
      <c r="BB7" s="25">
        <v>350.79</v>
      </c>
      <c r="BC7" s="25">
        <v>354.57</v>
      </c>
      <c r="BD7" s="25">
        <v>261.51</v>
      </c>
      <c r="BE7" s="25">
        <v>106.18</v>
      </c>
      <c r="BF7" s="25">
        <v>115.48</v>
      </c>
      <c r="BG7" s="25">
        <v>131.44</v>
      </c>
      <c r="BH7" s="25">
        <v>164.65</v>
      </c>
      <c r="BI7" s="25">
        <v>167.64</v>
      </c>
      <c r="BJ7" s="25">
        <v>312.58</v>
      </c>
      <c r="BK7" s="25">
        <v>314.87</v>
      </c>
      <c r="BL7" s="25">
        <v>309.27999999999997</v>
      </c>
      <c r="BM7" s="25">
        <v>322.92</v>
      </c>
      <c r="BN7" s="25">
        <v>303.45999999999998</v>
      </c>
      <c r="BO7" s="25">
        <v>265.16000000000003</v>
      </c>
      <c r="BP7" s="25">
        <v>104.41</v>
      </c>
      <c r="BQ7" s="25">
        <v>103.93</v>
      </c>
      <c r="BR7" s="25">
        <v>104.27</v>
      </c>
      <c r="BS7" s="25">
        <v>117.08</v>
      </c>
      <c r="BT7" s="25">
        <v>119.64</v>
      </c>
      <c r="BU7" s="25">
        <v>104.57</v>
      </c>
      <c r="BV7" s="25">
        <v>103.54</v>
      </c>
      <c r="BW7" s="25">
        <v>103.32</v>
      </c>
      <c r="BX7" s="25">
        <v>100.85</v>
      </c>
      <c r="BY7" s="25">
        <v>103.79</v>
      </c>
      <c r="BZ7" s="25">
        <v>102.35</v>
      </c>
      <c r="CA7" s="25">
        <v>169.62</v>
      </c>
      <c r="CB7" s="25">
        <v>169.78</v>
      </c>
      <c r="CC7" s="25">
        <v>168.43</v>
      </c>
      <c r="CD7" s="25">
        <v>138.27000000000001</v>
      </c>
      <c r="CE7" s="25">
        <v>145</v>
      </c>
      <c r="CF7" s="25">
        <v>165.47</v>
      </c>
      <c r="CG7" s="25">
        <v>167.46</v>
      </c>
      <c r="CH7" s="25">
        <v>168.56</v>
      </c>
      <c r="CI7" s="25">
        <v>167.1</v>
      </c>
      <c r="CJ7" s="25">
        <v>167.86</v>
      </c>
      <c r="CK7" s="25">
        <v>167.74</v>
      </c>
      <c r="CL7" s="25">
        <v>50.8</v>
      </c>
      <c r="CM7" s="25">
        <v>49.8</v>
      </c>
      <c r="CN7" s="25">
        <v>49.48</v>
      </c>
      <c r="CO7" s="25">
        <v>49.59</v>
      </c>
      <c r="CP7" s="25">
        <v>47.42</v>
      </c>
      <c r="CQ7" s="25">
        <v>59.74</v>
      </c>
      <c r="CR7" s="25">
        <v>59.46</v>
      </c>
      <c r="CS7" s="25">
        <v>59.51</v>
      </c>
      <c r="CT7" s="25">
        <v>59.91</v>
      </c>
      <c r="CU7" s="25">
        <v>59.4</v>
      </c>
      <c r="CV7" s="25">
        <v>60.29</v>
      </c>
      <c r="CW7" s="25">
        <v>91.39</v>
      </c>
      <c r="CX7" s="25">
        <v>92.34</v>
      </c>
      <c r="CY7" s="25">
        <v>92.07</v>
      </c>
      <c r="CZ7" s="25">
        <v>93.26</v>
      </c>
      <c r="DA7" s="25">
        <v>96.2</v>
      </c>
      <c r="DB7" s="25">
        <v>87.28</v>
      </c>
      <c r="DC7" s="25">
        <v>87.41</v>
      </c>
      <c r="DD7" s="25">
        <v>87.08</v>
      </c>
      <c r="DE7" s="25">
        <v>87.26</v>
      </c>
      <c r="DF7" s="25">
        <v>87.57</v>
      </c>
      <c r="DG7" s="25">
        <v>90.12</v>
      </c>
      <c r="DH7" s="25">
        <v>59.76</v>
      </c>
      <c r="DI7" s="25">
        <v>59.92</v>
      </c>
      <c r="DJ7" s="25">
        <v>59.18</v>
      </c>
      <c r="DK7" s="25">
        <v>56.39</v>
      </c>
      <c r="DL7" s="25">
        <v>54.88</v>
      </c>
      <c r="DM7" s="25">
        <v>46.94</v>
      </c>
      <c r="DN7" s="25">
        <v>47.62</v>
      </c>
      <c r="DO7" s="25">
        <v>48.55</v>
      </c>
      <c r="DP7" s="25">
        <v>49.2</v>
      </c>
      <c r="DQ7" s="25">
        <v>50.01</v>
      </c>
      <c r="DR7" s="25">
        <v>50.88</v>
      </c>
      <c r="DS7" s="25">
        <v>30.1</v>
      </c>
      <c r="DT7" s="25">
        <v>32.61</v>
      </c>
      <c r="DU7" s="25">
        <v>32.340000000000003</v>
      </c>
      <c r="DV7" s="25">
        <v>34.01</v>
      </c>
      <c r="DW7" s="25">
        <v>35.020000000000003</v>
      </c>
      <c r="DX7" s="25">
        <v>14.48</v>
      </c>
      <c r="DY7" s="25">
        <v>16.27</v>
      </c>
      <c r="DZ7" s="25">
        <v>17.11</v>
      </c>
      <c r="EA7" s="25">
        <v>18.329999999999998</v>
      </c>
      <c r="EB7" s="25">
        <v>20.27</v>
      </c>
      <c r="EC7" s="25">
        <v>22.3</v>
      </c>
      <c r="ED7" s="25">
        <v>2.1</v>
      </c>
      <c r="EE7" s="25">
        <v>2.0299999999999998</v>
      </c>
      <c r="EF7" s="25">
        <v>2.91</v>
      </c>
      <c r="EG7" s="25">
        <v>1.86</v>
      </c>
      <c r="EH7" s="25">
        <v>1.82</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2023-01-26T06:34:54Z</cp:lastPrinted>
  <dcterms:created xsi:type="dcterms:W3CDTF">2022-12-01T01:01:40Z</dcterms:created>
  <dcterms:modified xsi:type="dcterms:W3CDTF">2023-02-28T00:13:28Z</dcterms:modified>
  <cp:category/>
</cp:coreProperties>
</file>