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q+X7gUiPIbmWyQfMS7I2MnhbatwDpAvs4D/7d24GZqViAasb+C4qT9rnEaj0pADICYqQIab8xT1/qG/C629wXQ==" workbookSaltValue="VlW1AYuAw8BH9+Mv8MvQu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<sst xmlns="http://schemas.openxmlformats.org/spreadsheetml/2006/main" count="236" uniqueCount="118">
  <si>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</si>
  <si>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</si>
  <si>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</si>
  <si>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</si>
  <si>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</si>
  <si>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</si>
  <si>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</si>
  <si>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</si>
  <si>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</si>
  <si>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</si>
  <si>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</si>
  <si>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</si>
  <si>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</si>
  <si>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</si>
  <si>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</si>
  <si>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</si>
  <si>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</si>
  <si>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</si>
  <si>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</si>
  <si>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</si>
  <si>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</si>
  <si>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</si>
  <si>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</si>
  <si>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</si>
  <si>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</si>
  <si>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</si>
  <si>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</si>
  <si>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</si>
  <si>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</si>
  <si>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</si>
  <si>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</si>
  <si>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</si>
  <si>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</si>
  <si>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</si>
  <si>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</si>
  <si>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</si>
  <si>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</si>
  <si>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</si>
  <si>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</si>
  <si>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</si>
  <si>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</si>
  <si>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</si>
  <si>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</si>
  <si>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</si>
  <si>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</si>
  <si>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</si>
  <si>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</si>
  <si>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</si>
  <si>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</si>
  <si>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</si>
  <si>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</si>
  <si>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</si>
  <si>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</si>
  <si>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</si>
  <si>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</si>
  <si>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</si>
  <si>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</si>
  <si>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</si>
  <si>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</si>
  <si>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</si>
  <si>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</si>
  <si>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</si>
  <si>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</si>
  <si>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</si>
  <si>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</si>
  <si>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</si>
  <si>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</si>
  <si>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</si>
  <si>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</si>
  <si>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</si>
  <si>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</si>
  <si>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</si>
  <si>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</si>
  <si>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</si>
  <si>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</si>
  <si>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</si>
  <si>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</si>
  <si>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</si>
  <si>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</si>
  <si>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</si>
  <si>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</si>
  <si>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</si>
  <si>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</si>
  <si>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</si>
  <si>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</si>
  <si>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</si>
  <si>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</si>
  <si>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</si>
  <si>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</si>
  <si>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</si>
  <si>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</si>
  <si>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</si>
  <si>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</si>
  <si>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</si>
  <si>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</si>
  <si>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</si>
  <si>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門真市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</si>
  <si>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</si>
  <si>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</si>
  <si>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</si>
  <si>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</si>
  <si>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</si>
  <si>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</si>
  <si>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</si>
  <si>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</si>
  <si>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</si>
  <si>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</si>
  <si>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</si>
  <si>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</si>
  <si>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</si>
  <si>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</si>
  <si>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</si>
  <si>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</si>
  <si>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</si>
  <si>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</si>
  <si>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t xml:space="preserve">①経常収支比率は令和3年1月の下水道使用料の増額改定の影響により令和2年度より改善され、類似団体と比較しても高い水準となった。
</t>
    </r>
    <r>
      <rPr>
        <sz val="11"/>
        <rFont val="ＭＳ ゴシック"/>
        <family val="3"/>
        <charset val="128"/>
      </rPr>
      <t>②累積欠損金比率は0％と、累積欠損金は発生していないことがわかる。
③流動比率は、下水道整備事業への投資費用に対する企業債残高の増加により、翌年度償還額の流動負債が増加していることから、類似団体平均値よりも低い水準である。
④企業債残高対事業規模比率は、類似団体平均値と比較しても高い水準であり、使用料収入に対し企業債残高が多く、建設投資のための財源として企業債への依存度が高いことがわかる。
⑤経費回収率は令和3年1月の下水道使用料の増額改定の影響により100％を超え、経費回収率の改善が図れた。</t>
    </r>
    <r>
      <rPr>
        <sz val="11"/>
        <color rgb="FFFF0000"/>
        <rFont val="ＭＳ ゴシック"/>
        <family val="3"/>
        <charset val="128"/>
      </rPr>
      <t xml:space="preserve">
</t>
    </r>
    <r>
      <rPr>
        <sz val="11"/>
        <rFont val="ＭＳ ゴシック"/>
        <family val="3"/>
        <charset val="128"/>
      </rPr>
      <t>⑥の汚水処理原価は、類似団体平均値と比較しても高い水準であり、汚水処理費用の増加により高くなっている。</t>
    </r>
    <r>
      <rPr>
        <sz val="11"/>
        <color rgb="FFFF0000"/>
        <rFont val="ＭＳ ゴシック"/>
        <family val="3"/>
        <charset val="128"/>
      </rPr>
      <t xml:space="preserve">
</t>
    </r>
    <r>
      <rPr>
        <sz val="11"/>
        <rFont val="ＭＳ ゴシック"/>
        <family val="3"/>
        <charset val="128"/>
      </rPr>
      <t xml:space="preserve">⑦施設利用率は、公共下水道の処理施設を保有していないため、数値の計上はしていない。
⑧水洗化率は、類似団体平均値と比較してやや高い水準となっており、公共下水道の整備による収益の確保ができていることがわかる。
</t>
    </r>
    <r>
      <rPr>
        <sz val="11"/>
        <color rgb="FFFF0000"/>
        <rFont val="ＭＳ ゴシック"/>
        <family val="3"/>
        <charset val="128"/>
      </rPr>
      <t xml:space="preserve">
</t>
    </r>
    <rPh sb="8" eb="10">
      <t>レイワ</t>
    </rPh>
    <rPh sb="11" eb="12">
      <t>ネン</t>
    </rPh>
    <rPh sb="13" eb="14">
      <t>ガツ</t>
    </rPh>
    <rPh sb="15" eb="18">
      <t>ゲスイドウ</t>
    </rPh>
    <rPh sb="18" eb="21">
      <t>シヨウリョウ</t>
    </rPh>
    <rPh sb="22" eb="24">
      <t>ゾウガク</t>
    </rPh>
    <rPh sb="24" eb="26">
      <t>カイテイ</t>
    </rPh>
    <rPh sb="27" eb="29">
      <t>エイキョウ</t>
    </rPh>
    <rPh sb="32" eb="34">
      <t>レイワ</t>
    </rPh>
    <rPh sb="35" eb="37">
      <t>ネンド</t>
    </rPh>
    <rPh sb="39" eb="41">
      <t>カイゼン</t>
    </rPh>
    <rPh sb="268" eb="270">
      <t>レイワ</t>
    </rPh>
    <rPh sb="271" eb="272">
      <t>ネン</t>
    </rPh>
    <rPh sb="273" eb="274">
      <t>ガツ</t>
    </rPh>
    <rPh sb="275" eb="278">
      <t>ゲスイドウ</t>
    </rPh>
    <rPh sb="278" eb="281">
      <t>シヨウリョウ</t>
    </rPh>
    <rPh sb="282" eb="284">
      <t>ゾウガク</t>
    </rPh>
    <rPh sb="284" eb="286">
      <t>カイテイ</t>
    </rPh>
    <rPh sb="287" eb="289">
      <t>エイキョウ</t>
    </rPh>
    <rPh sb="297" eb="298">
      <t>コ</t>
    </rPh>
    <rPh sb="300" eb="302">
      <t>ケイヒ</t>
    </rPh>
    <rPh sb="302" eb="304">
      <t>カイシュウ</t>
    </rPh>
    <rPh sb="304" eb="305">
      <t>リツ</t>
    </rPh>
    <rPh sb="306" eb="308">
      <t>カイゼン</t>
    </rPh>
    <rPh sb="309" eb="310">
      <t>ハカ</t>
    </rPh>
    <phoneticPr fontId="4"/>
  </si>
  <si>
    <t xml:space="preserve">経営状況は、下水道使用料の増額改定の影響により、経費回収率が100％を上回り、下水道使用料の適正化が図れた。
しかしながら、流動比率は、類似団体平均値より低く、また汚水処理原価は、類似団体平均値より高く、今後も経費削減等に努めていかなければならない。
今後、将来にわたり安定的に必要な住民サービスの提供を維持するため、門真市下水道総合地震対策計画に基づく防災対策・減災対策及びストックマネジメント計画に基づく計画的な点検・調査及び改築更新を実施することも必要となる。
そのため門真市公共下水道事業経営戦略に基づき、引き続き業務の効率化及び、経営基盤の強化を図る。
</t>
    <rPh sb="6" eb="9">
      <t>ゲスイドウ</t>
    </rPh>
    <rPh sb="9" eb="12">
      <t>シヨウリョウ</t>
    </rPh>
    <rPh sb="13" eb="15">
      <t>ゾウガク</t>
    </rPh>
    <rPh sb="15" eb="17">
      <t>カイテイ</t>
    </rPh>
    <rPh sb="18" eb="20">
      <t>エイキョウ</t>
    </rPh>
    <rPh sb="35" eb="37">
      <t>ウワマワ</t>
    </rPh>
    <rPh sb="39" eb="42">
      <t>ゲスイドウ</t>
    </rPh>
    <rPh sb="42" eb="45">
      <t>シヨウリョウ</t>
    </rPh>
    <rPh sb="46" eb="49">
      <t>テキセイカ</t>
    </rPh>
    <rPh sb="50" eb="51">
      <t>ハカ</t>
    </rPh>
    <rPh sb="62" eb="64">
      <t>リュウドウ</t>
    </rPh>
    <rPh sb="64" eb="66">
      <t>ヒリツ</t>
    </rPh>
    <rPh sb="68" eb="70">
      <t>ルイジ</t>
    </rPh>
    <rPh sb="70" eb="72">
      <t>ダンタイ</t>
    </rPh>
    <rPh sb="72" eb="75">
      <t>ヘイキンチ</t>
    </rPh>
    <rPh sb="77" eb="78">
      <t>ヒク</t>
    </rPh>
    <rPh sb="82" eb="84">
      <t>オスイ</t>
    </rPh>
    <rPh sb="84" eb="86">
      <t>ショリ</t>
    </rPh>
    <rPh sb="86" eb="88">
      <t>ゲンカ</t>
    </rPh>
    <rPh sb="90" eb="92">
      <t>ルイジ</t>
    </rPh>
    <rPh sb="92" eb="94">
      <t>ダンタイ</t>
    </rPh>
    <rPh sb="94" eb="97">
      <t>ヘイキンチ</t>
    </rPh>
    <rPh sb="99" eb="100">
      <t>タカ</t>
    </rPh>
    <rPh sb="102" eb="104">
      <t>コンゴ</t>
    </rPh>
    <rPh sb="105" eb="107">
      <t>ケイヒ</t>
    </rPh>
    <rPh sb="107" eb="109">
      <t>サクゲン</t>
    </rPh>
    <rPh sb="109" eb="110">
      <t>ナド</t>
    </rPh>
    <rPh sb="111" eb="112">
      <t>ツト</t>
    </rPh>
    <rPh sb="126" eb="128">
      <t>コンゴ</t>
    </rPh>
    <phoneticPr fontId="4"/>
  </si>
  <si>
    <t xml:space="preserve">①有形固定資産減価償却率は、類似団体平均値と比較して高い水準にある。
②管渠老朽化率は、類似団体平均値より低い水準であるが、事業開始から52年を経過し、今度は管渠老朽化率の上昇が見込まれる。
老朽化対策としては、ストックマネジメント計画に基づき、令和2年度から令和6年度において、公共下水道施設巡視・点検・調査業務を実施しており、今後、令和5年度において修繕・改築計画策定のうえ、令和6年度以降順次修繕・改築を実施する予定である。
現時点では、腐食の恐れが高い管渠についても定期的に清掃等を行うなど、適正な維持管理を実施している。
</t>
    <rPh sb="36" eb="38">
      <t>カンキョ</t>
    </rPh>
    <rPh sb="38" eb="41">
      <t>ロウキュウカ</t>
    </rPh>
    <rPh sb="41" eb="42">
      <t>リツ</t>
    </rPh>
    <rPh sb="44" eb="46">
      <t>ルイジ</t>
    </rPh>
    <rPh sb="46" eb="48">
      <t>ダンタイ</t>
    </rPh>
    <rPh sb="48" eb="51">
      <t>ヘイキンチ</t>
    </rPh>
    <rPh sb="53" eb="54">
      <t>ヒク</t>
    </rPh>
    <rPh sb="55" eb="57">
      <t>スイジュン</t>
    </rPh>
    <rPh sb="62" eb="64">
      <t>ジギョウ</t>
    </rPh>
    <rPh sb="64" eb="66">
      <t>カイシ</t>
    </rPh>
    <rPh sb="70" eb="71">
      <t>ネン</t>
    </rPh>
    <rPh sb="72" eb="74">
      <t>ケイカ</t>
    </rPh>
    <rPh sb="76" eb="78">
      <t>コンド</t>
    </rPh>
    <rPh sb="79" eb="81">
      <t>カンキョ</t>
    </rPh>
    <rPh sb="81" eb="84">
      <t>ロウキュウカ</t>
    </rPh>
    <rPh sb="84" eb="85">
      <t>リツ</t>
    </rPh>
    <rPh sb="86" eb="88">
      <t>ジョウショウ</t>
    </rPh>
    <rPh sb="89" eb="91">
      <t>ミコ</t>
    </rPh>
    <rPh sb="190" eb="192">
      <t>レイワ</t>
    </rPh>
    <rPh sb="193" eb="195">
      <t>ネンド</t>
    </rPh>
    <rPh sb="195" eb="197">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</si>
</sst>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3C-4698-B465-4F605D4852D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0.16</c:v>
                </c:pt>
                <c:pt idx="2">
                  <c:v>0.16</c:v>
                </c:pt>
                <c:pt idx="3">
                  <c:v>0.14000000000000001</c:v>
                </c:pt>
                <c:pt idx="4">
                  <c:v>0.15</c:v>
                </c:pt>
              </c:numCache>
            </c:numRef>
          </c:val>
          <c:smooth val="0"/>
          <c:extLst>
            <c:ext xmlns:c16="http://schemas.microsoft.com/office/drawing/2014/chart" uri="{C3380CC4-5D6E-409C-BE32-E72D297353CC}">
              <c16:uniqueId val="{00000001-483C-4698-B465-4F605D4852D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ED-47C9-A33C-68CE9849609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64.650000000000006</c:v>
                </c:pt>
                <c:pt idx="1">
                  <c:v>62.96</c:v>
                </c:pt>
                <c:pt idx="2">
                  <c:v>62.97</c:v>
                </c:pt>
                <c:pt idx="3">
                  <c:v>64.930000000000007</c:v>
                </c:pt>
                <c:pt idx="4">
                  <c:v>65.680000000000007</c:v>
                </c:pt>
              </c:numCache>
            </c:numRef>
          </c:val>
          <c:smooth val="0"/>
          <c:extLst>
            <c:ext xmlns:c16="http://schemas.microsoft.com/office/drawing/2014/chart" uri="{C3380CC4-5D6E-409C-BE32-E72D297353CC}">
              <c16:uniqueId val="{00000001-88ED-47C9-A33C-68CE9849609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99.44</c:v>
                </c:pt>
                <c:pt idx="1">
                  <c:v>99.54</c:v>
                </c:pt>
                <c:pt idx="2">
                  <c:v>99.55</c:v>
                </c:pt>
                <c:pt idx="3">
                  <c:v>99.6</c:v>
                </c:pt>
                <c:pt idx="4">
                  <c:v>99.56</c:v>
                </c:pt>
              </c:numCache>
            </c:numRef>
          </c:val>
          <c:extLst>
            <c:ext xmlns:c16="http://schemas.microsoft.com/office/drawing/2014/chart" uri="{C3380CC4-5D6E-409C-BE32-E72D297353CC}">
              <c16:uniqueId val="{00000000-92CB-4C46-AFEC-BED9E493437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97.4</c:v>
                </c:pt>
                <c:pt idx="1">
                  <c:v>96.96</c:v>
                </c:pt>
                <c:pt idx="2">
                  <c:v>96.97</c:v>
                </c:pt>
                <c:pt idx="3">
                  <c:v>97.7</c:v>
                </c:pt>
                <c:pt idx="4">
                  <c:v>97.59</c:v>
                </c:pt>
              </c:numCache>
            </c:numRef>
          </c:val>
          <c:smooth val="0"/>
          <c:extLst>
            <c:ext xmlns:c16="http://schemas.microsoft.com/office/drawing/2014/chart" uri="{C3380CC4-5D6E-409C-BE32-E72D297353CC}">
              <c16:uniqueId val="{00000001-92CB-4C46-AFEC-BED9E493437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104.98</c:v>
                </c:pt>
                <c:pt idx="1">
                  <c:v>105.77</c:v>
                </c:pt>
                <c:pt idx="2">
                  <c:v>102.23</c:v>
                </c:pt>
                <c:pt idx="3">
                  <c:v>103.49</c:v>
                </c:pt>
                <c:pt idx="4">
                  <c:v>113.88</c:v>
                </c:pt>
              </c:numCache>
            </c:numRef>
          </c:val>
          <c:extLst>
            <c:ext xmlns:c16="http://schemas.microsoft.com/office/drawing/2014/chart" uri="{C3380CC4-5D6E-409C-BE32-E72D297353CC}">
              <c16:uniqueId val="{00000000-0D6B-45B9-BC5A-8E0E713CDD2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111.25</c:v>
                </c:pt>
                <c:pt idx="1">
                  <c:v>108.87</c:v>
                </c:pt>
                <c:pt idx="2">
                  <c:v>109</c:v>
                </c:pt>
                <c:pt idx="3">
                  <c:v>107.09</c:v>
                </c:pt>
                <c:pt idx="4">
                  <c:v>107.96</c:v>
                </c:pt>
              </c:numCache>
            </c:numRef>
          </c:val>
          <c:smooth val="0"/>
          <c:extLst>
            <c:ext xmlns:c16="http://schemas.microsoft.com/office/drawing/2014/chart" uri="{C3380CC4-5D6E-409C-BE32-E72D297353CC}">
              <c16:uniqueId val="{00000001-0D6B-45B9-BC5A-8E0E713CDD2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36.409999999999997</c:v>
                </c:pt>
                <c:pt idx="1">
                  <c:v>37.29</c:v>
                </c:pt>
                <c:pt idx="2">
                  <c:v>38.630000000000003</c:v>
                </c:pt>
                <c:pt idx="3">
                  <c:v>39.51</c:v>
                </c:pt>
                <c:pt idx="4">
                  <c:v>40.9</c:v>
                </c:pt>
              </c:numCache>
            </c:numRef>
          </c:val>
          <c:extLst>
            <c:ext xmlns:c16="http://schemas.microsoft.com/office/drawing/2014/chart" uri="{C3380CC4-5D6E-409C-BE32-E72D297353CC}">
              <c16:uniqueId val="{00000000-BC0B-4BAB-A474-2465E7B7AF3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28.35</c:v>
                </c:pt>
                <c:pt idx="1">
                  <c:v>25.13</c:v>
                </c:pt>
                <c:pt idx="2">
                  <c:v>24.54</c:v>
                </c:pt>
                <c:pt idx="3">
                  <c:v>23.38</c:v>
                </c:pt>
                <c:pt idx="4">
                  <c:v>24.59</c:v>
                </c:pt>
              </c:numCache>
            </c:numRef>
          </c:val>
          <c:smooth val="0"/>
          <c:extLst>
            <c:ext xmlns:c16="http://schemas.microsoft.com/office/drawing/2014/chart" uri="{C3380CC4-5D6E-409C-BE32-E72D297353CC}">
              <c16:uniqueId val="{00000001-BC0B-4BAB-A474-2465E7B7AF3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
                  <c:v>0</c:v>
                </c:pt>
                <c:pt idx="1">
                  <c:v>0.26</c:v>
                </c:pt>
                <c:pt idx="2">
                  <c:v>2.62</c:v>
                </c:pt>
                <c:pt idx="3">
                  <c:v>5.88</c:v>
                </c:pt>
                <c:pt idx="4">
                  <c:v>8.0500000000000007</c:v>
                </c:pt>
              </c:numCache>
            </c:numRef>
          </c:val>
          <c:extLst>
            <c:ext xmlns:c16="http://schemas.microsoft.com/office/drawing/2014/chart" uri="{C3380CC4-5D6E-409C-BE32-E72D297353CC}">
              <c16:uniqueId val="{00000000-4207-4921-B6A9-7F4E45A8D34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6.7</c:v>
                </c:pt>
                <c:pt idx="1">
                  <c:v>6.4</c:v>
                </c:pt>
                <c:pt idx="2">
                  <c:v>7.66</c:v>
                </c:pt>
                <c:pt idx="3">
                  <c:v>8.1999999999999993</c:v>
                </c:pt>
                <c:pt idx="4">
                  <c:v>9.43</c:v>
                </c:pt>
              </c:numCache>
            </c:numRef>
          </c:val>
          <c:smooth val="0"/>
          <c:extLst>
            <c:ext xmlns:c16="http://schemas.microsoft.com/office/drawing/2014/chart" uri="{C3380CC4-5D6E-409C-BE32-E72D297353CC}">
              <c16:uniqueId val="{00000001-4207-4921-B6A9-7F4E45A8D34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37-4F5D-9BE7-DB00183A0CD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0.39</c:v>
                </c:pt>
                <c:pt idx="2">
                  <c:v>0.28000000000000003</c:v>
                </c:pt>
                <c:pt idx="3">
                  <c:v>0.59</c:v>
                </c:pt>
                <c:pt idx="4">
                  <c:v>0.68</c:v>
                </c:pt>
              </c:numCache>
            </c:numRef>
          </c:val>
          <c:smooth val="0"/>
          <c:extLst>
            <c:ext xmlns:c16="http://schemas.microsoft.com/office/drawing/2014/chart" uri="{C3380CC4-5D6E-409C-BE32-E72D297353CC}">
              <c16:uniqueId val="{00000001-9637-4F5D-9BE7-DB00183A0CD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43.47</c:v>
                </c:pt>
                <c:pt idx="1">
                  <c:v>45.87</c:v>
                </c:pt>
                <c:pt idx="2">
                  <c:v>25.08</c:v>
                </c:pt>
                <c:pt idx="3">
                  <c:v>18.36</c:v>
                </c:pt>
                <c:pt idx="4">
                  <c:v>22.4</c:v>
                </c:pt>
              </c:numCache>
            </c:numRef>
          </c:val>
          <c:extLst>
            <c:ext xmlns:c16="http://schemas.microsoft.com/office/drawing/2014/chart" uri="{C3380CC4-5D6E-409C-BE32-E72D297353CC}">
              <c16:uniqueId val="{00000000-64F6-4ECB-A421-0C13EBEE943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75.02</c:v>
                </c:pt>
                <c:pt idx="1">
                  <c:v>73.55</c:v>
                </c:pt>
                <c:pt idx="2">
                  <c:v>71.19</c:v>
                </c:pt>
                <c:pt idx="3">
                  <c:v>77.72</c:v>
                </c:pt>
                <c:pt idx="4">
                  <c:v>86.61</c:v>
                </c:pt>
              </c:numCache>
            </c:numRef>
          </c:val>
          <c:smooth val="0"/>
          <c:extLst>
            <c:ext xmlns:c16="http://schemas.microsoft.com/office/drawing/2014/chart" uri="{C3380CC4-5D6E-409C-BE32-E72D297353CC}">
              <c16:uniqueId val="{00000001-64F6-4ECB-A421-0C13EBEE943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906.58</c:v>
                </c:pt>
                <c:pt idx="1">
                  <c:v>936.01</c:v>
                </c:pt>
                <c:pt idx="2">
                  <c:v>917.43</c:v>
                </c:pt>
                <c:pt idx="3">
                  <c:v>879.11</c:v>
                </c:pt>
                <c:pt idx="4">
                  <c:v>686.83</c:v>
                </c:pt>
              </c:numCache>
            </c:numRef>
          </c:val>
          <c:extLst>
            <c:ext xmlns:c16="http://schemas.microsoft.com/office/drawing/2014/chart" uri="{C3380CC4-5D6E-409C-BE32-E72D297353CC}">
              <c16:uniqueId val="{00000000-7701-4D71-A449-D9011203587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573.73</c:v>
                </c:pt>
                <c:pt idx="1">
                  <c:v>514.27</c:v>
                </c:pt>
                <c:pt idx="2">
                  <c:v>517.34</c:v>
                </c:pt>
                <c:pt idx="3">
                  <c:v>485.6</c:v>
                </c:pt>
                <c:pt idx="4">
                  <c:v>463.93</c:v>
                </c:pt>
              </c:numCache>
            </c:numRef>
          </c:val>
          <c:smooth val="0"/>
          <c:extLst>
            <c:ext xmlns:c16="http://schemas.microsoft.com/office/drawing/2014/chart" uri="{C3380CC4-5D6E-409C-BE32-E72D297353CC}">
              <c16:uniqueId val="{00000001-7701-4D71-A449-D9011203587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90.85</c:v>
                </c:pt>
                <c:pt idx="1">
                  <c:v>92.66</c:v>
                </c:pt>
                <c:pt idx="2">
                  <c:v>84.53</c:v>
                </c:pt>
                <c:pt idx="3">
                  <c:v>86.97</c:v>
                </c:pt>
                <c:pt idx="4">
                  <c:v>111.78</c:v>
                </c:pt>
              </c:numCache>
            </c:numRef>
          </c:val>
          <c:extLst>
            <c:ext xmlns:c16="http://schemas.microsoft.com/office/drawing/2014/chart" uri="{C3380CC4-5D6E-409C-BE32-E72D297353CC}">
              <c16:uniqueId val="{00000000-D7A0-4234-B56A-BA19DE6D667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100.74</c:v>
                </c:pt>
                <c:pt idx="1">
                  <c:v>100.34</c:v>
                </c:pt>
                <c:pt idx="2">
                  <c:v>99.89</c:v>
                </c:pt>
                <c:pt idx="3">
                  <c:v>99.95</c:v>
                </c:pt>
                <c:pt idx="4">
                  <c:v>103.4</c:v>
                </c:pt>
              </c:numCache>
            </c:numRef>
          </c:val>
          <c:smooth val="0"/>
          <c:extLst>
            <c:ext xmlns:c16="http://schemas.microsoft.com/office/drawing/2014/chart" uri="{C3380CC4-5D6E-409C-BE32-E72D297353CC}">
              <c16:uniqueId val="{00000001-D7A0-4234-B56A-BA19DE6D667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114.56</c:v>
                </c:pt>
                <c:pt idx="1">
                  <c:v>111.79</c:v>
                </c:pt>
                <c:pt idx="2">
                  <c:v>121.39</c:v>
                </c:pt>
                <c:pt idx="3">
                  <c:v>122.03</c:v>
                </c:pt>
                <c:pt idx="4">
                  <c:v>121.68</c:v>
                </c:pt>
              </c:numCache>
            </c:numRef>
          </c:val>
          <c:extLst>
            <c:ext xmlns:c16="http://schemas.microsoft.com/office/drawing/2014/chart" uri="{C3380CC4-5D6E-409C-BE32-E72D297353CC}">
              <c16:uniqueId val="{00000000-2209-4882-ACB6-4B3BF467A43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112.75</c:v>
                </c:pt>
                <c:pt idx="1">
                  <c:v>113.49</c:v>
                </c:pt>
                <c:pt idx="2">
                  <c:v>112.4</c:v>
                </c:pt>
                <c:pt idx="3">
                  <c:v>110.21</c:v>
                </c:pt>
                <c:pt idx="4">
                  <c:v>110.26</c:v>
                </c:pt>
              </c:numCache>
            </c:numRef>
          </c:val>
          <c:smooth val="0"/>
          <c:extLst>
            <c:ext xmlns:c16="http://schemas.microsoft.com/office/drawing/2014/chart" uri="{C3380CC4-5D6E-409C-BE32-E72D297353CC}">
              <c16:uniqueId val="{00000001-2209-4882-ACB6-4B3BF467A43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大阪府　門真市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Aa</v>
      </c>
      <c r="X8" s="40"/>
      <c r="Y8" s="40"/>
      <c r="Z8" s="40"/>
      <c r="AA8" s="40"/>
      <c r="AB8" s="40"/>
      <c r="AC8" s="40"/>
      <c r="AD8" s="41" t="str">
        <f>データ!$M$6</f>
        <v>非設置</v>
      </c>
      <c r="AE8" s="41"/>
      <c r="AF8" s="41"/>
      <c r="AG8" s="41"/>
      <c r="AH8" s="41"/>
      <c r="AI8" s="41"/>
      <c r="AJ8" s="41"/>
      <c r="AK8" s="3"/>
      <c r="AL8" s="42">
        <f>データ!S6</f>
        <v>119161</v>
      </c>
      <c r="AM8" s="42"/>
      <c r="AN8" s="42"/>
      <c r="AO8" s="42"/>
      <c r="AP8" s="42"/>
      <c r="AQ8" s="42"/>
      <c r="AR8" s="42"/>
      <c r="AS8" s="42"/>
      <c r="AT8" s="35">
        <f>データ!T6</f>
        <v>12.3</v>
      </c>
      <c r="AU8" s="35"/>
      <c r="AV8" s="35"/>
      <c r="AW8" s="35"/>
      <c r="AX8" s="35"/>
      <c r="AY8" s="35"/>
      <c r="AZ8" s="35"/>
      <c r="BA8" s="35"/>
      <c r="BB8" s="35">
        <f>データ!U6</f>
        <v>9687.89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39.29</v>
      </c>
      <c r="J10" s="35"/>
      <c r="K10" s="35"/>
      <c r="L10" s="35"/>
      <c r="M10" s="35"/>
      <c r="N10" s="35"/>
      <c r="O10" s="35"/>
      <c r="P10" s="35">
        <f>データ!P6</f>
        <v>96.86</v>
      </c>
      <c r="Q10" s="35"/>
      <c r="R10" s="35"/>
      <c r="S10" s="35"/>
      <c r="T10" s="35"/>
      <c r="U10" s="35"/>
      <c r="V10" s="35"/>
      <c r="W10" s="35">
        <f>データ!Q6</f>
        <v>65.099999999999994</v>
      </c>
      <c r="X10" s="35"/>
      <c r="Y10" s="35"/>
      <c r="Z10" s="35"/>
      <c r="AA10" s="35"/>
      <c r="AB10" s="35"/>
      <c r="AC10" s="35"/>
      <c r="AD10" s="42">
        <f>データ!R6</f>
        <v>2420</v>
      </c>
      <c r="AE10" s="42"/>
      <c r="AF10" s="42"/>
      <c r="AG10" s="42"/>
      <c r="AH10" s="42"/>
      <c r="AI10" s="42"/>
      <c r="AJ10" s="42"/>
      <c r="AK10" s="2"/>
      <c r="AL10" s="42">
        <f>データ!V6</f>
        <v>115015</v>
      </c>
      <c r="AM10" s="42"/>
      <c r="AN10" s="42"/>
      <c r="AO10" s="42"/>
      <c r="AP10" s="42"/>
      <c r="AQ10" s="42"/>
      <c r="AR10" s="42"/>
      <c r="AS10" s="42"/>
      <c r="AT10" s="35">
        <f>データ!W6</f>
        <v>10.130000000000001</v>
      </c>
      <c r="AU10" s="35"/>
      <c r="AV10" s="35"/>
      <c r="AW10" s="35"/>
      <c r="AX10" s="35"/>
      <c r="AY10" s="35"/>
      <c r="AZ10" s="35"/>
      <c r="BA10" s="35"/>
      <c r="BB10" s="35">
        <f>データ!X6</f>
        <v>11353.9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117</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116</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QYaWtOgWaovlzW8v6tQo+Ny0LzDeCXVlu7BtorKrNR6sL/8jTZBUw/83dbmKSTSCHys03Y2f+LTPT8Z87hdnBw==" saltValue="MPJeKcOce1NYKVoBuJuS9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272230</v>
      </c>
      <c r="D6" s="19">
        <f t="shared" si="3"/>
        <v>46</v>
      </c>
      <c r="E6" s="19">
        <f t="shared" si="3"/>
        <v>17</v>
      </c>
      <c r="F6" s="19">
        <f t="shared" si="3"/>
        <v>1</v>
      </c>
      <c r="G6" s="19">
        <f t="shared" si="3"/>
        <v>0</v>
      </c>
      <c r="H6" s="19" t="str">
        <f t="shared" si="3"/>
        <v>大阪府　門真市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39.29</v>
      </c>
      <c r="P6" s="20">
        <f t="shared" si="3"/>
        <v>96.86</v>
      </c>
      <c r="Q6" s="20">
        <f t="shared" si="3"/>
        <v>65.099999999999994</v>
      </c>
      <c r="R6" s="20">
        <f t="shared" si="3"/>
        <v>2420</v>
      </c>
      <c r="S6" s="20">
        <f t="shared" si="3"/>
        <v>119161</v>
      </c>
      <c r="T6" s="20">
        <f t="shared" si="3"/>
        <v>12.3</v>
      </c>
      <c r="U6" s="20">
        <f t="shared" si="3"/>
        <v>9687.89</v>
      </c>
      <c r="V6" s="20">
        <f t="shared" si="3"/>
        <v>115015</v>
      </c>
      <c r="W6" s="20">
        <f t="shared" si="3"/>
        <v>10.130000000000001</v>
      </c>
      <c r="X6" s="20">
        <f t="shared" si="3"/>
        <v>11353.9</v>
      </c>
      <c r="Y6" s="21">
        <f>IF(Y7="",NA(),Y7)</f>
        <v>104.98</v>
      </c>
      <c r="Z6" s="21">
        <f t="shared" ref="Z6:AH6" si="4">IF(Z7="",NA(),Z7)</f>
        <v>105.77</v>
      </c>
      <c r="AA6" s="21">
        <f t="shared" si="4"/>
        <v>102.23</v>
      </c>
      <c r="AB6" s="21">
        <f t="shared" si="4"/>
        <v>103.49</v>
      </c>
      <c r="AC6" s="21">
        <f t="shared" si="4"/>
        <v>113.88</v>
      </c>
      <c r="AD6" s="21">
        <f t="shared" si="4"/>
        <v>111.25</v>
      </c>
      <c r="AE6" s="21">
        <f t="shared" si="4"/>
        <v>108.87</v>
      </c>
      <c r="AF6" s="21">
        <f t="shared" si="4"/>
        <v>109</v>
      </c>
      <c r="AG6" s="21">
        <f t="shared" si="4"/>
        <v>107.09</v>
      </c>
      <c r="AH6" s="21">
        <f t="shared" si="4"/>
        <v>107.96</v>
      </c>
      <c r="AI6" s="20" t="str">
        <f>IF(AI7="","",IF(AI7="-","【-】","【"&amp;SUBSTITUTE(TEXT(AI7,"#,##0.00"),"-","△")&amp;"】"))</f>
        <v>【107.02】</v>
      </c>
      <c r="AJ6" s="20">
        <f>IF(AJ7="",NA(),AJ7)</f>
        <v>0</v>
      </c>
      <c r="AK6" s="20">
        <f t="shared" ref="AK6:AS6" si="5">IF(AK7="",NA(),AK7)</f>
        <v>0</v>
      </c>
      <c r="AL6" s="20">
        <f t="shared" si="5"/>
        <v>0</v>
      </c>
      <c r="AM6" s="20">
        <f t="shared" si="5"/>
        <v>0</v>
      </c>
      <c r="AN6" s="20">
        <f t="shared" si="5"/>
        <v>0</v>
      </c>
      <c r="AO6" s="20">
        <f t="shared" si="5"/>
        <v>0</v>
      </c>
      <c r="AP6" s="21">
        <f t="shared" si="5"/>
        <v>0.39</v>
      </c>
      <c r="AQ6" s="21">
        <f t="shared" si="5"/>
        <v>0.28000000000000003</v>
      </c>
      <c r="AR6" s="21">
        <f t="shared" si="5"/>
        <v>0.59</v>
      </c>
      <c r="AS6" s="21">
        <f t="shared" si="5"/>
        <v>0.68</v>
      </c>
      <c r="AT6" s="20" t="str">
        <f>IF(AT7="","",IF(AT7="-","【-】","【"&amp;SUBSTITUTE(TEXT(AT7,"#,##0.00"),"-","△")&amp;"】"))</f>
        <v>【3.09】</v>
      </c>
      <c r="AU6" s="21">
        <f>IF(AU7="",NA(),AU7)</f>
        <v>43.47</v>
      </c>
      <c r="AV6" s="21">
        <f t="shared" ref="AV6:BD6" si="6">IF(AV7="",NA(),AV7)</f>
        <v>45.87</v>
      </c>
      <c r="AW6" s="21">
        <f t="shared" si="6"/>
        <v>25.08</v>
      </c>
      <c r="AX6" s="21">
        <f t="shared" si="6"/>
        <v>18.36</v>
      </c>
      <c r="AY6" s="21">
        <f t="shared" si="6"/>
        <v>22.4</v>
      </c>
      <c r="AZ6" s="21">
        <f t="shared" si="6"/>
        <v>75.02</v>
      </c>
      <c r="BA6" s="21">
        <f t="shared" si="6"/>
        <v>73.55</v>
      </c>
      <c r="BB6" s="21">
        <f t="shared" si="6"/>
        <v>71.19</v>
      </c>
      <c r="BC6" s="21">
        <f t="shared" si="6"/>
        <v>77.72</v>
      </c>
      <c r="BD6" s="21">
        <f t="shared" si="6"/>
        <v>86.61</v>
      </c>
      <c r="BE6" s="20" t="str">
        <f>IF(BE7="","",IF(BE7="-","【-】","【"&amp;SUBSTITUTE(TEXT(BE7,"#,##0.00"),"-","△")&amp;"】"))</f>
        <v>【71.39】</v>
      </c>
      <c r="BF6" s="21">
        <f>IF(BF7="",NA(),BF7)</f>
        <v>906.58</v>
      </c>
      <c r="BG6" s="21">
        <f t="shared" ref="BG6:BO6" si="7">IF(BG7="",NA(),BG7)</f>
        <v>936.01</v>
      </c>
      <c r="BH6" s="21">
        <f t="shared" si="7"/>
        <v>917.43</v>
      </c>
      <c r="BI6" s="21">
        <f t="shared" si="7"/>
        <v>879.11</v>
      </c>
      <c r="BJ6" s="21">
        <f t="shared" si="7"/>
        <v>686.83</v>
      </c>
      <c r="BK6" s="21">
        <f t="shared" si="7"/>
        <v>573.73</v>
      </c>
      <c r="BL6" s="21">
        <f t="shared" si="7"/>
        <v>514.27</v>
      </c>
      <c r="BM6" s="21">
        <f t="shared" si="7"/>
        <v>517.34</v>
      </c>
      <c r="BN6" s="21">
        <f t="shared" si="7"/>
        <v>485.6</v>
      </c>
      <c r="BO6" s="21">
        <f t="shared" si="7"/>
        <v>463.93</v>
      </c>
      <c r="BP6" s="20" t="str">
        <f>IF(BP7="","",IF(BP7="-","【-】","【"&amp;SUBSTITUTE(TEXT(BP7,"#,##0.00"),"-","△")&amp;"】"))</f>
        <v>【669.11】</v>
      </c>
      <c r="BQ6" s="21">
        <f>IF(BQ7="",NA(),BQ7)</f>
        <v>90.85</v>
      </c>
      <c r="BR6" s="21">
        <f t="shared" ref="BR6:BZ6" si="8">IF(BR7="",NA(),BR7)</f>
        <v>92.66</v>
      </c>
      <c r="BS6" s="21">
        <f t="shared" si="8"/>
        <v>84.53</v>
      </c>
      <c r="BT6" s="21">
        <f t="shared" si="8"/>
        <v>86.97</v>
      </c>
      <c r="BU6" s="21">
        <f t="shared" si="8"/>
        <v>111.78</v>
      </c>
      <c r="BV6" s="21">
        <f t="shared" si="8"/>
        <v>100.74</v>
      </c>
      <c r="BW6" s="21">
        <f t="shared" si="8"/>
        <v>100.34</v>
      </c>
      <c r="BX6" s="21">
        <f t="shared" si="8"/>
        <v>99.89</v>
      </c>
      <c r="BY6" s="21">
        <f t="shared" si="8"/>
        <v>99.95</v>
      </c>
      <c r="BZ6" s="21">
        <f t="shared" si="8"/>
        <v>103.4</v>
      </c>
      <c r="CA6" s="20" t="str">
        <f>IF(CA7="","",IF(CA7="-","【-】","【"&amp;SUBSTITUTE(TEXT(CA7,"#,##0.00"),"-","△")&amp;"】"))</f>
        <v>【99.73】</v>
      </c>
      <c r="CB6" s="21">
        <f>IF(CB7="",NA(),CB7)</f>
        <v>114.56</v>
      </c>
      <c r="CC6" s="21">
        <f t="shared" ref="CC6:CK6" si="9">IF(CC7="",NA(),CC7)</f>
        <v>111.79</v>
      </c>
      <c r="CD6" s="21">
        <f t="shared" si="9"/>
        <v>121.39</v>
      </c>
      <c r="CE6" s="21">
        <f t="shared" si="9"/>
        <v>122.03</v>
      </c>
      <c r="CF6" s="21">
        <f t="shared" si="9"/>
        <v>121.68</v>
      </c>
      <c r="CG6" s="21">
        <f t="shared" si="9"/>
        <v>112.75</v>
      </c>
      <c r="CH6" s="21">
        <f t="shared" si="9"/>
        <v>113.49</v>
      </c>
      <c r="CI6" s="21">
        <f t="shared" si="9"/>
        <v>112.4</v>
      </c>
      <c r="CJ6" s="21">
        <f t="shared" si="9"/>
        <v>110.21</v>
      </c>
      <c r="CK6" s="21">
        <f t="shared" si="9"/>
        <v>110.26</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64.650000000000006</v>
      </c>
      <c r="CS6" s="21">
        <f t="shared" si="10"/>
        <v>62.96</v>
      </c>
      <c r="CT6" s="21">
        <f t="shared" si="10"/>
        <v>62.97</v>
      </c>
      <c r="CU6" s="21">
        <f t="shared" si="10"/>
        <v>64.930000000000007</v>
      </c>
      <c r="CV6" s="21">
        <f t="shared" si="10"/>
        <v>65.680000000000007</v>
      </c>
      <c r="CW6" s="20" t="str">
        <f>IF(CW7="","",IF(CW7="-","【-】","【"&amp;SUBSTITUTE(TEXT(CW7,"#,##0.00"),"-","△")&amp;"】"))</f>
        <v>【59.99】</v>
      </c>
      <c r="CX6" s="21">
        <f>IF(CX7="",NA(),CX7)</f>
        <v>99.44</v>
      </c>
      <c r="CY6" s="21">
        <f t="shared" ref="CY6:DG6" si="11">IF(CY7="",NA(),CY7)</f>
        <v>99.54</v>
      </c>
      <c r="CZ6" s="21">
        <f t="shared" si="11"/>
        <v>99.55</v>
      </c>
      <c r="DA6" s="21">
        <f t="shared" si="11"/>
        <v>99.6</v>
      </c>
      <c r="DB6" s="21">
        <f t="shared" si="11"/>
        <v>99.56</v>
      </c>
      <c r="DC6" s="21">
        <f t="shared" si="11"/>
        <v>97.4</v>
      </c>
      <c r="DD6" s="21">
        <f t="shared" si="11"/>
        <v>96.96</v>
      </c>
      <c r="DE6" s="21">
        <f t="shared" si="11"/>
        <v>96.97</v>
      </c>
      <c r="DF6" s="21">
        <f t="shared" si="11"/>
        <v>97.7</v>
      </c>
      <c r="DG6" s="21">
        <f t="shared" si="11"/>
        <v>97.59</v>
      </c>
      <c r="DH6" s="20" t="str">
        <f>IF(DH7="","",IF(DH7="-","【-】","【"&amp;SUBSTITUTE(TEXT(DH7,"#,##0.00"),"-","△")&amp;"】"))</f>
        <v>【95.72】</v>
      </c>
      <c r="DI6" s="21">
        <f>IF(DI7="",NA(),DI7)</f>
        <v>36.409999999999997</v>
      </c>
      <c r="DJ6" s="21">
        <f t="shared" ref="DJ6:DR6" si="12">IF(DJ7="",NA(),DJ7)</f>
        <v>37.29</v>
      </c>
      <c r="DK6" s="21">
        <f t="shared" si="12"/>
        <v>38.630000000000003</v>
      </c>
      <c r="DL6" s="21">
        <f t="shared" si="12"/>
        <v>39.51</v>
      </c>
      <c r="DM6" s="21">
        <f t="shared" si="12"/>
        <v>40.9</v>
      </c>
      <c r="DN6" s="21">
        <f t="shared" si="12"/>
        <v>28.35</v>
      </c>
      <c r="DO6" s="21">
        <f t="shared" si="12"/>
        <v>25.13</v>
      </c>
      <c r="DP6" s="21">
        <f t="shared" si="12"/>
        <v>24.54</v>
      </c>
      <c r="DQ6" s="21">
        <f t="shared" si="12"/>
        <v>23.38</v>
      </c>
      <c r="DR6" s="21">
        <f t="shared" si="12"/>
        <v>24.59</v>
      </c>
      <c r="DS6" s="20" t="str">
        <f>IF(DS7="","",IF(DS7="-","【-】","【"&amp;SUBSTITUTE(TEXT(DS7,"#,##0.00"),"-","△")&amp;"】"))</f>
        <v>【38.17】</v>
      </c>
      <c r="DT6" s="20">
        <f>IF(DT7="",NA(),DT7)</f>
        <v>0</v>
      </c>
      <c r="DU6" s="21">
        <f t="shared" ref="DU6:EC6" si="13">IF(DU7="",NA(),DU7)</f>
        <v>0.26</v>
      </c>
      <c r="DV6" s="21">
        <f t="shared" si="13"/>
        <v>2.62</v>
      </c>
      <c r="DW6" s="21">
        <f t="shared" si="13"/>
        <v>5.88</v>
      </c>
      <c r="DX6" s="21">
        <f t="shared" si="13"/>
        <v>8.0500000000000007</v>
      </c>
      <c r="DY6" s="21">
        <f t="shared" si="13"/>
        <v>6.7</v>
      </c>
      <c r="DZ6" s="21">
        <f t="shared" si="13"/>
        <v>6.4</v>
      </c>
      <c r="EA6" s="21">
        <f t="shared" si="13"/>
        <v>7.66</v>
      </c>
      <c r="EB6" s="21">
        <f t="shared" si="13"/>
        <v>8.1999999999999993</v>
      </c>
      <c r="EC6" s="21">
        <f t="shared" si="13"/>
        <v>9.43</v>
      </c>
      <c r="ED6" s="20" t="str">
        <f>IF(ED7="","",IF(ED7="-","【-】","【"&amp;SUBSTITUTE(TEXT(ED7,"#,##0.00"),"-","△")&amp;"】"))</f>
        <v>【6.54】</v>
      </c>
      <c r="EE6" s="20">
        <f>IF(EE7="",NA(),EE7)</f>
        <v>0</v>
      </c>
      <c r="EF6" s="20">
        <f t="shared" ref="EF6:EN6" si="14">IF(EF7="",NA(),EF7)</f>
        <v>0</v>
      </c>
      <c r="EG6" s="20">
        <f t="shared" si="14"/>
        <v>0</v>
      </c>
      <c r="EH6" s="20">
        <f t="shared" si="14"/>
        <v>0</v>
      </c>
      <c r="EI6" s="20">
        <f t="shared" si="14"/>
        <v>0</v>
      </c>
      <c r="EJ6" s="21">
        <f t="shared" si="14"/>
        <v>0.16</v>
      </c>
      <c r="EK6" s="21">
        <f t="shared" si="14"/>
        <v>0.16</v>
      </c>
      <c r="EL6" s="21">
        <f t="shared" si="14"/>
        <v>0.16</v>
      </c>
      <c r="EM6" s="21">
        <f t="shared" si="14"/>
        <v>0.14000000000000001</v>
      </c>
      <c r="EN6" s="21">
        <f t="shared" si="14"/>
        <v>0.15</v>
      </c>
      <c r="EO6" s="20" t="str">
        <f>IF(EO7="","",IF(EO7="-","【-】","【"&amp;SUBSTITUTE(TEXT(EO7,"#,##0.00"),"-","△")&amp;"】"))</f>
        <v>【0.24】</v>
      </c>
    </row>
    <row r="7" spans="1:148" s="22" customFormat="1" x14ac:dyDescent="0.15">
      <c r="A7" s="14"/>
      <c r="B7" s="23">
        <v>2021</v>
      </c>
      <c r="C7" s="23">
        <v>272230</v>
      </c>
      <c r="D7" s="23">
        <v>46</v>
      </c>
      <c r="E7" s="23">
        <v>17</v>
      </c>
      <c r="F7" s="23">
        <v>1</v>
      </c>
      <c r="G7" s="23">
        <v>0</v>
      </c>
      <c r="H7" s="23" t="s">
        <v>96</v>
      </c>
      <c r="I7" s="23" t="s">
        <v>97</v>
      </c>
      <c r="J7" s="23" t="s">
        <v>98</v>
      </c>
      <c r="K7" s="23" t="s">
        <v>99</v>
      </c>
      <c r="L7" s="23" t="s">
        <v>100</v>
      </c>
      <c r="M7" s="23" t="s">
        <v>101</v>
      </c>
      <c r="N7" s="24" t="s">
        <v>102</v>
      </c>
      <c r="O7" s="24">
        <v>39.29</v>
      </c>
      <c r="P7" s="24">
        <v>96.86</v>
      </c>
      <c r="Q7" s="24">
        <v>65.099999999999994</v>
      </c>
      <c r="R7" s="24">
        <v>2420</v>
      </c>
      <c r="S7" s="24">
        <v>119161</v>
      </c>
      <c r="T7" s="24">
        <v>12.3</v>
      </c>
      <c r="U7" s="24">
        <v>9687.89</v>
      </c>
      <c r="V7" s="24">
        <v>115015</v>
      </c>
      <c r="W7" s="24">
        <v>10.130000000000001</v>
      </c>
      <c r="X7" s="24">
        <v>11353.9</v>
      </c>
      <c r="Y7" s="24">
        <v>104.98</v>
      </c>
      <c r="Z7" s="24">
        <v>105.77</v>
      </c>
      <c r="AA7" s="24">
        <v>102.23</v>
      </c>
      <c r="AB7" s="24">
        <v>103.49</v>
      </c>
      <c r="AC7" s="24">
        <v>113.88</v>
      </c>
      <c r="AD7" s="24">
        <v>111.25</v>
      </c>
      <c r="AE7" s="24">
        <v>108.87</v>
      </c>
      <c r="AF7" s="24">
        <v>109</v>
      </c>
      <c r="AG7" s="24">
        <v>107.09</v>
      </c>
      <c r="AH7" s="24">
        <v>107.96</v>
      </c>
      <c r="AI7" s="24">
        <v>107.02</v>
      </c>
      <c r="AJ7" s="24">
        <v>0</v>
      </c>
      <c r="AK7" s="24">
        <v>0</v>
      </c>
      <c r="AL7" s="24">
        <v>0</v>
      </c>
      <c r="AM7" s="24">
        <v>0</v>
      </c>
      <c r="AN7" s="24">
        <v>0</v>
      </c>
      <c r="AO7" s="24">
        <v>0</v>
      </c>
      <c r="AP7" s="24">
        <v>0.39</v>
      </c>
      <c r="AQ7" s="24">
        <v>0.28000000000000003</v>
      </c>
      <c r="AR7" s="24">
        <v>0.59</v>
      </c>
      <c r="AS7" s="24">
        <v>0.68</v>
      </c>
      <c r="AT7" s="24">
        <v>3.09</v>
      </c>
      <c r="AU7" s="24">
        <v>43.47</v>
      </c>
      <c r="AV7" s="24">
        <v>45.87</v>
      </c>
      <c r="AW7" s="24">
        <v>25.08</v>
      </c>
      <c r="AX7" s="24">
        <v>18.36</v>
      </c>
      <c r="AY7" s="24">
        <v>22.4</v>
      </c>
      <c r="AZ7" s="24">
        <v>75.02</v>
      </c>
      <c r="BA7" s="24">
        <v>73.55</v>
      </c>
      <c r="BB7" s="24">
        <v>71.19</v>
      </c>
      <c r="BC7" s="24">
        <v>77.72</v>
      </c>
      <c r="BD7" s="24">
        <v>86.61</v>
      </c>
      <c r="BE7" s="24">
        <v>71.39</v>
      </c>
      <c r="BF7" s="24">
        <v>906.58</v>
      </c>
      <c r="BG7" s="24">
        <v>936.01</v>
      </c>
      <c r="BH7" s="24">
        <v>917.43</v>
      </c>
      <c r="BI7" s="24">
        <v>879.11</v>
      </c>
      <c r="BJ7" s="24">
        <v>686.83</v>
      </c>
      <c r="BK7" s="24">
        <v>573.73</v>
      </c>
      <c r="BL7" s="24">
        <v>514.27</v>
      </c>
      <c r="BM7" s="24">
        <v>517.34</v>
      </c>
      <c r="BN7" s="24">
        <v>485.6</v>
      </c>
      <c r="BO7" s="24">
        <v>463.93</v>
      </c>
      <c r="BP7" s="24">
        <v>669.11</v>
      </c>
      <c r="BQ7" s="24">
        <v>90.85</v>
      </c>
      <c r="BR7" s="24">
        <v>92.66</v>
      </c>
      <c r="BS7" s="24">
        <v>84.53</v>
      </c>
      <c r="BT7" s="24">
        <v>86.97</v>
      </c>
      <c r="BU7" s="24">
        <v>111.78</v>
      </c>
      <c r="BV7" s="24">
        <v>100.74</v>
      </c>
      <c r="BW7" s="24">
        <v>100.34</v>
      </c>
      <c r="BX7" s="24">
        <v>99.89</v>
      </c>
      <c r="BY7" s="24">
        <v>99.95</v>
      </c>
      <c r="BZ7" s="24">
        <v>103.4</v>
      </c>
      <c r="CA7" s="24">
        <v>99.73</v>
      </c>
      <c r="CB7" s="24">
        <v>114.56</v>
      </c>
      <c r="CC7" s="24">
        <v>111.79</v>
      </c>
      <c r="CD7" s="24">
        <v>121.39</v>
      </c>
      <c r="CE7" s="24">
        <v>122.03</v>
      </c>
      <c r="CF7" s="24">
        <v>121.68</v>
      </c>
      <c r="CG7" s="24">
        <v>112.75</v>
      </c>
      <c r="CH7" s="24">
        <v>113.49</v>
      </c>
      <c r="CI7" s="24">
        <v>112.4</v>
      </c>
      <c r="CJ7" s="24">
        <v>110.21</v>
      </c>
      <c r="CK7" s="24">
        <v>110.26</v>
      </c>
      <c r="CL7" s="24">
        <v>134.97999999999999</v>
      </c>
      <c r="CM7" s="24" t="s">
        <v>102</v>
      </c>
      <c r="CN7" s="24" t="s">
        <v>102</v>
      </c>
      <c r="CO7" s="24" t="s">
        <v>102</v>
      </c>
      <c r="CP7" s="24" t="s">
        <v>102</v>
      </c>
      <c r="CQ7" s="24" t="s">
        <v>102</v>
      </c>
      <c r="CR7" s="24">
        <v>64.650000000000006</v>
      </c>
      <c r="CS7" s="24">
        <v>62.96</v>
      </c>
      <c r="CT7" s="24">
        <v>62.97</v>
      </c>
      <c r="CU7" s="24">
        <v>64.930000000000007</v>
      </c>
      <c r="CV7" s="24">
        <v>65.680000000000007</v>
      </c>
      <c r="CW7" s="24">
        <v>59.99</v>
      </c>
      <c r="CX7" s="24">
        <v>99.44</v>
      </c>
      <c r="CY7" s="24">
        <v>99.54</v>
      </c>
      <c r="CZ7" s="24">
        <v>99.55</v>
      </c>
      <c r="DA7" s="24">
        <v>99.6</v>
      </c>
      <c r="DB7" s="24">
        <v>99.56</v>
      </c>
      <c r="DC7" s="24">
        <v>97.4</v>
      </c>
      <c r="DD7" s="24">
        <v>96.96</v>
      </c>
      <c r="DE7" s="24">
        <v>96.97</v>
      </c>
      <c r="DF7" s="24">
        <v>97.7</v>
      </c>
      <c r="DG7" s="24">
        <v>97.59</v>
      </c>
      <c r="DH7" s="24">
        <v>95.72</v>
      </c>
      <c r="DI7" s="24">
        <v>36.409999999999997</v>
      </c>
      <c r="DJ7" s="24">
        <v>37.29</v>
      </c>
      <c r="DK7" s="24">
        <v>38.630000000000003</v>
      </c>
      <c r="DL7" s="24">
        <v>39.51</v>
      </c>
      <c r="DM7" s="24">
        <v>40.9</v>
      </c>
      <c r="DN7" s="24">
        <v>28.35</v>
      </c>
      <c r="DO7" s="24">
        <v>25.13</v>
      </c>
      <c r="DP7" s="24">
        <v>24.54</v>
      </c>
      <c r="DQ7" s="24">
        <v>23.38</v>
      </c>
      <c r="DR7" s="24">
        <v>24.59</v>
      </c>
      <c r="DS7" s="24">
        <v>38.17</v>
      </c>
      <c r="DT7" s="24">
        <v>0</v>
      </c>
      <c r="DU7" s="24">
        <v>0.26</v>
      </c>
      <c r="DV7" s="24">
        <v>2.62</v>
      </c>
      <c r="DW7" s="24">
        <v>5.88</v>
      </c>
      <c r="DX7" s="24">
        <v>8.0500000000000007</v>
      </c>
      <c r="DY7" s="24">
        <v>6.7</v>
      </c>
      <c r="DZ7" s="24">
        <v>6.4</v>
      </c>
      <c r="EA7" s="24">
        <v>7.66</v>
      </c>
      <c r="EB7" s="24">
        <v>8.1999999999999993</v>
      </c>
      <c r="EC7" s="24">
        <v>9.43</v>
      </c>
      <c r="ED7" s="24">
        <v>6.54</v>
      </c>
      <c r="EE7" s="24">
        <v>0</v>
      </c>
      <c r="EF7" s="24">
        <v>0</v>
      </c>
      <c r="EG7" s="24">
        <v>0</v>
      </c>
      <c r="EH7" s="24">
        <v>0</v>
      </c>
      <c r="EI7" s="24">
        <v>0</v>
      </c>
      <c r="EJ7" s="24">
        <v>0.16</v>
      </c>
      <c r="EK7" s="24">
        <v>0.16</v>
      </c>
      <c r="EL7" s="24">
        <v>0.16</v>
      </c>
      <c r="EM7" s="24">
        <v>0.14000000000000001</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2023-01-25T09:59:39Z</cp:lastPrinted>
  <dcterms:created xsi:type="dcterms:W3CDTF">2023-01-12T23:32:43Z</dcterms:created>
  <dcterms:modified xsi:type="dcterms:W3CDTF">2023-02-28T00:13:22Z</dcterms:modified>
  <cp:category/>
</cp:coreProperties>
</file>