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IJDBBYcEjzITjvRKTK2h3GQKxUEwalNXkW3NELVVwVkdKjjALGSR2QxvbTPMqP8xNWIVnedRQ/jDPY/+HDE5pg==" workbookSaltValue="UePablB51HnUs00ESIaeF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<sst xmlns="http://schemas.openxmlformats.org/spreadsheetml/2006/main" count="228" uniqueCount="114">
  <si>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</si>
  <si>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</si>
  <si>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</si>
  <si>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</si>
  <si>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</si>
  <si>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</si>
  <si>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</si>
  <si>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</si>
  <si>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</si>
  <si>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</si>
  <si>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</si>
  <si>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</si>
  <si>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</si>
  <si>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</si>
  <si>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</si>
  <si>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</si>
  <si>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</si>
  <si>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</si>
  <si>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</si>
  <si>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</si>
  <si>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</si>
  <si>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</si>
  <si>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</si>
  <si>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</si>
  <si>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</si>
  <si>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</si>
  <si>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</si>
  <si>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</si>
  <si>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</si>
  <si>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</si>
  <si>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</si>
  <si>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</si>
  <si>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</si>
  <si>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</si>
  <si>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</si>
  <si>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</si>
  <si>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</si>
  <si>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</si>
  <si>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</si>
  <si>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</si>
  <si>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</si>
  <si>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</si>
  <si>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</si>
  <si>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</si>
  <si>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</si>
  <si>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</si>
  <si>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</si>
  <si>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</si>
  <si>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</si>
  <si>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</si>
  <si>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</si>
  <si>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</si>
  <si>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</si>
  <si>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</si>
  <si>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</si>
  <si>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</si>
  <si>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</si>
  <si>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</si>
  <si>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</si>
  <si>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</si>
  <si>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</si>
  <si>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</si>
  <si>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</si>
  <si>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</si>
  <si>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</si>
  <si>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</si>
  <si>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</si>
  <si>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</si>
  <si>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</si>
  <si>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</si>
  <si>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</si>
  <si>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</si>
  <si>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</si>
  <si>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</si>
  <si>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</si>
  <si>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</si>
  <si>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</si>
  <si>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</si>
  <si>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</si>
  <si>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</si>
  <si>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</si>
  <si>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</si>
  <si>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</si>
  <si>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</si>
  <si>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</si>
  <si>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</si>
  <si>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</si>
  <si>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</si>
  <si>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</si>
  <si>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</si>
  <si>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</si>
  <si>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</si>
  <si>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</si>
  <si>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門真市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</si>
  <si>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</si>
  <si>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</si>
  <si>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</si>
  <si>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</si>
  <si>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</si>
  <si>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</si>
  <si>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</si>
  <si>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</si>
  <si>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</si>
  <si>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</si>
  <si>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</si>
  <si>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</si>
  <si>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</si>
  <si>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</si>
  <si>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</si>
  <si>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</si>
  <si>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</si>
  <si>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水需要の減少により給水収益が減少する中、健全かつ良好な経営状況である要因としては、施設更新の投資費用を企業債の借入れに依存することなく、可能な限り自己財源により賄ってきたことが大きな要因である。
しかし、法定耐用年数を超えた資産が増加し、施設の老朽化、特に管路の老朽化が進む一方で、今後必要となる多額の更新事業への投資は健全な事業運営にとって厳しい影響を与えることが予想される。
そのような厳しい状況に対応し、安定的な事業運営を行うため、令和3年度に策定した門真市水道事業ビジョン（改定版）に沿った施策を確実に進めていくとともに、老朽化の進む資産についても、耐震化計画に基づき、適正な施設規模を考慮した効率的な施設更新を行っていく。
</t>
    <rPh sb="225" eb="227">
      <t>サクテイ</t>
    </rPh>
    <rPh sb="241" eb="243">
      <t>カイテイ</t>
    </rPh>
    <rPh sb="243" eb="244">
      <t>バン</t>
    </rPh>
    <phoneticPr fontId="4"/>
  </si>
  <si>
    <t xml:space="preserve">門真市は高度経済成長期の急激に発展していく都市に必要な水需要に即応させるため、集中的に水道施設の整備を行ったことにより、大半の資産において更新の時期を迎えている状況である。
そのため、有形固定資産減価償却率及び管路経年化率については増加傾向にあり、類似団体平均値と比較しても上回っており、法定耐用年数を超過した資産の保有状況は増加傾向にあることがわかる。
管路更新率は年1.04%となり、これは本市の耐震化計画に掲げる更新率年1%を上回り、また、類似団体平均値と比較すると高い水準である。
以上の状況から、施設利用率等が示すとおり、人口減少に伴う水需要の減少により、施設規模が過大となっていることに対し、施設利用率等の目標を設定したうえで、徹底した施設規模の適正化（ダウンサイジング）が必要である。
</t>
    <rPh sb="116" eb="118">
      <t>ゾウカ</t>
    </rPh>
    <rPh sb="118" eb="120">
      <t>ケイコウ</t>
    </rPh>
    <rPh sb="128" eb="131">
      <t>ヘイキンチ</t>
    </rPh>
    <phoneticPr fontId="4"/>
  </si>
  <si>
    <t xml:space="preserve">①経常収支比率は、令和3年1月の水道料金の減額改定等により給水収益は減少したものの、当指標は100％を上回っている。類似団体平均値と比較しても概ね同水準である。
②累積欠損金比率は0％と、累積欠損金は発生していないことがわかる。
③流動比率は、100％を上回り、短期的な支払い能力に支障はない。
④企業債残高対給水収益比率は、給水収益が減少したものの、令和3年度に借り入れる企業債の一部を翌年度に繰越したため減少している。また、類似団体平均値と比較しても低い水準である。
⑤料金回収率は、給水収益の減少に伴い低下しているものの、100％を上回っている。類似団体平均値と比較しても同水準であり、経営に必要な経費を給水収益で賄うことが出来ている。
⑥給水原価は、受水費等の増加により、前年度より増加している。類似団体との比較では低い水準である。
⑦施設利用率は、年々減少傾向にあり、また類似団体平均値と比較しても低い水準である。水需要の減少に伴う配水量の減少により、余剰資産が増加しているためと考えられる。
⑧有収率は、約95％以上の数値を保っており、類似団体平均値との比較では高い水準である。水道施設の稼働状況が収益に繋がっており、収益の対象とならない漏水等が少ないことがわかる。
以上の状況から、健全かつ効率的な経営状況であるといえる。
</t>
    <rPh sb="62" eb="65">
      <t>ヘイキンチ</t>
    </rPh>
    <rPh sb="71" eb="72">
      <t>オオム</t>
    </rPh>
    <rPh sb="73" eb="74">
      <t>ドウ</t>
    </rPh>
    <rPh sb="163" eb="165">
      <t>キュウスイ</t>
    </rPh>
    <rPh sb="165" eb="167">
      <t>シュウエキ</t>
    </rPh>
    <rPh sb="168" eb="170">
      <t>ゲンショウ</t>
    </rPh>
    <rPh sb="176" eb="178">
      <t>レイワ</t>
    </rPh>
    <rPh sb="179" eb="181">
      <t>ネンド</t>
    </rPh>
    <rPh sb="182" eb="183">
      <t>カ</t>
    </rPh>
    <rPh sb="184" eb="185">
      <t>イ</t>
    </rPh>
    <rPh sb="187" eb="189">
      <t>キギョウ</t>
    </rPh>
    <rPh sb="189" eb="190">
      <t>サイ</t>
    </rPh>
    <rPh sb="191" eb="193">
      <t>イチブ</t>
    </rPh>
    <rPh sb="194" eb="197">
      <t>ヨクネンド</t>
    </rPh>
    <rPh sb="198" eb="200">
      <t>クリコ</t>
    </rPh>
    <rPh sb="204" eb="206">
      <t>ゲンショウ</t>
    </rPh>
    <rPh sb="214" eb="216">
      <t>ルイジ</t>
    </rPh>
    <rPh sb="216" eb="218">
      <t>ダンタイ</t>
    </rPh>
    <rPh sb="218" eb="221">
      <t>ヘイキンチ</t>
    </rPh>
    <rPh sb="222" eb="224">
      <t>ヒカク</t>
    </rPh>
    <rPh sb="227" eb="228">
      <t>ヒク</t>
    </rPh>
    <rPh sb="229" eb="231">
      <t>スイジュン</t>
    </rPh>
    <rPh sb="280" eb="283">
      <t>ヘイキンチ</t>
    </rPh>
    <rPh sb="289" eb="290">
      <t>ドウ</t>
    </rPh>
    <rPh sb="334" eb="336">
      <t>ゾウカ</t>
    </rPh>
    <rPh sb="345" eb="347">
      <t>ゾウカ</t>
    </rPh>
    <rPh sb="395" eb="398">
      <t>ヘイキンチ</t>
    </rPh>
    <rPh sb="462" eb="464">
      <t>イジョウ</t>
    </rPh>
    <rPh sb="478" eb="481">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</si>
</sst>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1.47</c:v>
                </c:pt>
                <c:pt idx="1">
                  <c:v>0.82</c:v>
                </c:pt>
                <c:pt idx="2">
                  <c:v>1.08</c:v>
                </c:pt>
                <c:pt idx="3">
                  <c:v>1.04</c:v>
                </c:pt>
                <c:pt idx="4">
                  <c:v>1.04</c:v>
                </c:pt>
              </c:numCache>
            </c:numRef>
          </c:val>
          <c:extLst>
            <c:ext xmlns:c16="http://schemas.microsoft.com/office/drawing/2014/chart" uri="{C3380CC4-5D6E-409C-BE32-E72D297353CC}">
              <c16:uniqueId val="{00000000-D48D-49BE-923F-3AD70DBB1C2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D48D-49BE-923F-3AD70DBB1C2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52.5</c:v>
                </c:pt>
                <c:pt idx="1">
                  <c:v>52.05</c:v>
                </c:pt>
                <c:pt idx="2">
                  <c:v>51.35</c:v>
                </c:pt>
                <c:pt idx="3">
                  <c:v>51.06</c:v>
                </c:pt>
                <c:pt idx="4">
                  <c:v>49.36</c:v>
                </c:pt>
              </c:numCache>
            </c:numRef>
          </c:val>
          <c:extLst>
            <c:ext xmlns:c16="http://schemas.microsoft.com/office/drawing/2014/chart" uri="{C3380CC4-5D6E-409C-BE32-E72D297353CC}">
              <c16:uniqueId val="{00000000-6AAD-48C2-A2B2-FA212E12C4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6AAD-48C2-A2B2-FA212E12C4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96.21</c:v>
                </c:pt>
                <c:pt idx="1">
                  <c:v>95.78</c:v>
                </c:pt>
                <c:pt idx="2">
                  <c:v>96.23</c:v>
                </c:pt>
                <c:pt idx="3">
                  <c:v>95.69</c:v>
                </c:pt>
                <c:pt idx="4">
                  <c:v>97.36</c:v>
                </c:pt>
              </c:numCache>
            </c:numRef>
          </c:val>
          <c:extLst>
            <c:ext xmlns:c16="http://schemas.microsoft.com/office/drawing/2014/chart" uri="{C3380CC4-5D6E-409C-BE32-E72D297353CC}">
              <c16:uniqueId val="{00000000-C082-4E0E-95D5-66E1DF21928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C082-4E0E-95D5-66E1DF21928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127.5</c:v>
                </c:pt>
                <c:pt idx="1">
                  <c:v>127.25</c:v>
                </c:pt>
                <c:pt idx="2">
                  <c:v>122.77</c:v>
                </c:pt>
                <c:pt idx="3">
                  <c:v>123.59</c:v>
                </c:pt>
                <c:pt idx="4">
                  <c:v>110.11</c:v>
                </c:pt>
              </c:numCache>
            </c:numRef>
          </c:val>
          <c:extLst>
            <c:ext xmlns:c16="http://schemas.microsoft.com/office/drawing/2014/chart" uri="{C3380CC4-5D6E-409C-BE32-E72D297353CC}">
              <c16:uniqueId val="{00000000-5891-4324-A357-2CDDCC8951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5891-4324-A357-2CDDCC8951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51.56</c:v>
                </c:pt>
                <c:pt idx="1">
                  <c:v>51.16</c:v>
                </c:pt>
                <c:pt idx="2">
                  <c:v>51.29</c:v>
                </c:pt>
                <c:pt idx="3">
                  <c:v>52.04</c:v>
                </c:pt>
                <c:pt idx="4">
                  <c:v>51.7</c:v>
                </c:pt>
              </c:numCache>
            </c:numRef>
          </c:val>
          <c:extLst>
            <c:ext xmlns:c16="http://schemas.microsoft.com/office/drawing/2014/chart" uri="{C3380CC4-5D6E-409C-BE32-E72D297353CC}">
              <c16:uniqueId val="{00000000-F451-43DA-BF60-63A228DCCCE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F451-43DA-BF60-63A228DCCCE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44.07</c:v>
                </c:pt>
                <c:pt idx="1">
                  <c:v>48.43</c:v>
                </c:pt>
                <c:pt idx="2">
                  <c:v>50.2</c:v>
                </c:pt>
                <c:pt idx="3">
                  <c:v>52.92</c:v>
                </c:pt>
                <c:pt idx="4">
                  <c:v>53.58</c:v>
                </c:pt>
              </c:numCache>
            </c:numRef>
          </c:val>
          <c:extLst>
            <c:ext xmlns:c16="http://schemas.microsoft.com/office/drawing/2014/chart" uri="{C3380CC4-5D6E-409C-BE32-E72D297353CC}">
              <c16:uniqueId val="{00000000-D917-4BA6-8192-F04E51D9388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D917-4BA6-8192-F04E51D9388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0B-4CD7-A459-2B1079E0D68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600B-4CD7-A459-2B1079E0D68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480.89</c:v>
                </c:pt>
                <c:pt idx="1">
                  <c:v>548.65</c:v>
                </c:pt>
                <c:pt idx="2">
                  <c:v>559.98</c:v>
                </c:pt>
                <c:pt idx="3">
                  <c:v>508.96</c:v>
                </c:pt>
                <c:pt idx="4">
                  <c:v>471.69</c:v>
                </c:pt>
              </c:numCache>
            </c:numRef>
          </c:val>
          <c:extLst>
            <c:ext xmlns:c16="http://schemas.microsoft.com/office/drawing/2014/chart" uri="{C3380CC4-5D6E-409C-BE32-E72D297353CC}">
              <c16:uniqueId val="{00000000-FD67-4C35-B44D-4B7A9ADAB70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FD67-4C35-B44D-4B7A9ADAB70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150.47</c:v>
                </c:pt>
                <c:pt idx="1">
                  <c:v>145.62</c:v>
                </c:pt>
                <c:pt idx="2">
                  <c:v>141.77000000000001</c:v>
                </c:pt>
                <c:pt idx="3">
                  <c:v>151.69999999999999</c:v>
                </c:pt>
                <c:pt idx="4">
                  <c:v>146.1</c:v>
                </c:pt>
              </c:numCache>
            </c:numRef>
          </c:val>
          <c:extLst>
            <c:ext xmlns:c16="http://schemas.microsoft.com/office/drawing/2014/chart" uri="{C3380CC4-5D6E-409C-BE32-E72D297353CC}">
              <c16:uniqueId val="{00000000-42D8-4FAA-8819-49544DEA1E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42D8-4FAA-8819-49544DEA1E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120.18</c:v>
                </c:pt>
                <c:pt idx="1">
                  <c:v>121.16</c:v>
                </c:pt>
                <c:pt idx="2">
                  <c:v>118.47</c:v>
                </c:pt>
                <c:pt idx="3">
                  <c:v>110.16</c:v>
                </c:pt>
                <c:pt idx="4">
                  <c:v>105.56</c:v>
                </c:pt>
              </c:numCache>
            </c:numRef>
          </c:val>
          <c:extLst>
            <c:ext xmlns:c16="http://schemas.microsoft.com/office/drawing/2014/chart" uri="{C3380CC4-5D6E-409C-BE32-E72D297353CC}">
              <c16:uniqueId val="{00000000-7BC2-459E-BF6A-7F881E4FCF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7BC2-459E-BF6A-7F881E4FCF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155.22999999999999</c:v>
                </c:pt>
                <c:pt idx="1">
                  <c:v>152.19</c:v>
                </c:pt>
                <c:pt idx="2">
                  <c:v>153.33000000000001</c:v>
                </c:pt>
                <c:pt idx="3">
                  <c:v>149.41</c:v>
                </c:pt>
                <c:pt idx="4">
                  <c:v>152.80000000000001</c:v>
                </c:pt>
              </c:numCache>
            </c:numRef>
          </c:val>
          <c:extLst>
            <c:ext xmlns:c16="http://schemas.microsoft.com/office/drawing/2014/chart" uri="{C3380CC4-5D6E-409C-BE32-E72D297353CC}">
              <c16:uniqueId val="{00000000-1059-4EAF-9F5E-E360DFCEFF8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1059-4EAF-9F5E-E360DFCEFF8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大阪府　門真市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119161</v>
      </c>
      <c r="AM8" s="45"/>
      <c r="AN8" s="45"/>
      <c r="AO8" s="45"/>
      <c r="AP8" s="45"/>
      <c r="AQ8" s="45"/>
      <c r="AR8" s="45"/>
      <c r="AS8" s="45"/>
      <c r="AT8" s="46">
        <f>データ!$S$6</f>
        <v>12.3</v>
      </c>
      <c r="AU8" s="47"/>
      <c r="AV8" s="47"/>
      <c r="AW8" s="47"/>
      <c r="AX8" s="47"/>
      <c r="AY8" s="47"/>
      <c r="AZ8" s="47"/>
      <c r="BA8" s="47"/>
      <c r="BB8" s="48">
        <f>データ!$T$6</f>
        <v>9687.89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74.06</v>
      </c>
      <c r="J10" s="47"/>
      <c r="K10" s="47"/>
      <c r="L10" s="47"/>
      <c r="M10" s="47"/>
      <c r="N10" s="47"/>
      <c r="O10" s="81"/>
      <c r="P10" s="48">
        <f>データ!$P$6</f>
        <v>100</v>
      </c>
      <c r="Q10" s="48"/>
      <c r="R10" s="48"/>
      <c r="S10" s="48"/>
      <c r="T10" s="48"/>
      <c r="U10" s="48"/>
      <c r="V10" s="48"/>
      <c r="W10" s="45">
        <f>データ!$Q$6</f>
        <v>2723</v>
      </c>
      <c r="X10" s="45"/>
      <c r="Y10" s="45"/>
      <c r="Z10" s="45"/>
      <c r="AA10" s="45"/>
      <c r="AB10" s="45"/>
      <c r="AC10" s="45"/>
      <c r="AD10" s="2"/>
      <c r="AE10" s="2"/>
      <c r="AF10" s="2"/>
      <c r="AG10" s="2"/>
      <c r="AH10" s="2"/>
      <c r="AI10" s="2"/>
      <c r="AJ10" s="2"/>
      <c r="AK10" s="2"/>
      <c r="AL10" s="45">
        <f>データ!$U$6</f>
        <v>118742</v>
      </c>
      <c r="AM10" s="45"/>
      <c r="AN10" s="45"/>
      <c r="AO10" s="45"/>
      <c r="AP10" s="45"/>
      <c r="AQ10" s="45"/>
      <c r="AR10" s="45"/>
      <c r="AS10" s="45"/>
      <c r="AT10" s="46">
        <f>データ!$V$6</f>
        <v>12.3</v>
      </c>
      <c r="AU10" s="47"/>
      <c r="AV10" s="47"/>
      <c r="AW10" s="47"/>
      <c r="AX10" s="47"/>
      <c r="AY10" s="47"/>
      <c r="AZ10" s="47"/>
      <c r="BA10" s="47"/>
      <c r="BB10" s="48">
        <f>データ!$W$6</f>
        <v>9653.82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hwseqd3z2OGVItjFyGQPOIeLLSxgouA3Wr216Mo2pjr7IwIBed3U+HUdvg/YZ/ScCnrOrB7RWwxDt0ywJZbbg==" saltValue="TdKZkO9+qAZrhEZE7lpBS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272230</v>
      </c>
      <c r="D6" s="20">
        <f t="shared" si="3"/>
        <v>46</v>
      </c>
      <c r="E6" s="20">
        <f t="shared" si="3"/>
        <v>1</v>
      </c>
      <c r="F6" s="20">
        <f t="shared" si="3"/>
        <v>0</v>
      </c>
      <c r="G6" s="20">
        <f t="shared" si="3"/>
        <v>1</v>
      </c>
      <c r="H6" s="20" t="str">
        <f t="shared" si="3"/>
        <v>大阪府　門真市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74.06</v>
      </c>
      <c r="P6" s="21">
        <f t="shared" si="3"/>
        <v>100</v>
      </c>
      <c r="Q6" s="21">
        <f t="shared" si="3"/>
        <v>2723</v>
      </c>
      <c r="R6" s="21">
        <f t="shared" si="3"/>
        <v>119161</v>
      </c>
      <c r="S6" s="21">
        <f t="shared" si="3"/>
        <v>12.3</v>
      </c>
      <c r="T6" s="21">
        <f t="shared" si="3"/>
        <v>9687.89</v>
      </c>
      <c r="U6" s="21">
        <f t="shared" si="3"/>
        <v>118742</v>
      </c>
      <c r="V6" s="21">
        <f t="shared" si="3"/>
        <v>12.3</v>
      </c>
      <c r="W6" s="21">
        <f t="shared" si="3"/>
        <v>9653.82</v>
      </c>
      <c r="X6" s="22">
        <f>IF(X7="",NA(),X7)</f>
        <v>127.5</v>
      </c>
      <c r="Y6" s="22">
        <f t="shared" ref="Y6:AG6" si="4">IF(Y7="",NA(),Y7)</f>
        <v>127.25</v>
      </c>
      <c r="Z6" s="22">
        <f t="shared" si="4"/>
        <v>122.77</v>
      </c>
      <c r="AA6" s="22">
        <f t="shared" si="4"/>
        <v>123.59</v>
      </c>
      <c r="AB6" s="22">
        <f t="shared" si="4"/>
        <v>110.11</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480.89</v>
      </c>
      <c r="AU6" s="22">
        <f t="shared" ref="AU6:BC6" si="6">IF(AU7="",NA(),AU7)</f>
        <v>548.65</v>
      </c>
      <c r="AV6" s="22">
        <f t="shared" si="6"/>
        <v>559.98</v>
      </c>
      <c r="AW6" s="22">
        <f t="shared" si="6"/>
        <v>508.96</v>
      </c>
      <c r="AX6" s="22">
        <f t="shared" si="6"/>
        <v>471.69</v>
      </c>
      <c r="AY6" s="22">
        <f t="shared" si="6"/>
        <v>337.49</v>
      </c>
      <c r="AZ6" s="22">
        <f t="shared" si="6"/>
        <v>335.6</v>
      </c>
      <c r="BA6" s="22">
        <f t="shared" si="6"/>
        <v>358.91</v>
      </c>
      <c r="BB6" s="22">
        <f t="shared" si="6"/>
        <v>360.96</v>
      </c>
      <c r="BC6" s="22">
        <f t="shared" si="6"/>
        <v>351.29</v>
      </c>
      <c r="BD6" s="21" t="str">
        <f>IF(BD7="","",IF(BD7="-","【-】","【"&amp;SUBSTITUTE(TEXT(BD7,"#,##0.00"),"-","△")&amp;"】"))</f>
        <v>【261.51】</v>
      </c>
      <c r="BE6" s="22">
        <f>IF(BE7="",NA(),BE7)</f>
        <v>150.47</v>
      </c>
      <c r="BF6" s="22">
        <f t="shared" ref="BF6:BN6" si="7">IF(BF7="",NA(),BF7)</f>
        <v>145.62</v>
      </c>
      <c r="BG6" s="22">
        <f t="shared" si="7"/>
        <v>141.77000000000001</v>
      </c>
      <c r="BH6" s="22">
        <f t="shared" si="7"/>
        <v>151.69999999999999</v>
      </c>
      <c r="BI6" s="22">
        <f t="shared" si="7"/>
        <v>146.1</v>
      </c>
      <c r="BJ6" s="22">
        <f t="shared" si="7"/>
        <v>265.92</v>
      </c>
      <c r="BK6" s="22">
        <f t="shared" si="7"/>
        <v>258.26</v>
      </c>
      <c r="BL6" s="22">
        <f t="shared" si="7"/>
        <v>247.27</v>
      </c>
      <c r="BM6" s="22">
        <f t="shared" si="7"/>
        <v>239.18</v>
      </c>
      <c r="BN6" s="22">
        <f t="shared" si="7"/>
        <v>236.29</v>
      </c>
      <c r="BO6" s="21" t="str">
        <f>IF(BO7="","",IF(BO7="-","【-】","【"&amp;SUBSTITUTE(TEXT(BO7,"#,##0.00"),"-","△")&amp;"】"))</f>
        <v>【265.16】</v>
      </c>
      <c r="BP6" s="22">
        <f>IF(BP7="",NA(),BP7)</f>
        <v>120.18</v>
      </c>
      <c r="BQ6" s="22">
        <f t="shared" ref="BQ6:BY6" si="8">IF(BQ7="",NA(),BQ7)</f>
        <v>121.16</v>
      </c>
      <c r="BR6" s="22">
        <f t="shared" si="8"/>
        <v>118.47</v>
      </c>
      <c r="BS6" s="22">
        <f t="shared" si="8"/>
        <v>110.16</v>
      </c>
      <c r="BT6" s="22">
        <f t="shared" si="8"/>
        <v>105.56</v>
      </c>
      <c r="BU6" s="22">
        <f t="shared" si="8"/>
        <v>105.86</v>
      </c>
      <c r="BV6" s="22">
        <f t="shared" si="8"/>
        <v>106.07</v>
      </c>
      <c r="BW6" s="22">
        <f t="shared" si="8"/>
        <v>105.34</v>
      </c>
      <c r="BX6" s="22">
        <f t="shared" si="8"/>
        <v>101.89</v>
      </c>
      <c r="BY6" s="22">
        <f t="shared" si="8"/>
        <v>104.33</v>
      </c>
      <c r="BZ6" s="21" t="str">
        <f>IF(BZ7="","",IF(BZ7="-","【-】","【"&amp;SUBSTITUTE(TEXT(BZ7,"#,##0.00"),"-","△")&amp;"】"))</f>
        <v>【102.35】</v>
      </c>
      <c r="CA6" s="22">
        <f>IF(CA7="",NA(),CA7)</f>
        <v>155.22999999999999</v>
      </c>
      <c r="CB6" s="22">
        <f t="shared" ref="CB6:CJ6" si="9">IF(CB7="",NA(),CB7)</f>
        <v>152.19</v>
      </c>
      <c r="CC6" s="22">
        <f t="shared" si="9"/>
        <v>153.33000000000001</v>
      </c>
      <c r="CD6" s="22">
        <f t="shared" si="9"/>
        <v>149.41</v>
      </c>
      <c r="CE6" s="22">
        <f t="shared" si="9"/>
        <v>152.80000000000001</v>
      </c>
      <c r="CF6" s="22">
        <f t="shared" si="9"/>
        <v>158.58000000000001</v>
      </c>
      <c r="CG6" s="22">
        <f t="shared" si="9"/>
        <v>159.22</v>
      </c>
      <c r="CH6" s="22">
        <f t="shared" si="9"/>
        <v>159.6</v>
      </c>
      <c r="CI6" s="22">
        <f t="shared" si="9"/>
        <v>156.32</v>
      </c>
      <c r="CJ6" s="22">
        <f t="shared" si="9"/>
        <v>157.4</v>
      </c>
      <c r="CK6" s="21" t="str">
        <f>IF(CK7="","",IF(CK7="-","【-】","【"&amp;SUBSTITUTE(TEXT(CK7,"#,##0.00"),"-","△")&amp;"】"))</f>
        <v>【167.74】</v>
      </c>
      <c r="CL6" s="22">
        <f>IF(CL7="",NA(),CL7)</f>
        <v>52.5</v>
      </c>
      <c r="CM6" s="22">
        <f t="shared" ref="CM6:CU6" si="10">IF(CM7="",NA(),CM7)</f>
        <v>52.05</v>
      </c>
      <c r="CN6" s="22">
        <f t="shared" si="10"/>
        <v>51.35</v>
      </c>
      <c r="CO6" s="22">
        <f t="shared" si="10"/>
        <v>51.06</v>
      </c>
      <c r="CP6" s="22">
        <f t="shared" si="10"/>
        <v>49.36</v>
      </c>
      <c r="CQ6" s="22">
        <f t="shared" si="10"/>
        <v>62.38</v>
      </c>
      <c r="CR6" s="22">
        <f t="shared" si="10"/>
        <v>62.83</v>
      </c>
      <c r="CS6" s="22">
        <f t="shared" si="10"/>
        <v>62.05</v>
      </c>
      <c r="CT6" s="22">
        <f t="shared" si="10"/>
        <v>63.23</v>
      </c>
      <c r="CU6" s="22">
        <f t="shared" si="10"/>
        <v>62.59</v>
      </c>
      <c r="CV6" s="21" t="str">
        <f>IF(CV7="","",IF(CV7="-","【-】","【"&amp;SUBSTITUTE(TEXT(CV7,"#,##0.00"),"-","△")&amp;"】"))</f>
        <v>【60.29】</v>
      </c>
      <c r="CW6" s="22">
        <f>IF(CW7="",NA(),CW7)</f>
        <v>96.21</v>
      </c>
      <c r="CX6" s="22">
        <f t="shared" ref="CX6:DF6" si="11">IF(CX7="",NA(),CX7)</f>
        <v>95.78</v>
      </c>
      <c r="CY6" s="22">
        <f t="shared" si="11"/>
        <v>96.23</v>
      </c>
      <c r="CZ6" s="22">
        <f t="shared" si="11"/>
        <v>95.69</v>
      </c>
      <c r="DA6" s="22">
        <f t="shared" si="11"/>
        <v>97.36</v>
      </c>
      <c r="DB6" s="22">
        <f t="shared" si="11"/>
        <v>89.17</v>
      </c>
      <c r="DC6" s="22">
        <f t="shared" si="11"/>
        <v>88.86</v>
      </c>
      <c r="DD6" s="22">
        <f t="shared" si="11"/>
        <v>89.11</v>
      </c>
      <c r="DE6" s="22">
        <f t="shared" si="11"/>
        <v>89.35</v>
      </c>
      <c r="DF6" s="22">
        <f t="shared" si="11"/>
        <v>89.7</v>
      </c>
      <c r="DG6" s="21" t="str">
        <f>IF(DG7="","",IF(DG7="-","【-】","【"&amp;SUBSTITUTE(TEXT(DG7,"#,##0.00"),"-","△")&amp;"】"))</f>
        <v>【90.12】</v>
      </c>
      <c r="DH6" s="22">
        <f>IF(DH7="",NA(),DH7)</f>
        <v>51.56</v>
      </c>
      <c r="DI6" s="22">
        <f t="shared" ref="DI6:DQ6" si="12">IF(DI7="",NA(),DI7)</f>
        <v>51.16</v>
      </c>
      <c r="DJ6" s="22">
        <f t="shared" si="12"/>
        <v>51.29</v>
      </c>
      <c r="DK6" s="22">
        <f t="shared" si="12"/>
        <v>52.04</v>
      </c>
      <c r="DL6" s="22">
        <f t="shared" si="12"/>
        <v>51.7</v>
      </c>
      <c r="DM6" s="22">
        <f t="shared" si="12"/>
        <v>46.99</v>
      </c>
      <c r="DN6" s="22">
        <f t="shared" si="12"/>
        <v>47.89</v>
      </c>
      <c r="DO6" s="22">
        <f t="shared" si="12"/>
        <v>48.69</v>
      </c>
      <c r="DP6" s="22">
        <f t="shared" si="12"/>
        <v>49.62</v>
      </c>
      <c r="DQ6" s="22">
        <f t="shared" si="12"/>
        <v>50.5</v>
      </c>
      <c r="DR6" s="21" t="str">
        <f>IF(DR7="","",IF(DR7="-","【-】","【"&amp;SUBSTITUTE(TEXT(DR7,"#,##0.00"),"-","△")&amp;"】"))</f>
        <v>【50.88】</v>
      </c>
      <c r="DS6" s="22">
        <f>IF(DS7="",NA(),DS7)</f>
        <v>44.07</v>
      </c>
      <c r="DT6" s="22">
        <f t="shared" ref="DT6:EB6" si="13">IF(DT7="",NA(),DT7)</f>
        <v>48.43</v>
      </c>
      <c r="DU6" s="22">
        <f t="shared" si="13"/>
        <v>50.2</v>
      </c>
      <c r="DV6" s="22">
        <f t="shared" si="13"/>
        <v>52.92</v>
      </c>
      <c r="DW6" s="22">
        <f t="shared" si="13"/>
        <v>53.58</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1.47</v>
      </c>
      <c r="EE6" s="22">
        <f t="shared" ref="EE6:EM6" si="14">IF(EE7="",NA(),EE7)</f>
        <v>0.82</v>
      </c>
      <c r="EF6" s="22">
        <f t="shared" si="14"/>
        <v>1.08</v>
      </c>
      <c r="EG6" s="22">
        <f t="shared" si="14"/>
        <v>1.04</v>
      </c>
      <c r="EH6" s="22">
        <f t="shared" si="14"/>
        <v>1.04</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272230</v>
      </c>
      <c r="D7" s="24">
        <v>46</v>
      </c>
      <c r="E7" s="24">
        <v>1</v>
      </c>
      <c r="F7" s="24">
        <v>0</v>
      </c>
      <c r="G7" s="24">
        <v>1</v>
      </c>
      <c r="H7" s="24" t="s">
        <v>93</v>
      </c>
      <c r="I7" s="24" t="s">
        <v>94</v>
      </c>
      <c r="J7" s="24" t="s">
        <v>95</v>
      </c>
      <c r="K7" s="24" t="s">
        <v>96</v>
      </c>
      <c r="L7" s="24" t="s">
        <v>97</v>
      </c>
      <c r="M7" s="24" t="s">
        <v>98</v>
      </c>
      <c r="N7" s="25" t="s">
        <v>99</v>
      </c>
      <c r="O7" s="25">
        <v>74.06</v>
      </c>
      <c r="P7" s="25">
        <v>100</v>
      </c>
      <c r="Q7" s="25">
        <v>2723</v>
      </c>
      <c r="R7" s="25">
        <v>119161</v>
      </c>
      <c r="S7" s="25">
        <v>12.3</v>
      </c>
      <c r="T7" s="25">
        <v>9687.89</v>
      </c>
      <c r="U7" s="25">
        <v>118742</v>
      </c>
      <c r="V7" s="25">
        <v>12.3</v>
      </c>
      <c r="W7" s="25">
        <v>9653.82</v>
      </c>
      <c r="X7" s="25">
        <v>127.5</v>
      </c>
      <c r="Y7" s="25">
        <v>127.25</v>
      </c>
      <c r="Z7" s="25">
        <v>122.77</v>
      </c>
      <c r="AA7" s="25">
        <v>123.59</v>
      </c>
      <c r="AB7" s="25">
        <v>110.11</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480.89</v>
      </c>
      <c r="AU7" s="25">
        <v>548.65</v>
      </c>
      <c r="AV7" s="25">
        <v>559.98</v>
      </c>
      <c r="AW7" s="25">
        <v>508.96</v>
      </c>
      <c r="AX7" s="25">
        <v>471.69</v>
      </c>
      <c r="AY7" s="25">
        <v>337.49</v>
      </c>
      <c r="AZ7" s="25">
        <v>335.6</v>
      </c>
      <c r="BA7" s="25">
        <v>358.91</v>
      </c>
      <c r="BB7" s="25">
        <v>360.96</v>
      </c>
      <c r="BC7" s="25">
        <v>351.29</v>
      </c>
      <c r="BD7" s="25">
        <v>261.51</v>
      </c>
      <c r="BE7" s="25">
        <v>150.47</v>
      </c>
      <c r="BF7" s="25">
        <v>145.62</v>
      </c>
      <c r="BG7" s="25">
        <v>141.77000000000001</v>
      </c>
      <c r="BH7" s="25">
        <v>151.69999999999999</v>
      </c>
      <c r="BI7" s="25">
        <v>146.1</v>
      </c>
      <c r="BJ7" s="25">
        <v>265.92</v>
      </c>
      <c r="BK7" s="25">
        <v>258.26</v>
      </c>
      <c r="BL7" s="25">
        <v>247.27</v>
      </c>
      <c r="BM7" s="25">
        <v>239.18</v>
      </c>
      <c r="BN7" s="25">
        <v>236.29</v>
      </c>
      <c r="BO7" s="25">
        <v>265.16000000000003</v>
      </c>
      <c r="BP7" s="25">
        <v>120.18</v>
      </c>
      <c r="BQ7" s="25">
        <v>121.16</v>
      </c>
      <c r="BR7" s="25">
        <v>118.47</v>
      </c>
      <c r="BS7" s="25">
        <v>110.16</v>
      </c>
      <c r="BT7" s="25">
        <v>105.56</v>
      </c>
      <c r="BU7" s="25">
        <v>105.86</v>
      </c>
      <c r="BV7" s="25">
        <v>106.07</v>
      </c>
      <c r="BW7" s="25">
        <v>105.34</v>
      </c>
      <c r="BX7" s="25">
        <v>101.89</v>
      </c>
      <c r="BY7" s="25">
        <v>104.33</v>
      </c>
      <c r="BZ7" s="25">
        <v>102.35</v>
      </c>
      <c r="CA7" s="25">
        <v>155.22999999999999</v>
      </c>
      <c r="CB7" s="25">
        <v>152.19</v>
      </c>
      <c r="CC7" s="25">
        <v>153.33000000000001</v>
      </c>
      <c r="CD7" s="25">
        <v>149.41</v>
      </c>
      <c r="CE7" s="25">
        <v>152.80000000000001</v>
      </c>
      <c r="CF7" s="25">
        <v>158.58000000000001</v>
      </c>
      <c r="CG7" s="25">
        <v>159.22</v>
      </c>
      <c r="CH7" s="25">
        <v>159.6</v>
      </c>
      <c r="CI7" s="25">
        <v>156.32</v>
      </c>
      <c r="CJ7" s="25">
        <v>157.4</v>
      </c>
      <c r="CK7" s="25">
        <v>167.74</v>
      </c>
      <c r="CL7" s="25">
        <v>52.5</v>
      </c>
      <c r="CM7" s="25">
        <v>52.05</v>
      </c>
      <c r="CN7" s="25">
        <v>51.35</v>
      </c>
      <c r="CO7" s="25">
        <v>51.06</v>
      </c>
      <c r="CP7" s="25">
        <v>49.36</v>
      </c>
      <c r="CQ7" s="25">
        <v>62.38</v>
      </c>
      <c r="CR7" s="25">
        <v>62.83</v>
      </c>
      <c r="CS7" s="25">
        <v>62.05</v>
      </c>
      <c r="CT7" s="25">
        <v>63.23</v>
      </c>
      <c r="CU7" s="25">
        <v>62.59</v>
      </c>
      <c r="CV7" s="25">
        <v>60.29</v>
      </c>
      <c r="CW7" s="25">
        <v>96.21</v>
      </c>
      <c r="CX7" s="25">
        <v>95.78</v>
      </c>
      <c r="CY7" s="25">
        <v>96.23</v>
      </c>
      <c r="CZ7" s="25">
        <v>95.69</v>
      </c>
      <c r="DA7" s="25">
        <v>97.36</v>
      </c>
      <c r="DB7" s="25">
        <v>89.17</v>
      </c>
      <c r="DC7" s="25">
        <v>88.86</v>
      </c>
      <c r="DD7" s="25">
        <v>89.11</v>
      </c>
      <c r="DE7" s="25">
        <v>89.35</v>
      </c>
      <c r="DF7" s="25">
        <v>89.7</v>
      </c>
      <c r="DG7" s="25">
        <v>90.12</v>
      </c>
      <c r="DH7" s="25">
        <v>51.56</v>
      </c>
      <c r="DI7" s="25">
        <v>51.16</v>
      </c>
      <c r="DJ7" s="25">
        <v>51.29</v>
      </c>
      <c r="DK7" s="25">
        <v>52.04</v>
      </c>
      <c r="DL7" s="25">
        <v>51.7</v>
      </c>
      <c r="DM7" s="25">
        <v>46.99</v>
      </c>
      <c r="DN7" s="25">
        <v>47.89</v>
      </c>
      <c r="DO7" s="25">
        <v>48.69</v>
      </c>
      <c r="DP7" s="25">
        <v>49.62</v>
      </c>
      <c r="DQ7" s="25">
        <v>50.5</v>
      </c>
      <c r="DR7" s="25">
        <v>50.88</v>
      </c>
      <c r="DS7" s="25">
        <v>44.07</v>
      </c>
      <c r="DT7" s="25">
        <v>48.43</v>
      </c>
      <c r="DU7" s="25">
        <v>50.2</v>
      </c>
      <c r="DV7" s="25">
        <v>52.92</v>
      </c>
      <c r="DW7" s="25">
        <v>53.58</v>
      </c>
      <c r="DX7" s="25">
        <v>15.83</v>
      </c>
      <c r="DY7" s="25">
        <v>16.899999999999999</v>
      </c>
      <c r="DZ7" s="25">
        <v>18.260000000000002</v>
      </c>
      <c r="EA7" s="25">
        <v>19.510000000000002</v>
      </c>
      <c r="EB7" s="25">
        <v>21.19</v>
      </c>
      <c r="EC7" s="25">
        <v>22.3</v>
      </c>
      <c r="ED7" s="25">
        <v>1.47</v>
      </c>
      <c r="EE7" s="25">
        <v>0.82</v>
      </c>
      <c r="EF7" s="25">
        <v>1.08</v>
      </c>
      <c r="EG7" s="25">
        <v>1.04</v>
      </c>
      <c r="EH7" s="25">
        <v>1.04</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2023-01-25T09:03:34Z</cp:lastPrinted>
  <dcterms:created xsi:type="dcterms:W3CDTF">2022-12-01T01:01:39Z</dcterms:created>
  <dcterms:modified xsi:type="dcterms:W3CDTF">2023-02-28T00:13:20Z</dcterms:modified>
  <cp:category/>
</cp:coreProperties>
</file>