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vzrK/201XGpvvpkrkVsvDmGgR+SCud/LzpdxWA6RJDUyazdywqV5sxhDt9OMA/70FEMx6uh+i0NT4Ha4ZB6kog==" workbookSaltValue="hWgtD9ia9GETTIHtCb/H9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<sst xmlns="http://schemas.openxmlformats.org/spreadsheetml/2006/main" count="228" uniqueCount="113">
  <si>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</si>
  <si>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</si>
  <si>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</si>
  <si>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</si>
  <si>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</si>
  <si>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</si>
  <si>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</si>
  <si>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</si>
  <si>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</si>
  <si>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</si>
  <si>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</si>
  <si>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</si>
  <si>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</si>
  <si>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</si>
  <si>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</si>
  <si>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</si>
  <si>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</si>
  <si>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</si>
  <si>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</si>
  <si>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</si>
  <si>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</si>
  <si>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</si>
  <si>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</si>
  <si>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</si>
  <si>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</si>
  <si>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</si>
  <si>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</si>
  <si>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</si>
  <si>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</si>
  <si>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</si>
  <si>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</si>
  <si>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</si>
  <si>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</si>
  <si>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</si>
  <si>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</si>
  <si>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</si>
  <si>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</si>
  <si>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</si>
  <si>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</si>
  <si>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</si>
  <si>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</si>
  <si>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</si>
  <si>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</si>
  <si>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</si>
  <si>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</si>
  <si>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</si>
  <si>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</si>
  <si>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</si>
  <si>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</si>
  <si>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</si>
  <si>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</si>
  <si>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</si>
  <si>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</si>
  <si>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</si>
  <si>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</si>
  <si>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</si>
  <si>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</si>
  <si>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</si>
  <si>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</si>
  <si>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</si>
  <si>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</si>
  <si>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</si>
  <si>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</si>
  <si>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</si>
  <si>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</si>
  <si>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</si>
  <si>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</si>
  <si>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</si>
  <si>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</si>
  <si>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</si>
  <si>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</si>
  <si>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</si>
  <si>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</si>
  <si>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</si>
  <si>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</si>
  <si>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</si>
  <si>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</si>
  <si>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</si>
  <si>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</si>
  <si>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</si>
  <si>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</si>
  <si>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</si>
  <si>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</si>
  <si>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</si>
  <si>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</si>
  <si>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</si>
  <si>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</si>
  <si>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</si>
  <si>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</si>
  <si>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</si>
  <si>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</si>
  <si>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</si>
  <si>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</si>
  <si>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</si>
  <si>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</si>
  <si>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</si>
  <si>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</si>
  <si>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</si>
  <si>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</si>
  <si>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</si>
  <si>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</si>
  <si>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</si>
  <si>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</si>
  <si>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</si>
  <si>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</si>
  <si>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</si>
  <si>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</si>
  <si>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</si>
  <si>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</si>
  <si>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</si>
  <si>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上記「1．経営の健全性・効率性について」のとおり健全かつ効率的な経営を確保するとともに、「２．老朽化の状況について」のとおり管路経年化率は類似団体平均値と比べ高水準であることから、引き続き施設及び管路の更新を着実に進めていくことが重要であると考える。
　このことから、第6次水道施設整備事業（7ヶ年事業）及び施設改良事業により、施設・管路の耐震化及び老朽化対策を着実に推し進めていく。一方で、経営についても、平成28年度に策定した経営戦略（羽曳野市水道事業ビジョン）に基づき、引き続き健全かつ効率的な経営を確保するよう努めていく。</t>
    <rPh sb="1" eb="3">
      <t>ジョウキ</t>
    </rPh>
    <rPh sb="6" eb="8">
      <t>ケイエイ</t>
    </rPh>
    <rPh sb="9" eb="12">
      <t>ケンゼンセイ</t>
    </rPh>
    <rPh sb="13" eb="16">
      <t>コウリツセイ</t>
    </rPh>
    <rPh sb="25" eb="27">
      <t>ケンゼン</t>
    </rPh>
    <rPh sb="29" eb="32">
      <t>コウリツテキ</t>
    </rPh>
    <rPh sb="33" eb="35">
      <t>ケイエイ</t>
    </rPh>
    <rPh sb="36" eb="38">
      <t>カクホ</t>
    </rPh>
    <rPh sb="48" eb="51">
      <t>ロウキュウカ</t>
    </rPh>
    <rPh sb="52" eb="54">
      <t>ジョウキョウ</t>
    </rPh>
    <rPh sb="63" eb="65">
      <t>カンロ</t>
    </rPh>
    <rPh sb="65" eb="68">
      <t>ケイネンカ</t>
    </rPh>
    <rPh sb="68" eb="69">
      <t>リツ</t>
    </rPh>
    <rPh sb="70" eb="72">
      <t>ルイジ</t>
    </rPh>
    <rPh sb="72" eb="74">
      <t>ダンタイ</t>
    </rPh>
    <rPh sb="74" eb="77">
      <t>ヘイキンチ</t>
    </rPh>
    <rPh sb="78" eb="79">
      <t>クラ</t>
    </rPh>
    <rPh sb="80" eb="83">
      <t>コウスイジュン</t>
    </rPh>
    <rPh sb="91" eb="92">
      <t>ヒ</t>
    </rPh>
    <rPh sb="93" eb="94">
      <t>ツヅ</t>
    </rPh>
    <rPh sb="95" eb="97">
      <t>シセツ</t>
    </rPh>
    <rPh sb="97" eb="98">
      <t>オヨ</t>
    </rPh>
    <rPh sb="99" eb="101">
      <t>カンロ</t>
    </rPh>
    <rPh sb="102" eb="104">
      <t>コウシン</t>
    </rPh>
    <rPh sb="105" eb="107">
      <t>チャクジツ</t>
    </rPh>
    <rPh sb="108" eb="109">
      <t>スス</t>
    </rPh>
    <rPh sb="116" eb="118">
      <t>ジュウヨウ</t>
    </rPh>
    <rPh sb="122" eb="123">
      <t>カンガ</t>
    </rPh>
    <rPh sb="135" eb="136">
      <t>ダイ</t>
    </rPh>
    <rPh sb="137" eb="138">
      <t>ジ</t>
    </rPh>
    <rPh sb="138" eb="140">
      <t>スイドウ</t>
    </rPh>
    <rPh sb="140" eb="142">
      <t>シセツ</t>
    </rPh>
    <rPh sb="142" eb="144">
      <t>セイビ</t>
    </rPh>
    <rPh sb="144" eb="146">
      <t>ジギョウ</t>
    </rPh>
    <rPh sb="149" eb="150">
      <t>ネン</t>
    </rPh>
    <rPh sb="150" eb="152">
      <t>ジギョウ</t>
    </rPh>
    <rPh sb="153" eb="154">
      <t>オヨ</t>
    </rPh>
    <rPh sb="155" eb="157">
      <t>シセツ</t>
    </rPh>
    <rPh sb="157" eb="159">
      <t>カイリョウ</t>
    </rPh>
    <rPh sb="159" eb="161">
      <t>ジギョウ</t>
    </rPh>
    <rPh sb="165" eb="167">
      <t>シセツ</t>
    </rPh>
    <rPh sb="168" eb="170">
      <t>カンロ</t>
    </rPh>
    <rPh sb="171" eb="174">
      <t>タイシンカ</t>
    </rPh>
    <rPh sb="174" eb="175">
      <t>オヨ</t>
    </rPh>
    <rPh sb="176" eb="179">
      <t>ロウキュウカ</t>
    </rPh>
    <rPh sb="179" eb="181">
      <t>タイサク</t>
    </rPh>
    <rPh sb="182" eb="184">
      <t>チャクジツ</t>
    </rPh>
    <rPh sb="185" eb="186">
      <t>オ</t>
    </rPh>
    <rPh sb="187" eb="188">
      <t>スス</t>
    </rPh>
    <rPh sb="193" eb="195">
      <t>イッポウ</t>
    </rPh>
    <rPh sb="197" eb="199">
      <t>ケイエイ</t>
    </rPh>
    <rPh sb="205" eb="207">
      <t>ヘイセイ</t>
    </rPh>
    <rPh sb="209" eb="211">
      <t>ネンド</t>
    </rPh>
    <rPh sb="212" eb="214">
      <t>サクテイ</t>
    </rPh>
    <rPh sb="216" eb="218">
      <t>ケイエイ</t>
    </rPh>
    <rPh sb="218" eb="220">
      <t>センリャク</t>
    </rPh>
    <rPh sb="221" eb="225">
      <t>ハビキノシ</t>
    </rPh>
    <rPh sb="225" eb="227">
      <t>スイドウ</t>
    </rPh>
    <rPh sb="227" eb="229">
      <t>ジギョウ</t>
    </rPh>
    <rPh sb="235" eb="236">
      <t>モト</t>
    </rPh>
    <rPh sb="239" eb="240">
      <t>ヒ</t>
    </rPh>
    <rPh sb="241" eb="242">
      <t>ツヅ</t>
    </rPh>
    <rPh sb="243" eb="245">
      <t>ケンゼン</t>
    </rPh>
    <rPh sb="247" eb="250">
      <t>コウリツテキ</t>
    </rPh>
    <rPh sb="251" eb="253">
      <t>ケイエイ</t>
    </rPh>
    <rPh sb="254" eb="256">
      <t>カクホ</t>
    </rPh>
    <rPh sb="260" eb="261">
      <t>ツト</t>
    </rPh>
    <phoneticPr fontId="4"/>
  </si>
  <si>
    <r>
      <t xml:space="preserve">　類似団体平均値と比較すると、前年に引き続き、①から⑧の全指標について、良好な数値であることから、健全かつ効率的な経営をしていると考えられる。
　なお、①経常収支比率、⑤料金回収率については、前年度と比較して数値が増加している。主な要因は、新型コロナウイルス感染症対策として、市民生活並びに経済活動を支援するための市独自政策の一つである水道基本料金の６カ月間全額減免を前年度に行ったことによるものである。
</t>
    </r>
    <r>
      <rPr>
        <sz val="11"/>
        <color rgb="FFFF0000"/>
        <rFont val="ＭＳ ゴシック"/>
        <family val="3"/>
        <charset val="128"/>
      </rPr>
      <t>　</t>
    </r>
    <r>
      <rPr>
        <sz val="11"/>
        <color theme="1"/>
        <rFont val="ＭＳ ゴシック"/>
        <family val="3"/>
        <charset val="128"/>
      </rPr>
      <t>また、③流動比率については、前年度と比較して数値が減少している。主な要因は、金額の高い工事請負費が次年度以降の支出となり、流動負債の未払金が増加したたためである。</t>
    </r>
    <rPh sb="1" eb="3">
      <t>ルイジ</t>
    </rPh>
    <rPh sb="3" eb="5">
      <t>ダンタイ</t>
    </rPh>
    <rPh sb="5" eb="8">
      <t>ヘイキンチ</t>
    </rPh>
    <rPh sb="9" eb="11">
      <t>ヒカク</t>
    </rPh>
    <rPh sb="15" eb="17">
      <t>ゼンネン</t>
    </rPh>
    <rPh sb="18" eb="19">
      <t>ヒ</t>
    </rPh>
    <rPh sb="20" eb="21">
      <t>ツヅ</t>
    </rPh>
    <rPh sb="28" eb="29">
      <t>ゼン</t>
    </rPh>
    <rPh sb="29" eb="31">
      <t>シヒョウ</t>
    </rPh>
    <rPh sb="36" eb="38">
      <t>リョウコウ</t>
    </rPh>
    <rPh sb="39" eb="41">
      <t>スウチ</t>
    </rPh>
    <rPh sb="49" eb="51">
      <t>ケンゼン</t>
    </rPh>
    <rPh sb="53" eb="55">
      <t>コウリツ</t>
    </rPh>
    <rPh sb="55" eb="56">
      <t>テキ</t>
    </rPh>
    <rPh sb="57" eb="59">
      <t>ケイエイ</t>
    </rPh>
    <rPh sb="65" eb="66">
      <t>カンガ</t>
    </rPh>
    <rPh sb="98" eb="99">
      <t>ド</t>
    </rPh>
    <rPh sb="107" eb="109">
      <t>ゾウカ</t>
    </rPh>
    <rPh sb="114" eb="115">
      <t>オモ</t>
    </rPh>
    <rPh sb="116" eb="118">
      <t>ヨウイン</t>
    </rPh>
    <rPh sb="184" eb="187">
      <t>ゼンネンド</t>
    </rPh>
    <rPh sb="208" eb="212">
      <t>リュウドウヒリツ</t>
    </rPh>
    <rPh sb="218" eb="221">
      <t>ゼンネンド</t>
    </rPh>
    <rPh sb="222" eb="224">
      <t>ヒカク</t>
    </rPh>
    <rPh sb="226" eb="228">
      <t>スウチ</t>
    </rPh>
    <rPh sb="229" eb="231">
      <t>ゲンショウ</t>
    </rPh>
    <rPh sb="236" eb="237">
      <t>オモ</t>
    </rPh>
    <rPh sb="238" eb="240">
      <t>ヨウイン</t>
    </rPh>
    <rPh sb="242" eb="244">
      <t>キンガク</t>
    </rPh>
    <rPh sb="245" eb="246">
      <t>タカ</t>
    </rPh>
    <rPh sb="247" eb="251">
      <t>コウジウケオイ</t>
    </rPh>
    <rPh sb="251" eb="252">
      <t>ヒ</t>
    </rPh>
    <rPh sb="253" eb="258">
      <t>ジネンドイコウ</t>
    </rPh>
    <rPh sb="259" eb="261">
      <t>シシュツ</t>
    </rPh>
    <rPh sb="265" eb="269">
      <t>リュウドウフサイ</t>
    </rPh>
    <rPh sb="270" eb="273">
      <t>ミバライキン</t>
    </rPh>
    <rPh sb="274" eb="276">
      <t>ゾウカ</t>
    </rPh>
    <phoneticPr fontId="4"/>
  </si>
  <si>
    <r>
      <t>　①有形固定資産減価償却率が類似団体平均値を下回っている</t>
    </r>
    <r>
      <rPr>
        <sz val="11"/>
        <color theme="1"/>
        <rFont val="ＭＳ ゴシック"/>
        <family val="3"/>
        <charset val="128"/>
      </rPr>
      <t xml:space="preserve">。
</t>
    </r>
    <r>
      <rPr>
        <sz val="11"/>
        <color rgb="FFFF0000"/>
        <rFont val="ＭＳ ゴシック"/>
        <family val="3"/>
        <charset val="128"/>
      </rPr>
      <t>　</t>
    </r>
    <r>
      <rPr>
        <sz val="11"/>
        <color theme="1"/>
        <rFont val="ＭＳ ゴシック"/>
        <family val="3"/>
        <charset val="128"/>
      </rPr>
      <t>②管路経年化率については27％前後で推移している。管路の更新をすすめているものの、依然として法定耐用年数（40年）を超えた管路が多数あり、当該率は類似団体平均値を上回っている
　③管路更新率については、類似団体平均値と比較すると依然として高水準であるが、前年と比較すると減少している。これは、完了が次年度以降となる工事が前年度より増加したことによるものである。</t>
    </r>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2" eb="24">
      <t>シタマワ</t>
    </rPh>
    <rPh sb="32" eb="34">
      <t>カンロ</t>
    </rPh>
    <rPh sb="34" eb="38">
      <t>ケイネンカリツ</t>
    </rPh>
    <rPh sb="46" eb="48">
      <t>ゼンゴ</t>
    </rPh>
    <rPh sb="49" eb="51">
      <t>スイイ</t>
    </rPh>
    <rPh sb="56" eb="58">
      <t>カンロ</t>
    </rPh>
    <rPh sb="59" eb="61">
      <t>コウシン</t>
    </rPh>
    <rPh sb="72" eb="74">
      <t>イゼン</t>
    </rPh>
    <rPh sb="77" eb="81">
      <t>ホウテイタイヨウネン</t>
    </rPh>
    <rPh sb="81" eb="83">
      <t>ネンスウ</t>
    </rPh>
    <rPh sb="86" eb="87">
      <t>ネン</t>
    </rPh>
    <rPh sb="89" eb="90">
      <t>コ</t>
    </rPh>
    <rPh sb="92" eb="94">
      <t>カンロ</t>
    </rPh>
    <rPh sb="95" eb="97">
      <t>タスウ</t>
    </rPh>
    <rPh sb="100" eb="102">
      <t>トウガイ</t>
    </rPh>
    <rPh sb="102" eb="103">
      <t>リツ</t>
    </rPh>
    <rPh sb="123" eb="126">
      <t>コウシンリツ</t>
    </rPh>
    <rPh sb="132" eb="134">
      <t>ルイジ</t>
    </rPh>
    <rPh sb="134" eb="136">
      <t>ダンタイ</t>
    </rPh>
    <rPh sb="136" eb="139">
      <t>ヘイキンチ</t>
    </rPh>
    <rPh sb="140" eb="142">
      <t>ヒカク</t>
    </rPh>
    <rPh sb="145" eb="147">
      <t>イゼン</t>
    </rPh>
    <rPh sb="150" eb="153">
      <t>コウスイジュン</t>
    </rPh>
    <rPh sb="158" eb="160">
      <t>ゼンネン</t>
    </rPh>
    <rPh sb="166" eb="168">
      <t>ゲンショウ</t>
    </rPh>
    <rPh sb="177" eb="179">
      <t>コウジカンリョウ</t>
    </rPh>
    <rPh sb="180" eb="185">
      <t>ジネンドイコウ</t>
    </rPh>
    <rPh sb="188" eb="190">
      <t>コウジ</t>
    </rPh>
    <rPh sb="191" eb="194">
      <t>ゼンネンド</t>
    </rPh>
    <rPh sb="196" eb="19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</si>
</sst>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1.32</c:v>
                </c:pt>
                <c:pt idx="1">
                  <c:v>1.4</c:v>
                </c:pt>
                <c:pt idx="2">
                  <c:v>1.1599999999999999</c:v>
                </c:pt>
                <c:pt idx="3">
                  <c:v>1.26</c:v>
                </c:pt>
                <c:pt idx="4">
                  <c:v>0.93</c:v>
                </c:pt>
              </c:numCache>
            </c:numRef>
          </c:val>
          <c:extLst>
            <c:ext xmlns:c16="http://schemas.microsoft.com/office/drawing/2014/chart" uri="{C3380CC4-5D6E-409C-BE32-E72D297353CC}">
              <c16:uniqueId val="{00000000-3308-43D3-A331-02E227691C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3308-43D3-A331-02E227691C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71.53</c:v>
                </c:pt>
                <c:pt idx="1">
                  <c:v>70.66</c:v>
                </c:pt>
                <c:pt idx="2">
                  <c:v>82.48</c:v>
                </c:pt>
                <c:pt idx="3">
                  <c:v>83.44</c:v>
                </c:pt>
                <c:pt idx="4">
                  <c:v>81.83</c:v>
                </c:pt>
              </c:numCache>
            </c:numRef>
          </c:val>
          <c:extLst>
            <c:ext xmlns:c16="http://schemas.microsoft.com/office/drawing/2014/chart" uri="{C3380CC4-5D6E-409C-BE32-E72D297353CC}">
              <c16:uniqueId val="{00000000-E3B6-4D95-86B6-0CFC65C878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E3B6-4D95-86B6-0CFC65C878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96.02</c:v>
                </c:pt>
                <c:pt idx="1">
                  <c:v>96.39</c:v>
                </c:pt>
                <c:pt idx="2">
                  <c:v>95.79</c:v>
                </c:pt>
                <c:pt idx="3">
                  <c:v>97.13</c:v>
                </c:pt>
                <c:pt idx="4">
                  <c:v>97.49</c:v>
                </c:pt>
              </c:numCache>
            </c:numRef>
          </c:val>
          <c:extLst>
            <c:ext xmlns:c16="http://schemas.microsoft.com/office/drawing/2014/chart" uri="{C3380CC4-5D6E-409C-BE32-E72D297353CC}">
              <c16:uniqueId val="{00000000-141B-454F-B06B-AF8D12FB9B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141B-454F-B06B-AF8D12FB9B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124.01</c:v>
                </c:pt>
                <c:pt idx="1">
                  <c:v>121.41</c:v>
                </c:pt>
                <c:pt idx="2">
                  <c:v>123.52</c:v>
                </c:pt>
                <c:pt idx="3">
                  <c:v>115.21</c:v>
                </c:pt>
                <c:pt idx="4">
                  <c:v>124.89</c:v>
                </c:pt>
              </c:numCache>
            </c:numRef>
          </c:val>
          <c:extLst>
            <c:ext xmlns:c16="http://schemas.microsoft.com/office/drawing/2014/chart" uri="{C3380CC4-5D6E-409C-BE32-E72D297353CC}">
              <c16:uniqueId val="{00000000-D1EB-434D-ACA4-9CAEB20E2F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D1EB-434D-ACA4-9CAEB20E2F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43.86</c:v>
                </c:pt>
                <c:pt idx="1">
                  <c:v>43.36</c:v>
                </c:pt>
                <c:pt idx="2">
                  <c:v>44.83</c:v>
                </c:pt>
                <c:pt idx="3">
                  <c:v>45.91</c:v>
                </c:pt>
                <c:pt idx="4">
                  <c:v>47.27</c:v>
                </c:pt>
              </c:numCache>
            </c:numRef>
          </c:val>
          <c:extLst>
            <c:ext xmlns:c16="http://schemas.microsoft.com/office/drawing/2014/chart" uri="{C3380CC4-5D6E-409C-BE32-E72D297353CC}">
              <c16:uniqueId val="{00000000-25E5-43F9-9D15-C4FB9BA3EE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25E5-43F9-9D15-C4FB9BA3EE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27.39</c:v>
                </c:pt>
                <c:pt idx="1">
                  <c:v>26.4</c:v>
                </c:pt>
                <c:pt idx="2">
                  <c:v>27.43</c:v>
                </c:pt>
                <c:pt idx="3">
                  <c:v>26.57</c:v>
                </c:pt>
                <c:pt idx="4">
                  <c:v>27.72</c:v>
                </c:pt>
              </c:numCache>
            </c:numRef>
          </c:val>
          <c:extLst>
            <c:ext xmlns:c16="http://schemas.microsoft.com/office/drawing/2014/chart" uri="{C3380CC4-5D6E-409C-BE32-E72D297353CC}">
              <c16:uniqueId val="{00000000-4B1F-4F40-966A-772EB52943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4B1F-4F40-966A-772EB52943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4C-4891-B644-B5C7203026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4D4C-4891-B644-B5C7203026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379.19</c:v>
                </c:pt>
                <c:pt idx="1">
                  <c:v>411.49</c:v>
                </c:pt>
                <c:pt idx="2">
                  <c:v>506.63</c:v>
                </c:pt>
                <c:pt idx="3">
                  <c:v>529.79</c:v>
                </c:pt>
                <c:pt idx="4">
                  <c:v>400.65</c:v>
                </c:pt>
              </c:numCache>
            </c:numRef>
          </c:val>
          <c:extLst>
            <c:ext xmlns:c16="http://schemas.microsoft.com/office/drawing/2014/chart" uri="{C3380CC4-5D6E-409C-BE32-E72D297353CC}">
              <c16:uniqueId val="{00000000-7820-44CE-BB84-A0D84524C5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7820-44CE-BB84-A0D84524C5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47.91</c:v>
                </c:pt>
                <c:pt idx="1">
                  <c:v>42.19</c:v>
                </c:pt>
                <c:pt idx="2">
                  <c:v>37.01</c:v>
                </c:pt>
                <c:pt idx="3">
                  <c:v>33.53</c:v>
                </c:pt>
                <c:pt idx="4">
                  <c:v>50.01</c:v>
                </c:pt>
              </c:numCache>
            </c:numRef>
          </c:val>
          <c:extLst>
            <c:ext xmlns:c16="http://schemas.microsoft.com/office/drawing/2014/chart" uri="{C3380CC4-5D6E-409C-BE32-E72D297353CC}">
              <c16:uniqueId val="{00000000-3C34-44F2-8EF8-08DD6D3AD2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3C34-44F2-8EF8-08DD6D3AD2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123.94</c:v>
                </c:pt>
                <c:pt idx="1">
                  <c:v>118.89</c:v>
                </c:pt>
                <c:pt idx="2">
                  <c:v>120.88</c:v>
                </c:pt>
                <c:pt idx="3">
                  <c:v>108.48</c:v>
                </c:pt>
                <c:pt idx="4">
                  <c:v>123.59</c:v>
                </c:pt>
              </c:numCache>
            </c:numRef>
          </c:val>
          <c:extLst>
            <c:ext xmlns:c16="http://schemas.microsoft.com/office/drawing/2014/chart" uri="{C3380CC4-5D6E-409C-BE32-E72D297353CC}">
              <c16:uniqueId val="{00000000-902D-4063-AAC0-FF2A4371C1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902D-4063-AAC0-FF2A4371C1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128.36000000000001</c:v>
                </c:pt>
                <c:pt idx="1">
                  <c:v>133.51</c:v>
                </c:pt>
                <c:pt idx="2">
                  <c:v>130.55000000000001</c:v>
                </c:pt>
                <c:pt idx="3">
                  <c:v>130.36000000000001</c:v>
                </c:pt>
                <c:pt idx="4">
                  <c:v>127.21</c:v>
                </c:pt>
              </c:numCache>
            </c:numRef>
          </c:val>
          <c:extLst>
            <c:ext xmlns:c16="http://schemas.microsoft.com/office/drawing/2014/chart" uri="{C3380CC4-5D6E-409C-BE32-E72D297353CC}">
              <c16:uniqueId val="{00000000-379B-4DBF-908A-F5C164A745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379B-4DBF-908A-F5C164A745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大阪府　羽曳野市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109565</v>
      </c>
      <c r="AM8" s="66"/>
      <c r="AN8" s="66"/>
      <c r="AO8" s="66"/>
      <c r="AP8" s="66"/>
      <c r="AQ8" s="66"/>
      <c r="AR8" s="66"/>
      <c r="AS8" s="66"/>
      <c r="AT8" s="37">
        <f>データ!$S$6</f>
        <v>26.45</v>
      </c>
      <c r="AU8" s="38"/>
      <c r="AV8" s="38"/>
      <c r="AW8" s="38"/>
      <c r="AX8" s="38"/>
      <c r="AY8" s="38"/>
      <c r="AZ8" s="38"/>
      <c r="BA8" s="38"/>
      <c r="BB8" s="55">
        <f>データ!$T$6</f>
        <v>4142.34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91.64</v>
      </c>
      <c r="J10" s="38"/>
      <c r="K10" s="38"/>
      <c r="L10" s="38"/>
      <c r="M10" s="38"/>
      <c r="N10" s="38"/>
      <c r="O10" s="65"/>
      <c r="P10" s="55">
        <f>データ!$P$6</f>
        <v>97.62</v>
      </c>
      <c r="Q10" s="55"/>
      <c r="R10" s="55"/>
      <c r="S10" s="55"/>
      <c r="T10" s="55"/>
      <c r="U10" s="55"/>
      <c r="V10" s="55"/>
      <c r="W10" s="66">
        <f>データ!$Q$6</f>
        <v>2744</v>
      </c>
      <c r="X10" s="66"/>
      <c r="Y10" s="66"/>
      <c r="Z10" s="66"/>
      <c r="AA10" s="66"/>
      <c r="AB10" s="66"/>
      <c r="AC10" s="66"/>
      <c r="AD10" s="2"/>
      <c r="AE10" s="2"/>
      <c r="AF10" s="2"/>
      <c r="AG10" s="2"/>
      <c r="AH10" s="2"/>
      <c r="AI10" s="2"/>
      <c r="AJ10" s="2"/>
      <c r="AK10" s="2"/>
      <c r="AL10" s="66">
        <f>データ!$U$6</f>
        <v>106778</v>
      </c>
      <c r="AM10" s="66"/>
      <c r="AN10" s="66"/>
      <c r="AO10" s="66"/>
      <c r="AP10" s="66"/>
      <c r="AQ10" s="66"/>
      <c r="AR10" s="66"/>
      <c r="AS10" s="66"/>
      <c r="AT10" s="37">
        <f>データ!$V$6</f>
        <v>26.33</v>
      </c>
      <c r="AU10" s="38"/>
      <c r="AV10" s="38"/>
      <c r="AW10" s="38"/>
      <c r="AX10" s="38"/>
      <c r="AY10" s="38"/>
      <c r="AZ10" s="38"/>
      <c r="BA10" s="38"/>
      <c r="BB10" s="55">
        <f>データ!$W$6</f>
        <v>4055.37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rri8lYIpsvVQD/MO7CN+6FqnSTTgQpHNOv/8c0+bZSuR4ZORqffMB4hedBBWD6mYEwCeIS2m4Gav0Y5qr5+ng==" saltValue="Qdg7bcz01gE56kBKOj/N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272221</v>
      </c>
      <c r="D6" s="20">
        <f t="shared" si="3"/>
        <v>46</v>
      </c>
      <c r="E6" s="20">
        <f t="shared" si="3"/>
        <v>1</v>
      </c>
      <c r="F6" s="20">
        <f t="shared" si="3"/>
        <v>0</v>
      </c>
      <c r="G6" s="20">
        <f t="shared" si="3"/>
        <v>1</v>
      </c>
      <c r="H6" s="20" t="str">
        <f t="shared" si="3"/>
        <v>大阪府　羽曳野市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91.64</v>
      </c>
      <c r="P6" s="21">
        <f t="shared" si="3"/>
        <v>97.62</v>
      </c>
      <c r="Q6" s="21">
        <f t="shared" si="3"/>
        <v>2744</v>
      </c>
      <c r="R6" s="21">
        <f t="shared" si="3"/>
        <v>109565</v>
      </c>
      <c r="S6" s="21">
        <f t="shared" si="3"/>
        <v>26.45</v>
      </c>
      <c r="T6" s="21">
        <f t="shared" si="3"/>
        <v>4142.34</v>
      </c>
      <c r="U6" s="21">
        <f t="shared" si="3"/>
        <v>106778</v>
      </c>
      <c r="V6" s="21">
        <f t="shared" si="3"/>
        <v>26.33</v>
      </c>
      <c r="W6" s="21">
        <f t="shared" si="3"/>
        <v>4055.37</v>
      </c>
      <c r="X6" s="22">
        <f>IF(X7="",NA(),X7)</f>
        <v>124.01</v>
      </c>
      <c r="Y6" s="22">
        <f t="shared" ref="Y6:AG6" si="4">IF(Y7="",NA(),Y7)</f>
        <v>121.41</v>
      </c>
      <c r="Z6" s="22">
        <f t="shared" si="4"/>
        <v>123.52</v>
      </c>
      <c r="AA6" s="22">
        <f t="shared" si="4"/>
        <v>115.21</v>
      </c>
      <c r="AB6" s="22">
        <f t="shared" si="4"/>
        <v>124.89</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379.19</v>
      </c>
      <c r="AU6" s="22">
        <f t="shared" ref="AU6:BC6" si="6">IF(AU7="",NA(),AU7)</f>
        <v>411.49</v>
      </c>
      <c r="AV6" s="22">
        <f t="shared" si="6"/>
        <v>506.63</v>
      </c>
      <c r="AW6" s="22">
        <f t="shared" si="6"/>
        <v>529.79</v>
      </c>
      <c r="AX6" s="22">
        <f t="shared" si="6"/>
        <v>400.65</v>
      </c>
      <c r="AY6" s="22">
        <f t="shared" si="6"/>
        <v>337.49</v>
      </c>
      <c r="AZ6" s="22">
        <f t="shared" si="6"/>
        <v>335.6</v>
      </c>
      <c r="BA6" s="22">
        <f t="shared" si="6"/>
        <v>358.91</v>
      </c>
      <c r="BB6" s="22">
        <f t="shared" si="6"/>
        <v>360.96</v>
      </c>
      <c r="BC6" s="22">
        <f t="shared" si="6"/>
        <v>351.29</v>
      </c>
      <c r="BD6" s="21" t="str">
        <f>IF(BD7="","",IF(BD7="-","【-】","【"&amp;SUBSTITUTE(TEXT(BD7,"#,##0.00"),"-","△")&amp;"】"))</f>
        <v>【261.51】</v>
      </c>
      <c r="BE6" s="22">
        <f>IF(BE7="",NA(),BE7)</f>
        <v>47.91</v>
      </c>
      <c r="BF6" s="22">
        <f t="shared" ref="BF6:BN6" si="7">IF(BF7="",NA(),BF7)</f>
        <v>42.19</v>
      </c>
      <c r="BG6" s="22">
        <f t="shared" si="7"/>
        <v>37.01</v>
      </c>
      <c r="BH6" s="22">
        <f t="shared" si="7"/>
        <v>33.53</v>
      </c>
      <c r="BI6" s="22">
        <f t="shared" si="7"/>
        <v>50.01</v>
      </c>
      <c r="BJ6" s="22">
        <f t="shared" si="7"/>
        <v>265.92</v>
      </c>
      <c r="BK6" s="22">
        <f t="shared" si="7"/>
        <v>258.26</v>
      </c>
      <c r="BL6" s="22">
        <f t="shared" si="7"/>
        <v>247.27</v>
      </c>
      <c r="BM6" s="22">
        <f t="shared" si="7"/>
        <v>239.18</v>
      </c>
      <c r="BN6" s="22">
        <f t="shared" si="7"/>
        <v>236.29</v>
      </c>
      <c r="BO6" s="21" t="str">
        <f>IF(BO7="","",IF(BO7="-","【-】","【"&amp;SUBSTITUTE(TEXT(BO7,"#,##0.00"),"-","△")&amp;"】"))</f>
        <v>【265.16】</v>
      </c>
      <c r="BP6" s="22">
        <f>IF(BP7="",NA(),BP7)</f>
        <v>123.94</v>
      </c>
      <c r="BQ6" s="22">
        <f t="shared" ref="BQ6:BY6" si="8">IF(BQ7="",NA(),BQ7)</f>
        <v>118.89</v>
      </c>
      <c r="BR6" s="22">
        <f t="shared" si="8"/>
        <v>120.88</v>
      </c>
      <c r="BS6" s="22">
        <f t="shared" si="8"/>
        <v>108.48</v>
      </c>
      <c r="BT6" s="22">
        <f t="shared" si="8"/>
        <v>123.59</v>
      </c>
      <c r="BU6" s="22">
        <f t="shared" si="8"/>
        <v>105.86</v>
      </c>
      <c r="BV6" s="22">
        <f t="shared" si="8"/>
        <v>106.07</v>
      </c>
      <c r="BW6" s="22">
        <f t="shared" si="8"/>
        <v>105.34</v>
      </c>
      <c r="BX6" s="22">
        <f t="shared" si="8"/>
        <v>101.89</v>
      </c>
      <c r="BY6" s="22">
        <f t="shared" si="8"/>
        <v>104.33</v>
      </c>
      <c r="BZ6" s="21" t="str">
        <f>IF(BZ7="","",IF(BZ7="-","【-】","【"&amp;SUBSTITUTE(TEXT(BZ7,"#,##0.00"),"-","△")&amp;"】"))</f>
        <v>【102.35】</v>
      </c>
      <c r="CA6" s="22">
        <f>IF(CA7="",NA(),CA7)</f>
        <v>128.36000000000001</v>
      </c>
      <c r="CB6" s="22">
        <f t="shared" ref="CB6:CJ6" si="9">IF(CB7="",NA(),CB7)</f>
        <v>133.51</v>
      </c>
      <c r="CC6" s="22">
        <f t="shared" si="9"/>
        <v>130.55000000000001</v>
      </c>
      <c r="CD6" s="22">
        <f t="shared" si="9"/>
        <v>130.36000000000001</v>
      </c>
      <c r="CE6" s="22">
        <f t="shared" si="9"/>
        <v>127.21</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71.53</v>
      </c>
      <c r="CM6" s="22">
        <f t="shared" ref="CM6:CU6" si="10">IF(CM7="",NA(),CM7)</f>
        <v>70.66</v>
      </c>
      <c r="CN6" s="22">
        <f t="shared" si="10"/>
        <v>82.48</v>
      </c>
      <c r="CO6" s="22">
        <f t="shared" si="10"/>
        <v>83.44</v>
      </c>
      <c r="CP6" s="22">
        <f t="shared" si="10"/>
        <v>81.83</v>
      </c>
      <c r="CQ6" s="22">
        <f t="shared" si="10"/>
        <v>62.38</v>
      </c>
      <c r="CR6" s="22">
        <f t="shared" si="10"/>
        <v>62.83</v>
      </c>
      <c r="CS6" s="22">
        <f t="shared" si="10"/>
        <v>62.05</v>
      </c>
      <c r="CT6" s="22">
        <f t="shared" si="10"/>
        <v>63.23</v>
      </c>
      <c r="CU6" s="22">
        <f t="shared" si="10"/>
        <v>62.59</v>
      </c>
      <c r="CV6" s="21" t="str">
        <f>IF(CV7="","",IF(CV7="-","【-】","【"&amp;SUBSTITUTE(TEXT(CV7,"#,##0.00"),"-","△")&amp;"】"))</f>
        <v>【60.29】</v>
      </c>
      <c r="CW6" s="22">
        <f>IF(CW7="",NA(),CW7)</f>
        <v>96.02</v>
      </c>
      <c r="CX6" s="22">
        <f t="shared" ref="CX6:DF6" si="11">IF(CX7="",NA(),CX7)</f>
        <v>96.39</v>
      </c>
      <c r="CY6" s="22">
        <f t="shared" si="11"/>
        <v>95.79</v>
      </c>
      <c r="CZ6" s="22">
        <f t="shared" si="11"/>
        <v>97.13</v>
      </c>
      <c r="DA6" s="22">
        <f t="shared" si="11"/>
        <v>97.49</v>
      </c>
      <c r="DB6" s="22">
        <f t="shared" si="11"/>
        <v>89.17</v>
      </c>
      <c r="DC6" s="22">
        <f t="shared" si="11"/>
        <v>88.86</v>
      </c>
      <c r="DD6" s="22">
        <f t="shared" si="11"/>
        <v>89.11</v>
      </c>
      <c r="DE6" s="22">
        <f t="shared" si="11"/>
        <v>89.35</v>
      </c>
      <c r="DF6" s="22">
        <f t="shared" si="11"/>
        <v>89.7</v>
      </c>
      <c r="DG6" s="21" t="str">
        <f>IF(DG7="","",IF(DG7="-","【-】","【"&amp;SUBSTITUTE(TEXT(DG7,"#,##0.00"),"-","△")&amp;"】"))</f>
        <v>【90.12】</v>
      </c>
      <c r="DH6" s="22">
        <f>IF(DH7="",NA(),DH7)</f>
        <v>43.86</v>
      </c>
      <c r="DI6" s="22">
        <f t="shared" ref="DI6:DQ6" si="12">IF(DI7="",NA(),DI7)</f>
        <v>43.36</v>
      </c>
      <c r="DJ6" s="22">
        <f t="shared" si="12"/>
        <v>44.83</v>
      </c>
      <c r="DK6" s="22">
        <f t="shared" si="12"/>
        <v>45.91</v>
      </c>
      <c r="DL6" s="22">
        <f t="shared" si="12"/>
        <v>47.27</v>
      </c>
      <c r="DM6" s="22">
        <f t="shared" si="12"/>
        <v>46.99</v>
      </c>
      <c r="DN6" s="22">
        <f t="shared" si="12"/>
        <v>47.89</v>
      </c>
      <c r="DO6" s="22">
        <f t="shared" si="12"/>
        <v>48.69</v>
      </c>
      <c r="DP6" s="22">
        <f t="shared" si="12"/>
        <v>49.62</v>
      </c>
      <c r="DQ6" s="22">
        <f t="shared" si="12"/>
        <v>50.5</v>
      </c>
      <c r="DR6" s="21" t="str">
        <f>IF(DR7="","",IF(DR7="-","【-】","【"&amp;SUBSTITUTE(TEXT(DR7,"#,##0.00"),"-","△")&amp;"】"))</f>
        <v>【50.88】</v>
      </c>
      <c r="DS6" s="22">
        <f>IF(DS7="",NA(),DS7)</f>
        <v>27.39</v>
      </c>
      <c r="DT6" s="22">
        <f t="shared" ref="DT6:EB6" si="13">IF(DT7="",NA(),DT7)</f>
        <v>26.4</v>
      </c>
      <c r="DU6" s="22">
        <f t="shared" si="13"/>
        <v>27.43</v>
      </c>
      <c r="DV6" s="22">
        <f t="shared" si="13"/>
        <v>26.57</v>
      </c>
      <c r="DW6" s="22">
        <f t="shared" si="13"/>
        <v>27.72</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1.32</v>
      </c>
      <c r="EE6" s="22">
        <f t="shared" ref="EE6:EM6" si="14">IF(EE7="",NA(),EE7)</f>
        <v>1.4</v>
      </c>
      <c r="EF6" s="22">
        <f t="shared" si="14"/>
        <v>1.1599999999999999</v>
      </c>
      <c r="EG6" s="22">
        <f t="shared" si="14"/>
        <v>1.26</v>
      </c>
      <c r="EH6" s="22">
        <f t="shared" si="14"/>
        <v>0.93</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272221</v>
      </c>
      <c r="D7" s="24">
        <v>46</v>
      </c>
      <c r="E7" s="24">
        <v>1</v>
      </c>
      <c r="F7" s="24">
        <v>0</v>
      </c>
      <c r="G7" s="24">
        <v>1</v>
      </c>
      <c r="H7" s="24" t="s">
        <v>93</v>
      </c>
      <c r="I7" s="24" t="s">
        <v>94</v>
      </c>
      <c r="J7" s="24" t="s">
        <v>95</v>
      </c>
      <c r="K7" s="24" t="s">
        <v>96</v>
      </c>
      <c r="L7" s="24" t="s">
        <v>97</v>
      </c>
      <c r="M7" s="24" t="s">
        <v>98</v>
      </c>
      <c r="N7" s="25" t="s">
        <v>99</v>
      </c>
      <c r="O7" s="25">
        <v>91.64</v>
      </c>
      <c r="P7" s="25">
        <v>97.62</v>
      </c>
      <c r="Q7" s="25">
        <v>2744</v>
      </c>
      <c r="R7" s="25">
        <v>109565</v>
      </c>
      <c r="S7" s="25">
        <v>26.45</v>
      </c>
      <c r="T7" s="25">
        <v>4142.34</v>
      </c>
      <c r="U7" s="25">
        <v>106778</v>
      </c>
      <c r="V7" s="25">
        <v>26.33</v>
      </c>
      <c r="W7" s="25">
        <v>4055.37</v>
      </c>
      <c r="X7" s="25">
        <v>124.01</v>
      </c>
      <c r="Y7" s="25">
        <v>121.41</v>
      </c>
      <c r="Z7" s="25">
        <v>123.52</v>
      </c>
      <c r="AA7" s="25">
        <v>115.21</v>
      </c>
      <c r="AB7" s="25">
        <v>124.89</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379.19</v>
      </c>
      <c r="AU7" s="25">
        <v>411.49</v>
      </c>
      <c r="AV7" s="25">
        <v>506.63</v>
      </c>
      <c r="AW7" s="25">
        <v>529.79</v>
      </c>
      <c r="AX7" s="25">
        <v>400.65</v>
      </c>
      <c r="AY7" s="25">
        <v>337.49</v>
      </c>
      <c r="AZ7" s="25">
        <v>335.6</v>
      </c>
      <c r="BA7" s="25">
        <v>358.91</v>
      </c>
      <c r="BB7" s="25">
        <v>360.96</v>
      </c>
      <c r="BC7" s="25">
        <v>351.29</v>
      </c>
      <c r="BD7" s="25">
        <v>261.51</v>
      </c>
      <c r="BE7" s="25">
        <v>47.91</v>
      </c>
      <c r="BF7" s="25">
        <v>42.19</v>
      </c>
      <c r="BG7" s="25">
        <v>37.01</v>
      </c>
      <c r="BH7" s="25">
        <v>33.53</v>
      </c>
      <c r="BI7" s="25">
        <v>50.01</v>
      </c>
      <c r="BJ7" s="25">
        <v>265.92</v>
      </c>
      <c r="BK7" s="25">
        <v>258.26</v>
      </c>
      <c r="BL7" s="25">
        <v>247.27</v>
      </c>
      <c r="BM7" s="25">
        <v>239.18</v>
      </c>
      <c r="BN7" s="25">
        <v>236.29</v>
      </c>
      <c r="BO7" s="25">
        <v>265.16000000000003</v>
      </c>
      <c r="BP7" s="25">
        <v>123.94</v>
      </c>
      <c r="BQ7" s="25">
        <v>118.89</v>
      </c>
      <c r="BR7" s="25">
        <v>120.88</v>
      </c>
      <c r="BS7" s="25">
        <v>108.48</v>
      </c>
      <c r="BT7" s="25">
        <v>123.59</v>
      </c>
      <c r="BU7" s="25">
        <v>105.86</v>
      </c>
      <c r="BV7" s="25">
        <v>106.07</v>
      </c>
      <c r="BW7" s="25">
        <v>105.34</v>
      </c>
      <c r="BX7" s="25">
        <v>101.89</v>
      </c>
      <c r="BY7" s="25">
        <v>104.33</v>
      </c>
      <c r="BZ7" s="25">
        <v>102.35</v>
      </c>
      <c r="CA7" s="25">
        <v>128.36000000000001</v>
      </c>
      <c r="CB7" s="25">
        <v>133.51</v>
      </c>
      <c r="CC7" s="25">
        <v>130.55000000000001</v>
      </c>
      <c r="CD7" s="25">
        <v>130.36000000000001</v>
      </c>
      <c r="CE7" s="25">
        <v>127.21</v>
      </c>
      <c r="CF7" s="25">
        <v>158.58000000000001</v>
      </c>
      <c r="CG7" s="25">
        <v>159.22</v>
      </c>
      <c r="CH7" s="25">
        <v>159.6</v>
      </c>
      <c r="CI7" s="25">
        <v>156.32</v>
      </c>
      <c r="CJ7" s="25">
        <v>157.4</v>
      </c>
      <c r="CK7" s="25">
        <v>167.74</v>
      </c>
      <c r="CL7" s="25">
        <v>71.53</v>
      </c>
      <c r="CM7" s="25">
        <v>70.66</v>
      </c>
      <c r="CN7" s="25">
        <v>82.48</v>
      </c>
      <c r="CO7" s="25">
        <v>83.44</v>
      </c>
      <c r="CP7" s="25">
        <v>81.83</v>
      </c>
      <c r="CQ7" s="25">
        <v>62.38</v>
      </c>
      <c r="CR7" s="25">
        <v>62.83</v>
      </c>
      <c r="CS7" s="25">
        <v>62.05</v>
      </c>
      <c r="CT7" s="25">
        <v>63.23</v>
      </c>
      <c r="CU7" s="25">
        <v>62.59</v>
      </c>
      <c r="CV7" s="25">
        <v>60.29</v>
      </c>
      <c r="CW7" s="25">
        <v>96.02</v>
      </c>
      <c r="CX7" s="25">
        <v>96.39</v>
      </c>
      <c r="CY7" s="25">
        <v>95.79</v>
      </c>
      <c r="CZ7" s="25">
        <v>97.13</v>
      </c>
      <c r="DA7" s="25">
        <v>97.49</v>
      </c>
      <c r="DB7" s="25">
        <v>89.17</v>
      </c>
      <c r="DC7" s="25">
        <v>88.86</v>
      </c>
      <c r="DD7" s="25">
        <v>89.11</v>
      </c>
      <c r="DE7" s="25">
        <v>89.35</v>
      </c>
      <c r="DF7" s="25">
        <v>89.7</v>
      </c>
      <c r="DG7" s="25">
        <v>90.12</v>
      </c>
      <c r="DH7" s="25">
        <v>43.86</v>
      </c>
      <c r="DI7" s="25">
        <v>43.36</v>
      </c>
      <c r="DJ7" s="25">
        <v>44.83</v>
      </c>
      <c r="DK7" s="25">
        <v>45.91</v>
      </c>
      <c r="DL7" s="25">
        <v>47.27</v>
      </c>
      <c r="DM7" s="25">
        <v>46.99</v>
      </c>
      <c r="DN7" s="25">
        <v>47.89</v>
      </c>
      <c r="DO7" s="25">
        <v>48.69</v>
      </c>
      <c r="DP7" s="25">
        <v>49.62</v>
      </c>
      <c r="DQ7" s="25">
        <v>50.5</v>
      </c>
      <c r="DR7" s="25">
        <v>50.88</v>
      </c>
      <c r="DS7" s="25">
        <v>27.39</v>
      </c>
      <c r="DT7" s="25">
        <v>26.4</v>
      </c>
      <c r="DU7" s="25">
        <v>27.43</v>
      </c>
      <c r="DV7" s="25">
        <v>26.57</v>
      </c>
      <c r="DW7" s="25">
        <v>27.72</v>
      </c>
      <c r="DX7" s="25">
        <v>15.83</v>
      </c>
      <c r="DY7" s="25">
        <v>16.899999999999999</v>
      </c>
      <c r="DZ7" s="25">
        <v>18.260000000000002</v>
      </c>
      <c r="EA7" s="25">
        <v>19.510000000000002</v>
      </c>
      <c r="EB7" s="25">
        <v>21.19</v>
      </c>
      <c r="EC7" s="25">
        <v>22.3</v>
      </c>
      <c r="ED7" s="25">
        <v>1.32</v>
      </c>
      <c r="EE7" s="25">
        <v>1.4</v>
      </c>
      <c r="EF7" s="25">
        <v>1.1599999999999999</v>
      </c>
      <c r="EG7" s="25">
        <v>1.26</v>
      </c>
      <c r="EH7" s="25">
        <v>0.93</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2023-02-17T03:53:04Z</cp:lastPrinted>
  <dcterms:created xsi:type="dcterms:W3CDTF">2022-12-01T01:01:38Z</dcterms:created>
  <dcterms:modified xsi:type="dcterms:W3CDTF">2023-02-28T00:13:16Z</dcterms:modified>
  <cp:category/>
</cp:coreProperties>
</file>