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KIdZW44cWXtQeZPxl05NLo7qdZnSHJJ7XsVJms0njmyUBAdy8GioZdl4tkzAyXlDDvA94kwVrhncmOgcv7661g==" workbookSaltValue="OsAyjeeo6hdG/v5gXNhd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<sst xmlns="http://schemas.openxmlformats.org/spreadsheetml/2006/main" count="258" uniqueCount="121">
  <si>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</si>
  <si>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</si>
  <si>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</si>
  <si>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</si>
  <si>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</si>
  <si>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</si>
  <si>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</si>
  <si>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</si>
  <si>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</si>
  <si>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</si>
  <si>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</si>
  <si>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</si>
  <si>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</si>
  <si>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</si>
  <si>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</si>
  <si>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</si>
  <si>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</si>
  <si>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</si>
  <si>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</si>
  <si>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</si>
  <si>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</si>
  <si>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</si>
  <si>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</si>
  <si>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</si>
  <si>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</si>
  <si>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</si>
  <si>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</si>
  <si>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</si>
  <si>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</si>
  <si>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</si>
  <si>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</si>
  <si>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</si>
  <si>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</si>
  <si>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</si>
  <si>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</si>
  <si>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</si>
  <si>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</si>
  <si>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</si>
  <si>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</si>
  <si>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</si>
  <si>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</si>
  <si>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</si>
  <si>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</si>
  <si>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</si>
  <si>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</si>
  <si>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</si>
  <si>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</si>
  <si>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</si>
  <si>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</si>
  <si>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</si>
  <si>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</si>
  <si>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</si>
  <si>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</si>
  <si>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</si>
  <si>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</si>
  <si>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</si>
  <si>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</si>
  <si>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</si>
  <si>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</si>
  <si>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</si>
  <si>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</si>
  <si>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</si>
  <si>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</si>
  <si>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</si>
  <si>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</si>
  <si>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</si>
  <si>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</si>
  <si>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</si>
  <si>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</si>
  <si>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</si>
  <si>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</si>
  <si>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</si>
  <si>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</si>
  <si>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</si>
  <si>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</si>
  <si>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</si>
  <si>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</si>
  <si>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</si>
  <si>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</si>
  <si>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</si>
  <si>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</si>
  <si>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</si>
  <si>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</si>
  <si>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</si>
  <si>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</si>
  <si>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</si>
  <si>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</si>
  <si>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</si>
  <si>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</si>
  <si>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</si>
  <si>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</si>
  <si>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</si>
  <si>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</si>
  <si>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</si>
  <si>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</si>
  <si>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</si>
  <si>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</si>
  <si>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</si>
  <si>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</si>
  <si>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</si>
  <si>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</si>
  <si>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</si>
  <si>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</si>
  <si>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</si>
  <si>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</si>
  <si>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</si>
  <si>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</si>
  <si>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</si>
  <si>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</si>
  <si>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</si>
  <si>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</si>
  <si>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</si>
  <si>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</si>
  <si>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</si>
  <si>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</si>
  <si>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</si>
  <si>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</si>
  <si>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</si>
  <si>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①収益的収支比率は、令和３年度から企業債の元金償還が始まったため、前年度と比較して下がっています。
　②累積欠損金比率、③流動比率については、該当数値なしとなっています。
　④企業債残高対事業規模比率は、令和元年度から増加傾向にあり、さらに平均値を上回っており、類似団体より企業債による経営圧迫の影響が大きいと考えられます。また、合併処理浄化槽の設置基数の実績が当初の想定より少ないことの影響も考えられます。
　⑤経費回収率は100％を大きく下回っており、さらに平均値を下回っており、汚水処理に係る費用を浄化槽使用料で賄えていません。前年度との比較でも下がっており、委託料が増加したことの影響が大きいと考えられます。また、合併処理浄化槽の設置基数の実績が当初の想定より少ないことの影響も考えられます。
　⑥汚水処理原価については、平成27年度に浄化槽の人槽に応じて想定水量で計上しましたが、浄化槽の人槽により定額で浄化槽使用料を徴収しており実水量の把握が困難なことから、平成28年度以降は計上していません。
　⑦施設利用率は、汚水処理施設等を保有していないため計上していません。
　⑧水洗化率は、100％で推移しております。</t>
    <rPh sb="2" eb="5">
      <t>シュウエキテキ</t>
    </rPh>
    <rPh sb="5" eb="7">
      <t>シュウシ</t>
    </rPh>
    <rPh sb="7" eb="9">
      <t>ヒリツ</t>
    </rPh>
    <rPh sb="42" eb="43">
      <t>サ</t>
    </rPh>
    <rPh sb="72" eb="74">
      <t>ガイトウ</t>
    </rPh>
    <rPh sb="74" eb="76">
      <t>スウチ</t>
    </rPh>
    <rPh sb="105" eb="106">
      <t>ハジメ</t>
    </rPh>
    <rPh sb="110" eb="112">
      <t>ゾウカ</t>
    </rPh>
    <rPh sb="219" eb="220">
      <t>オオ</t>
    </rPh>
    <rPh sb="222" eb="224">
      <t>シタマワ</t>
    </rPh>
    <rPh sb="236" eb="237">
      <t>シタ</t>
    </rPh>
    <rPh sb="253" eb="256">
      <t>ジョウカソウ</t>
    </rPh>
    <rPh sb="268" eb="271">
      <t>ゼンネンド</t>
    </rPh>
    <rPh sb="273" eb="275">
      <t>ヒカク</t>
    </rPh>
    <phoneticPr fontId="4"/>
  </si>
  <si>
    <t>　和泉市の特定地域生活排水処理事業は、平成27年度から事業を進めていますので、現在、対策が必要な老朽化施設はありません。</t>
    <rPh sb="1" eb="4">
      <t>イズミシ</t>
    </rPh>
    <rPh sb="27" eb="29">
      <t>ジギョウ</t>
    </rPh>
    <rPh sb="30" eb="31">
      <t>スス</t>
    </rPh>
    <rPh sb="39" eb="41">
      <t>ゲンザイ</t>
    </rPh>
    <phoneticPr fontId="4"/>
  </si>
  <si>
    <t>　経営の健全性・効率性の指標をみると、今後発生が見込まれる老朽化した浄化槽の更新に備えるため、経営の健全化・効率化を図らないといけないことがわかります。
　そのために、令和４年度から地方公営企業法の規定の全部を適用して公営企業会計に移行しましたので、企業会計方式による財務諸表を作成し、事業の経営成績や財務状態を考慮した事業展開を行います。また、７年目以降も浄化槽の設置業務を継続し、使用料収入の増加等、収入確保に努めていきます。</t>
    <rPh sb="29" eb="32">
      <t>ロウキュウカ</t>
    </rPh>
    <rPh sb="200" eb="201">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</si>
</sst>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15-4DC0-BA40-41A006C36CC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A15-4DC0-BA40-41A006C36CC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26-4E55-9CCD-B9790A8B9AA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2B26-4E55-9CCD-B9790A8B9AA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B8-4EAC-9621-09F96C15DEC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BCB8-4EAC-9621-09F96C15DEC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99.1</c:v>
                </c:pt>
              </c:numCache>
            </c:numRef>
          </c:val>
          <c:extLst>
            <c:ext xmlns:c16="http://schemas.microsoft.com/office/drawing/2014/chart" uri="{C3380CC4-5D6E-409C-BE32-E72D297353CC}">
              <c16:uniqueId val="{00000000-F881-49C5-A9C8-33CEA4F456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81-49C5-A9C8-33CEA4F456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BD-4161-A5BA-7B7138B814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BD-4161-A5BA-7B7138B814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03-444E-84F7-4AFD654141F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03-444E-84F7-4AFD654141F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4-4336-B014-11BD6B1A5D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4-4336-B014-11BD6B1A5D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F7-4E98-944F-F9BB89ABED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F7-4E98-944F-F9BB89ABED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953.54</c:v>
                </c:pt>
                <c:pt idx="1">
                  <c:v>801.56</c:v>
                </c:pt>
                <c:pt idx="2">
                  <c:v>769.67</c:v>
                </c:pt>
                <c:pt idx="3">
                  <c:v>781.11</c:v>
                </c:pt>
                <c:pt idx="4">
                  <c:v>858.44</c:v>
                </c:pt>
              </c:numCache>
            </c:numRef>
          </c:val>
          <c:extLst>
            <c:ext xmlns:c16="http://schemas.microsoft.com/office/drawing/2014/chart" uri="{C3380CC4-5D6E-409C-BE32-E72D297353CC}">
              <c16:uniqueId val="{00000000-55F9-4385-A7A0-61560A0CB2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55F9-4385-A7A0-61560A0CB2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14.66</c:v>
                </c:pt>
                <c:pt idx="1">
                  <c:v>15.04</c:v>
                </c:pt>
                <c:pt idx="2">
                  <c:v>16.68</c:v>
                </c:pt>
                <c:pt idx="3">
                  <c:v>17.45</c:v>
                </c:pt>
                <c:pt idx="4">
                  <c:v>17.12</c:v>
                </c:pt>
              </c:numCache>
            </c:numRef>
          </c:val>
          <c:extLst>
            <c:ext xmlns:c16="http://schemas.microsoft.com/office/drawing/2014/chart" uri="{C3380CC4-5D6E-409C-BE32-E72D297353CC}">
              <c16:uniqueId val="{00000000-344A-468A-9924-05C5A1ED2C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344A-468A-9924-05C5A1ED2C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57-46C0-B0C5-4D85993FF4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4457-46C0-B0C5-4D85993FF4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和泉市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5">
        <f>データ!S6</f>
        <v>184615</v>
      </c>
      <c r="AM8" s="45"/>
      <c r="AN8" s="45"/>
      <c r="AO8" s="45"/>
      <c r="AP8" s="45"/>
      <c r="AQ8" s="45"/>
      <c r="AR8" s="45"/>
      <c r="AS8" s="45"/>
      <c r="AT8" s="46">
        <f>データ!T6</f>
        <v>84.98</v>
      </c>
      <c r="AU8" s="46"/>
      <c r="AV8" s="46"/>
      <c r="AW8" s="46"/>
      <c r="AX8" s="46"/>
      <c r="AY8" s="46"/>
      <c r="AZ8" s="46"/>
      <c r="BA8" s="46"/>
      <c r="BB8" s="46">
        <f>データ!U6</f>
        <v>2172.4499999999998</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0.09</v>
      </c>
      <c r="Q10" s="46"/>
      <c r="R10" s="46"/>
      <c r="S10" s="46"/>
      <c r="T10" s="46"/>
      <c r="U10" s="46"/>
      <c r="V10" s="46"/>
      <c r="W10" s="46" t="str">
        <f>データ!Q6</f>
        <v>-</v>
      </c>
      <c r="X10" s="46"/>
      <c r="Y10" s="46"/>
      <c r="Z10" s="46"/>
      <c r="AA10" s="46"/>
      <c r="AB10" s="46"/>
      <c r="AC10" s="46"/>
      <c r="AD10" s="45">
        <f>データ!R6</f>
        <v>3300</v>
      </c>
      <c r="AE10" s="45"/>
      <c r="AF10" s="45"/>
      <c r="AG10" s="45"/>
      <c r="AH10" s="45"/>
      <c r="AI10" s="45"/>
      <c r="AJ10" s="45"/>
      <c r="AK10" s="2"/>
      <c r="AL10" s="45">
        <f>データ!V6</f>
        <v>163</v>
      </c>
      <c r="AM10" s="45"/>
      <c r="AN10" s="45"/>
      <c r="AO10" s="45"/>
      <c r="AP10" s="45"/>
      <c r="AQ10" s="45"/>
      <c r="AR10" s="45"/>
      <c r="AS10" s="45"/>
      <c r="AT10" s="46">
        <f>データ!W6</f>
        <v>33.729999999999997</v>
      </c>
      <c r="AU10" s="46"/>
      <c r="AV10" s="46"/>
      <c r="AW10" s="46"/>
      <c r="AX10" s="46"/>
      <c r="AY10" s="46"/>
      <c r="AZ10" s="46"/>
      <c r="BA10" s="46"/>
      <c r="BB10" s="46">
        <f>データ!X6</f>
        <v>4.83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44</v>
      </c>
      <c r="N86" s="12" t="s">
        <v>43</v>
      </c>
      <c r="O86" s="12" t="str">
        <f>データ!EO6</f>
        <v>【-】</v>
      </c>
    </row>
  </sheetData>
  <sheetProtection algorithmName="SHA-512" hashValue="Hp+KCsjBah9rXc3l4vi4/YMYncjWpvyBwIKjFq5T6sDd3JvO2XxdJh1x+xJt+VEqcmqEJ6ctGwBS/hrGsZRk5g==" saltValue="YoGyK+/5DSNzsJuE2uyR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272191</v>
      </c>
      <c r="D6" s="19">
        <f t="shared" si="3"/>
        <v>47</v>
      </c>
      <c r="E6" s="19">
        <f t="shared" si="3"/>
        <v>18</v>
      </c>
      <c r="F6" s="19">
        <f t="shared" si="3"/>
        <v>0</v>
      </c>
      <c r="G6" s="19">
        <f t="shared" si="3"/>
        <v>0</v>
      </c>
      <c r="H6" s="19" t="str">
        <f t="shared" si="3"/>
        <v>大阪府　和泉市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0.09</v>
      </c>
      <c r="Q6" s="20" t="str">
        <f t="shared" si="3"/>
        <v>-</v>
      </c>
      <c r="R6" s="20">
        <f t="shared" si="3"/>
        <v>3300</v>
      </c>
      <c r="S6" s="20">
        <f t="shared" si="3"/>
        <v>184615</v>
      </c>
      <c r="T6" s="20">
        <f t="shared" si="3"/>
        <v>84.98</v>
      </c>
      <c r="U6" s="20">
        <f t="shared" si="3"/>
        <v>2172.4499999999998</v>
      </c>
      <c r="V6" s="20">
        <f t="shared" si="3"/>
        <v>163</v>
      </c>
      <c r="W6" s="20">
        <f t="shared" si="3"/>
        <v>33.729999999999997</v>
      </c>
      <c r="X6" s="20">
        <f t="shared" si="3"/>
        <v>4.83</v>
      </c>
      <c r="Y6" s="21">
        <f>IF(Y7="",NA(),Y7)</f>
        <v>100</v>
      </c>
      <c r="Z6" s="21">
        <f t="shared" ref="Z6:AH6" si="4">IF(Z7="",NA(),Z7)</f>
        <v>100</v>
      </c>
      <c r="AA6" s="21">
        <f t="shared" si="4"/>
        <v>100</v>
      </c>
      <c r="AB6" s="21">
        <f t="shared" si="4"/>
        <v>100</v>
      </c>
      <c r="AC6" s="21">
        <f t="shared" si="4"/>
        <v>99.1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953.54</v>
      </c>
      <c r="BG6" s="21">
        <f t="shared" ref="BG6:BO6" si="7">IF(BG7="",NA(),BG7)</f>
        <v>801.56</v>
      </c>
      <c r="BH6" s="21">
        <f t="shared" si="7"/>
        <v>769.67</v>
      </c>
      <c r="BI6" s="21">
        <f t="shared" si="7"/>
        <v>781.11</v>
      </c>
      <c r="BJ6" s="21">
        <f t="shared" si="7"/>
        <v>858.44</v>
      </c>
      <c r="BK6" s="21">
        <f t="shared" si="7"/>
        <v>407.42</v>
      </c>
      <c r="BL6" s="21">
        <f t="shared" si="7"/>
        <v>386.46</v>
      </c>
      <c r="BM6" s="21">
        <f t="shared" si="7"/>
        <v>421.25</v>
      </c>
      <c r="BN6" s="21">
        <f t="shared" si="7"/>
        <v>398.42</v>
      </c>
      <c r="BO6" s="21">
        <f t="shared" si="7"/>
        <v>393.35</v>
      </c>
      <c r="BP6" s="20" t="str">
        <f>IF(BP7="","",IF(BP7="-","【-】","【"&amp;SUBSTITUTE(TEXT(BP7,"#,##0.00"),"-","△")&amp;"】"))</f>
        <v>【310.14】</v>
      </c>
      <c r="BQ6" s="21">
        <f>IF(BQ7="",NA(),BQ7)</f>
        <v>14.66</v>
      </c>
      <c r="BR6" s="21">
        <f t="shared" ref="BR6:BZ6" si="8">IF(BR7="",NA(),BR7)</f>
        <v>15.04</v>
      </c>
      <c r="BS6" s="21">
        <f t="shared" si="8"/>
        <v>16.68</v>
      </c>
      <c r="BT6" s="21">
        <f t="shared" si="8"/>
        <v>17.45</v>
      </c>
      <c r="BU6" s="21">
        <f t="shared" si="8"/>
        <v>17.12</v>
      </c>
      <c r="BV6" s="21">
        <f t="shared" si="8"/>
        <v>57.08</v>
      </c>
      <c r="BW6" s="21">
        <f t="shared" si="8"/>
        <v>55.85</v>
      </c>
      <c r="BX6" s="21">
        <f t="shared" si="8"/>
        <v>53.23</v>
      </c>
      <c r="BY6" s="21">
        <f t="shared" si="8"/>
        <v>50.7</v>
      </c>
      <c r="BZ6" s="21">
        <f t="shared" si="8"/>
        <v>48.13</v>
      </c>
      <c r="CA6" s="20" t="str">
        <f>IF(CA7="","",IF(CA7="-","【-】","【"&amp;SUBSTITUTE(TEXT(CA7,"#,##0.00"),"-","△")&amp;"】"))</f>
        <v>【57.71】</v>
      </c>
      <c r="CB6" s="21" t="str">
        <f>IF(CB7="",NA(),CB7)</f>
        <v>-</v>
      </c>
      <c r="CC6" s="21" t="str">
        <f t="shared" ref="CC6:CK6" si="9">IF(CC7="",NA(),CC7)</f>
        <v>-</v>
      </c>
      <c r="CD6" s="21" t="str">
        <f t="shared" si="9"/>
        <v>-</v>
      </c>
      <c r="CE6" s="21" t="str">
        <f t="shared" si="9"/>
        <v>-</v>
      </c>
      <c r="CF6" s="21" t="str">
        <f t="shared" si="9"/>
        <v>-</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272191</v>
      </c>
      <c r="D7" s="23">
        <v>47</v>
      </c>
      <c r="E7" s="23">
        <v>18</v>
      </c>
      <c r="F7" s="23">
        <v>0</v>
      </c>
      <c r="G7" s="23">
        <v>0</v>
      </c>
      <c r="H7" s="23" t="s">
        <v>98</v>
      </c>
      <c r="I7" s="23" t="s">
        <v>99</v>
      </c>
      <c r="J7" s="23" t="s">
        <v>100</v>
      </c>
      <c r="K7" s="23" t="s">
        <v>101</v>
      </c>
      <c r="L7" s="23" t="s">
        <v>102</v>
      </c>
      <c r="M7" s="23" t="s">
        <v>103</v>
      </c>
      <c r="N7" s="24" t="s">
        <v>104</v>
      </c>
      <c r="O7" s="24" t="s">
        <v>105</v>
      </c>
      <c r="P7" s="24">
        <v>0.09</v>
      </c>
      <c r="Q7" s="24" t="s">
        <v>104</v>
      </c>
      <c r="R7" s="24">
        <v>3300</v>
      </c>
      <c r="S7" s="24">
        <v>184615</v>
      </c>
      <c r="T7" s="24">
        <v>84.98</v>
      </c>
      <c r="U7" s="24">
        <v>2172.4499999999998</v>
      </c>
      <c r="V7" s="24">
        <v>163</v>
      </c>
      <c r="W7" s="24">
        <v>33.729999999999997</v>
      </c>
      <c r="X7" s="24">
        <v>4.83</v>
      </c>
      <c r="Y7" s="24">
        <v>100</v>
      </c>
      <c r="Z7" s="24">
        <v>100</v>
      </c>
      <c r="AA7" s="24">
        <v>100</v>
      </c>
      <c r="AB7" s="24">
        <v>100</v>
      </c>
      <c r="AC7" s="24">
        <v>99.1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953.54</v>
      </c>
      <c r="BG7" s="24">
        <v>801.56</v>
      </c>
      <c r="BH7" s="24">
        <v>769.67</v>
      </c>
      <c r="BI7" s="24">
        <v>781.11</v>
      </c>
      <c r="BJ7" s="24">
        <v>858.44</v>
      </c>
      <c r="BK7" s="24">
        <v>407.42</v>
      </c>
      <c r="BL7" s="24">
        <v>386.46</v>
      </c>
      <c r="BM7" s="24">
        <v>421.25</v>
      </c>
      <c r="BN7" s="24">
        <v>398.42</v>
      </c>
      <c r="BO7" s="24">
        <v>393.35</v>
      </c>
      <c r="BP7" s="24">
        <v>310.14</v>
      </c>
      <c r="BQ7" s="24">
        <v>14.66</v>
      </c>
      <c r="BR7" s="24">
        <v>15.04</v>
      </c>
      <c r="BS7" s="24">
        <v>16.68</v>
      </c>
      <c r="BT7" s="24">
        <v>17.45</v>
      </c>
      <c r="BU7" s="24">
        <v>17.12</v>
      </c>
      <c r="BV7" s="24">
        <v>57.08</v>
      </c>
      <c r="BW7" s="24">
        <v>55.85</v>
      </c>
      <c r="BX7" s="24">
        <v>53.23</v>
      </c>
      <c r="BY7" s="24">
        <v>50.7</v>
      </c>
      <c r="BZ7" s="24">
        <v>48.13</v>
      </c>
      <c r="CA7" s="24">
        <v>57.71</v>
      </c>
      <c r="CB7" s="24" t="s">
        <v>104</v>
      </c>
      <c r="CC7" s="24" t="s">
        <v>104</v>
      </c>
      <c r="CD7" s="24" t="s">
        <v>104</v>
      </c>
      <c r="CE7" s="24" t="s">
        <v>104</v>
      </c>
      <c r="CF7" s="24" t="s">
        <v>104</v>
      </c>
      <c r="CG7" s="24">
        <v>286.86</v>
      </c>
      <c r="CH7" s="24">
        <v>287.91000000000003</v>
      </c>
      <c r="CI7" s="24">
        <v>283.3</v>
      </c>
      <c r="CJ7" s="24">
        <v>289.81</v>
      </c>
      <c r="CK7" s="24">
        <v>301.54000000000002</v>
      </c>
      <c r="CL7" s="24">
        <v>286.17</v>
      </c>
      <c r="CM7" s="24" t="s">
        <v>104</v>
      </c>
      <c r="CN7" s="24" t="s">
        <v>104</v>
      </c>
      <c r="CO7" s="24" t="s">
        <v>104</v>
      </c>
      <c r="CP7" s="24" t="s">
        <v>104</v>
      </c>
      <c r="CQ7" s="24" t="s">
        <v>104</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2023-02-21T04:35:06Z</cp:lastPrinted>
  <dcterms:created xsi:type="dcterms:W3CDTF">2023-01-13T00:09:18Z</dcterms:created>
  <dcterms:modified xsi:type="dcterms:W3CDTF">2023-02-28T00:12:57Z</dcterms:modified>
  <cp:category/>
</cp:coreProperties>
</file>