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0000sv0ns101\d11757$\doc\財政\04公営企業\01.決算統計\R4年度（R3決算）\20.経営比較分析表\07.アップロード\02.アップロードデータ（分析表）\"/>
    </mc:Choice>
  </mc:AlternateContent>
  <workbookProtection workbookAlgorithmName="SHA-512" workbookHashValue="6V/kZn733li4JrgtCAPnhGtzvUdXTHuKY1UtEbmhNmaMgv2POl6ScSqyjp6NS9qPCu1QQa8AUkHqKdxcdVTXkg==" workbookSaltValue="H7are1OhtpoTkzS/olTnIg==" workbookSpinCount="100000" lockStructure="1"/>
  <bookViews>
    <workbookView xWindow="4215" yWindow="885" windowWidth="14400" windowHeight="877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I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<sst xmlns="http://schemas.openxmlformats.org/spreadsheetml/2006/main" count="228" uniqueCount="115">
  <si>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</si>
  <si>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</si>
  <si>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</si>
  <si>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</si>
  <si>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</si>
  <si>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</si>
  <si>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</si>
  <si>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</si>
  <si>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</si>
  <si>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</si>
  <si>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</si>
  <si>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</si>
  <si>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</si>
  <si>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</si>
  <si>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</si>
  <si>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</si>
  <si>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</si>
  <si>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</si>
  <si>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</si>
  <si>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</si>
  <si>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</si>
  <si>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</si>
  <si>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</si>
  <si>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</si>
  <si>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</si>
  <si>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</si>
  <si>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</si>
  <si>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</si>
  <si>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</si>
  <si>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</si>
  <si>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</si>
  <si>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</si>
  <si>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</si>
  <si>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</si>
  <si>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</si>
  <si>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</si>
  <si>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</si>
  <si>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</si>
  <si>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</si>
  <si>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</si>
  <si>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</si>
  <si>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</si>
  <si>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</si>
  <si>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</si>
  <si>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</si>
  <si>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</si>
  <si>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</si>
  <si>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</si>
  <si>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</si>
  <si>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</si>
  <si>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</si>
  <si>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</si>
  <si>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</si>
  <si>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</si>
  <si>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</si>
  <si>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</si>
  <si>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</si>
  <si>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</si>
  <si>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</si>
  <si>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</si>
  <si>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</si>
  <si>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</si>
  <si>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</si>
  <si>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</si>
  <si>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</si>
  <si>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</si>
  <si>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</si>
  <si>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</si>
  <si>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</si>
  <si>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</si>
  <si>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</si>
  <si>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</si>
  <si>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</si>
  <si>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</si>
  <si>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</si>
  <si>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</si>
  <si>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</si>
  <si>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</si>
  <si>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</si>
  <si>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</si>
  <si>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</si>
  <si>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</si>
  <si>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</si>
  <si>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</si>
  <si>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</si>
  <si>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</si>
  <si>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</si>
  <si>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</si>
  <si>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</si>
  <si>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</si>
  <si>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</si>
  <si>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</si>
  <si>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</si>
  <si>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和泉市</t>
  </si>
  <si>
    <t>法適用</t>
  </si>
  <si>
    <t>水道事業</t>
  </si>
  <si>
    <t>末端給水事業</t>
  </si>
  <si>
    <t>A2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</si>
  <si>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</si>
  <si>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</si>
  <si>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</si>
  <si>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</si>
  <si>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</si>
  <si>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</si>
  <si>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</si>
  <si>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</si>
  <si>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</si>
  <si>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</si>
  <si>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</si>
  <si>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</si>
  <si>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</si>
  <si>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</si>
  <si>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経営の健全性・効率性に関する各指標に関して、類似団体平均値と比べると、引き続き高い水準を維持していますが、老朽化の状況については、年々深刻さを増しています。
　コロナ禍や人口減少により、収益が一層厳しくなることが想定され、また管路の更新速度を上げていくには多額の費用を要することから、現状の経営状態を維持することが今後難しくなると考えられます。
　将来にわたって安定的に事業を継続していくために、今後も経営戦略に基づき経営の効率化を推進するとともに、管路更新計画及びアセットマネジメントに基づき、更新工事を進めていきます。　　</t>
    <rPh sb="232" eb="233">
      <t>オヨ</t>
    </rPh>
    <phoneticPr fontId="4"/>
  </si>
  <si>
    <r>
      <t>　①経常収支比率は、給水収益の増加及び減価償却費等の費用の減少により類似団体平均値（以下、平均値）を下回ったが、単年度の収支が黒字であることを示す100％以上となっています。
　②累積欠損金比率は、累積欠損金が発生していないため、計上していません。
　③流動比率は、年々増加しており、令和元年度で平均値を上回り、支払いに備えて現金等を十分に確保できています。
　④企業債残高対給水収益比率については、企業債の発行を抑制していることから、平均値よりも大幅に低く、経営を圧迫する影響も少ないと考えられます。
　⑤料金回収率は、平均値を上回っており、給水収益で給水費用を賄うことができています。
　⑥給水原価については、長期前受金戻入が減少しましたが、給水収益が増加したため、昨年度とほぼ横ばいで推移しており、平均値も下回っています。
　⑦施設利用率は、平均値を上回っており、適切な施設規模であると考えられます。
　⑧有収率は、前年度よりも若干改善しており</t>
    </r>
    <r>
      <rPr>
        <b/>
        <sz val="11"/>
        <color theme="1"/>
        <rFont val="ＭＳ ゴシック"/>
        <family val="3"/>
        <charset val="128"/>
      </rPr>
      <t>、</t>
    </r>
    <r>
      <rPr>
        <sz val="11"/>
        <color theme="1"/>
        <rFont val="ＭＳ ゴシック"/>
        <family val="3"/>
        <charset val="128"/>
      </rPr>
      <t>計画的に給配水管漏水調査を実施してきたことによるものと考えられます。</t>
    </r>
    <rPh sb="10" eb="14">
      <t>キュウスイシュウエキ</t>
    </rPh>
    <rPh sb="15" eb="17">
      <t>ゾウカ</t>
    </rPh>
    <rPh sb="17" eb="18">
      <t>オヨ</t>
    </rPh>
    <rPh sb="94" eb="95">
      <t>カネ</t>
    </rPh>
    <rPh sb="133" eb="135">
      <t>ネンネン</t>
    </rPh>
    <rPh sb="135" eb="137">
      <t>ゾウカ</t>
    </rPh>
    <rPh sb="307" eb="311">
      <t>チョウキマエウ</t>
    </rPh>
    <rPh sb="311" eb="312">
      <t>キン</t>
    </rPh>
    <rPh sb="312" eb="314">
      <t>レイニュウ</t>
    </rPh>
    <rPh sb="315" eb="317">
      <t>ゲンショウ</t>
    </rPh>
    <rPh sb="323" eb="327">
      <t>キュウスイシュウエキ</t>
    </rPh>
    <rPh sb="328" eb="330">
      <t>ゾウカ</t>
    </rPh>
    <rPh sb="335" eb="338">
      <t>サクネンド</t>
    </rPh>
    <phoneticPr fontId="4"/>
  </si>
  <si>
    <r>
      <t>　①有形固定資産減価償却率</t>
    </r>
    <r>
      <rPr>
        <sz val="11"/>
        <color theme="1"/>
        <rFont val="ＭＳ ゴシック"/>
        <family val="3"/>
        <charset val="128"/>
      </rPr>
      <t>は、平均値を上回っており、施設の老朽化が進んでいるものと考えられます。
　②管路経年化率は、平均値を上回っており、</t>
    </r>
    <r>
      <rPr>
        <sz val="11"/>
        <color theme="1"/>
        <rFont val="ＭＳ ゴシック"/>
        <family val="3"/>
        <charset val="128"/>
      </rPr>
      <t>管路の老朽化が一層進んでいると考えられます。
　③管路更新率</t>
    </r>
    <r>
      <rPr>
        <sz val="11"/>
        <color theme="1"/>
        <rFont val="ＭＳ ゴシック"/>
        <family val="3"/>
        <charset val="128"/>
      </rPr>
      <t>は、計画的に更新を進めており、前年度と比較して</t>
    </r>
    <r>
      <rPr>
        <sz val="11"/>
        <rFont val="ＭＳ ゴシック"/>
        <family val="3"/>
        <charset val="128"/>
      </rPr>
      <t>0.27</t>
    </r>
    <r>
      <rPr>
        <sz val="11"/>
        <color theme="1"/>
        <rFont val="ＭＳ ゴシック"/>
        <family val="3"/>
        <charset val="128"/>
      </rPr>
      <t>ポイント増加しましたが、管路の老朽化が進んでいる一方で、管路の更新速度は平均値を下回っています。
（R2・R3の管路経年化率は、左表では2.76％・25.86％となっていますが、精査した結果、本来の値は27.42％・28.57％となります。）</t>
    </r>
    <rPh sb="19" eb="20">
      <t>ウエ</t>
    </rPh>
    <rPh sb="26" eb="28">
      <t>シセツ</t>
    </rPh>
    <rPh sb="115" eb="118">
      <t>ゼンネンド</t>
    </rPh>
    <rPh sb="119" eb="121">
      <t>ヒカク</t>
    </rPh>
    <rPh sb="131" eb="133">
      <t>ゾウカ</t>
    </rPh>
    <rPh sb="139" eb="141">
      <t>カンロ</t>
    </rPh>
    <rPh sb="142" eb="145">
      <t>ロウキュウカ</t>
    </rPh>
    <rPh sb="146" eb="147">
      <t>スス</t>
    </rPh>
    <rPh sb="151" eb="153">
      <t>イッポウ</t>
    </rPh>
    <rPh sb="160" eb="162">
      <t>ソクド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</si>
</sst>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0.7</c:v>
                </c:pt>
                <c:pt idx="1">
                  <c:v>0.45</c:v>
                </c:pt>
                <c:pt idx="2">
                  <c:v>0.45</c:v>
                </c:pt>
                <c:pt idx="3">
                  <c:v>0.26</c:v>
                </c:pt>
                <c:pt idx="4">
                  <c:v>0.53</c:v>
                </c:pt>
              </c:numCache>
            </c:numRef>
          </c:val>
          <c:extLst>
            <c:ext xmlns:c16="http://schemas.microsoft.com/office/drawing/2014/chart" uri="{C3380CC4-5D6E-409C-BE32-E72D297353CC}">
              <c16:uniqueId val="{00000000-C01A-45CB-A4C8-9830748E636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0.7</c:v>
                </c:pt>
                <c:pt idx="2">
                  <c:v>0.72</c:v>
                </c:pt>
                <c:pt idx="3">
                  <c:v>0.69</c:v>
                </c:pt>
                <c:pt idx="4">
                  <c:v>0.69</c:v>
                </c:pt>
              </c:numCache>
            </c:numRef>
          </c:val>
          <c:smooth val="0"/>
          <c:extLst>
            <c:ext xmlns:c16="http://schemas.microsoft.com/office/drawing/2014/chart" uri="{C3380CC4-5D6E-409C-BE32-E72D297353CC}">
              <c16:uniqueId val="{00000001-C01A-45CB-A4C8-9830748E636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69.77</c:v>
                </c:pt>
                <c:pt idx="1">
                  <c:v>69.56</c:v>
                </c:pt>
                <c:pt idx="2">
                  <c:v>68.81</c:v>
                </c:pt>
                <c:pt idx="3">
                  <c:v>70.459999999999994</c:v>
                </c:pt>
                <c:pt idx="4">
                  <c:v>69</c:v>
                </c:pt>
              </c:numCache>
            </c:numRef>
          </c:val>
          <c:extLst>
            <c:ext xmlns:c16="http://schemas.microsoft.com/office/drawing/2014/chart" uri="{C3380CC4-5D6E-409C-BE32-E72D297353CC}">
              <c16:uniqueId val="{00000000-AF07-43FF-B02B-AE999642868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62.88</c:v>
                </c:pt>
                <c:pt idx="1">
                  <c:v>62.32</c:v>
                </c:pt>
                <c:pt idx="2">
                  <c:v>61.71</c:v>
                </c:pt>
                <c:pt idx="3">
                  <c:v>63.12</c:v>
                </c:pt>
                <c:pt idx="4">
                  <c:v>62.57</c:v>
                </c:pt>
              </c:numCache>
            </c:numRef>
          </c:val>
          <c:smooth val="0"/>
          <c:extLst>
            <c:ext xmlns:c16="http://schemas.microsoft.com/office/drawing/2014/chart" uri="{C3380CC4-5D6E-409C-BE32-E72D297353CC}">
              <c16:uniqueId val="{00000001-AF07-43FF-B02B-AE999642868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93.45</c:v>
                </c:pt>
                <c:pt idx="1">
                  <c:v>93.11</c:v>
                </c:pt>
                <c:pt idx="2">
                  <c:v>93.4</c:v>
                </c:pt>
                <c:pt idx="3">
                  <c:v>92.86</c:v>
                </c:pt>
                <c:pt idx="4">
                  <c:v>94.15</c:v>
                </c:pt>
              </c:numCache>
            </c:numRef>
          </c:val>
          <c:extLst>
            <c:ext xmlns:c16="http://schemas.microsoft.com/office/drawing/2014/chart" uri="{C3380CC4-5D6E-409C-BE32-E72D297353CC}">
              <c16:uniqueId val="{00000000-6951-44CC-B66B-CCAF45D9B20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90.13</c:v>
                </c:pt>
                <c:pt idx="1">
                  <c:v>90.19</c:v>
                </c:pt>
                <c:pt idx="2">
                  <c:v>90.03</c:v>
                </c:pt>
                <c:pt idx="3">
                  <c:v>90.09</c:v>
                </c:pt>
                <c:pt idx="4">
                  <c:v>90.21</c:v>
                </c:pt>
              </c:numCache>
            </c:numRef>
          </c:val>
          <c:smooth val="0"/>
          <c:extLst>
            <c:ext xmlns:c16="http://schemas.microsoft.com/office/drawing/2014/chart" uri="{C3380CC4-5D6E-409C-BE32-E72D297353CC}">
              <c16:uniqueId val="{00000001-6951-44CC-B66B-CCAF45D9B20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113.58</c:v>
                </c:pt>
                <c:pt idx="1">
                  <c:v>113.83</c:v>
                </c:pt>
                <c:pt idx="2">
                  <c:v>113.39</c:v>
                </c:pt>
                <c:pt idx="3">
                  <c:v>107.7</c:v>
                </c:pt>
                <c:pt idx="4">
                  <c:v>111.25</c:v>
                </c:pt>
              </c:numCache>
            </c:numRef>
          </c:val>
          <c:extLst>
            <c:ext xmlns:c16="http://schemas.microsoft.com/office/drawing/2014/chart" uri="{C3380CC4-5D6E-409C-BE32-E72D297353CC}">
              <c16:uniqueId val="{00000000-43BC-44AA-A8B4-547B0362CEB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113.95</c:v>
                </c:pt>
                <c:pt idx="1">
                  <c:v>112.62</c:v>
                </c:pt>
                <c:pt idx="2">
                  <c:v>113.35</c:v>
                </c:pt>
                <c:pt idx="3">
                  <c:v>112.36</c:v>
                </c:pt>
                <c:pt idx="4">
                  <c:v>112.26</c:v>
                </c:pt>
              </c:numCache>
            </c:numRef>
          </c:val>
          <c:smooth val="0"/>
          <c:extLst>
            <c:ext xmlns:c16="http://schemas.microsoft.com/office/drawing/2014/chart" uri="{C3380CC4-5D6E-409C-BE32-E72D297353CC}">
              <c16:uniqueId val="{00000001-43BC-44AA-A8B4-547B0362CEB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45.33</c:v>
                </c:pt>
                <c:pt idx="1">
                  <c:v>46.92</c:v>
                </c:pt>
                <c:pt idx="2">
                  <c:v>48.4</c:v>
                </c:pt>
                <c:pt idx="3">
                  <c:v>49.81</c:v>
                </c:pt>
                <c:pt idx="4">
                  <c:v>51.23</c:v>
                </c:pt>
              </c:numCache>
            </c:numRef>
          </c:val>
          <c:extLst>
            <c:ext xmlns:c16="http://schemas.microsoft.com/office/drawing/2014/chart" uri="{C3380CC4-5D6E-409C-BE32-E72D297353CC}">
              <c16:uniqueId val="{00000000-0411-4AC4-9FE9-5EE6791FE5C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48.01</c:v>
                </c:pt>
                <c:pt idx="1">
                  <c:v>48.86</c:v>
                </c:pt>
                <c:pt idx="2">
                  <c:v>49.6</c:v>
                </c:pt>
                <c:pt idx="3">
                  <c:v>50.31</c:v>
                </c:pt>
                <c:pt idx="4">
                  <c:v>50.74</c:v>
                </c:pt>
              </c:numCache>
            </c:numRef>
          </c:val>
          <c:smooth val="0"/>
          <c:extLst>
            <c:ext xmlns:c16="http://schemas.microsoft.com/office/drawing/2014/chart" uri="{C3380CC4-5D6E-409C-BE32-E72D297353CC}">
              <c16:uniqueId val="{00000001-0411-4AC4-9FE9-5EE6791FE5C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21.2</c:v>
                </c:pt>
                <c:pt idx="1">
                  <c:v>21.97</c:v>
                </c:pt>
                <c:pt idx="2">
                  <c:v>23.5</c:v>
                </c:pt>
                <c:pt idx="3">
                  <c:v>2.76</c:v>
                </c:pt>
                <c:pt idx="4">
                  <c:v>25.86</c:v>
                </c:pt>
              </c:numCache>
            </c:numRef>
          </c:val>
          <c:extLst>
            <c:ext xmlns:c16="http://schemas.microsoft.com/office/drawing/2014/chart" uri="{C3380CC4-5D6E-409C-BE32-E72D297353CC}">
              <c16:uniqueId val="{00000000-0735-442F-B57C-2E4DBC71000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16.600000000000001</c:v>
                </c:pt>
                <c:pt idx="1">
                  <c:v>18.510000000000002</c:v>
                </c:pt>
                <c:pt idx="2">
                  <c:v>20.49</c:v>
                </c:pt>
                <c:pt idx="3">
                  <c:v>21.34</c:v>
                </c:pt>
                <c:pt idx="4">
                  <c:v>23.27</c:v>
                </c:pt>
              </c:numCache>
            </c:numRef>
          </c:val>
          <c:smooth val="0"/>
          <c:extLst>
            <c:ext xmlns:c16="http://schemas.microsoft.com/office/drawing/2014/chart" uri="{C3380CC4-5D6E-409C-BE32-E72D297353CC}">
              <c16:uniqueId val="{00000001-0735-442F-B57C-2E4DBC71000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5D1-47A4-A237-24BC0908494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0.75</c:v>
                </c:pt>
                <c:pt idx="2">
                  <c:v>0.51</c:v>
                </c:pt>
                <c:pt idx="3">
                  <c:v>0.28999999999999998</c:v>
                </c:pt>
                <c:pt idx="4">
                  <c:v>0.25</c:v>
                </c:pt>
              </c:numCache>
            </c:numRef>
          </c:val>
          <c:smooth val="0"/>
          <c:extLst>
            <c:ext xmlns:c16="http://schemas.microsoft.com/office/drawing/2014/chart" uri="{C3380CC4-5D6E-409C-BE32-E72D297353CC}">
              <c16:uniqueId val="{00000001-95D1-47A4-A237-24BC0908494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282.52999999999997</c:v>
                </c:pt>
                <c:pt idx="1">
                  <c:v>306.47000000000003</c:v>
                </c:pt>
                <c:pt idx="2">
                  <c:v>366.14</c:v>
                </c:pt>
                <c:pt idx="3">
                  <c:v>379.09</c:v>
                </c:pt>
                <c:pt idx="4">
                  <c:v>409.19</c:v>
                </c:pt>
              </c:numCache>
            </c:numRef>
          </c:val>
          <c:extLst>
            <c:ext xmlns:c16="http://schemas.microsoft.com/office/drawing/2014/chart" uri="{C3380CC4-5D6E-409C-BE32-E72D297353CC}">
              <c16:uniqueId val="{00000000-D69F-42C6-B877-7946E97CC3C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307.83</c:v>
                </c:pt>
                <c:pt idx="1">
                  <c:v>318.89</c:v>
                </c:pt>
                <c:pt idx="2">
                  <c:v>309.10000000000002</c:v>
                </c:pt>
                <c:pt idx="3">
                  <c:v>306.08</c:v>
                </c:pt>
                <c:pt idx="4">
                  <c:v>306.14999999999998</c:v>
                </c:pt>
              </c:numCache>
            </c:numRef>
          </c:val>
          <c:smooth val="0"/>
          <c:extLst>
            <c:ext xmlns:c16="http://schemas.microsoft.com/office/drawing/2014/chart" uri="{C3380CC4-5D6E-409C-BE32-E72D297353CC}">
              <c16:uniqueId val="{00000001-D69F-42C6-B877-7946E97CC3C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110.5</c:v>
                </c:pt>
                <c:pt idx="1">
                  <c:v>102.44</c:v>
                </c:pt>
                <c:pt idx="2">
                  <c:v>94.07</c:v>
                </c:pt>
                <c:pt idx="3">
                  <c:v>92.7</c:v>
                </c:pt>
                <c:pt idx="4">
                  <c:v>75.040000000000006</c:v>
                </c:pt>
              </c:numCache>
            </c:numRef>
          </c:val>
          <c:extLst>
            <c:ext xmlns:c16="http://schemas.microsoft.com/office/drawing/2014/chart" uri="{C3380CC4-5D6E-409C-BE32-E72D297353CC}">
              <c16:uniqueId val="{00000000-DBD8-4DE7-9B6C-4015D02FF6F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295.44</c:v>
                </c:pt>
                <c:pt idx="1">
                  <c:v>290.07</c:v>
                </c:pt>
                <c:pt idx="2">
                  <c:v>290.42</c:v>
                </c:pt>
                <c:pt idx="3">
                  <c:v>294.66000000000003</c:v>
                </c:pt>
                <c:pt idx="4">
                  <c:v>285.27</c:v>
                </c:pt>
              </c:numCache>
            </c:numRef>
          </c:val>
          <c:smooth val="0"/>
          <c:extLst>
            <c:ext xmlns:c16="http://schemas.microsoft.com/office/drawing/2014/chart" uri="{C3380CC4-5D6E-409C-BE32-E72D297353CC}">
              <c16:uniqueId val="{00000001-DBD8-4DE7-9B6C-4015D02FF6F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108.4</c:v>
                </c:pt>
                <c:pt idx="1">
                  <c:v>109.01</c:v>
                </c:pt>
                <c:pt idx="2">
                  <c:v>108.34</c:v>
                </c:pt>
                <c:pt idx="3">
                  <c:v>96.54</c:v>
                </c:pt>
                <c:pt idx="4">
                  <c:v>106.02</c:v>
                </c:pt>
              </c:numCache>
            </c:numRef>
          </c:val>
          <c:extLst>
            <c:ext xmlns:c16="http://schemas.microsoft.com/office/drawing/2014/chart" uri="{C3380CC4-5D6E-409C-BE32-E72D297353CC}">
              <c16:uniqueId val="{00000000-ADEC-448D-A795-829907CB834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106.02</c:v>
                </c:pt>
                <c:pt idx="1">
                  <c:v>104.84</c:v>
                </c:pt>
                <c:pt idx="2">
                  <c:v>106.11</c:v>
                </c:pt>
                <c:pt idx="3">
                  <c:v>103.75</c:v>
                </c:pt>
                <c:pt idx="4">
                  <c:v>105.3</c:v>
                </c:pt>
              </c:numCache>
            </c:numRef>
          </c:val>
          <c:smooth val="0"/>
          <c:extLst>
            <c:ext xmlns:c16="http://schemas.microsoft.com/office/drawing/2014/chart" uri="{C3380CC4-5D6E-409C-BE32-E72D297353CC}">
              <c16:uniqueId val="{00000001-ADEC-448D-A795-829907CB834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135.36000000000001</c:v>
                </c:pt>
                <c:pt idx="1">
                  <c:v>134.34</c:v>
                </c:pt>
                <c:pt idx="2">
                  <c:v>134.68</c:v>
                </c:pt>
                <c:pt idx="3">
                  <c:v>135.74</c:v>
                </c:pt>
                <c:pt idx="4">
                  <c:v>135.97999999999999</c:v>
                </c:pt>
              </c:numCache>
            </c:numRef>
          </c:val>
          <c:extLst>
            <c:ext xmlns:c16="http://schemas.microsoft.com/office/drawing/2014/chart" uri="{C3380CC4-5D6E-409C-BE32-E72D297353CC}">
              <c16:uniqueId val="{00000000-A3CB-4CBD-A8A4-6766DF4EBF0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158.6</c:v>
                </c:pt>
                <c:pt idx="1">
                  <c:v>161.82</c:v>
                </c:pt>
                <c:pt idx="2">
                  <c:v>161.03</c:v>
                </c:pt>
                <c:pt idx="3">
                  <c:v>159.93</c:v>
                </c:pt>
                <c:pt idx="4">
                  <c:v>162.77000000000001</c:v>
                </c:pt>
              </c:numCache>
            </c:numRef>
          </c:val>
          <c:smooth val="0"/>
          <c:extLst>
            <c:ext xmlns:c16="http://schemas.microsoft.com/office/drawing/2014/chart" uri="{C3380CC4-5D6E-409C-BE32-E72D297353CC}">
              <c16:uniqueId val="{00000001-A3CB-4CBD-A8A4-6766DF4EBF0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大阪府　和泉市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A2</v>
      </c>
      <c r="X8" s="75"/>
      <c r="Y8" s="75"/>
      <c r="Z8" s="75"/>
      <c r="AA8" s="75"/>
      <c r="AB8" s="75"/>
      <c r="AC8" s="75"/>
      <c r="AD8" s="75" t="str">
        <f>データ!$M$6</f>
        <v>非設置</v>
      </c>
      <c r="AE8" s="75"/>
      <c r="AF8" s="75"/>
      <c r="AG8" s="75"/>
      <c r="AH8" s="75"/>
      <c r="AI8" s="75"/>
      <c r="AJ8" s="75"/>
      <c r="AK8" s="2"/>
      <c r="AL8" s="66">
        <f>データ!$R$6</f>
        <v>184615</v>
      </c>
      <c r="AM8" s="66"/>
      <c r="AN8" s="66"/>
      <c r="AO8" s="66"/>
      <c r="AP8" s="66"/>
      <c r="AQ8" s="66"/>
      <c r="AR8" s="66"/>
      <c r="AS8" s="66"/>
      <c r="AT8" s="37">
        <f>データ!$S$6</f>
        <v>84.98</v>
      </c>
      <c r="AU8" s="38"/>
      <c r="AV8" s="38"/>
      <c r="AW8" s="38"/>
      <c r="AX8" s="38"/>
      <c r="AY8" s="38"/>
      <c r="AZ8" s="38"/>
      <c r="BA8" s="38"/>
      <c r="BB8" s="55">
        <f>データ!$T$6</f>
        <v>2172.4499999999998</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89.56</v>
      </c>
      <c r="J10" s="38"/>
      <c r="K10" s="38"/>
      <c r="L10" s="38"/>
      <c r="M10" s="38"/>
      <c r="N10" s="38"/>
      <c r="O10" s="65"/>
      <c r="P10" s="55">
        <f>データ!$P$6</f>
        <v>98.52</v>
      </c>
      <c r="Q10" s="55"/>
      <c r="R10" s="55"/>
      <c r="S10" s="55"/>
      <c r="T10" s="55"/>
      <c r="U10" s="55"/>
      <c r="V10" s="55"/>
      <c r="W10" s="66">
        <f>データ!$Q$6</f>
        <v>2574</v>
      </c>
      <c r="X10" s="66"/>
      <c r="Y10" s="66"/>
      <c r="Z10" s="66"/>
      <c r="AA10" s="66"/>
      <c r="AB10" s="66"/>
      <c r="AC10" s="66"/>
      <c r="AD10" s="2"/>
      <c r="AE10" s="2"/>
      <c r="AF10" s="2"/>
      <c r="AG10" s="2"/>
      <c r="AH10" s="2"/>
      <c r="AI10" s="2"/>
      <c r="AJ10" s="2"/>
      <c r="AK10" s="2"/>
      <c r="AL10" s="66">
        <f>データ!$U$6</f>
        <v>181461</v>
      </c>
      <c r="AM10" s="66"/>
      <c r="AN10" s="66"/>
      <c r="AO10" s="66"/>
      <c r="AP10" s="66"/>
      <c r="AQ10" s="66"/>
      <c r="AR10" s="66"/>
      <c r="AS10" s="66"/>
      <c r="AT10" s="37">
        <f>データ!$V$6</f>
        <v>70.92</v>
      </c>
      <c r="AU10" s="38"/>
      <c r="AV10" s="38"/>
      <c r="AW10" s="38"/>
      <c r="AX10" s="38"/>
      <c r="AY10" s="38"/>
      <c r="AZ10" s="38"/>
      <c r="BA10" s="38"/>
      <c r="BB10" s="55">
        <f>データ!$W$6</f>
        <v>2558.67</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113</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114</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112</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SNSdCKBEwy12Ftj/g1kuSPzQSWBDjlcKmgAuu9Si9KYZz0MY1EifGlzaTqV+dtzErvoRfp7q1M5pTLdX/QteiQ==" saltValue="N4NbnqMqJd6EzMjSdfQmi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272191</v>
      </c>
      <c r="D6" s="20">
        <f t="shared" si="3"/>
        <v>46</v>
      </c>
      <c r="E6" s="20">
        <f t="shared" si="3"/>
        <v>1</v>
      </c>
      <c r="F6" s="20">
        <f t="shared" si="3"/>
        <v>0</v>
      </c>
      <c r="G6" s="20">
        <f t="shared" si="3"/>
        <v>1</v>
      </c>
      <c r="H6" s="20" t="str">
        <f t="shared" si="3"/>
        <v>大阪府　和泉市</v>
      </c>
      <c r="I6" s="20" t="str">
        <f t="shared" si="3"/>
        <v>法適用</v>
      </c>
      <c r="J6" s="20" t="str">
        <f t="shared" si="3"/>
        <v>水道事業</v>
      </c>
      <c r="K6" s="20" t="str">
        <f t="shared" si="3"/>
        <v>末端給水事業</v>
      </c>
      <c r="L6" s="20" t="str">
        <f t="shared" si="3"/>
        <v>A2</v>
      </c>
      <c r="M6" s="20" t="str">
        <f t="shared" si="3"/>
        <v>非設置</v>
      </c>
      <c r="N6" s="21" t="str">
        <f t="shared" si="3"/>
        <v>-</v>
      </c>
      <c r="O6" s="21">
        <f t="shared" si="3"/>
        <v>89.56</v>
      </c>
      <c r="P6" s="21">
        <f t="shared" si="3"/>
        <v>98.52</v>
      </c>
      <c r="Q6" s="21">
        <f t="shared" si="3"/>
        <v>2574</v>
      </c>
      <c r="R6" s="21">
        <f t="shared" si="3"/>
        <v>184615</v>
      </c>
      <c r="S6" s="21">
        <f t="shared" si="3"/>
        <v>84.98</v>
      </c>
      <c r="T6" s="21">
        <f t="shared" si="3"/>
        <v>2172.4499999999998</v>
      </c>
      <c r="U6" s="21">
        <f t="shared" si="3"/>
        <v>181461</v>
      </c>
      <c r="V6" s="21">
        <f t="shared" si="3"/>
        <v>70.92</v>
      </c>
      <c r="W6" s="21">
        <f t="shared" si="3"/>
        <v>2558.67</v>
      </c>
      <c r="X6" s="22">
        <f>IF(X7="",NA(),X7)</f>
        <v>113.58</v>
      </c>
      <c r="Y6" s="22">
        <f t="shared" ref="Y6:AG6" si="4">IF(Y7="",NA(),Y7)</f>
        <v>113.83</v>
      </c>
      <c r="Z6" s="22">
        <f t="shared" si="4"/>
        <v>113.39</v>
      </c>
      <c r="AA6" s="22">
        <f t="shared" si="4"/>
        <v>107.7</v>
      </c>
      <c r="AB6" s="22">
        <f t="shared" si="4"/>
        <v>111.25</v>
      </c>
      <c r="AC6" s="22">
        <f t="shared" si="4"/>
        <v>113.95</v>
      </c>
      <c r="AD6" s="22">
        <f t="shared" si="4"/>
        <v>112.62</v>
      </c>
      <c r="AE6" s="22">
        <f t="shared" si="4"/>
        <v>113.35</v>
      </c>
      <c r="AF6" s="22">
        <f t="shared" si="4"/>
        <v>112.36</v>
      </c>
      <c r="AG6" s="22">
        <f t="shared" si="4"/>
        <v>112.26</v>
      </c>
      <c r="AH6" s="21" t="str">
        <f>IF(AH7="","",IF(AH7="-","【-】","【"&amp;SUBSTITUTE(TEXT(AH7,"#,##0.00"),"-","△")&amp;"】"))</f>
        <v>【111.39】</v>
      </c>
      <c r="AI6" s="21">
        <f>IF(AI7="",NA(),AI7)</f>
        <v>0</v>
      </c>
      <c r="AJ6" s="21">
        <f t="shared" ref="AJ6:AR6" si="5">IF(AJ7="",NA(),AJ7)</f>
        <v>0</v>
      </c>
      <c r="AK6" s="21">
        <f t="shared" si="5"/>
        <v>0</v>
      </c>
      <c r="AL6" s="21">
        <f t="shared" si="5"/>
        <v>0</v>
      </c>
      <c r="AM6" s="21">
        <f t="shared" si="5"/>
        <v>0</v>
      </c>
      <c r="AN6" s="21">
        <f t="shared" si="5"/>
        <v>0</v>
      </c>
      <c r="AO6" s="22">
        <f t="shared" si="5"/>
        <v>0.75</v>
      </c>
      <c r="AP6" s="22">
        <f t="shared" si="5"/>
        <v>0.51</v>
      </c>
      <c r="AQ6" s="22">
        <f t="shared" si="5"/>
        <v>0.28999999999999998</v>
      </c>
      <c r="AR6" s="22">
        <f t="shared" si="5"/>
        <v>0.25</v>
      </c>
      <c r="AS6" s="21" t="str">
        <f>IF(AS7="","",IF(AS7="-","【-】","【"&amp;SUBSTITUTE(TEXT(AS7,"#,##0.00"),"-","△")&amp;"】"))</f>
        <v>【1.30】</v>
      </c>
      <c r="AT6" s="22">
        <f>IF(AT7="",NA(),AT7)</f>
        <v>282.52999999999997</v>
      </c>
      <c r="AU6" s="22">
        <f t="shared" ref="AU6:BC6" si="6">IF(AU7="",NA(),AU7)</f>
        <v>306.47000000000003</v>
      </c>
      <c r="AV6" s="22">
        <f t="shared" si="6"/>
        <v>366.14</v>
      </c>
      <c r="AW6" s="22">
        <f t="shared" si="6"/>
        <v>379.09</v>
      </c>
      <c r="AX6" s="22">
        <f t="shared" si="6"/>
        <v>409.19</v>
      </c>
      <c r="AY6" s="22">
        <f t="shared" si="6"/>
        <v>307.83</v>
      </c>
      <c r="AZ6" s="22">
        <f t="shared" si="6"/>
        <v>318.89</v>
      </c>
      <c r="BA6" s="22">
        <f t="shared" si="6"/>
        <v>309.10000000000002</v>
      </c>
      <c r="BB6" s="22">
        <f t="shared" si="6"/>
        <v>306.08</v>
      </c>
      <c r="BC6" s="22">
        <f t="shared" si="6"/>
        <v>306.14999999999998</v>
      </c>
      <c r="BD6" s="21" t="str">
        <f>IF(BD7="","",IF(BD7="-","【-】","【"&amp;SUBSTITUTE(TEXT(BD7,"#,##0.00"),"-","△")&amp;"】"))</f>
        <v>【261.51】</v>
      </c>
      <c r="BE6" s="22">
        <f>IF(BE7="",NA(),BE7)</f>
        <v>110.5</v>
      </c>
      <c r="BF6" s="22">
        <f t="shared" ref="BF6:BN6" si="7">IF(BF7="",NA(),BF7)</f>
        <v>102.44</v>
      </c>
      <c r="BG6" s="22">
        <f t="shared" si="7"/>
        <v>94.07</v>
      </c>
      <c r="BH6" s="22">
        <f t="shared" si="7"/>
        <v>92.7</v>
      </c>
      <c r="BI6" s="22">
        <f t="shared" si="7"/>
        <v>75.040000000000006</v>
      </c>
      <c r="BJ6" s="22">
        <f t="shared" si="7"/>
        <v>295.44</v>
      </c>
      <c r="BK6" s="22">
        <f t="shared" si="7"/>
        <v>290.07</v>
      </c>
      <c r="BL6" s="22">
        <f t="shared" si="7"/>
        <v>290.42</v>
      </c>
      <c r="BM6" s="22">
        <f t="shared" si="7"/>
        <v>294.66000000000003</v>
      </c>
      <c r="BN6" s="22">
        <f t="shared" si="7"/>
        <v>285.27</v>
      </c>
      <c r="BO6" s="21" t="str">
        <f>IF(BO7="","",IF(BO7="-","【-】","【"&amp;SUBSTITUTE(TEXT(BO7,"#,##0.00"),"-","△")&amp;"】"))</f>
        <v>【265.16】</v>
      </c>
      <c r="BP6" s="22">
        <f>IF(BP7="",NA(),BP7)</f>
        <v>108.4</v>
      </c>
      <c r="BQ6" s="22">
        <f t="shared" ref="BQ6:BY6" si="8">IF(BQ7="",NA(),BQ7)</f>
        <v>109.01</v>
      </c>
      <c r="BR6" s="22">
        <f t="shared" si="8"/>
        <v>108.34</v>
      </c>
      <c r="BS6" s="22">
        <f t="shared" si="8"/>
        <v>96.54</v>
      </c>
      <c r="BT6" s="22">
        <f t="shared" si="8"/>
        <v>106.02</v>
      </c>
      <c r="BU6" s="22">
        <f t="shared" si="8"/>
        <v>106.02</v>
      </c>
      <c r="BV6" s="22">
        <f t="shared" si="8"/>
        <v>104.84</v>
      </c>
      <c r="BW6" s="22">
        <f t="shared" si="8"/>
        <v>106.11</v>
      </c>
      <c r="BX6" s="22">
        <f t="shared" si="8"/>
        <v>103.75</v>
      </c>
      <c r="BY6" s="22">
        <f t="shared" si="8"/>
        <v>105.3</v>
      </c>
      <c r="BZ6" s="21" t="str">
        <f>IF(BZ7="","",IF(BZ7="-","【-】","【"&amp;SUBSTITUTE(TEXT(BZ7,"#,##0.00"),"-","△")&amp;"】"))</f>
        <v>【102.35】</v>
      </c>
      <c r="CA6" s="22">
        <f>IF(CA7="",NA(),CA7)</f>
        <v>135.36000000000001</v>
      </c>
      <c r="CB6" s="22">
        <f t="shared" ref="CB6:CJ6" si="9">IF(CB7="",NA(),CB7)</f>
        <v>134.34</v>
      </c>
      <c r="CC6" s="22">
        <f t="shared" si="9"/>
        <v>134.68</v>
      </c>
      <c r="CD6" s="22">
        <f t="shared" si="9"/>
        <v>135.74</v>
      </c>
      <c r="CE6" s="22">
        <f t="shared" si="9"/>
        <v>135.97999999999999</v>
      </c>
      <c r="CF6" s="22">
        <f t="shared" si="9"/>
        <v>158.6</v>
      </c>
      <c r="CG6" s="22">
        <f t="shared" si="9"/>
        <v>161.82</v>
      </c>
      <c r="CH6" s="22">
        <f t="shared" si="9"/>
        <v>161.03</v>
      </c>
      <c r="CI6" s="22">
        <f t="shared" si="9"/>
        <v>159.93</v>
      </c>
      <c r="CJ6" s="22">
        <f t="shared" si="9"/>
        <v>162.77000000000001</v>
      </c>
      <c r="CK6" s="21" t="str">
        <f>IF(CK7="","",IF(CK7="-","【-】","【"&amp;SUBSTITUTE(TEXT(CK7,"#,##0.00"),"-","△")&amp;"】"))</f>
        <v>【167.74】</v>
      </c>
      <c r="CL6" s="22">
        <f>IF(CL7="",NA(),CL7)</f>
        <v>69.77</v>
      </c>
      <c r="CM6" s="22">
        <f t="shared" ref="CM6:CU6" si="10">IF(CM7="",NA(),CM7)</f>
        <v>69.56</v>
      </c>
      <c r="CN6" s="22">
        <f t="shared" si="10"/>
        <v>68.81</v>
      </c>
      <c r="CO6" s="22">
        <f t="shared" si="10"/>
        <v>70.459999999999994</v>
      </c>
      <c r="CP6" s="22">
        <f t="shared" si="10"/>
        <v>69</v>
      </c>
      <c r="CQ6" s="22">
        <f t="shared" si="10"/>
        <v>62.88</v>
      </c>
      <c r="CR6" s="22">
        <f t="shared" si="10"/>
        <v>62.32</v>
      </c>
      <c r="CS6" s="22">
        <f t="shared" si="10"/>
        <v>61.71</v>
      </c>
      <c r="CT6" s="22">
        <f t="shared" si="10"/>
        <v>63.12</v>
      </c>
      <c r="CU6" s="22">
        <f t="shared" si="10"/>
        <v>62.57</v>
      </c>
      <c r="CV6" s="21" t="str">
        <f>IF(CV7="","",IF(CV7="-","【-】","【"&amp;SUBSTITUTE(TEXT(CV7,"#,##0.00"),"-","△")&amp;"】"))</f>
        <v>【60.29】</v>
      </c>
      <c r="CW6" s="22">
        <f>IF(CW7="",NA(),CW7)</f>
        <v>93.45</v>
      </c>
      <c r="CX6" s="22">
        <f t="shared" ref="CX6:DF6" si="11">IF(CX7="",NA(),CX7)</f>
        <v>93.11</v>
      </c>
      <c r="CY6" s="22">
        <f t="shared" si="11"/>
        <v>93.4</v>
      </c>
      <c r="CZ6" s="22">
        <f t="shared" si="11"/>
        <v>92.86</v>
      </c>
      <c r="DA6" s="22">
        <f t="shared" si="11"/>
        <v>94.15</v>
      </c>
      <c r="DB6" s="22">
        <f t="shared" si="11"/>
        <v>90.13</v>
      </c>
      <c r="DC6" s="22">
        <f t="shared" si="11"/>
        <v>90.19</v>
      </c>
      <c r="DD6" s="22">
        <f t="shared" si="11"/>
        <v>90.03</v>
      </c>
      <c r="DE6" s="22">
        <f t="shared" si="11"/>
        <v>90.09</v>
      </c>
      <c r="DF6" s="22">
        <f t="shared" si="11"/>
        <v>90.21</v>
      </c>
      <c r="DG6" s="21" t="str">
        <f>IF(DG7="","",IF(DG7="-","【-】","【"&amp;SUBSTITUTE(TEXT(DG7,"#,##0.00"),"-","△")&amp;"】"))</f>
        <v>【90.12】</v>
      </c>
      <c r="DH6" s="22">
        <f>IF(DH7="",NA(),DH7)</f>
        <v>45.33</v>
      </c>
      <c r="DI6" s="22">
        <f t="shared" ref="DI6:DQ6" si="12">IF(DI7="",NA(),DI7)</f>
        <v>46.92</v>
      </c>
      <c r="DJ6" s="22">
        <f t="shared" si="12"/>
        <v>48.4</v>
      </c>
      <c r="DK6" s="22">
        <f t="shared" si="12"/>
        <v>49.81</v>
      </c>
      <c r="DL6" s="22">
        <f t="shared" si="12"/>
        <v>51.23</v>
      </c>
      <c r="DM6" s="22">
        <f t="shared" si="12"/>
        <v>48.01</v>
      </c>
      <c r="DN6" s="22">
        <f t="shared" si="12"/>
        <v>48.86</v>
      </c>
      <c r="DO6" s="22">
        <f t="shared" si="12"/>
        <v>49.6</v>
      </c>
      <c r="DP6" s="22">
        <f t="shared" si="12"/>
        <v>50.31</v>
      </c>
      <c r="DQ6" s="22">
        <f t="shared" si="12"/>
        <v>50.74</v>
      </c>
      <c r="DR6" s="21" t="str">
        <f>IF(DR7="","",IF(DR7="-","【-】","【"&amp;SUBSTITUTE(TEXT(DR7,"#,##0.00"),"-","△")&amp;"】"))</f>
        <v>【50.88】</v>
      </c>
      <c r="DS6" s="22">
        <f>IF(DS7="",NA(),DS7)</f>
        <v>21.2</v>
      </c>
      <c r="DT6" s="22">
        <f t="shared" ref="DT6:EB6" si="13">IF(DT7="",NA(),DT7)</f>
        <v>21.97</v>
      </c>
      <c r="DU6" s="22">
        <f t="shared" si="13"/>
        <v>23.5</v>
      </c>
      <c r="DV6" s="22">
        <f t="shared" si="13"/>
        <v>2.76</v>
      </c>
      <c r="DW6" s="22">
        <f t="shared" si="13"/>
        <v>25.86</v>
      </c>
      <c r="DX6" s="22">
        <f t="shared" si="13"/>
        <v>16.600000000000001</v>
      </c>
      <c r="DY6" s="22">
        <f t="shared" si="13"/>
        <v>18.510000000000002</v>
      </c>
      <c r="DZ6" s="22">
        <f t="shared" si="13"/>
        <v>20.49</v>
      </c>
      <c r="EA6" s="22">
        <f t="shared" si="13"/>
        <v>21.34</v>
      </c>
      <c r="EB6" s="22">
        <f t="shared" si="13"/>
        <v>23.27</v>
      </c>
      <c r="EC6" s="21" t="str">
        <f>IF(EC7="","",IF(EC7="-","【-】","【"&amp;SUBSTITUTE(TEXT(EC7,"#,##0.00"),"-","△")&amp;"】"))</f>
        <v>【22.30】</v>
      </c>
      <c r="ED6" s="22">
        <f>IF(ED7="",NA(),ED7)</f>
        <v>0.7</v>
      </c>
      <c r="EE6" s="22">
        <f t="shared" ref="EE6:EM6" si="14">IF(EE7="",NA(),EE7)</f>
        <v>0.45</v>
      </c>
      <c r="EF6" s="22">
        <f t="shared" si="14"/>
        <v>0.45</v>
      </c>
      <c r="EG6" s="22">
        <f t="shared" si="14"/>
        <v>0.26</v>
      </c>
      <c r="EH6" s="22">
        <f t="shared" si="14"/>
        <v>0.53</v>
      </c>
      <c r="EI6" s="22">
        <f t="shared" si="14"/>
        <v>0.65</v>
      </c>
      <c r="EJ6" s="22">
        <f t="shared" si="14"/>
        <v>0.7</v>
      </c>
      <c r="EK6" s="22">
        <f t="shared" si="14"/>
        <v>0.72</v>
      </c>
      <c r="EL6" s="22">
        <f t="shared" si="14"/>
        <v>0.69</v>
      </c>
      <c r="EM6" s="22">
        <f t="shared" si="14"/>
        <v>0.69</v>
      </c>
      <c r="EN6" s="21" t="str">
        <f>IF(EN7="","",IF(EN7="-","【-】","【"&amp;SUBSTITUTE(TEXT(EN7,"#,##0.00"),"-","△")&amp;"】"))</f>
        <v>【0.66】</v>
      </c>
    </row>
    <row r="7" spans="1:144" s="23" customFormat="1" x14ac:dyDescent="0.15">
      <c r="A7" s="15"/>
      <c r="B7" s="24">
        <v>2021</v>
      </c>
      <c r="C7" s="24">
        <v>272191</v>
      </c>
      <c r="D7" s="24">
        <v>46</v>
      </c>
      <c r="E7" s="24">
        <v>1</v>
      </c>
      <c r="F7" s="24">
        <v>0</v>
      </c>
      <c r="G7" s="24">
        <v>1</v>
      </c>
      <c r="H7" s="24" t="s">
        <v>93</v>
      </c>
      <c r="I7" s="24" t="s">
        <v>94</v>
      </c>
      <c r="J7" s="24" t="s">
        <v>95</v>
      </c>
      <c r="K7" s="24" t="s">
        <v>96</v>
      </c>
      <c r="L7" s="24" t="s">
        <v>97</v>
      </c>
      <c r="M7" s="24" t="s">
        <v>98</v>
      </c>
      <c r="N7" s="25" t="s">
        <v>99</v>
      </c>
      <c r="O7" s="25">
        <v>89.56</v>
      </c>
      <c r="P7" s="25">
        <v>98.52</v>
      </c>
      <c r="Q7" s="25">
        <v>2574</v>
      </c>
      <c r="R7" s="25">
        <v>184615</v>
      </c>
      <c r="S7" s="25">
        <v>84.98</v>
      </c>
      <c r="T7" s="25">
        <v>2172.4499999999998</v>
      </c>
      <c r="U7" s="25">
        <v>181461</v>
      </c>
      <c r="V7" s="25">
        <v>70.92</v>
      </c>
      <c r="W7" s="25">
        <v>2558.67</v>
      </c>
      <c r="X7" s="25">
        <v>113.58</v>
      </c>
      <c r="Y7" s="25">
        <v>113.83</v>
      </c>
      <c r="Z7" s="25">
        <v>113.39</v>
      </c>
      <c r="AA7" s="25">
        <v>107.7</v>
      </c>
      <c r="AB7" s="25">
        <v>111.25</v>
      </c>
      <c r="AC7" s="25">
        <v>113.95</v>
      </c>
      <c r="AD7" s="25">
        <v>112.62</v>
      </c>
      <c r="AE7" s="25">
        <v>113.35</v>
      </c>
      <c r="AF7" s="25">
        <v>112.36</v>
      </c>
      <c r="AG7" s="25">
        <v>112.26</v>
      </c>
      <c r="AH7" s="25">
        <v>111.39</v>
      </c>
      <c r="AI7" s="25">
        <v>0</v>
      </c>
      <c r="AJ7" s="25">
        <v>0</v>
      </c>
      <c r="AK7" s="25">
        <v>0</v>
      </c>
      <c r="AL7" s="25">
        <v>0</v>
      </c>
      <c r="AM7" s="25">
        <v>0</v>
      </c>
      <c r="AN7" s="25">
        <v>0</v>
      </c>
      <c r="AO7" s="25">
        <v>0.75</v>
      </c>
      <c r="AP7" s="25">
        <v>0.51</v>
      </c>
      <c r="AQ7" s="25">
        <v>0.28999999999999998</v>
      </c>
      <c r="AR7" s="25">
        <v>0.25</v>
      </c>
      <c r="AS7" s="25">
        <v>1.3</v>
      </c>
      <c r="AT7" s="25">
        <v>282.52999999999997</v>
      </c>
      <c r="AU7" s="25">
        <v>306.47000000000003</v>
      </c>
      <c r="AV7" s="25">
        <v>366.14</v>
      </c>
      <c r="AW7" s="25">
        <v>379.09</v>
      </c>
      <c r="AX7" s="25">
        <v>409.19</v>
      </c>
      <c r="AY7" s="25">
        <v>307.83</v>
      </c>
      <c r="AZ7" s="25">
        <v>318.89</v>
      </c>
      <c r="BA7" s="25">
        <v>309.10000000000002</v>
      </c>
      <c r="BB7" s="25">
        <v>306.08</v>
      </c>
      <c r="BC7" s="25">
        <v>306.14999999999998</v>
      </c>
      <c r="BD7" s="25">
        <v>261.51</v>
      </c>
      <c r="BE7" s="25">
        <v>110.5</v>
      </c>
      <c r="BF7" s="25">
        <v>102.44</v>
      </c>
      <c r="BG7" s="25">
        <v>94.07</v>
      </c>
      <c r="BH7" s="25">
        <v>92.7</v>
      </c>
      <c r="BI7" s="25">
        <v>75.040000000000006</v>
      </c>
      <c r="BJ7" s="25">
        <v>295.44</v>
      </c>
      <c r="BK7" s="25">
        <v>290.07</v>
      </c>
      <c r="BL7" s="25">
        <v>290.42</v>
      </c>
      <c r="BM7" s="25">
        <v>294.66000000000003</v>
      </c>
      <c r="BN7" s="25">
        <v>285.27</v>
      </c>
      <c r="BO7" s="25">
        <v>265.16000000000003</v>
      </c>
      <c r="BP7" s="25">
        <v>108.4</v>
      </c>
      <c r="BQ7" s="25">
        <v>109.01</v>
      </c>
      <c r="BR7" s="25">
        <v>108.34</v>
      </c>
      <c r="BS7" s="25">
        <v>96.54</v>
      </c>
      <c r="BT7" s="25">
        <v>106.02</v>
      </c>
      <c r="BU7" s="25">
        <v>106.02</v>
      </c>
      <c r="BV7" s="25">
        <v>104.84</v>
      </c>
      <c r="BW7" s="25">
        <v>106.11</v>
      </c>
      <c r="BX7" s="25">
        <v>103.75</v>
      </c>
      <c r="BY7" s="25">
        <v>105.3</v>
      </c>
      <c r="BZ7" s="25">
        <v>102.35</v>
      </c>
      <c r="CA7" s="25">
        <v>135.36000000000001</v>
      </c>
      <c r="CB7" s="25">
        <v>134.34</v>
      </c>
      <c r="CC7" s="25">
        <v>134.68</v>
      </c>
      <c r="CD7" s="25">
        <v>135.74</v>
      </c>
      <c r="CE7" s="25">
        <v>135.97999999999999</v>
      </c>
      <c r="CF7" s="25">
        <v>158.6</v>
      </c>
      <c r="CG7" s="25">
        <v>161.82</v>
      </c>
      <c r="CH7" s="25">
        <v>161.03</v>
      </c>
      <c r="CI7" s="25">
        <v>159.93</v>
      </c>
      <c r="CJ7" s="25">
        <v>162.77000000000001</v>
      </c>
      <c r="CK7" s="25">
        <v>167.74</v>
      </c>
      <c r="CL7" s="25">
        <v>69.77</v>
      </c>
      <c r="CM7" s="25">
        <v>69.56</v>
      </c>
      <c r="CN7" s="25">
        <v>68.81</v>
      </c>
      <c r="CO7" s="25">
        <v>70.459999999999994</v>
      </c>
      <c r="CP7" s="25">
        <v>69</v>
      </c>
      <c r="CQ7" s="25">
        <v>62.88</v>
      </c>
      <c r="CR7" s="25">
        <v>62.32</v>
      </c>
      <c r="CS7" s="25">
        <v>61.71</v>
      </c>
      <c r="CT7" s="25">
        <v>63.12</v>
      </c>
      <c r="CU7" s="25">
        <v>62.57</v>
      </c>
      <c r="CV7" s="25">
        <v>60.29</v>
      </c>
      <c r="CW7" s="25">
        <v>93.45</v>
      </c>
      <c r="CX7" s="25">
        <v>93.11</v>
      </c>
      <c r="CY7" s="25">
        <v>93.4</v>
      </c>
      <c r="CZ7" s="25">
        <v>92.86</v>
      </c>
      <c r="DA7" s="25">
        <v>94.15</v>
      </c>
      <c r="DB7" s="25">
        <v>90.13</v>
      </c>
      <c r="DC7" s="25">
        <v>90.19</v>
      </c>
      <c r="DD7" s="25">
        <v>90.03</v>
      </c>
      <c r="DE7" s="25">
        <v>90.09</v>
      </c>
      <c r="DF7" s="25">
        <v>90.21</v>
      </c>
      <c r="DG7" s="25">
        <v>90.12</v>
      </c>
      <c r="DH7" s="25">
        <v>45.33</v>
      </c>
      <c r="DI7" s="25">
        <v>46.92</v>
      </c>
      <c r="DJ7" s="25">
        <v>48.4</v>
      </c>
      <c r="DK7" s="25">
        <v>49.81</v>
      </c>
      <c r="DL7" s="25">
        <v>51.23</v>
      </c>
      <c r="DM7" s="25">
        <v>48.01</v>
      </c>
      <c r="DN7" s="25">
        <v>48.86</v>
      </c>
      <c r="DO7" s="25">
        <v>49.6</v>
      </c>
      <c r="DP7" s="25">
        <v>50.31</v>
      </c>
      <c r="DQ7" s="25">
        <v>50.74</v>
      </c>
      <c r="DR7" s="25">
        <v>50.88</v>
      </c>
      <c r="DS7" s="25">
        <v>21.2</v>
      </c>
      <c r="DT7" s="25">
        <v>21.97</v>
      </c>
      <c r="DU7" s="25">
        <v>23.5</v>
      </c>
      <c r="DV7" s="25">
        <v>2.76</v>
      </c>
      <c r="DW7" s="25">
        <v>25.86</v>
      </c>
      <c r="DX7" s="25">
        <v>16.600000000000001</v>
      </c>
      <c r="DY7" s="25">
        <v>18.510000000000002</v>
      </c>
      <c r="DZ7" s="25">
        <v>20.49</v>
      </c>
      <c r="EA7" s="25">
        <v>21.34</v>
      </c>
      <c r="EB7" s="25">
        <v>23.27</v>
      </c>
      <c r="EC7" s="25">
        <v>22.3</v>
      </c>
      <c r="ED7" s="25">
        <v>0.7</v>
      </c>
      <c r="EE7" s="25">
        <v>0.45</v>
      </c>
      <c r="EF7" s="25">
        <v>0.45</v>
      </c>
      <c r="EG7" s="25">
        <v>0.26</v>
      </c>
      <c r="EH7" s="25">
        <v>0.53</v>
      </c>
      <c r="EI7" s="25">
        <v>0.65</v>
      </c>
      <c r="EJ7" s="25">
        <v>0.7</v>
      </c>
      <c r="EK7" s="25">
        <v>0.72</v>
      </c>
      <c r="EL7" s="25">
        <v>0.69</v>
      </c>
      <c r="EM7" s="25">
        <v>0.69</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108</v>
      </c>
      <c r="D13" t="s">
        <v>109</v>
      </c>
      <c r="E13" t="s">
        <v>110</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2023-01-27T00:12:05Z</cp:lastPrinted>
  <dcterms:created xsi:type="dcterms:W3CDTF">2022-12-01T01:01:36Z</dcterms:created>
  <dcterms:modified xsi:type="dcterms:W3CDTF">2023-02-28T00:12:53Z</dcterms:modified>
  <cp:category/>
</cp:coreProperties>
</file>