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ze+rXlWyU1oacWtT6Cb9MKvPotmXLuXIcHKm+hxHNuYViubufxCcVY3ZmqJDMGaT4Du/OwusVQbKaYqcHZi5g==" workbookSaltValue="0KQS/++KDxZ/LhV2IsQdOQ=="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AT10" i="4"/>
  <c r="AL10" i="4"/>
  <c r="P10" i="4"/>
  <c r="I10" i="4"/>
  <c r="AD8" i="4"/>
  <c r="W8" i="4"/>
  <c r="P8" i="4"/>
  <c r="B6" i="4"/>
</calcChain>
</file>

<file path=xl/sharedStrings.xml><?xml version="1.0" encoding="utf-8"?>
<sst xmlns="http://schemas.openxmlformats.org/spreadsheetml/2006/main" count="278" uniqueCount="116">
  <si>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</si>
  <si>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</si>
  <si>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</si>
  <si>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</si>
  <si>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</si>
  <si>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</si>
  <si>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</si>
  <si>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</si>
  <si>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</si>
  <si>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</si>
  <si>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</si>
  <si>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</si>
  <si>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</si>
  <si>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</si>
  <si>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</si>
  <si>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</si>
  <si>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</si>
  <si>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</si>
  <si>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</si>
  <si>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</si>
  <si>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</si>
  <si>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</si>
  <si>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</si>
  <si>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</si>
  <si>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</si>
  <si>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</si>
  <si>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</si>
  <si>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</si>
  <si>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</si>
  <si>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</si>
  <si>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</si>
  <si>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</si>
  <si>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</si>
  <si>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</si>
  <si>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</si>
  <si>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</si>
  <si>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</si>
  <si>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</si>
  <si>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</si>
  <si>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</si>
  <si>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</si>
  <si>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</si>
  <si>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</si>
  <si>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</si>
  <si>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</si>
  <si>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</si>
  <si>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</si>
  <si>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</si>
  <si>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</si>
  <si>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</si>
  <si>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</si>
  <si>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</si>
  <si>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</si>
  <si>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</si>
  <si>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</si>
  <si>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</si>
  <si>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</si>
  <si>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</si>
  <si>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</si>
  <si>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</si>
  <si>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</si>
  <si>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</si>
  <si>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</si>
  <si>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</si>
  <si>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</si>
  <si>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</si>
  <si>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</si>
  <si>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</si>
  <si>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</si>
  <si>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</si>
  <si>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</si>
  <si>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</si>
  <si>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</si>
  <si>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</si>
  <si>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</si>
  <si>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</si>
  <si>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</si>
  <si>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</si>
  <si>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</si>
  <si>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</si>
  <si>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</si>
  <si>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</si>
  <si>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</si>
  <si>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</si>
  <si>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</si>
  <si>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</si>
  <si>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</si>
  <si>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</si>
  <si>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</si>
  <si>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</si>
  <si>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</si>
  <si>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</si>
  <si>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</si>
  <si>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</si>
  <si>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</si>
  <si>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松原市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</si>
  <si>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</si>
  <si>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</si>
  <si>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</si>
  <si>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</si>
  <si>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</si>
  <si>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</si>
  <si>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</si>
  <si>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</si>
  <si>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</si>
  <si>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</si>
  <si>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</si>
  <si>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</si>
  <si>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</si>
  <si>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</si>
  <si>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</si>
  <si>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</si>
  <si>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</si>
  <si>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本市の下水道事業は、昭和45年から流域関連公共下水道として下水道整備に着手し、昭和60年度より供用開始しました。現在のところ、老朽化した管渠はありません。</t>
    <rPh sb="1" eb="3">
      <t>ホンシ</t>
    </rPh>
    <rPh sb="4" eb="7">
      <t>ゲスイドウ</t>
    </rPh>
    <rPh sb="7" eb="9">
      <t>ジギョウ</t>
    </rPh>
    <rPh sb="11" eb="13">
      <t>ショウワ</t>
    </rPh>
    <rPh sb="15" eb="16">
      <t>ネン</t>
    </rPh>
    <rPh sb="18" eb="20">
      <t>リュウイキ</t>
    </rPh>
    <rPh sb="20" eb="22">
      <t>カンレン</t>
    </rPh>
    <rPh sb="22" eb="24">
      <t>コウキョウ</t>
    </rPh>
    <rPh sb="24" eb="27">
      <t>ゲスイドウ</t>
    </rPh>
    <rPh sb="30" eb="33">
      <t>ゲスイドウ</t>
    </rPh>
    <rPh sb="33" eb="35">
      <t>セイビ</t>
    </rPh>
    <rPh sb="36" eb="38">
      <t>チャクシュ</t>
    </rPh>
    <rPh sb="40" eb="42">
      <t>ショウワ</t>
    </rPh>
    <rPh sb="44" eb="46">
      <t>ネンド</t>
    </rPh>
    <rPh sb="48" eb="50">
      <t>キョウヨウ</t>
    </rPh>
    <rPh sb="50" eb="52">
      <t>カイシ</t>
    </rPh>
    <rPh sb="57" eb="59">
      <t>ゲンザイ</t>
    </rPh>
    <rPh sb="64" eb="67">
      <t>ロウキュウカ</t>
    </rPh>
    <rPh sb="69" eb="71">
      <t>カンキョ</t>
    </rPh>
    <phoneticPr fontId="4"/>
  </si>
  <si>
    <t>　新型コロナウイルス感染症の感染拡大に伴う生活様式の変化により、一過的に使用料収入は増収しておりますが、近年の節水意識の向上や節水機器の普及、また水需要そのものが給水人口の減少などにより減少傾向にあり厳しい状況です。水洗化促進等を行い有収水量の増加に努めていますが、使用料収入は伸び悩んでおり、使用料収入だけで賄えていないことから、厳しい経営状況が続いています。
　しかしながら、固定資産は耐用年数を刻々と経過しており、ストックマネジメント計画に基づいて、点検・調査及び改築・修繕を行っていかなければなりません。
　この厳しい経営状況の中、持続的な事業運営を進めるため、使用料確保及び支出の削減に鋭意努めてまいります。</t>
    <rPh sb="1" eb="3">
      <t>シンガタ</t>
    </rPh>
    <rPh sb="10" eb="13">
      <t>カンセンショウ</t>
    </rPh>
    <rPh sb="14" eb="16">
      <t>カンセン</t>
    </rPh>
    <rPh sb="16" eb="18">
      <t>カクダイ</t>
    </rPh>
    <rPh sb="19" eb="20">
      <t>トモナ</t>
    </rPh>
    <rPh sb="21" eb="23">
      <t>セイカツ</t>
    </rPh>
    <rPh sb="23" eb="25">
      <t>ヨウシキ</t>
    </rPh>
    <rPh sb="26" eb="28">
      <t>ヘンカ</t>
    </rPh>
    <rPh sb="32" eb="35">
      <t>イッカテキ</t>
    </rPh>
    <rPh sb="36" eb="39">
      <t>シヨウリョウ</t>
    </rPh>
    <rPh sb="39" eb="41">
      <t>シュウニュウ</t>
    </rPh>
    <rPh sb="42" eb="44">
      <t>ゾウシュウ</t>
    </rPh>
    <rPh sb="52" eb="54">
      <t>キンネン</t>
    </rPh>
    <rPh sb="55" eb="57">
      <t>セッスイ</t>
    </rPh>
    <rPh sb="57" eb="59">
      <t>イシキ</t>
    </rPh>
    <rPh sb="60" eb="62">
      <t>コウジョウ</t>
    </rPh>
    <rPh sb="63" eb="65">
      <t>セッスイ</t>
    </rPh>
    <rPh sb="65" eb="67">
      <t>キキ</t>
    </rPh>
    <rPh sb="68" eb="70">
      <t>フキュウ</t>
    </rPh>
    <rPh sb="100" eb="101">
      <t>キビ</t>
    </rPh>
    <rPh sb="103" eb="105">
      <t>ジョウキョウ</t>
    </rPh>
    <rPh sb="108" eb="111">
      <t>スイセンカ</t>
    </rPh>
    <rPh sb="111" eb="113">
      <t>ソクシン</t>
    </rPh>
    <rPh sb="113" eb="114">
      <t>トウ</t>
    </rPh>
    <rPh sb="115" eb="116">
      <t>オコナ</t>
    </rPh>
    <rPh sb="117" eb="119">
      <t>ユウシュウ</t>
    </rPh>
    <rPh sb="119" eb="121">
      <t>スイリョウ</t>
    </rPh>
    <rPh sb="122" eb="124">
      <t>ゾウカ</t>
    </rPh>
    <rPh sb="125" eb="126">
      <t>ツト</t>
    </rPh>
    <rPh sb="133" eb="136">
      <t>シヨウリョウ</t>
    </rPh>
    <rPh sb="136" eb="138">
      <t>シュウニュウ</t>
    </rPh>
    <rPh sb="139" eb="140">
      <t>ノ</t>
    </rPh>
    <rPh sb="141" eb="142">
      <t>ナヤ</t>
    </rPh>
    <rPh sb="147" eb="150">
      <t>シヨウリョウ</t>
    </rPh>
    <rPh sb="150" eb="152">
      <t>シュウニュウ</t>
    </rPh>
    <rPh sb="155" eb="156">
      <t>マカナ</t>
    </rPh>
    <rPh sb="166" eb="167">
      <t>キビ</t>
    </rPh>
    <rPh sb="169" eb="171">
      <t>ケイエイ</t>
    </rPh>
    <rPh sb="171" eb="173">
      <t>ジョウキョウ</t>
    </rPh>
    <rPh sb="174" eb="175">
      <t>ツヅ</t>
    </rPh>
    <rPh sb="190" eb="192">
      <t>コテイ</t>
    </rPh>
    <rPh sb="192" eb="194">
      <t>シサン</t>
    </rPh>
    <rPh sb="195" eb="197">
      <t>タイヨウ</t>
    </rPh>
    <rPh sb="197" eb="199">
      <t>ネンスウ</t>
    </rPh>
    <rPh sb="200" eb="202">
      <t>コクコク</t>
    </rPh>
    <rPh sb="203" eb="205">
      <t>ケイカ</t>
    </rPh>
    <rPh sb="220" eb="222">
      <t>ケイカク</t>
    </rPh>
    <rPh sb="223" eb="224">
      <t>モト</t>
    </rPh>
    <rPh sb="228" eb="230">
      <t>テンケン</t>
    </rPh>
    <rPh sb="231" eb="233">
      <t>チョウサ</t>
    </rPh>
    <rPh sb="233" eb="234">
      <t>オヨ</t>
    </rPh>
    <rPh sb="235" eb="237">
      <t>カイチク</t>
    </rPh>
    <rPh sb="238" eb="240">
      <t>シュウゼン</t>
    </rPh>
    <rPh sb="241" eb="242">
      <t>オコナ</t>
    </rPh>
    <rPh sb="260" eb="261">
      <t>キビ</t>
    </rPh>
    <rPh sb="263" eb="265">
      <t>ケイエイ</t>
    </rPh>
    <rPh sb="265" eb="267">
      <t>ジョウキョウ</t>
    </rPh>
    <rPh sb="268" eb="269">
      <t>ナカ</t>
    </rPh>
    <rPh sb="270" eb="273">
      <t>ジゾクテキ</t>
    </rPh>
    <rPh sb="274" eb="278">
      <t>ジギョウウンエイ</t>
    </rPh>
    <rPh sb="279" eb="280">
      <t>スス</t>
    </rPh>
    <rPh sb="285" eb="288">
      <t>シヨウリョウ</t>
    </rPh>
    <rPh sb="288" eb="290">
      <t>カクホ</t>
    </rPh>
    <rPh sb="290" eb="291">
      <t>オヨ</t>
    </rPh>
    <rPh sb="292" eb="294">
      <t>シシュツ</t>
    </rPh>
    <rPh sb="295" eb="297">
      <t>サクゲン</t>
    </rPh>
    <rPh sb="298" eb="300">
      <t>エイイ</t>
    </rPh>
    <rPh sb="300" eb="301">
      <t>ツト</t>
    </rPh>
    <phoneticPr fontId="4"/>
  </si>
  <si>
    <t>　本市の下水道事業における、類似団体と比較して「④企業債残高対事業規模比率」が大きく上回り、「③流動比率」が大きく下回っている要因として、供用開始から短期間で整備拡大を図ったことにより、使用料収入に対する企業債の残高の割合が高く、多額の元金を償還していることが挙げられます。また「⑥汚水処理原価」についても、企業債に係る支払利息償還額、減価償却費が大きいことや、流域下水道維持管理負担金が年々増加する傾向にあることから、類似団体平均値を大きく上回っています。
　一方で、類似団体と比較して「①経常収支比率」及び「⑤経費回収率」が大きく下回り、また短期間での整備拡大による多額の資本費（減価償却費、支払利息）等必要な汚水処理経費全てを使用料で回収する水準に至っていないことで「②累積欠損金比率」が発生していることから、経営状況は非常に厳しい状況となっています。
　人口普及率は令和3年度末で98.37％となり、「⑧水洗化率」は92.68％と年々着実に増加はしているものの、類似団体平均値を下回っています。</t>
    <rPh sb="1" eb="3">
      <t>ホンシ</t>
    </rPh>
    <rPh sb="4" eb="7">
      <t>ゲスイドウ</t>
    </rPh>
    <rPh sb="7" eb="9">
      <t>ジギョウ</t>
    </rPh>
    <rPh sb="33" eb="35">
      <t>キボ</t>
    </rPh>
    <rPh sb="338" eb="340">
      <t>ルイセキ</t>
    </rPh>
    <rPh sb="340" eb="342">
      <t>ケッソン</t>
    </rPh>
    <rPh sb="342" eb="343">
      <t>キン</t>
    </rPh>
    <rPh sb="343" eb="345">
      <t>ヒリツ</t>
    </rPh>
    <rPh sb="347" eb="349">
      <t>ハッセイ</t>
    </rPh>
    <rPh sb="381" eb="383">
      <t>ジンコウ</t>
    </rPh>
    <rPh sb="383" eb="385">
      <t>フキュウ</t>
    </rPh>
    <rPh sb="385" eb="386">
      <t>リツ</t>
    </rPh>
    <rPh sb="387" eb="389">
      <t>レイワ</t>
    </rPh>
    <rPh sb="390" eb="392">
      <t>ネンド</t>
    </rPh>
    <rPh sb="392" eb="393">
      <t>マツ</t>
    </rPh>
    <rPh sb="406" eb="409">
      <t>スイセンカ</t>
    </rPh>
    <rPh sb="409" eb="410">
      <t>リツ</t>
    </rPh>
    <rPh sb="419" eb="421">
      <t>ネンネン</t>
    </rPh>
    <rPh sb="421" eb="423">
      <t>チャクジツ</t>
    </rPh>
    <rPh sb="424" eb="426">
      <t>ゾウカ</t>
    </rPh>
    <rPh sb="435" eb="437">
      <t>ルイジ</t>
    </rPh>
    <rPh sb="437" eb="439">
      <t>ダンタイ</t>
    </rPh>
    <rPh sb="439" eb="441">
      <t>ヘイキン</t>
    </rPh>
    <rPh sb="441" eb="442">
      <t>チ</t>
    </rPh>
    <rPh sb="443" eb="445">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</si>
</sst>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88-4C2A-8208-A50A1BEC84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0.16</c:v>
                </c:pt>
                <c:pt idx="3">
                  <c:v>0.14000000000000001</c:v>
                </c:pt>
                <c:pt idx="4">
                  <c:v>0.15</c:v>
                </c:pt>
              </c:numCache>
            </c:numRef>
          </c:val>
          <c:smooth val="0"/>
          <c:extLst>
            <c:ext xmlns:c16="http://schemas.microsoft.com/office/drawing/2014/chart" uri="{C3380CC4-5D6E-409C-BE32-E72D297353CC}">
              <c16:uniqueId val="{00000001-B588-4C2A-8208-A50A1BEC84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4A-404C-A444-2F149091CA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62.97</c:v>
                </c:pt>
                <c:pt idx="3">
                  <c:v>64.930000000000007</c:v>
                </c:pt>
                <c:pt idx="4">
                  <c:v>65.680000000000007</c:v>
                </c:pt>
              </c:numCache>
            </c:numRef>
          </c:val>
          <c:smooth val="0"/>
          <c:extLst>
            <c:ext xmlns:c16="http://schemas.microsoft.com/office/drawing/2014/chart" uri="{C3380CC4-5D6E-409C-BE32-E72D297353CC}">
              <c16:uniqueId val="{00000001-D34A-404C-A444-2F149091CA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91.88</c:v>
                </c:pt>
                <c:pt idx="3">
                  <c:v>92.29</c:v>
                </c:pt>
                <c:pt idx="4">
                  <c:v>92.68</c:v>
                </c:pt>
              </c:numCache>
            </c:numRef>
          </c:val>
          <c:extLst>
            <c:ext xmlns:c16="http://schemas.microsoft.com/office/drawing/2014/chart" uri="{C3380CC4-5D6E-409C-BE32-E72D297353CC}">
              <c16:uniqueId val="{00000000-64CB-47DF-B11B-5148FCAEC3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96.97</c:v>
                </c:pt>
                <c:pt idx="3">
                  <c:v>97.7</c:v>
                </c:pt>
                <c:pt idx="4">
                  <c:v>97.59</c:v>
                </c:pt>
              </c:numCache>
            </c:numRef>
          </c:val>
          <c:smooth val="0"/>
          <c:extLst>
            <c:ext xmlns:c16="http://schemas.microsoft.com/office/drawing/2014/chart" uri="{C3380CC4-5D6E-409C-BE32-E72D297353CC}">
              <c16:uniqueId val="{00000001-64CB-47DF-B11B-5148FCAEC3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96.83</c:v>
                </c:pt>
                <c:pt idx="3">
                  <c:v>97.04</c:v>
                </c:pt>
                <c:pt idx="4">
                  <c:v>97.45</c:v>
                </c:pt>
              </c:numCache>
            </c:numRef>
          </c:val>
          <c:extLst>
            <c:ext xmlns:c16="http://schemas.microsoft.com/office/drawing/2014/chart" uri="{C3380CC4-5D6E-409C-BE32-E72D297353CC}">
              <c16:uniqueId val="{00000000-37DD-4089-A0F3-621D5894DC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c:v>
                </c:pt>
                <c:pt idx="3">
                  <c:v>107.09</c:v>
                </c:pt>
                <c:pt idx="4">
                  <c:v>107.96</c:v>
                </c:pt>
              </c:numCache>
            </c:numRef>
          </c:val>
          <c:smooth val="0"/>
          <c:extLst>
            <c:ext xmlns:c16="http://schemas.microsoft.com/office/drawing/2014/chart" uri="{C3380CC4-5D6E-409C-BE32-E72D297353CC}">
              <c16:uniqueId val="{00000001-37DD-4089-A0F3-621D5894DC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3.45</c:v>
                </c:pt>
                <c:pt idx="3">
                  <c:v>6.88</c:v>
                </c:pt>
                <c:pt idx="4">
                  <c:v>10.18</c:v>
                </c:pt>
              </c:numCache>
            </c:numRef>
          </c:val>
          <c:extLst>
            <c:ext xmlns:c16="http://schemas.microsoft.com/office/drawing/2014/chart" uri="{C3380CC4-5D6E-409C-BE32-E72D297353CC}">
              <c16:uniqueId val="{00000000-C899-484E-90A9-955DF91484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24.54</c:v>
                </c:pt>
                <c:pt idx="3">
                  <c:v>23.38</c:v>
                </c:pt>
                <c:pt idx="4">
                  <c:v>24.59</c:v>
                </c:pt>
              </c:numCache>
            </c:numRef>
          </c:val>
          <c:smooth val="0"/>
          <c:extLst>
            <c:ext xmlns:c16="http://schemas.microsoft.com/office/drawing/2014/chart" uri="{C3380CC4-5D6E-409C-BE32-E72D297353CC}">
              <c16:uniqueId val="{00000001-C899-484E-90A9-955DF91484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40-4249-8F4B-7C07544011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7.66</c:v>
                </c:pt>
                <c:pt idx="3">
                  <c:v>8.1999999999999993</c:v>
                </c:pt>
                <c:pt idx="4">
                  <c:v>9.43</c:v>
                </c:pt>
              </c:numCache>
            </c:numRef>
          </c:val>
          <c:smooth val="0"/>
          <c:extLst>
            <c:ext xmlns:c16="http://schemas.microsoft.com/office/drawing/2014/chart" uri="{C3380CC4-5D6E-409C-BE32-E72D297353CC}">
              <c16:uniqueId val="{00000001-2240-4249-8F4B-7C07544011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4.74</c:v>
                </c:pt>
                <c:pt idx="3">
                  <c:v>8.5500000000000007</c:v>
                </c:pt>
                <c:pt idx="4">
                  <c:v>11.49</c:v>
                </c:pt>
              </c:numCache>
            </c:numRef>
          </c:val>
          <c:extLst>
            <c:ext xmlns:c16="http://schemas.microsoft.com/office/drawing/2014/chart" uri="{C3380CC4-5D6E-409C-BE32-E72D297353CC}">
              <c16:uniqueId val="{00000000-A650-41D4-9D8B-DE39D11AF3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0.28000000000000003</c:v>
                </c:pt>
                <c:pt idx="3">
                  <c:v>0.59</c:v>
                </c:pt>
                <c:pt idx="4">
                  <c:v>0.68</c:v>
                </c:pt>
              </c:numCache>
            </c:numRef>
          </c:val>
          <c:smooth val="0"/>
          <c:extLst>
            <c:ext xmlns:c16="http://schemas.microsoft.com/office/drawing/2014/chart" uri="{C3380CC4-5D6E-409C-BE32-E72D297353CC}">
              <c16:uniqueId val="{00000001-A650-41D4-9D8B-DE39D11AF3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19.489999999999998</c:v>
                </c:pt>
                <c:pt idx="3">
                  <c:v>21.51</c:v>
                </c:pt>
                <c:pt idx="4">
                  <c:v>16.690000000000001</c:v>
                </c:pt>
              </c:numCache>
            </c:numRef>
          </c:val>
          <c:extLst>
            <c:ext xmlns:c16="http://schemas.microsoft.com/office/drawing/2014/chart" uri="{C3380CC4-5D6E-409C-BE32-E72D297353CC}">
              <c16:uniqueId val="{00000000-B389-425D-8BFA-7DD9F21243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71.19</c:v>
                </c:pt>
                <c:pt idx="3">
                  <c:v>77.72</c:v>
                </c:pt>
                <c:pt idx="4">
                  <c:v>86.61</c:v>
                </c:pt>
              </c:numCache>
            </c:numRef>
          </c:val>
          <c:smooth val="0"/>
          <c:extLst>
            <c:ext xmlns:c16="http://schemas.microsoft.com/office/drawing/2014/chart" uri="{C3380CC4-5D6E-409C-BE32-E72D297353CC}">
              <c16:uniqueId val="{00000001-B389-425D-8BFA-7DD9F21243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1763.31</c:v>
                </c:pt>
                <c:pt idx="3">
                  <c:v>1655.95</c:v>
                </c:pt>
                <c:pt idx="4">
                  <c:v>1559.7</c:v>
                </c:pt>
              </c:numCache>
            </c:numRef>
          </c:val>
          <c:extLst>
            <c:ext xmlns:c16="http://schemas.microsoft.com/office/drawing/2014/chart" uri="{C3380CC4-5D6E-409C-BE32-E72D297353CC}">
              <c16:uniqueId val="{00000000-53CD-44DE-867F-E88591045D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517.34</c:v>
                </c:pt>
                <c:pt idx="3">
                  <c:v>485.6</c:v>
                </c:pt>
                <c:pt idx="4">
                  <c:v>463.93</c:v>
                </c:pt>
              </c:numCache>
            </c:numRef>
          </c:val>
          <c:smooth val="0"/>
          <c:extLst>
            <c:ext xmlns:c16="http://schemas.microsoft.com/office/drawing/2014/chart" uri="{C3380CC4-5D6E-409C-BE32-E72D297353CC}">
              <c16:uniqueId val="{00000001-53CD-44DE-867F-E88591045D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88.42</c:v>
                </c:pt>
                <c:pt idx="3">
                  <c:v>90.87</c:v>
                </c:pt>
                <c:pt idx="4">
                  <c:v>93.5</c:v>
                </c:pt>
              </c:numCache>
            </c:numRef>
          </c:val>
          <c:extLst>
            <c:ext xmlns:c16="http://schemas.microsoft.com/office/drawing/2014/chart" uri="{C3380CC4-5D6E-409C-BE32-E72D297353CC}">
              <c16:uniqueId val="{00000000-CA9B-4416-811B-FB97C91CE8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99.89</c:v>
                </c:pt>
                <c:pt idx="3">
                  <c:v>99.95</c:v>
                </c:pt>
                <c:pt idx="4">
                  <c:v>103.4</c:v>
                </c:pt>
              </c:numCache>
            </c:numRef>
          </c:val>
          <c:smooth val="0"/>
          <c:extLst>
            <c:ext xmlns:c16="http://schemas.microsoft.com/office/drawing/2014/chart" uri="{C3380CC4-5D6E-409C-BE32-E72D297353CC}">
              <c16:uniqueId val="{00000001-CA9B-4416-811B-FB97C91CE8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174.93</c:v>
                </c:pt>
                <c:pt idx="3">
                  <c:v>169</c:v>
                </c:pt>
                <c:pt idx="4">
                  <c:v>165.58</c:v>
                </c:pt>
              </c:numCache>
            </c:numRef>
          </c:val>
          <c:extLst>
            <c:ext xmlns:c16="http://schemas.microsoft.com/office/drawing/2014/chart" uri="{C3380CC4-5D6E-409C-BE32-E72D297353CC}">
              <c16:uniqueId val="{00000000-A54C-4E57-93D6-4626A61335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112.4</c:v>
                </c:pt>
                <c:pt idx="3">
                  <c:v>110.21</c:v>
                </c:pt>
                <c:pt idx="4">
                  <c:v>110.26</c:v>
                </c:pt>
              </c:numCache>
            </c:numRef>
          </c:val>
          <c:smooth val="0"/>
          <c:extLst>
            <c:ext xmlns:c16="http://schemas.microsoft.com/office/drawing/2014/chart" uri="{C3380CC4-5D6E-409C-BE32-E72D297353CC}">
              <c16:uniqueId val="{00000001-A54C-4E57-93D6-4626A61335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松原市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117801</v>
      </c>
      <c r="AM8" s="42"/>
      <c r="AN8" s="42"/>
      <c r="AO8" s="42"/>
      <c r="AP8" s="42"/>
      <c r="AQ8" s="42"/>
      <c r="AR8" s="42"/>
      <c r="AS8" s="42"/>
      <c r="AT8" s="35">
        <f>データ!T6</f>
        <v>16.66</v>
      </c>
      <c r="AU8" s="35"/>
      <c r="AV8" s="35"/>
      <c r="AW8" s="35"/>
      <c r="AX8" s="35"/>
      <c r="AY8" s="35"/>
      <c r="AZ8" s="35"/>
      <c r="BA8" s="35"/>
      <c r="BB8" s="35">
        <f>データ!U6</f>
        <v>7070.89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40.299999999999997</v>
      </c>
      <c r="J10" s="35"/>
      <c r="K10" s="35"/>
      <c r="L10" s="35"/>
      <c r="M10" s="35"/>
      <c r="N10" s="35"/>
      <c r="O10" s="35"/>
      <c r="P10" s="35">
        <f>データ!P6</f>
        <v>98.37</v>
      </c>
      <c r="Q10" s="35"/>
      <c r="R10" s="35"/>
      <c r="S10" s="35"/>
      <c r="T10" s="35"/>
      <c r="U10" s="35"/>
      <c r="V10" s="35"/>
      <c r="W10" s="35">
        <f>データ!Q6</f>
        <v>89.29</v>
      </c>
      <c r="X10" s="35"/>
      <c r="Y10" s="35"/>
      <c r="Z10" s="35"/>
      <c r="AA10" s="35"/>
      <c r="AB10" s="35"/>
      <c r="AC10" s="35"/>
      <c r="AD10" s="42">
        <f>データ!R6</f>
        <v>2868</v>
      </c>
      <c r="AE10" s="42"/>
      <c r="AF10" s="42"/>
      <c r="AG10" s="42"/>
      <c r="AH10" s="42"/>
      <c r="AI10" s="42"/>
      <c r="AJ10" s="42"/>
      <c r="AK10" s="2"/>
      <c r="AL10" s="42">
        <f>データ!V6</f>
        <v>115396</v>
      </c>
      <c r="AM10" s="42"/>
      <c r="AN10" s="42"/>
      <c r="AO10" s="42"/>
      <c r="AP10" s="42"/>
      <c r="AQ10" s="42"/>
      <c r="AR10" s="42"/>
      <c r="AS10" s="42"/>
      <c r="AT10" s="35">
        <f>データ!W6</f>
        <v>10.37</v>
      </c>
      <c r="AU10" s="35"/>
      <c r="AV10" s="35"/>
      <c r="AW10" s="35"/>
      <c r="AX10" s="35"/>
      <c r="AY10" s="35"/>
      <c r="AZ10" s="35"/>
      <c r="BA10" s="35"/>
      <c r="BB10" s="35">
        <f>データ!X6</f>
        <v>11127.87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QDRV45S3sDFbQePYW5PPG42gJGpl6Hx6nwNXXAUGVaIVd6+ROK1S6w08JQ1LVRU17Z4LynfOb1XN7Ugn149Jg==" saltValue="wpagmmJnLqF+8tgDHFzBS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28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54</v>
      </c>
      <c r="B4" s="16"/>
      <c r="C4" s="16"/>
      <c r="D4" s="16"/>
      <c r="E4" s="16"/>
      <c r="F4" s="16"/>
      <c r="G4" s="16"/>
      <c r="H4" s="77"/>
      <c r="I4" s="78"/>
      <c r="J4" s="78"/>
      <c r="K4" s="78"/>
      <c r="L4" s="78"/>
      <c r="M4" s="78"/>
      <c r="N4" s="78"/>
      <c r="O4" s="78"/>
      <c r="P4" s="78"/>
      <c r="Q4" s="78"/>
      <c r="R4" s="78"/>
      <c r="S4" s="78"/>
      <c r="T4" s="78"/>
      <c r="U4" s="78"/>
      <c r="V4" s="78"/>
      <c r="W4" s="78"/>
      <c r="X4" s="79"/>
      <c r="Y4" s="73" t="s">
        <v>55</v>
      </c>
      <c r="Z4" s="73"/>
      <c r="AA4" s="73"/>
      <c r="AB4" s="73"/>
      <c r="AC4" s="73"/>
      <c r="AD4" s="73"/>
      <c r="AE4" s="73"/>
      <c r="AF4" s="73"/>
      <c r="AG4" s="73"/>
      <c r="AH4" s="73"/>
      <c r="AI4" s="73"/>
      <c r="AJ4" s="73" t="s">
        <v>56</v>
      </c>
      <c r="AK4" s="73"/>
      <c r="AL4" s="73"/>
      <c r="AM4" s="73"/>
      <c r="AN4" s="73"/>
      <c r="AO4" s="73"/>
      <c r="AP4" s="73"/>
      <c r="AQ4" s="73"/>
      <c r="AR4" s="73"/>
      <c r="AS4" s="73"/>
      <c r="AT4" s="73"/>
      <c r="AU4" s="73" t="s">
        <v>57</v>
      </c>
      <c r="AV4" s="73"/>
      <c r="AW4" s="73"/>
      <c r="AX4" s="73"/>
      <c r="AY4" s="73"/>
      <c r="AZ4" s="73"/>
      <c r="BA4" s="73"/>
      <c r="BB4" s="73"/>
      <c r="BC4" s="73"/>
      <c r="BD4" s="73"/>
      <c r="BE4" s="73"/>
      <c r="BF4" s="73" t="s">
        <v>58</v>
      </c>
      <c r="BG4" s="73"/>
      <c r="BH4" s="73"/>
      <c r="BI4" s="73"/>
      <c r="BJ4" s="73"/>
      <c r="BK4" s="73"/>
      <c r="BL4" s="73"/>
      <c r="BM4" s="73"/>
      <c r="BN4" s="73"/>
      <c r="BO4" s="73"/>
      <c r="BP4" s="73"/>
      <c r="BQ4" s="73" t="s">
        <v>59</v>
      </c>
      <c r="BR4" s="73"/>
      <c r="BS4" s="73"/>
      <c r="BT4" s="73"/>
      <c r="BU4" s="73"/>
      <c r="BV4" s="73"/>
      <c r="BW4" s="73"/>
      <c r="BX4" s="73"/>
      <c r="BY4" s="73"/>
      <c r="BZ4" s="73"/>
      <c r="CA4" s="73"/>
      <c r="CB4" s="73" t="s">
        <v>60</v>
      </c>
      <c r="CC4" s="73"/>
      <c r="CD4" s="73"/>
      <c r="CE4" s="73"/>
      <c r="CF4" s="73"/>
      <c r="CG4" s="73"/>
      <c r="CH4" s="73"/>
      <c r="CI4" s="73"/>
      <c r="CJ4" s="73"/>
      <c r="CK4" s="73"/>
      <c r="CL4" s="73"/>
      <c r="CM4" s="73" t="s">
        <v>61</v>
      </c>
      <c r="CN4" s="73"/>
      <c r="CO4" s="73"/>
      <c r="CP4" s="73"/>
      <c r="CQ4" s="73"/>
      <c r="CR4" s="73"/>
      <c r="CS4" s="73"/>
      <c r="CT4" s="73"/>
      <c r="CU4" s="73"/>
      <c r="CV4" s="73"/>
      <c r="CW4" s="73"/>
      <c r="CX4" s="73" t="s">
        <v>62</v>
      </c>
      <c r="CY4" s="73"/>
      <c r="CZ4" s="73"/>
      <c r="DA4" s="73"/>
      <c r="DB4" s="73"/>
      <c r="DC4" s="73"/>
      <c r="DD4" s="73"/>
      <c r="DE4" s="73"/>
      <c r="DF4" s="73"/>
      <c r="DG4" s="73"/>
      <c r="DH4" s="73"/>
      <c r="DI4" s="73" t="s">
        <v>63</v>
      </c>
      <c r="DJ4" s="73"/>
      <c r="DK4" s="73"/>
      <c r="DL4" s="73"/>
      <c r="DM4" s="73"/>
      <c r="DN4" s="73"/>
      <c r="DO4" s="73"/>
      <c r="DP4" s="73"/>
      <c r="DQ4" s="73"/>
      <c r="DR4" s="73"/>
      <c r="DS4" s="73"/>
      <c r="DT4" s="73" t="s">
        <v>64</v>
      </c>
      <c r="DU4" s="73"/>
      <c r="DV4" s="73"/>
      <c r="DW4" s="73"/>
      <c r="DX4" s="73"/>
      <c r="DY4" s="73"/>
      <c r="DZ4" s="73"/>
      <c r="EA4" s="73"/>
      <c r="EB4" s="73"/>
      <c r="EC4" s="73"/>
      <c r="ED4" s="73"/>
      <c r="EE4" s="73" t="s">
        <v>65</v>
      </c>
      <c r="EF4" s="73"/>
      <c r="EG4" s="73"/>
      <c r="EH4" s="73"/>
      <c r="EI4" s="73"/>
      <c r="EJ4" s="73"/>
      <c r="EK4" s="73"/>
      <c r="EL4" s="73"/>
      <c r="EM4" s="73"/>
      <c r="EN4" s="73"/>
      <c r="EO4" s="73"/>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272175</v>
      </c>
      <c r="D6" s="19">
        <f t="shared" si="3"/>
        <v>46</v>
      </c>
      <c r="E6" s="19">
        <f t="shared" si="3"/>
        <v>17</v>
      </c>
      <c r="F6" s="19">
        <f t="shared" si="3"/>
        <v>1</v>
      </c>
      <c r="G6" s="19">
        <f t="shared" si="3"/>
        <v>0</v>
      </c>
      <c r="H6" s="19" t="str">
        <f t="shared" si="3"/>
        <v>大阪府　松原市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40.299999999999997</v>
      </c>
      <c r="P6" s="20">
        <f t="shared" si="3"/>
        <v>98.37</v>
      </c>
      <c r="Q6" s="20">
        <f t="shared" si="3"/>
        <v>89.29</v>
      </c>
      <c r="R6" s="20">
        <f t="shared" si="3"/>
        <v>2868</v>
      </c>
      <c r="S6" s="20">
        <f t="shared" si="3"/>
        <v>117801</v>
      </c>
      <c r="T6" s="20">
        <f t="shared" si="3"/>
        <v>16.66</v>
      </c>
      <c r="U6" s="20">
        <f t="shared" si="3"/>
        <v>7070.89</v>
      </c>
      <c r="V6" s="20">
        <f t="shared" si="3"/>
        <v>115396</v>
      </c>
      <c r="W6" s="20">
        <f t="shared" si="3"/>
        <v>10.37</v>
      </c>
      <c r="X6" s="20">
        <f t="shared" si="3"/>
        <v>11127.87</v>
      </c>
      <c r="Y6" s="21" t="str">
        <f>IF(Y7="",NA(),Y7)</f>
        <v>-</v>
      </c>
      <c r="Z6" s="21" t="str">
        <f t="shared" ref="Z6:AH6" si="4">IF(Z7="",NA(),Z7)</f>
        <v>-</v>
      </c>
      <c r="AA6" s="21">
        <f t="shared" si="4"/>
        <v>96.83</v>
      </c>
      <c r="AB6" s="21">
        <f t="shared" si="4"/>
        <v>97.04</v>
      </c>
      <c r="AC6" s="21">
        <f t="shared" si="4"/>
        <v>97.45</v>
      </c>
      <c r="AD6" s="21" t="str">
        <f t="shared" si="4"/>
        <v>-</v>
      </c>
      <c r="AE6" s="21" t="str">
        <f t="shared" si="4"/>
        <v>-</v>
      </c>
      <c r="AF6" s="21">
        <f t="shared" si="4"/>
        <v>109</v>
      </c>
      <c r="AG6" s="21">
        <f t="shared" si="4"/>
        <v>107.09</v>
      </c>
      <c r="AH6" s="21">
        <f t="shared" si="4"/>
        <v>107.96</v>
      </c>
      <c r="AI6" s="20" t="str">
        <f>IF(AI7="","",IF(AI7="-","【-】","【"&amp;SUBSTITUTE(TEXT(AI7,"#,##0.00"),"-","△")&amp;"】"))</f>
        <v>【107.02】</v>
      </c>
      <c r="AJ6" s="21" t="str">
        <f>IF(AJ7="",NA(),AJ7)</f>
        <v>-</v>
      </c>
      <c r="AK6" s="21" t="str">
        <f t="shared" ref="AK6:AS6" si="5">IF(AK7="",NA(),AK7)</f>
        <v>-</v>
      </c>
      <c r="AL6" s="21">
        <f t="shared" si="5"/>
        <v>4.74</v>
      </c>
      <c r="AM6" s="21">
        <f t="shared" si="5"/>
        <v>8.5500000000000007</v>
      </c>
      <c r="AN6" s="21">
        <f t="shared" si="5"/>
        <v>11.49</v>
      </c>
      <c r="AO6" s="21" t="str">
        <f t="shared" si="5"/>
        <v>-</v>
      </c>
      <c r="AP6" s="21" t="str">
        <f t="shared" si="5"/>
        <v>-</v>
      </c>
      <c r="AQ6" s="21">
        <f t="shared" si="5"/>
        <v>0.28000000000000003</v>
      </c>
      <c r="AR6" s="21">
        <f t="shared" si="5"/>
        <v>0.59</v>
      </c>
      <c r="AS6" s="21">
        <f t="shared" si="5"/>
        <v>0.68</v>
      </c>
      <c r="AT6" s="20" t="str">
        <f>IF(AT7="","",IF(AT7="-","【-】","【"&amp;SUBSTITUTE(TEXT(AT7,"#,##0.00"),"-","△")&amp;"】"))</f>
        <v>【3.09】</v>
      </c>
      <c r="AU6" s="21" t="str">
        <f>IF(AU7="",NA(),AU7)</f>
        <v>-</v>
      </c>
      <c r="AV6" s="21" t="str">
        <f t="shared" ref="AV6:BD6" si="6">IF(AV7="",NA(),AV7)</f>
        <v>-</v>
      </c>
      <c r="AW6" s="21">
        <f t="shared" si="6"/>
        <v>19.489999999999998</v>
      </c>
      <c r="AX6" s="21">
        <f t="shared" si="6"/>
        <v>21.51</v>
      </c>
      <c r="AY6" s="21">
        <f t="shared" si="6"/>
        <v>16.690000000000001</v>
      </c>
      <c r="AZ6" s="21" t="str">
        <f t="shared" si="6"/>
        <v>-</v>
      </c>
      <c r="BA6" s="21" t="str">
        <f t="shared" si="6"/>
        <v>-</v>
      </c>
      <c r="BB6" s="21">
        <f t="shared" si="6"/>
        <v>71.19</v>
      </c>
      <c r="BC6" s="21">
        <f t="shared" si="6"/>
        <v>77.72</v>
      </c>
      <c r="BD6" s="21">
        <f t="shared" si="6"/>
        <v>86.61</v>
      </c>
      <c r="BE6" s="20" t="str">
        <f>IF(BE7="","",IF(BE7="-","【-】","【"&amp;SUBSTITUTE(TEXT(BE7,"#,##0.00"),"-","△")&amp;"】"))</f>
        <v>【71.39】</v>
      </c>
      <c r="BF6" s="21" t="str">
        <f>IF(BF7="",NA(),BF7)</f>
        <v>-</v>
      </c>
      <c r="BG6" s="21" t="str">
        <f t="shared" ref="BG6:BO6" si="7">IF(BG7="",NA(),BG7)</f>
        <v>-</v>
      </c>
      <c r="BH6" s="21">
        <f t="shared" si="7"/>
        <v>1763.31</v>
      </c>
      <c r="BI6" s="21">
        <f t="shared" si="7"/>
        <v>1655.95</v>
      </c>
      <c r="BJ6" s="21">
        <f t="shared" si="7"/>
        <v>1559.7</v>
      </c>
      <c r="BK6" s="21" t="str">
        <f t="shared" si="7"/>
        <v>-</v>
      </c>
      <c r="BL6" s="21" t="str">
        <f t="shared" si="7"/>
        <v>-</v>
      </c>
      <c r="BM6" s="21">
        <f t="shared" si="7"/>
        <v>517.34</v>
      </c>
      <c r="BN6" s="21">
        <f t="shared" si="7"/>
        <v>485.6</v>
      </c>
      <c r="BO6" s="21">
        <f t="shared" si="7"/>
        <v>463.93</v>
      </c>
      <c r="BP6" s="20" t="str">
        <f>IF(BP7="","",IF(BP7="-","【-】","【"&amp;SUBSTITUTE(TEXT(BP7,"#,##0.00"),"-","△")&amp;"】"))</f>
        <v>【669.11】</v>
      </c>
      <c r="BQ6" s="21" t="str">
        <f>IF(BQ7="",NA(),BQ7)</f>
        <v>-</v>
      </c>
      <c r="BR6" s="21" t="str">
        <f t="shared" ref="BR6:BZ6" si="8">IF(BR7="",NA(),BR7)</f>
        <v>-</v>
      </c>
      <c r="BS6" s="21">
        <f t="shared" si="8"/>
        <v>88.42</v>
      </c>
      <c r="BT6" s="21">
        <f t="shared" si="8"/>
        <v>90.87</v>
      </c>
      <c r="BU6" s="21">
        <f t="shared" si="8"/>
        <v>93.5</v>
      </c>
      <c r="BV6" s="21" t="str">
        <f t="shared" si="8"/>
        <v>-</v>
      </c>
      <c r="BW6" s="21" t="str">
        <f t="shared" si="8"/>
        <v>-</v>
      </c>
      <c r="BX6" s="21">
        <f t="shared" si="8"/>
        <v>99.89</v>
      </c>
      <c r="BY6" s="21">
        <f t="shared" si="8"/>
        <v>99.95</v>
      </c>
      <c r="BZ6" s="21">
        <f t="shared" si="8"/>
        <v>103.4</v>
      </c>
      <c r="CA6" s="20" t="str">
        <f>IF(CA7="","",IF(CA7="-","【-】","【"&amp;SUBSTITUTE(TEXT(CA7,"#,##0.00"),"-","△")&amp;"】"))</f>
        <v>【99.73】</v>
      </c>
      <c r="CB6" s="21" t="str">
        <f>IF(CB7="",NA(),CB7)</f>
        <v>-</v>
      </c>
      <c r="CC6" s="21" t="str">
        <f t="shared" ref="CC6:CK6" si="9">IF(CC7="",NA(),CC7)</f>
        <v>-</v>
      </c>
      <c r="CD6" s="21">
        <f t="shared" si="9"/>
        <v>174.93</v>
      </c>
      <c r="CE6" s="21">
        <f t="shared" si="9"/>
        <v>169</v>
      </c>
      <c r="CF6" s="21">
        <f t="shared" si="9"/>
        <v>165.58</v>
      </c>
      <c r="CG6" s="21" t="str">
        <f t="shared" si="9"/>
        <v>-</v>
      </c>
      <c r="CH6" s="21" t="str">
        <f t="shared" si="9"/>
        <v>-</v>
      </c>
      <c r="CI6" s="21">
        <f t="shared" si="9"/>
        <v>112.4</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62.97</v>
      </c>
      <c r="CU6" s="21">
        <f t="shared" si="10"/>
        <v>64.930000000000007</v>
      </c>
      <c r="CV6" s="21">
        <f t="shared" si="10"/>
        <v>65.680000000000007</v>
      </c>
      <c r="CW6" s="20" t="str">
        <f>IF(CW7="","",IF(CW7="-","【-】","【"&amp;SUBSTITUTE(TEXT(CW7,"#,##0.00"),"-","△")&amp;"】"))</f>
        <v>【59.99】</v>
      </c>
      <c r="CX6" s="21" t="str">
        <f>IF(CX7="",NA(),CX7)</f>
        <v>-</v>
      </c>
      <c r="CY6" s="21" t="str">
        <f t="shared" ref="CY6:DG6" si="11">IF(CY7="",NA(),CY7)</f>
        <v>-</v>
      </c>
      <c r="CZ6" s="21">
        <f t="shared" si="11"/>
        <v>91.88</v>
      </c>
      <c r="DA6" s="21">
        <f t="shared" si="11"/>
        <v>92.29</v>
      </c>
      <c r="DB6" s="21">
        <f t="shared" si="11"/>
        <v>92.68</v>
      </c>
      <c r="DC6" s="21" t="str">
        <f t="shared" si="11"/>
        <v>-</v>
      </c>
      <c r="DD6" s="21" t="str">
        <f t="shared" si="11"/>
        <v>-</v>
      </c>
      <c r="DE6" s="21">
        <f t="shared" si="11"/>
        <v>96.97</v>
      </c>
      <c r="DF6" s="21">
        <f t="shared" si="11"/>
        <v>97.7</v>
      </c>
      <c r="DG6" s="21">
        <f t="shared" si="11"/>
        <v>97.59</v>
      </c>
      <c r="DH6" s="20" t="str">
        <f>IF(DH7="","",IF(DH7="-","【-】","【"&amp;SUBSTITUTE(TEXT(DH7,"#,##0.00"),"-","△")&amp;"】"))</f>
        <v>【95.72】</v>
      </c>
      <c r="DI6" s="21" t="str">
        <f>IF(DI7="",NA(),DI7)</f>
        <v>-</v>
      </c>
      <c r="DJ6" s="21" t="str">
        <f t="shared" ref="DJ6:DR6" si="12">IF(DJ7="",NA(),DJ7)</f>
        <v>-</v>
      </c>
      <c r="DK6" s="21">
        <f t="shared" si="12"/>
        <v>3.45</v>
      </c>
      <c r="DL6" s="21">
        <f t="shared" si="12"/>
        <v>6.88</v>
      </c>
      <c r="DM6" s="21">
        <f t="shared" si="12"/>
        <v>10.18</v>
      </c>
      <c r="DN6" s="21" t="str">
        <f t="shared" si="12"/>
        <v>-</v>
      </c>
      <c r="DO6" s="21" t="str">
        <f t="shared" si="12"/>
        <v>-</v>
      </c>
      <c r="DP6" s="21">
        <f t="shared" si="12"/>
        <v>24.54</v>
      </c>
      <c r="DQ6" s="21">
        <f t="shared" si="12"/>
        <v>23.38</v>
      </c>
      <c r="DR6" s="21">
        <f t="shared" si="12"/>
        <v>24.59</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7.66</v>
      </c>
      <c r="EB6" s="21">
        <f t="shared" si="13"/>
        <v>8.1999999999999993</v>
      </c>
      <c r="EC6" s="21">
        <f t="shared" si="13"/>
        <v>9.43</v>
      </c>
      <c r="ED6" s="20" t="str">
        <f>IF(ED7="","",IF(ED7="-","【-】","【"&amp;SUBSTITUTE(TEXT(ED7,"#,##0.00"),"-","△")&amp;"】"))</f>
        <v>【6.54】</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0.16</v>
      </c>
      <c r="EM6" s="21">
        <f t="shared" si="14"/>
        <v>0.14000000000000001</v>
      </c>
      <c r="EN6" s="21">
        <f t="shared" si="14"/>
        <v>0.15</v>
      </c>
      <c r="EO6" s="20" t="str">
        <f>IF(EO7="","",IF(EO7="-","【-】","【"&amp;SUBSTITUTE(TEXT(EO7,"#,##0.00"),"-","△")&amp;"】"))</f>
        <v>【0.24】</v>
      </c>
    </row>
    <row r="7" spans="1:148" s="22" customFormat="1" x14ac:dyDescent="0.15">
      <c r="A7" s="14"/>
      <c r="B7" s="23">
        <v>2021</v>
      </c>
      <c r="C7" s="23">
        <v>272175</v>
      </c>
      <c r="D7" s="23">
        <v>46</v>
      </c>
      <c r="E7" s="23">
        <v>17</v>
      </c>
      <c r="F7" s="23">
        <v>1</v>
      </c>
      <c r="G7" s="23">
        <v>0</v>
      </c>
      <c r="H7" s="23" t="s">
        <v>95</v>
      </c>
      <c r="I7" s="23" t="s">
        <v>96</v>
      </c>
      <c r="J7" s="23" t="s">
        <v>97</v>
      </c>
      <c r="K7" s="23" t="s">
        <v>98</v>
      </c>
      <c r="L7" s="23" t="s">
        <v>99</v>
      </c>
      <c r="M7" s="23" t="s">
        <v>100</v>
      </c>
      <c r="N7" s="24" t="s">
        <v>101</v>
      </c>
      <c r="O7" s="24">
        <v>40.299999999999997</v>
      </c>
      <c r="P7" s="24">
        <v>98.37</v>
      </c>
      <c r="Q7" s="24">
        <v>89.29</v>
      </c>
      <c r="R7" s="24">
        <v>2868</v>
      </c>
      <c r="S7" s="24">
        <v>117801</v>
      </c>
      <c r="T7" s="24">
        <v>16.66</v>
      </c>
      <c r="U7" s="24">
        <v>7070.89</v>
      </c>
      <c r="V7" s="24">
        <v>115396</v>
      </c>
      <c r="W7" s="24">
        <v>10.37</v>
      </c>
      <c r="X7" s="24">
        <v>11127.87</v>
      </c>
      <c r="Y7" s="24" t="s">
        <v>101</v>
      </c>
      <c r="Z7" s="24" t="s">
        <v>101</v>
      </c>
      <c r="AA7" s="24">
        <v>96.83</v>
      </c>
      <c r="AB7" s="24">
        <v>97.04</v>
      </c>
      <c r="AC7" s="24">
        <v>97.45</v>
      </c>
      <c r="AD7" s="24" t="s">
        <v>101</v>
      </c>
      <c r="AE7" s="24" t="s">
        <v>101</v>
      </c>
      <c r="AF7" s="24">
        <v>109</v>
      </c>
      <c r="AG7" s="24">
        <v>107.09</v>
      </c>
      <c r="AH7" s="24">
        <v>107.96</v>
      </c>
      <c r="AI7" s="24">
        <v>107.02</v>
      </c>
      <c r="AJ7" s="24" t="s">
        <v>101</v>
      </c>
      <c r="AK7" s="24" t="s">
        <v>101</v>
      </c>
      <c r="AL7" s="24">
        <v>4.74</v>
      </c>
      <c r="AM7" s="24">
        <v>8.5500000000000007</v>
      </c>
      <c r="AN7" s="24">
        <v>11.49</v>
      </c>
      <c r="AO7" s="24" t="s">
        <v>101</v>
      </c>
      <c r="AP7" s="24" t="s">
        <v>101</v>
      </c>
      <c r="AQ7" s="24">
        <v>0.28000000000000003</v>
      </c>
      <c r="AR7" s="24">
        <v>0.59</v>
      </c>
      <c r="AS7" s="24">
        <v>0.68</v>
      </c>
      <c r="AT7" s="24">
        <v>3.09</v>
      </c>
      <c r="AU7" s="24" t="s">
        <v>101</v>
      </c>
      <c r="AV7" s="24" t="s">
        <v>101</v>
      </c>
      <c r="AW7" s="24">
        <v>19.489999999999998</v>
      </c>
      <c r="AX7" s="24">
        <v>21.51</v>
      </c>
      <c r="AY7" s="24">
        <v>16.690000000000001</v>
      </c>
      <c r="AZ7" s="24" t="s">
        <v>101</v>
      </c>
      <c r="BA7" s="24" t="s">
        <v>101</v>
      </c>
      <c r="BB7" s="24">
        <v>71.19</v>
      </c>
      <c r="BC7" s="24">
        <v>77.72</v>
      </c>
      <c r="BD7" s="24">
        <v>86.61</v>
      </c>
      <c r="BE7" s="24">
        <v>71.39</v>
      </c>
      <c r="BF7" s="24" t="s">
        <v>101</v>
      </c>
      <c r="BG7" s="24" t="s">
        <v>101</v>
      </c>
      <c r="BH7" s="24">
        <v>1763.31</v>
      </c>
      <c r="BI7" s="24">
        <v>1655.95</v>
      </c>
      <c r="BJ7" s="24">
        <v>1559.7</v>
      </c>
      <c r="BK7" s="24" t="s">
        <v>101</v>
      </c>
      <c r="BL7" s="24" t="s">
        <v>101</v>
      </c>
      <c r="BM7" s="24">
        <v>517.34</v>
      </c>
      <c r="BN7" s="24">
        <v>485.6</v>
      </c>
      <c r="BO7" s="24">
        <v>463.93</v>
      </c>
      <c r="BP7" s="24">
        <v>669.11</v>
      </c>
      <c r="BQ7" s="24" t="s">
        <v>101</v>
      </c>
      <c r="BR7" s="24" t="s">
        <v>101</v>
      </c>
      <c r="BS7" s="24">
        <v>88.42</v>
      </c>
      <c r="BT7" s="24">
        <v>90.87</v>
      </c>
      <c r="BU7" s="24">
        <v>93.5</v>
      </c>
      <c r="BV7" s="24" t="s">
        <v>101</v>
      </c>
      <c r="BW7" s="24" t="s">
        <v>101</v>
      </c>
      <c r="BX7" s="24">
        <v>99.89</v>
      </c>
      <c r="BY7" s="24">
        <v>99.95</v>
      </c>
      <c r="BZ7" s="24">
        <v>103.4</v>
      </c>
      <c r="CA7" s="24">
        <v>99.73</v>
      </c>
      <c r="CB7" s="24" t="s">
        <v>101</v>
      </c>
      <c r="CC7" s="24" t="s">
        <v>101</v>
      </c>
      <c r="CD7" s="24">
        <v>174.93</v>
      </c>
      <c r="CE7" s="24">
        <v>169</v>
      </c>
      <c r="CF7" s="24">
        <v>165.58</v>
      </c>
      <c r="CG7" s="24" t="s">
        <v>101</v>
      </c>
      <c r="CH7" s="24" t="s">
        <v>101</v>
      </c>
      <c r="CI7" s="24">
        <v>112.4</v>
      </c>
      <c r="CJ7" s="24">
        <v>110.21</v>
      </c>
      <c r="CK7" s="24">
        <v>110.26</v>
      </c>
      <c r="CL7" s="24">
        <v>134.97999999999999</v>
      </c>
      <c r="CM7" s="24" t="s">
        <v>101</v>
      </c>
      <c r="CN7" s="24" t="s">
        <v>101</v>
      </c>
      <c r="CO7" s="24" t="s">
        <v>101</v>
      </c>
      <c r="CP7" s="24" t="s">
        <v>101</v>
      </c>
      <c r="CQ7" s="24" t="s">
        <v>101</v>
      </c>
      <c r="CR7" s="24" t="s">
        <v>101</v>
      </c>
      <c r="CS7" s="24" t="s">
        <v>101</v>
      </c>
      <c r="CT7" s="24">
        <v>62.97</v>
      </c>
      <c r="CU7" s="24">
        <v>64.930000000000007</v>
      </c>
      <c r="CV7" s="24">
        <v>65.680000000000007</v>
      </c>
      <c r="CW7" s="24">
        <v>59.99</v>
      </c>
      <c r="CX7" s="24" t="s">
        <v>101</v>
      </c>
      <c r="CY7" s="24" t="s">
        <v>101</v>
      </c>
      <c r="CZ7" s="24">
        <v>91.88</v>
      </c>
      <c r="DA7" s="24">
        <v>92.29</v>
      </c>
      <c r="DB7" s="24">
        <v>92.68</v>
      </c>
      <c r="DC7" s="24" t="s">
        <v>101</v>
      </c>
      <c r="DD7" s="24" t="s">
        <v>101</v>
      </c>
      <c r="DE7" s="24">
        <v>96.97</v>
      </c>
      <c r="DF7" s="24">
        <v>97.7</v>
      </c>
      <c r="DG7" s="24">
        <v>97.59</v>
      </c>
      <c r="DH7" s="24">
        <v>95.72</v>
      </c>
      <c r="DI7" s="24" t="s">
        <v>101</v>
      </c>
      <c r="DJ7" s="24" t="s">
        <v>101</v>
      </c>
      <c r="DK7" s="24">
        <v>3.45</v>
      </c>
      <c r="DL7" s="24">
        <v>6.88</v>
      </c>
      <c r="DM7" s="24">
        <v>10.18</v>
      </c>
      <c r="DN7" s="24" t="s">
        <v>101</v>
      </c>
      <c r="DO7" s="24" t="s">
        <v>101</v>
      </c>
      <c r="DP7" s="24">
        <v>24.54</v>
      </c>
      <c r="DQ7" s="24">
        <v>23.38</v>
      </c>
      <c r="DR7" s="24">
        <v>24.59</v>
      </c>
      <c r="DS7" s="24">
        <v>38.17</v>
      </c>
      <c r="DT7" s="24" t="s">
        <v>101</v>
      </c>
      <c r="DU7" s="24" t="s">
        <v>101</v>
      </c>
      <c r="DV7" s="24">
        <v>0</v>
      </c>
      <c r="DW7" s="24">
        <v>0</v>
      </c>
      <c r="DX7" s="24">
        <v>0</v>
      </c>
      <c r="DY7" s="24" t="s">
        <v>101</v>
      </c>
      <c r="DZ7" s="24" t="s">
        <v>101</v>
      </c>
      <c r="EA7" s="24">
        <v>7.66</v>
      </c>
      <c r="EB7" s="24">
        <v>8.1999999999999993</v>
      </c>
      <c r="EC7" s="24">
        <v>9.43</v>
      </c>
      <c r="ED7" s="24">
        <v>6.54</v>
      </c>
      <c r="EE7" s="24" t="s">
        <v>101</v>
      </c>
      <c r="EF7" s="24" t="s">
        <v>101</v>
      </c>
      <c r="EG7" s="24">
        <v>0</v>
      </c>
      <c r="EH7" s="24">
        <v>0</v>
      </c>
      <c r="EI7" s="24">
        <v>0</v>
      </c>
      <c r="EJ7" s="24" t="s">
        <v>101</v>
      </c>
      <c r="EK7" s="24" t="s">
        <v>101</v>
      </c>
      <c r="EL7" s="24">
        <v>0.16</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2023-02-16T05:28:38Z</cp:lastPrinted>
  <dcterms:created xsi:type="dcterms:W3CDTF">2023-01-12T23:32:38Z</dcterms:created>
  <dcterms:modified xsi:type="dcterms:W3CDTF">2023-02-28T00:12:44Z</dcterms:modified>
  <cp:category/>
</cp:coreProperties>
</file>