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5/MUJkFkHNBXL60RW0ZF9TY/Ux0BULPXGWMO4JrQUdAsWL41/9YpPQbE5kH+k4Dpufhbytq/jxWAdrbm6ixYag==" workbookSaltValue="kAPXZ4Vk2T4DDHv5cJzZ1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<sst xmlns="http://schemas.openxmlformats.org/spreadsheetml/2006/main" count="236" uniqueCount="117">
  <si>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</si>
  <si>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</si>
  <si>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</si>
  <si>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</si>
  <si>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</si>
  <si>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</si>
  <si>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</si>
  <si>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</si>
  <si>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</si>
  <si>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</si>
  <si>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</si>
  <si>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</si>
  <si>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</si>
  <si>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</si>
  <si>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</si>
  <si>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</si>
  <si>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</si>
  <si>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</si>
  <si>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</si>
  <si>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</si>
  <si>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</si>
  <si>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</si>
  <si>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</si>
  <si>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</si>
  <si>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</si>
  <si>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</si>
  <si>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</si>
  <si>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</si>
  <si>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</si>
  <si>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</si>
  <si>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</si>
  <si>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</si>
  <si>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</si>
  <si>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</si>
  <si>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</si>
  <si>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</si>
  <si>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</si>
  <si>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</si>
  <si>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</si>
  <si>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</si>
  <si>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</si>
  <si>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</si>
  <si>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</si>
  <si>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</si>
  <si>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</si>
  <si>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</si>
  <si>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</si>
  <si>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</si>
  <si>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</si>
  <si>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</si>
  <si>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</si>
  <si>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</si>
  <si>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</si>
  <si>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</si>
  <si>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</si>
  <si>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</si>
  <si>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</si>
  <si>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</si>
  <si>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</si>
  <si>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</si>
  <si>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</si>
  <si>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</si>
  <si>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</si>
  <si>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</si>
  <si>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</si>
  <si>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</si>
  <si>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</si>
  <si>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</si>
  <si>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</si>
  <si>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</si>
  <si>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</si>
  <si>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</si>
  <si>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</si>
  <si>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</si>
  <si>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</si>
  <si>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</si>
  <si>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</si>
  <si>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</si>
  <si>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</si>
  <si>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</si>
  <si>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</si>
  <si>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</si>
  <si>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</si>
  <si>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</si>
  <si>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</si>
  <si>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</si>
  <si>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</si>
  <si>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</si>
  <si>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</si>
  <si>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</si>
  <si>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</si>
  <si>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</si>
  <si>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</si>
  <si>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</si>
  <si>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</si>
  <si>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</si>
  <si>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</si>
  <si>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</si>
  <si>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</si>
  <si>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</si>
  <si>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</si>
  <si>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</si>
  <si>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</si>
  <si>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</si>
  <si>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</si>
  <si>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</si>
  <si>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</si>
  <si>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</si>
  <si>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</si>
  <si>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</si>
  <si>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</si>
  <si>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</si>
  <si>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</si>
  <si>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</si>
  <si>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昨年度と比較して改善したのは、経常経費の抑制に努めた結果、収益の減少以上に費用が減少したことに起因するものであり、同比率が100％を上回っていることから収支のバランスが取れた経営ができていると分析することができる。
流動比率は前年度と比較して悪化した。また、類似団体の平均値を下回る結果となっている。
　企業債残高対事業規模比率は、公共用水域の水質保全、浸水の防除を目的に積極的に下水道の整備に取り組んできたことから、企業債残高が大きくなっており、類似団体平均を上回る結果となっている。
経費回収率は100％を上回っており、下水道使用料で汚水処理経費が賄えていることを示しているものの、流域下水道維持管理負担金が高い水準で推移しており、引続き留意が必要である。
　施設利用率について、本市は市単独で終末処理場を保有せず、寝屋川北部流域下水道で下水の処理を行っていることから計上していない。</t>
    <rPh sb="129" eb="131">
      <t>アッカ</t>
    </rPh>
    <phoneticPr fontId="4"/>
  </si>
  <si>
    <t>　下水道事業については人口減少、節水型生活様式の進展に伴う使用料収入の減少など厳しい経営環境が続く中においても、健全経営を堅持しつつ、公共用水域の水質改善、浸水の防除という下水道がもつ本来の役割を維持向上させていく必要がある。
　今後においては、平成30年度に策定したストックマネジメント実施方針に基づき更新需要の平準化を図るとともに、令和元年度に策定した上下水道事業経営戦略に基づき投資と財政が均衡する事業経営を行っていく必要がある。</t>
    <phoneticPr fontId="4"/>
  </si>
  <si>
    <t>　老朽化を示す指標について、有形固定資産減価償却率は増加傾向にあり、類似団体の平均値を上回る数値となっており、老朽化した施設や設備を適切に維持管理する必要がある。管渠老朽化率については、本市の公共下水道は昭和47年度に共用を開始しており、法定耐用年数に達していない資産が大半を占めることから、類似団体平均を下回っているが、令和３年度から耐用年数を超える管渠が出てきている。また、管渠改善率が令和３年度から類似団体の平均値を大きく上回ったのは、ポンプ場の建設に伴う管渠更新延長のためである。</t>
    <rPh sb="26" eb="28">
      <t>ゾウカ</t>
    </rPh>
    <rPh sb="28" eb="30">
      <t>ケイコウ</t>
    </rPh>
    <rPh sb="43" eb="45">
      <t>ウワマワ</t>
    </rPh>
    <rPh sb="55" eb="58">
      <t>ロウキュウカ</t>
    </rPh>
    <rPh sb="60" eb="62">
      <t>シセツ</t>
    </rPh>
    <rPh sb="63" eb="65">
      <t>セツビ</t>
    </rPh>
    <rPh sb="66" eb="68">
      <t>テキセツ</t>
    </rPh>
    <rPh sb="69" eb="73">
      <t>イジカンリ</t>
    </rPh>
    <rPh sb="75" eb="77">
      <t>ヒツヨウ</t>
    </rPh>
    <rPh sb="109" eb="111">
      <t>キョウヨウ</t>
    </rPh>
    <rPh sb="112" eb="114">
      <t>カイシ</t>
    </rPh>
    <rPh sb="119" eb="121">
      <t>ホウテイ</t>
    </rPh>
    <rPh sb="121" eb="125">
      <t>タイヨウネンスウ</t>
    </rPh>
    <rPh sb="126" eb="127">
      <t>タッ</t>
    </rPh>
    <rPh sb="132" eb="134">
      <t>シサン</t>
    </rPh>
    <rPh sb="135" eb="137">
      <t>タイハン</t>
    </rPh>
    <rPh sb="138" eb="139">
      <t>シ</t>
    </rPh>
    <rPh sb="146" eb="152">
      <t>ルイジダンタイヘイキン</t>
    </rPh>
    <rPh sb="153" eb="155">
      <t>シタマワ</t>
    </rPh>
    <rPh sb="161" eb="163">
      <t>レイワ</t>
    </rPh>
    <rPh sb="164" eb="165">
      <t>ネン</t>
    </rPh>
    <rPh sb="165" eb="166">
      <t>ド</t>
    </rPh>
    <rPh sb="168" eb="172">
      <t>タイヨウネンスウ</t>
    </rPh>
    <rPh sb="173" eb="174">
      <t>コ</t>
    </rPh>
    <rPh sb="176" eb="178">
      <t>カンキョ</t>
    </rPh>
    <rPh sb="179" eb="180">
      <t>デ</t>
    </rPh>
    <rPh sb="189" eb="194">
      <t>カンキョカイゼンリツ</t>
    </rPh>
    <rPh sb="195" eb="197">
      <t>レイワ</t>
    </rPh>
    <rPh sb="198" eb="200">
      <t>ネンド</t>
    </rPh>
    <rPh sb="202" eb="206">
      <t>ルイジダンタイ</t>
    </rPh>
    <rPh sb="207" eb="210">
      <t>ヘイキンチ</t>
    </rPh>
    <rPh sb="211" eb="212">
      <t>オオ</t>
    </rPh>
    <rPh sb="214" eb="216">
      <t>ウワマワ</t>
    </rPh>
    <rPh sb="224" eb="225">
      <t>ジョウ</t>
    </rPh>
    <rPh sb="226" eb="228">
      <t>ケンセツ</t>
    </rPh>
    <rPh sb="229" eb="230">
      <t>トモナ</t>
    </rPh>
    <rPh sb="233" eb="23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</si>
</sst>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0.42</c:v>
                </c:pt>
              </c:numCache>
            </c:numRef>
          </c:val>
          <c:extLst>
            <c:ext xmlns:c16="http://schemas.microsoft.com/office/drawing/2014/chart" uri="{C3380CC4-5D6E-409C-BE32-E72D297353CC}">
              <c16:uniqueId val="{00000000-E32B-4925-8F21-8C409F0048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E32B-4925-8F21-8C409F0048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3-4375-B444-5205CD8E7B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F353-4375-B444-5205CD8E7B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98.19</c:v>
                </c:pt>
                <c:pt idx="1">
                  <c:v>98.39</c:v>
                </c:pt>
                <c:pt idx="2">
                  <c:v>98.5</c:v>
                </c:pt>
                <c:pt idx="3">
                  <c:v>98.6</c:v>
                </c:pt>
                <c:pt idx="4">
                  <c:v>98.6</c:v>
                </c:pt>
              </c:numCache>
            </c:numRef>
          </c:val>
          <c:extLst>
            <c:ext xmlns:c16="http://schemas.microsoft.com/office/drawing/2014/chart" uri="{C3380CC4-5D6E-409C-BE32-E72D297353CC}">
              <c16:uniqueId val="{00000000-9D5F-4585-8317-D56724A904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9D5F-4585-8317-D56724A904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107.24</c:v>
                </c:pt>
                <c:pt idx="1">
                  <c:v>108.95</c:v>
                </c:pt>
                <c:pt idx="2">
                  <c:v>105.01</c:v>
                </c:pt>
                <c:pt idx="3">
                  <c:v>106.41</c:v>
                </c:pt>
                <c:pt idx="4">
                  <c:v>108.7</c:v>
                </c:pt>
              </c:numCache>
            </c:numRef>
          </c:val>
          <c:extLst>
            <c:ext xmlns:c16="http://schemas.microsoft.com/office/drawing/2014/chart" uri="{C3380CC4-5D6E-409C-BE32-E72D297353CC}">
              <c16:uniqueId val="{00000000-BABB-43B5-9925-EA73EF93AC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BABB-43B5-9925-EA73EF93AC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15.14</c:v>
                </c:pt>
                <c:pt idx="1">
                  <c:v>18.059999999999999</c:v>
                </c:pt>
                <c:pt idx="2">
                  <c:v>21.04</c:v>
                </c:pt>
                <c:pt idx="3">
                  <c:v>23.96</c:v>
                </c:pt>
                <c:pt idx="4">
                  <c:v>26.92</c:v>
                </c:pt>
              </c:numCache>
            </c:numRef>
          </c:val>
          <c:extLst>
            <c:ext xmlns:c16="http://schemas.microsoft.com/office/drawing/2014/chart" uri="{C3380CC4-5D6E-409C-BE32-E72D297353CC}">
              <c16:uniqueId val="{00000000-4D9F-4324-A8E1-8DB8B00074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4D9F-4324-A8E1-8DB8B00074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0.71</c:v>
                </c:pt>
              </c:numCache>
            </c:numRef>
          </c:val>
          <c:extLst>
            <c:ext xmlns:c16="http://schemas.microsoft.com/office/drawing/2014/chart" uri="{C3380CC4-5D6E-409C-BE32-E72D297353CC}">
              <c16:uniqueId val="{00000000-8814-4612-94D2-24C0248F35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8814-4612-94D2-24C0248F35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1-4607-81EE-65B759531D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B341-4607-81EE-65B759531D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47.23</c:v>
                </c:pt>
                <c:pt idx="1">
                  <c:v>50.03</c:v>
                </c:pt>
                <c:pt idx="2">
                  <c:v>52.62</c:v>
                </c:pt>
                <c:pt idx="3">
                  <c:v>54.16</c:v>
                </c:pt>
                <c:pt idx="4">
                  <c:v>46.74</c:v>
                </c:pt>
              </c:numCache>
            </c:numRef>
          </c:val>
          <c:extLst>
            <c:ext xmlns:c16="http://schemas.microsoft.com/office/drawing/2014/chart" uri="{C3380CC4-5D6E-409C-BE32-E72D297353CC}">
              <c16:uniqueId val="{00000000-A676-4782-AA63-E46AFB10C3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A676-4782-AA63-E46AFB10C3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962.58</c:v>
                </c:pt>
                <c:pt idx="1">
                  <c:v>943.23</c:v>
                </c:pt>
                <c:pt idx="2">
                  <c:v>922.78</c:v>
                </c:pt>
                <c:pt idx="3">
                  <c:v>901.83</c:v>
                </c:pt>
                <c:pt idx="4">
                  <c:v>873.2</c:v>
                </c:pt>
              </c:numCache>
            </c:numRef>
          </c:val>
          <c:extLst>
            <c:ext xmlns:c16="http://schemas.microsoft.com/office/drawing/2014/chart" uri="{C3380CC4-5D6E-409C-BE32-E72D297353CC}">
              <c16:uniqueId val="{00000000-F919-46F0-A2D1-2AD45FCB73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F919-46F0-A2D1-2AD45FCB73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104.18</c:v>
                </c:pt>
                <c:pt idx="1">
                  <c:v>107.43</c:v>
                </c:pt>
                <c:pt idx="2">
                  <c:v>100.99</c:v>
                </c:pt>
                <c:pt idx="3">
                  <c:v>102.27</c:v>
                </c:pt>
                <c:pt idx="4">
                  <c:v>104.94</c:v>
                </c:pt>
              </c:numCache>
            </c:numRef>
          </c:val>
          <c:extLst>
            <c:ext xmlns:c16="http://schemas.microsoft.com/office/drawing/2014/chart" uri="{C3380CC4-5D6E-409C-BE32-E72D297353CC}">
              <c16:uniqueId val="{00000000-F82C-4D6B-A0C1-1571272F18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F82C-4D6B-A0C1-1571272F18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132.47</c:v>
                </c:pt>
                <c:pt idx="1">
                  <c:v>128.38</c:v>
                </c:pt>
                <c:pt idx="2">
                  <c:v>135.96</c:v>
                </c:pt>
                <c:pt idx="3">
                  <c:v>132.27000000000001</c:v>
                </c:pt>
                <c:pt idx="4">
                  <c:v>129.24</c:v>
                </c:pt>
              </c:numCache>
            </c:numRef>
          </c:val>
          <c:extLst>
            <c:ext xmlns:c16="http://schemas.microsoft.com/office/drawing/2014/chart" uri="{C3380CC4-5D6E-409C-BE32-E72D297353CC}">
              <c16:uniqueId val="{00000000-D9EF-4D42-8BEF-51C2DBABF0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D9EF-4D42-8BEF-51C2DBABF0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寝屋川市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自治体職員</v>
      </c>
      <c r="AE8" s="66"/>
      <c r="AF8" s="66"/>
      <c r="AG8" s="66"/>
      <c r="AH8" s="66"/>
      <c r="AI8" s="66"/>
      <c r="AJ8" s="66"/>
      <c r="AK8" s="3"/>
      <c r="AL8" s="45">
        <f>データ!S6</f>
        <v>229177</v>
      </c>
      <c r="AM8" s="45"/>
      <c r="AN8" s="45"/>
      <c r="AO8" s="45"/>
      <c r="AP8" s="45"/>
      <c r="AQ8" s="45"/>
      <c r="AR8" s="45"/>
      <c r="AS8" s="45"/>
      <c r="AT8" s="46">
        <f>データ!T6</f>
        <v>24.7</v>
      </c>
      <c r="AU8" s="46"/>
      <c r="AV8" s="46"/>
      <c r="AW8" s="46"/>
      <c r="AX8" s="46"/>
      <c r="AY8" s="46"/>
      <c r="AZ8" s="46"/>
      <c r="BA8" s="46"/>
      <c r="BB8" s="46">
        <f>データ!U6</f>
        <v>9278.42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45.91</v>
      </c>
      <c r="J10" s="46"/>
      <c r="K10" s="46"/>
      <c r="L10" s="46"/>
      <c r="M10" s="46"/>
      <c r="N10" s="46"/>
      <c r="O10" s="46"/>
      <c r="P10" s="46">
        <f>データ!P6</f>
        <v>99.73</v>
      </c>
      <c r="Q10" s="46"/>
      <c r="R10" s="46"/>
      <c r="S10" s="46"/>
      <c r="T10" s="46"/>
      <c r="U10" s="46"/>
      <c r="V10" s="46"/>
      <c r="W10" s="46">
        <f>データ!Q6</f>
        <v>65.099999999999994</v>
      </c>
      <c r="X10" s="46"/>
      <c r="Y10" s="46"/>
      <c r="Z10" s="46"/>
      <c r="AA10" s="46"/>
      <c r="AB10" s="46"/>
      <c r="AC10" s="46"/>
      <c r="AD10" s="45">
        <f>データ!R6</f>
        <v>2406</v>
      </c>
      <c r="AE10" s="45"/>
      <c r="AF10" s="45"/>
      <c r="AG10" s="45"/>
      <c r="AH10" s="45"/>
      <c r="AI10" s="45"/>
      <c r="AJ10" s="45"/>
      <c r="AK10" s="2"/>
      <c r="AL10" s="45">
        <f>データ!V6</f>
        <v>227897</v>
      </c>
      <c r="AM10" s="45"/>
      <c r="AN10" s="45"/>
      <c r="AO10" s="45"/>
      <c r="AP10" s="45"/>
      <c r="AQ10" s="45"/>
      <c r="AR10" s="45"/>
      <c r="AS10" s="45"/>
      <c r="AT10" s="46">
        <f>データ!W6</f>
        <v>18.12</v>
      </c>
      <c r="AU10" s="46"/>
      <c r="AV10" s="46"/>
      <c r="AW10" s="46"/>
      <c r="AX10" s="46"/>
      <c r="AY10" s="46"/>
      <c r="AZ10" s="46"/>
      <c r="BA10" s="46"/>
      <c r="BB10" s="46">
        <f>データ!X6</f>
        <v>12577.1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0WJ8DqNC6Xw8+RbXCLH3KMNnIoiGbIyz76i5Yh/hvxn75foiKKDoL7aJmr9AKFS+yEYwvkNaZWvkJGfj1ahQA==" saltValue="siRR5VmRkN4UVmxPmDqV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272159</v>
      </c>
      <c r="D6" s="19">
        <f t="shared" si="3"/>
        <v>46</v>
      </c>
      <c r="E6" s="19">
        <f t="shared" si="3"/>
        <v>17</v>
      </c>
      <c r="F6" s="19">
        <f t="shared" si="3"/>
        <v>1</v>
      </c>
      <c r="G6" s="19">
        <f t="shared" si="3"/>
        <v>0</v>
      </c>
      <c r="H6" s="19" t="str">
        <f t="shared" si="3"/>
        <v>大阪府　寝屋川市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45.91</v>
      </c>
      <c r="P6" s="20">
        <f t="shared" si="3"/>
        <v>99.73</v>
      </c>
      <c r="Q6" s="20">
        <f t="shared" si="3"/>
        <v>65.099999999999994</v>
      </c>
      <c r="R6" s="20">
        <f t="shared" si="3"/>
        <v>2406</v>
      </c>
      <c r="S6" s="20">
        <f t="shared" si="3"/>
        <v>229177</v>
      </c>
      <c r="T6" s="20">
        <f t="shared" si="3"/>
        <v>24.7</v>
      </c>
      <c r="U6" s="20">
        <f t="shared" si="3"/>
        <v>9278.42</v>
      </c>
      <c r="V6" s="20">
        <f t="shared" si="3"/>
        <v>227897</v>
      </c>
      <c r="W6" s="20">
        <f t="shared" si="3"/>
        <v>18.12</v>
      </c>
      <c r="X6" s="20">
        <f t="shared" si="3"/>
        <v>12577.1</v>
      </c>
      <c r="Y6" s="21">
        <f>IF(Y7="",NA(),Y7)</f>
        <v>107.24</v>
      </c>
      <c r="Z6" s="21">
        <f t="shared" ref="Z6:AH6" si="4">IF(Z7="",NA(),Z7)</f>
        <v>108.95</v>
      </c>
      <c r="AA6" s="21">
        <f t="shared" si="4"/>
        <v>105.01</v>
      </c>
      <c r="AB6" s="21">
        <f t="shared" si="4"/>
        <v>106.41</v>
      </c>
      <c r="AC6" s="21">
        <f t="shared" si="4"/>
        <v>108.7</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47.23</v>
      </c>
      <c r="AV6" s="21">
        <f t="shared" ref="AV6:BD6" si="6">IF(AV7="",NA(),AV7)</f>
        <v>50.03</v>
      </c>
      <c r="AW6" s="21">
        <f t="shared" si="6"/>
        <v>52.62</v>
      </c>
      <c r="AX6" s="21">
        <f t="shared" si="6"/>
        <v>54.16</v>
      </c>
      <c r="AY6" s="21">
        <f t="shared" si="6"/>
        <v>46.74</v>
      </c>
      <c r="AZ6" s="21">
        <f t="shared" si="6"/>
        <v>75.02</v>
      </c>
      <c r="BA6" s="21">
        <f t="shared" si="6"/>
        <v>73.55</v>
      </c>
      <c r="BB6" s="21">
        <f t="shared" si="6"/>
        <v>71.19</v>
      </c>
      <c r="BC6" s="21">
        <f t="shared" si="6"/>
        <v>77.72</v>
      </c>
      <c r="BD6" s="21">
        <f t="shared" si="6"/>
        <v>86.61</v>
      </c>
      <c r="BE6" s="20" t="str">
        <f>IF(BE7="","",IF(BE7="-","【-】","【"&amp;SUBSTITUTE(TEXT(BE7,"#,##0.00"),"-","△")&amp;"】"))</f>
        <v>【71.39】</v>
      </c>
      <c r="BF6" s="21">
        <f>IF(BF7="",NA(),BF7)</f>
        <v>962.58</v>
      </c>
      <c r="BG6" s="21">
        <f t="shared" ref="BG6:BO6" si="7">IF(BG7="",NA(),BG7)</f>
        <v>943.23</v>
      </c>
      <c r="BH6" s="21">
        <f t="shared" si="7"/>
        <v>922.78</v>
      </c>
      <c r="BI6" s="21">
        <f t="shared" si="7"/>
        <v>901.83</v>
      </c>
      <c r="BJ6" s="21">
        <f t="shared" si="7"/>
        <v>873.2</v>
      </c>
      <c r="BK6" s="21">
        <f t="shared" si="7"/>
        <v>573.73</v>
      </c>
      <c r="BL6" s="21">
        <f t="shared" si="7"/>
        <v>514.27</v>
      </c>
      <c r="BM6" s="21">
        <f t="shared" si="7"/>
        <v>517.34</v>
      </c>
      <c r="BN6" s="21">
        <f t="shared" si="7"/>
        <v>485.6</v>
      </c>
      <c r="BO6" s="21">
        <f t="shared" si="7"/>
        <v>463.93</v>
      </c>
      <c r="BP6" s="20" t="str">
        <f>IF(BP7="","",IF(BP7="-","【-】","【"&amp;SUBSTITUTE(TEXT(BP7,"#,##0.00"),"-","△")&amp;"】"))</f>
        <v>【669.11】</v>
      </c>
      <c r="BQ6" s="21">
        <f>IF(BQ7="",NA(),BQ7)</f>
        <v>104.18</v>
      </c>
      <c r="BR6" s="21">
        <f t="shared" ref="BR6:BZ6" si="8">IF(BR7="",NA(),BR7)</f>
        <v>107.43</v>
      </c>
      <c r="BS6" s="21">
        <f t="shared" si="8"/>
        <v>100.99</v>
      </c>
      <c r="BT6" s="21">
        <f t="shared" si="8"/>
        <v>102.27</v>
      </c>
      <c r="BU6" s="21">
        <f t="shared" si="8"/>
        <v>104.94</v>
      </c>
      <c r="BV6" s="21">
        <f t="shared" si="8"/>
        <v>100.74</v>
      </c>
      <c r="BW6" s="21">
        <f t="shared" si="8"/>
        <v>100.34</v>
      </c>
      <c r="BX6" s="21">
        <f t="shared" si="8"/>
        <v>99.89</v>
      </c>
      <c r="BY6" s="21">
        <f t="shared" si="8"/>
        <v>99.95</v>
      </c>
      <c r="BZ6" s="21">
        <f t="shared" si="8"/>
        <v>103.4</v>
      </c>
      <c r="CA6" s="20" t="str">
        <f>IF(CA7="","",IF(CA7="-","【-】","【"&amp;SUBSTITUTE(TEXT(CA7,"#,##0.00"),"-","△")&amp;"】"))</f>
        <v>【99.73】</v>
      </c>
      <c r="CB6" s="21">
        <f>IF(CB7="",NA(),CB7)</f>
        <v>132.47</v>
      </c>
      <c r="CC6" s="21">
        <f t="shared" ref="CC6:CK6" si="9">IF(CC7="",NA(),CC7)</f>
        <v>128.38</v>
      </c>
      <c r="CD6" s="21">
        <f t="shared" si="9"/>
        <v>135.96</v>
      </c>
      <c r="CE6" s="21">
        <f t="shared" si="9"/>
        <v>132.27000000000001</v>
      </c>
      <c r="CF6" s="21">
        <f t="shared" si="9"/>
        <v>129.24</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98.19</v>
      </c>
      <c r="CY6" s="21">
        <f t="shared" ref="CY6:DG6" si="11">IF(CY7="",NA(),CY7)</f>
        <v>98.39</v>
      </c>
      <c r="CZ6" s="21">
        <f t="shared" si="11"/>
        <v>98.5</v>
      </c>
      <c r="DA6" s="21">
        <f t="shared" si="11"/>
        <v>98.6</v>
      </c>
      <c r="DB6" s="21">
        <f t="shared" si="11"/>
        <v>98.6</v>
      </c>
      <c r="DC6" s="21">
        <f t="shared" si="11"/>
        <v>97.4</v>
      </c>
      <c r="DD6" s="21">
        <f t="shared" si="11"/>
        <v>96.96</v>
      </c>
      <c r="DE6" s="21">
        <f t="shared" si="11"/>
        <v>96.97</v>
      </c>
      <c r="DF6" s="21">
        <f t="shared" si="11"/>
        <v>97.7</v>
      </c>
      <c r="DG6" s="21">
        <f t="shared" si="11"/>
        <v>97.59</v>
      </c>
      <c r="DH6" s="20" t="str">
        <f>IF(DH7="","",IF(DH7="-","【-】","【"&amp;SUBSTITUTE(TEXT(DH7,"#,##0.00"),"-","△")&amp;"】"))</f>
        <v>【95.72】</v>
      </c>
      <c r="DI6" s="21">
        <f>IF(DI7="",NA(),DI7)</f>
        <v>15.14</v>
      </c>
      <c r="DJ6" s="21">
        <f t="shared" ref="DJ6:DR6" si="12">IF(DJ7="",NA(),DJ7)</f>
        <v>18.059999999999999</v>
      </c>
      <c r="DK6" s="21">
        <f t="shared" si="12"/>
        <v>21.04</v>
      </c>
      <c r="DL6" s="21">
        <f t="shared" si="12"/>
        <v>23.96</v>
      </c>
      <c r="DM6" s="21">
        <f t="shared" si="12"/>
        <v>26.92</v>
      </c>
      <c r="DN6" s="21">
        <f t="shared" si="12"/>
        <v>28.35</v>
      </c>
      <c r="DO6" s="21">
        <f t="shared" si="12"/>
        <v>25.13</v>
      </c>
      <c r="DP6" s="21">
        <f t="shared" si="12"/>
        <v>24.54</v>
      </c>
      <c r="DQ6" s="21">
        <f t="shared" si="12"/>
        <v>23.38</v>
      </c>
      <c r="DR6" s="21">
        <f t="shared" si="12"/>
        <v>24.59</v>
      </c>
      <c r="DS6" s="20" t="str">
        <f>IF(DS7="","",IF(DS7="-","【-】","【"&amp;SUBSTITUTE(TEXT(DS7,"#,##0.00"),"-","△")&amp;"】"))</f>
        <v>【38.17】</v>
      </c>
      <c r="DT6" s="20">
        <f>IF(DT7="",NA(),DT7)</f>
        <v>0</v>
      </c>
      <c r="DU6" s="20">
        <f t="shared" ref="DU6:EC6" si="13">IF(DU7="",NA(),DU7)</f>
        <v>0</v>
      </c>
      <c r="DV6" s="20">
        <f t="shared" si="13"/>
        <v>0</v>
      </c>
      <c r="DW6" s="20">
        <f t="shared" si="13"/>
        <v>0</v>
      </c>
      <c r="DX6" s="21">
        <f t="shared" si="13"/>
        <v>0.71</v>
      </c>
      <c r="DY6" s="21">
        <f t="shared" si="13"/>
        <v>6.7</v>
      </c>
      <c r="DZ6" s="21">
        <f t="shared" si="13"/>
        <v>6.4</v>
      </c>
      <c r="EA6" s="21">
        <f t="shared" si="13"/>
        <v>7.66</v>
      </c>
      <c r="EB6" s="21">
        <f t="shared" si="13"/>
        <v>8.1999999999999993</v>
      </c>
      <c r="EC6" s="21">
        <f t="shared" si="13"/>
        <v>9.43</v>
      </c>
      <c r="ED6" s="20" t="str">
        <f>IF(ED7="","",IF(ED7="-","【-】","【"&amp;SUBSTITUTE(TEXT(ED7,"#,##0.00"),"-","△")&amp;"】"))</f>
        <v>【6.54】</v>
      </c>
      <c r="EE6" s="20">
        <f>IF(EE7="",NA(),EE7)</f>
        <v>0</v>
      </c>
      <c r="EF6" s="20">
        <f t="shared" ref="EF6:EN6" si="14">IF(EF7="",NA(),EF7)</f>
        <v>0</v>
      </c>
      <c r="EG6" s="20">
        <f t="shared" si="14"/>
        <v>0</v>
      </c>
      <c r="EH6" s="20">
        <f t="shared" si="14"/>
        <v>0</v>
      </c>
      <c r="EI6" s="21">
        <f t="shared" si="14"/>
        <v>0.42</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272159</v>
      </c>
      <c r="D7" s="23">
        <v>46</v>
      </c>
      <c r="E7" s="23">
        <v>17</v>
      </c>
      <c r="F7" s="23">
        <v>1</v>
      </c>
      <c r="G7" s="23">
        <v>0</v>
      </c>
      <c r="H7" s="23" t="s">
        <v>96</v>
      </c>
      <c r="I7" s="23" t="s">
        <v>97</v>
      </c>
      <c r="J7" s="23" t="s">
        <v>98</v>
      </c>
      <c r="K7" s="23" t="s">
        <v>99</v>
      </c>
      <c r="L7" s="23" t="s">
        <v>100</v>
      </c>
      <c r="M7" s="23" t="s">
        <v>101</v>
      </c>
      <c r="N7" s="24" t="s">
        <v>102</v>
      </c>
      <c r="O7" s="24">
        <v>45.91</v>
      </c>
      <c r="P7" s="24">
        <v>99.73</v>
      </c>
      <c r="Q7" s="24">
        <v>65.099999999999994</v>
      </c>
      <c r="R7" s="24">
        <v>2406</v>
      </c>
      <c r="S7" s="24">
        <v>229177</v>
      </c>
      <c r="T7" s="24">
        <v>24.7</v>
      </c>
      <c r="U7" s="24">
        <v>9278.42</v>
      </c>
      <c r="V7" s="24">
        <v>227897</v>
      </c>
      <c r="W7" s="24">
        <v>18.12</v>
      </c>
      <c r="X7" s="24">
        <v>12577.1</v>
      </c>
      <c r="Y7" s="24">
        <v>107.24</v>
      </c>
      <c r="Z7" s="24">
        <v>108.95</v>
      </c>
      <c r="AA7" s="24">
        <v>105.01</v>
      </c>
      <c r="AB7" s="24">
        <v>106.41</v>
      </c>
      <c r="AC7" s="24">
        <v>108.7</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47.23</v>
      </c>
      <c r="AV7" s="24">
        <v>50.03</v>
      </c>
      <c r="AW7" s="24">
        <v>52.62</v>
      </c>
      <c r="AX7" s="24">
        <v>54.16</v>
      </c>
      <c r="AY7" s="24">
        <v>46.74</v>
      </c>
      <c r="AZ7" s="24">
        <v>75.02</v>
      </c>
      <c r="BA7" s="24">
        <v>73.55</v>
      </c>
      <c r="BB7" s="24">
        <v>71.19</v>
      </c>
      <c r="BC7" s="24">
        <v>77.72</v>
      </c>
      <c r="BD7" s="24">
        <v>86.61</v>
      </c>
      <c r="BE7" s="24">
        <v>71.39</v>
      </c>
      <c r="BF7" s="24">
        <v>962.58</v>
      </c>
      <c r="BG7" s="24">
        <v>943.23</v>
      </c>
      <c r="BH7" s="24">
        <v>922.78</v>
      </c>
      <c r="BI7" s="24">
        <v>901.83</v>
      </c>
      <c r="BJ7" s="24">
        <v>873.2</v>
      </c>
      <c r="BK7" s="24">
        <v>573.73</v>
      </c>
      <c r="BL7" s="24">
        <v>514.27</v>
      </c>
      <c r="BM7" s="24">
        <v>517.34</v>
      </c>
      <c r="BN7" s="24">
        <v>485.6</v>
      </c>
      <c r="BO7" s="24">
        <v>463.93</v>
      </c>
      <c r="BP7" s="24">
        <v>669.11</v>
      </c>
      <c r="BQ7" s="24">
        <v>104.18</v>
      </c>
      <c r="BR7" s="24">
        <v>107.43</v>
      </c>
      <c r="BS7" s="24">
        <v>100.99</v>
      </c>
      <c r="BT7" s="24">
        <v>102.27</v>
      </c>
      <c r="BU7" s="24">
        <v>104.94</v>
      </c>
      <c r="BV7" s="24">
        <v>100.74</v>
      </c>
      <c r="BW7" s="24">
        <v>100.34</v>
      </c>
      <c r="BX7" s="24">
        <v>99.89</v>
      </c>
      <c r="BY7" s="24">
        <v>99.95</v>
      </c>
      <c r="BZ7" s="24">
        <v>103.4</v>
      </c>
      <c r="CA7" s="24">
        <v>99.73</v>
      </c>
      <c r="CB7" s="24">
        <v>132.47</v>
      </c>
      <c r="CC7" s="24">
        <v>128.38</v>
      </c>
      <c r="CD7" s="24">
        <v>135.96</v>
      </c>
      <c r="CE7" s="24">
        <v>132.27000000000001</v>
      </c>
      <c r="CF7" s="24">
        <v>129.24</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98.19</v>
      </c>
      <c r="CY7" s="24">
        <v>98.39</v>
      </c>
      <c r="CZ7" s="24">
        <v>98.5</v>
      </c>
      <c r="DA7" s="24">
        <v>98.6</v>
      </c>
      <c r="DB7" s="24">
        <v>98.6</v>
      </c>
      <c r="DC7" s="24">
        <v>97.4</v>
      </c>
      <c r="DD7" s="24">
        <v>96.96</v>
      </c>
      <c r="DE7" s="24">
        <v>96.97</v>
      </c>
      <c r="DF7" s="24">
        <v>97.7</v>
      </c>
      <c r="DG7" s="24">
        <v>97.59</v>
      </c>
      <c r="DH7" s="24">
        <v>95.72</v>
      </c>
      <c r="DI7" s="24">
        <v>15.14</v>
      </c>
      <c r="DJ7" s="24">
        <v>18.059999999999999</v>
      </c>
      <c r="DK7" s="24">
        <v>21.04</v>
      </c>
      <c r="DL7" s="24">
        <v>23.96</v>
      </c>
      <c r="DM7" s="24">
        <v>26.92</v>
      </c>
      <c r="DN7" s="24">
        <v>28.35</v>
      </c>
      <c r="DO7" s="24">
        <v>25.13</v>
      </c>
      <c r="DP7" s="24">
        <v>24.54</v>
      </c>
      <c r="DQ7" s="24">
        <v>23.38</v>
      </c>
      <c r="DR7" s="24">
        <v>24.59</v>
      </c>
      <c r="DS7" s="24">
        <v>38.17</v>
      </c>
      <c r="DT7" s="24">
        <v>0</v>
      </c>
      <c r="DU7" s="24">
        <v>0</v>
      </c>
      <c r="DV7" s="24">
        <v>0</v>
      </c>
      <c r="DW7" s="24">
        <v>0</v>
      </c>
      <c r="DX7" s="24">
        <v>0.71</v>
      </c>
      <c r="DY7" s="24">
        <v>6.7</v>
      </c>
      <c r="DZ7" s="24">
        <v>6.4</v>
      </c>
      <c r="EA7" s="24">
        <v>7.66</v>
      </c>
      <c r="EB7" s="24">
        <v>8.1999999999999993</v>
      </c>
      <c r="EC7" s="24">
        <v>9.43</v>
      </c>
      <c r="ED7" s="24">
        <v>6.54</v>
      </c>
      <c r="EE7" s="24">
        <v>0</v>
      </c>
      <c r="EF7" s="24">
        <v>0</v>
      </c>
      <c r="EG7" s="24">
        <v>0</v>
      </c>
      <c r="EH7" s="24">
        <v>0</v>
      </c>
      <c r="EI7" s="24">
        <v>0.42</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2023-01-12T23:32:37Z</dcterms:created>
  <dcterms:modified xsi:type="dcterms:W3CDTF">2023-02-28T00:12:32Z</dcterms:modified>
  <cp:category/>
</cp:coreProperties>
</file>