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ack8pjBCtojVqmGACe8dRzgXJ7ImL6DjAbghO2hFGAlSTCttfxuYi36kNBMddiTRV3HcJEzzZlTeb2mS76mptw==" workbookSaltValue="eo0h7bpbPrSEI208ifjF4g=="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E85" i="4"/>
  <c r="BB10" i="4"/>
  <c r="AT10" i="4"/>
  <c r="AL10" i="4"/>
  <c r="W10" i="4"/>
  <c r="BB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<sst xmlns="http://schemas.openxmlformats.org/spreadsheetml/2006/main" count="228" uniqueCount="114">
  <si>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</si>
  <si>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</si>
  <si>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</si>
  <si>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</si>
  <si>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</si>
  <si>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</si>
  <si>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</si>
  <si>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</si>
  <si>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</si>
  <si>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</si>
  <si>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</si>
  <si>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</si>
  <si>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</si>
  <si>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</si>
  <si>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</si>
  <si>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</si>
  <si>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</si>
  <si>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</si>
  <si>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</si>
  <si>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</si>
  <si>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</si>
  <si>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</si>
  <si>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</si>
  <si>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</si>
  <si>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</si>
  <si>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</si>
  <si>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</si>
  <si>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</si>
  <si>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</si>
  <si>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</si>
  <si>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</si>
  <si>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</si>
  <si>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</si>
  <si>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</si>
  <si>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</si>
  <si>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</si>
  <si>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</si>
  <si>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</si>
  <si>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</si>
  <si>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</si>
  <si>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</si>
  <si>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</si>
  <si>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</si>
  <si>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</si>
  <si>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</si>
  <si>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</si>
  <si>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</si>
  <si>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</si>
  <si>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</si>
  <si>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</si>
  <si>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</si>
  <si>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</si>
  <si>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</si>
  <si>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</si>
  <si>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</si>
  <si>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</si>
  <si>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</si>
  <si>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</si>
  <si>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</si>
  <si>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</si>
  <si>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</si>
  <si>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</si>
  <si>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</si>
  <si>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</si>
  <si>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</si>
  <si>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</si>
  <si>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</si>
  <si>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</si>
  <si>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</si>
  <si>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</si>
  <si>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</si>
  <si>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</si>
  <si>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</si>
  <si>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</si>
  <si>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</si>
  <si>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</si>
  <si>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</si>
  <si>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</si>
  <si>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</si>
  <si>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</si>
  <si>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</si>
  <si>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</si>
  <si>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</si>
  <si>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</si>
  <si>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</si>
  <si>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</si>
  <si>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</si>
  <si>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</si>
  <si>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</si>
  <si>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</si>
  <si>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</si>
  <si>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</si>
  <si>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</si>
  <si>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寝屋川市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</si>
  <si>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</si>
  <si>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</si>
  <si>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</si>
  <si>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</si>
  <si>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</si>
  <si>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</si>
  <si>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</si>
  <si>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</si>
  <si>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</si>
  <si>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</si>
  <si>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</si>
  <si>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</si>
  <si>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</si>
  <si>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</si>
  <si>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</si>
  <si>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</si>
  <si>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</si>
  <si>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水道事業については人口減少、節水型生活様式の進展に伴う配水量の減少など厳しい経営環境が続く中においても、健全経営を堅持しつつ、安定給水の確保に必要なライフラインを次世代に良好な状態で引き継ぐために、施設・管路の更新に必要な投資を適切に行っていく必要がある。
　現在取組を進めている第10期施設等整備事業計画及びアセットマネジメントにおいては、更新需要の平準化と財政収支のバランスを保ちつつ、基幹管路を中心とした水道管路の更新及び耐震化を進めていく。
　今後は令和元年度に策定した「上下水道事業経営戦略」に基づき投資と財政の均衡する事業運営に努める中で、引き続き健全経営の取組を進めていく。</t>
    <rPh sb="1" eb="3">
      <t>スイドウ</t>
    </rPh>
    <rPh sb="3" eb="5">
      <t>ジギョウ</t>
    </rPh>
    <rPh sb="10" eb="12">
      <t>ジンコウ</t>
    </rPh>
    <rPh sb="12" eb="14">
      <t>ゲンショウ</t>
    </rPh>
    <rPh sb="15" eb="17">
      <t>セッスイ</t>
    </rPh>
    <rPh sb="17" eb="18">
      <t>ガタ</t>
    </rPh>
    <rPh sb="18" eb="20">
      <t>セイカツ</t>
    </rPh>
    <rPh sb="20" eb="22">
      <t>ヨウシキ</t>
    </rPh>
    <rPh sb="23" eb="25">
      <t>シンテン</t>
    </rPh>
    <rPh sb="26" eb="27">
      <t>トモナ</t>
    </rPh>
    <rPh sb="28" eb="30">
      <t>ハイスイ</t>
    </rPh>
    <rPh sb="30" eb="31">
      <t>リョウ</t>
    </rPh>
    <rPh sb="32" eb="34">
      <t>ゲンショウ</t>
    </rPh>
    <rPh sb="36" eb="37">
      <t>キビ</t>
    </rPh>
    <rPh sb="227" eb="229">
      <t>コンゴ</t>
    </rPh>
    <rPh sb="230" eb="232">
      <t>レイワ</t>
    </rPh>
    <rPh sb="232" eb="233">
      <t>ゲン</t>
    </rPh>
    <rPh sb="233" eb="235">
      <t>ネンド</t>
    </rPh>
    <rPh sb="236" eb="238">
      <t>サクテイ</t>
    </rPh>
    <rPh sb="241" eb="243">
      <t>ウエシタ</t>
    </rPh>
    <rPh sb="243" eb="245">
      <t>スイドウ</t>
    </rPh>
    <rPh sb="245" eb="247">
      <t>ジギョウ</t>
    </rPh>
    <rPh sb="253" eb="254">
      <t>モト</t>
    </rPh>
    <rPh sb="256" eb="258">
      <t>トウシ</t>
    </rPh>
    <rPh sb="259" eb="261">
      <t>ザイセイ</t>
    </rPh>
    <rPh sb="262" eb="264">
      <t>キンコウ</t>
    </rPh>
    <rPh sb="266" eb="268">
      <t>ジギョウ</t>
    </rPh>
    <rPh sb="268" eb="270">
      <t>ウンエイ</t>
    </rPh>
    <rPh sb="271" eb="272">
      <t>ツト</t>
    </rPh>
    <rPh sb="274" eb="275">
      <t>ナカ</t>
    </rPh>
    <rPh sb="277" eb="278">
      <t>ヒ</t>
    </rPh>
    <rPh sb="279" eb="280">
      <t>ツヅ</t>
    </rPh>
    <rPh sb="281" eb="283">
      <t>ケンゼン</t>
    </rPh>
    <rPh sb="283" eb="285">
      <t>ケイエイ</t>
    </rPh>
    <rPh sb="286" eb="287">
      <t>ト</t>
    </rPh>
    <rPh sb="287" eb="288">
      <t>ク</t>
    </rPh>
    <rPh sb="289" eb="290">
      <t>スス</t>
    </rPh>
    <phoneticPr fontId="4"/>
  </si>
  <si>
    <t>　経営の健全性、効率性を表す指標については、類似団体と比較しても概ね良好な数値で推移しており、健全な経営を維持している。
　但し、施設の効率的な利用率を示す施設利用率は節水型生活様式の進展による配水量減少などの要因により、平均値を下回っており、効率的な施設の利用が課題であるとともに、施設・管路のダウンサイジングによる施設規模の適正化についても検討を行う必要がある。
　経常収支比率が前年度と比較して僅かではあるが低下している。これは経常収益が前年度と比べ減少したことに起因するものである。
　料金回収率が前年度と比較して改善しているのは、給水収益が水道料金基本料金免除を実施した前年度と比べ大幅に増加したことに起因するものである。
　有収率は漏水防止調査の取組を年次的に進めているところであるが昨年度と比較しておよそ1.7ポイント上がる結果となった。</t>
    <rPh sb="196" eb="197">
      <t>クラ</t>
    </rPh>
    <rPh sb="200" eb="201">
      <t>ワズ</t>
    </rPh>
    <rPh sb="207" eb="208">
      <t>ヨコ</t>
    </rPh>
    <rPh sb="228" eb="230">
      <t>ゲンショウ</t>
    </rPh>
    <rPh sb="235" eb="237">
      <t>キイン</t>
    </rPh>
    <rPh sb="261" eb="263">
      <t>カイゼン</t>
    </rPh>
    <rPh sb="275" eb="279">
      <t>スイドウリョウキン</t>
    </rPh>
    <rPh sb="279" eb="283">
      <t>キホンリョウキン</t>
    </rPh>
    <rPh sb="283" eb="285">
      <t>メンジョ</t>
    </rPh>
    <rPh sb="286" eb="288">
      <t>ジッシ</t>
    </rPh>
    <rPh sb="290" eb="293">
      <t>ゼンネンド</t>
    </rPh>
    <rPh sb="294" eb="295">
      <t>クラ</t>
    </rPh>
    <rPh sb="296" eb="298">
      <t>オオハバ</t>
    </rPh>
    <rPh sb="299" eb="302">
      <t>ゼンネンド</t>
    </rPh>
    <rPh sb="305" eb="306">
      <t>コト</t>
    </rPh>
    <rPh sb="317" eb="318">
      <t>ヒ</t>
    </rPh>
    <rPh sb="319" eb="321">
      <t>ケイゲン</t>
    </rPh>
    <rPh sb="348" eb="350">
      <t>ネンジ</t>
    </rPh>
    <rPh sb="350" eb="351">
      <t>テキ</t>
    </rPh>
    <rPh sb="366" eb="367">
      <t>ア</t>
    </rPh>
    <rPh sb="369" eb="370">
      <t>ドサケッカ</t>
    </rPh>
    <phoneticPr fontId="4"/>
  </si>
  <si>
    <t>　老朽化を示す指標について①有形固定資産減価償却率並びに②管路経年化率は何れも類似団体と比較して平均値を上回っており、本市水道施設の老朽化が進んでいる状況が見受けられる。
　これは前々期の第8期施設等整備事業計画（平成23年度～27年度）では主に水道施設（配水場、ポンプ場）の更新に重点的に取り組んできたことに起因するものである。</t>
    <rPh sb="1" eb="3">
      <t>ロウキュウ</t>
    </rPh>
    <rPh sb="3" eb="4">
      <t>カ</t>
    </rPh>
    <rPh sb="5" eb="6">
      <t>シメ</t>
    </rPh>
    <rPh sb="7" eb="9">
      <t>シヒョウ</t>
    </rPh>
    <rPh sb="14" eb="16">
      <t>ユウケイ</t>
    </rPh>
    <rPh sb="16" eb="18">
      <t>コテイ</t>
    </rPh>
    <rPh sb="18" eb="20">
      <t>シサン</t>
    </rPh>
    <rPh sb="20" eb="22">
      <t>ゲンカ</t>
    </rPh>
    <rPh sb="22" eb="24">
      <t>ショウキャク</t>
    </rPh>
    <rPh sb="24" eb="25">
      <t>リツ</t>
    </rPh>
    <rPh sb="25" eb="26">
      <t>ナラ</t>
    </rPh>
    <rPh sb="29" eb="31">
      <t>カンロ</t>
    </rPh>
    <rPh sb="31" eb="34">
      <t>ケイネンカ</t>
    </rPh>
    <rPh sb="34" eb="35">
      <t>リツ</t>
    </rPh>
    <rPh sb="36" eb="37">
      <t>イズ</t>
    </rPh>
    <rPh sb="39" eb="41">
      <t>ルイジ</t>
    </rPh>
    <rPh sb="41" eb="43">
      <t>ダンタイ</t>
    </rPh>
    <rPh sb="44" eb="46">
      <t>ヒカク</t>
    </rPh>
    <rPh sb="48" eb="51">
      <t>ヘイキンチ</t>
    </rPh>
    <rPh sb="52" eb="54">
      <t>ウワマワ</t>
    </rPh>
    <rPh sb="59" eb="61">
      <t>ホンシ</t>
    </rPh>
    <rPh sb="61" eb="63">
      <t>スイドウ</t>
    </rPh>
    <rPh sb="63" eb="65">
      <t>シセツ</t>
    </rPh>
    <rPh sb="66" eb="69">
      <t>ロウキュウカ</t>
    </rPh>
    <rPh sb="70" eb="71">
      <t>スス</t>
    </rPh>
    <rPh sb="75" eb="77">
      <t>ジョウキョウ</t>
    </rPh>
    <rPh sb="78" eb="80">
      <t>ミウ</t>
    </rPh>
    <rPh sb="90" eb="92">
      <t>マエマエ</t>
    </rPh>
    <rPh sb="94" eb="95">
      <t>ダイ</t>
    </rPh>
    <rPh sb="96" eb="97">
      <t>キ</t>
    </rPh>
    <rPh sb="97" eb="99">
      <t>シセツ</t>
    </rPh>
    <rPh sb="99" eb="100">
      <t>ナド</t>
    </rPh>
    <rPh sb="100" eb="102">
      <t>セイビ</t>
    </rPh>
    <rPh sb="102" eb="104">
      <t>ジギョウ</t>
    </rPh>
    <rPh sb="104" eb="106">
      <t>ケイカク</t>
    </rPh>
    <rPh sb="107" eb="109">
      <t>ヘイセイ</t>
    </rPh>
    <rPh sb="111" eb="113">
      <t>ネンド</t>
    </rPh>
    <rPh sb="116" eb="118">
      <t>ネンド</t>
    </rPh>
    <rPh sb="121" eb="122">
      <t>オモ</t>
    </rPh>
    <rPh sb="123" eb="125">
      <t>スイドウ</t>
    </rPh>
    <rPh sb="125" eb="127">
      <t>シセツ</t>
    </rPh>
    <rPh sb="128" eb="130">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</si>
</sst>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0.57999999999999996</c:v>
                </c:pt>
                <c:pt idx="1">
                  <c:v>0.39</c:v>
                </c:pt>
                <c:pt idx="2">
                  <c:v>0.89</c:v>
                </c:pt>
                <c:pt idx="3">
                  <c:v>0.74</c:v>
                </c:pt>
                <c:pt idx="4">
                  <c:v>0.7</c:v>
                </c:pt>
              </c:numCache>
            </c:numRef>
          </c:val>
          <c:extLst>
            <c:ext xmlns:c16="http://schemas.microsoft.com/office/drawing/2014/chart" uri="{C3380CC4-5D6E-409C-BE32-E72D297353CC}">
              <c16:uniqueId val="{00000000-5031-460D-8521-57C65330C5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5031-460D-8521-57C65330C5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51.32</c:v>
                </c:pt>
                <c:pt idx="1">
                  <c:v>50.79</c:v>
                </c:pt>
                <c:pt idx="2">
                  <c:v>50.66</c:v>
                </c:pt>
                <c:pt idx="3">
                  <c:v>51.82</c:v>
                </c:pt>
                <c:pt idx="4">
                  <c:v>50.31</c:v>
                </c:pt>
              </c:numCache>
            </c:numRef>
          </c:val>
          <c:extLst>
            <c:ext xmlns:c16="http://schemas.microsoft.com/office/drawing/2014/chart" uri="{C3380CC4-5D6E-409C-BE32-E72D297353CC}">
              <c16:uniqueId val="{00000000-6F65-4024-8433-BE27D4E698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6F65-4024-8433-BE27D4E698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97.98</c:v>
                </c:pt>
                <c:pt idx="1">
                  <c:v>97.82</c:v>
                </c:pt>
                <c:pt idx="2">
                  <c:v>96.8</c:v>
                </c:pt>
                <c:pt idx="3">
                  <c:v>95.93</c:v>
                </c:pt>
                <c:pt idx="4">
                  <c:v>97.6</c:v>
                </c:pt>
              </c:numCache>
            </c:numRef>
          </c:val>
          <c:extLst>
            <c:ext xmlns:c16="http://schemas.microsoft.com/office/drawing/2014/chart" uri="{C3380CC4-5D6E-409C-BE32-E72D297353CC}">
              <c16:uniqueId val="{00000000-9BB3-42B3-94CE-94F106DC01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9BB3-42B3-94CE-94F106DC01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105.42</c:v>
                </c:pt>
                <c:pt idx="1">
                  <c:v>108.54</c:v>
                </c:pt>
                <c:pt idx="2">
                  <c:v>105.76</c:v>
                </c:pt>
                <c:pt idx="3">
                  <c:v>112.82</c:v>
                </c:pt>
                <c:pt idx="4">
                  <c:v>112.68</c:v>
                </c:pt>
              </c:numCache>
            </c:numRef>
          </c:val>
          <c:extLst>
            <c:ext xmlns:c16="http://schemas.microsoft.com/office/drawing/2014/chart" uri="{C3380CC4-5D6E-409C-BE32-E72D297353CC}">
              <c16:uniqueId val="{00000000-CB45-44FE-8A6E-F7990945E9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CB45-44FE-8A6E-F7990945E9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58.92</c:v>
                </c:pt>
                <c:pt idx="1">
                  <c:v>58.26</c:v>
                </c:pt>
                <c:pt idx="2">
                  <c:v>58.44</c:v>
                </c:pt>
                <c:pt idx="3">
                  <c:v>58.78</c:v>
                </c:pt>
                <c:pt idx="4">
                  <c:v>58.78</c:v>
                </c:pt>
              </c:numCache>
            </c:numRef>
          </c:val>
          <c:extLst>
            <c:ext xmlns:c16="http://schemas.microsoft.com/office/drawing/2014/chart" uri="{C3380CC4-5D6E-409C-BE32-E72D297353CC}">
              <c16:uniqueId val="{00000000-CEEB-4231-85F7-612E7076B6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CEEB-4231-85F7-612E7076B6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20.78</c:v>
                </c:pt>
                <c:pt idx="1">
                  <c:v>21.64</c:v>
                </c:pt>
                <c:pt idx="2">
                  <c:v>22.06</c:v>
                </c:pt>
                <c:pt idx="3">
                  <c:v>23.31</c:v>
                </c:pt>
                <c:pt idx="4">
                  <c:v>23.57</c:v>
                </c:pt>
              </c:numCache>
            </c:numRef>
          </c:val>
          <c:extLst>
            <c:ext xmlns:c16="http://schemas.microsoft.com/office/drawing/2014/chart" uri="{C3380CC4-5D6E-409C-BE32-E72D297353CC}">
              <c16:uniqueId val="{00000000-6D46-487E-9E0D-5C528F7446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6D46-487E-9E0D-5C528F7446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F9-48B1-818C-79FDA15177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18F9-48B1-818C-79FDA15177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583.21</c:v>
                </c:pt>
                <c:pt idx="1">
                  <c:v>613.14</c:v>
                </c:pt>
                <c:pt idx="2">
                  <c:v>470.83</c:v>
                </c:pt>
                <c:pt idx="3">
                  <c:v>577.70000000000005</c:v>
                </c:pt>
                <c:pt idx="4">
                  <c:v>541.39</c:v>
                </c:pt>
              </c:numCache>
            </c:numRef>
          </c:val>
          <c:extLst>
            <c:ext xmlns:c16="http://schemas.microsoft.com/office/drawing/2014/chart" uri="{C3380CC4-5D6E-409C-BE32-E72D297353CC}">
              <c16:uniqueId val="{00000000-CA8A-4493-857A-99C0D604AB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CA8A-4493-857A-99C0D604AB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271.41000000000003</c:v>
                </c:pt>
                <c:pt idx="1">
                  <c:v>275.18</c:v>
                </c:pt>
                <c:pt idx="2">
                  <c:v>278.20999999999998</c:v>
                </c:pt>
                <c:pt idx="3">
                  <c:v>315.42</c:v>
                </c:pt>
                <c:pt idx="4">
                  <c:v>279.5</c:v>
                </c:pt>
              </c:numCache>
            </c:numRef>
          </c:val>
          <c:extLst>
            <c:ext xmlns:c16="http://schemas.microsoft.com/office/drawing/2014/chart" uri="{C3380CC4-5D6E-409C-BE32-E72D297353CC}">
              <c16:uniqueId val="{00000000-F8AE-40C5-A159-8052AFE6909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F8AE-40C5-A159-8052AFE6909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99.66</c:v>
                </c:pt>
                <c:pt idx="1">
                  <c:v>102.22</c:v>
                </c:pt>
                <c:pt idx="2">
                  <c:v>99.88</c:v>
                </c:pt>
                <c:pt idx="3">
                  <c:v>92.38</c:v>
                </c:pt>
                <c:pt idx="4">
                  <c:v>105.04</c:v>
                </c:pt>
              </c:numCache>
            </c:numRef>
          </c:val>
          <c:extLst>
            <c:ext xmlns:c16="http://schemas.microsoft.com/office/drawing/2014/chart" uri="{C3380CC4-5D6E-409C-BE32-E72D297353CC}">
              <c16:uniqueId val="{00000000-3B8A-407F-BDD6-0B65C317A3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3B8A-407F-BDD6-0B65C317A3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153.03</c:v>
                </c:pt>
                <c:pt idx="1">
                  <c:v>148.5</c:v>
                </c:pt>
                <c:pt idx="2">
                  <c:v>151.88999999999999</c:v>
                </c:pt>
                <c:pt idx="3">
                  <c:v>141.72999999999999</c:v>
                </c:pt>
                <c:pt idx="4">
                  <c:v>142.86000000000001</c:v>
                </c:pt>
              </c:numCache>
            </c:numRef>
          </c:val>
          <c:extLst>
            <c:ext xmlns:c16="http://schemas.microsoft.com/office/drawing/2014/chart" uri="{C3380CC4-5D6E-409C-BE32-E72D297353CC}">
              <c16:uniqueId val="{00000000-FCB8-4522-86F4-3824F65F5B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FCB8-4522-86F4-3824F65F5B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寝屋川市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229177</v>
      </c>
      <c r="AM8" s="45"/>
      <c r="AN8" s="45"/>
      <c r="AO8" s="45"/>
      <c r="AP8" s="45"/>
      <c r="AQ8" s="45"/>
      <c r="AR8" s="45"/>
      <c r="AS8" s="45"/>
      <c r="AT8" s="46">
        <f>データ!$S$6</f>
        <v>24.7</v>
      </c>
      <c r="AU8" s="47"/>
      <c r="AV8" s="47"/>
      <c r="AW8" s="47"/>
      <c r="AX8" s="47"/>
      <c r="AY8" s="47"/>
      <c r="AZ8" s="47"/>
      <c r="BA8" s="47"/>
      <c r="BB8" s="48">
        <f>データ!$T$6</f>
        <v>9278.42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53.25</v>
      </c>
      <c r="J10" s="47"/>
      <c r="K10" s="47"/>
      <c r="L10" s="47"/>
      <c r="M10" s="47"/>
      <c r="N10" s="47"/>
      <c r="O10" s="81"/>
      <c r="P10" s="48">
        <f>データ!$P$6</f>
        <v>100</v>
      </c>
      <c r="Q10" s="48"/>
      <c r="R10" s="48"/>
      <c r="S10" s="48"/>
      <c r="T10" s="48"/>
      <c r="U10" s="48"/>
      <c r="V10" s="48"/>
      <c r="W10" s="45">
        <f>データ!$Q$6</f>
        <v>2600</v>
      </c>
      <c r="X10" s="45"/>
      <c r="Y10" s="45"/>
      <c r="Z10" s="45"/>
      <c r="AA10" s="45"/>
      <c r="AB10" s="45"/>
      <c r="AC10" s="45"/>
      <c r="AD10" s="2"/>
      <c r="AE10" s="2"/>
      <c r="AF10" s="2"/>
      <c r="AG10" s="2"/>
      <c r="AH10" s="2"/>
      <c r="AI10" s="2"/>
      <c r="AJ10" s="2"/>
      <c r="AK10" s="2"/>
      <c r="AL10" s="45">
        <f>データ!$U$6</f>
        <v>228517</v>
      </c>
      <c r="AM10" s="45"/>
      <c r="AN10" s="45"/>
      <c r="AO10" s="45"/>
      <c r="AP10" s="45"/>
      <c r="AQ10" s="45"/>
      <c r="AR10" s="45"/>
      <c r="AS10" s="45"/>
      <c r="AT10" s="46">
        <f>データ!$V$6</f>
        <v>24.7</v>
      </c>
      <c r="AU10" s="47"/>
      <c r="AV10" s="47"/>
      <c r="AW10" s="47"/>
      <c r="AX10" s="47"/>
      <c r="AY10" s="47"/>
      <c r="AZ10" s="47"/>
      <c r="BA10" s="47"/>
      <c r="BB10" s="48">
        <f>データ!$W$6</f>
        <v>9251.7000000000007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6glIDBxkjmOqAnFFm3X21yFZHXY/JmRPxg+WqpglRl9uYH7xYGB3oYohykMgosXmQLzxXZvLgg2ypOT+bDpkg==" saltValue="PuLUY2Hav31dgclYI6yNv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272159</v>
      </c>
      <c r="D6" s="20">
        <f t="shared" si="3"/>
        <v>46</v>
      </c>
      <c r="E6" s="20">
        <f t="shared" si="3"/>
        <v>1</v>
      </c>
      <c r="F6" s="20">
        <f t="shared" si="3"/>
        <v>0</v>
      </c>
      <c r="G6" s="20">
        <f t="shared" si="3"/>
        <v>1</v>
      </c>
      <c r="H6" s="20" t="str">
        <f t="shared" si="3"/>
        <v>大阪府　寝屋川市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53.25</v>
      </c>
      <c r="P6" s="21">
        <f t="shared" si="3"/>
        <v>100</v>
      </c>
      <c r="Q6" s="21">
        <f t="shared" si="3"/>
        <v>2600</v>
      </c>
      <c r="R6" s="21">
        <f t="shared" si="3"/>
        <v>229177</v>
      </c>
      <c r="S6" s="21">
        <f t="shared" si="3"/>
        <v>24.7</v>
      </c>
      <c r="T6" s="21">
        <f t="shared" si="3"/>
        <v>9278.42</v>
      </c>
      <c r="U6" s="21">
        <f t="shared" si="3"/>
        <v>228517</v>
      </c>
      <c r="V6" s="21">
        <f t="shared" si="3"/>
        <v>24.7</v>
      </c>
      <c r="W6" s="21">
        <f t="shared" si="3"/>
        <v>9251.7000000000007</v>
      </c>
      <c r="X6" s="22">
        <f>IF(X7="",NA(),X7)</f>
        <v>105.42</v>
      </c>
      <c r="Y6" s="22">
        <f t="shared" ref="Y6:AG6" si="4">IF(Y7="",NA(),Y7)</f>
        <v>108.54</v>
      </c>
      <c r="Z6" s="22">
        <f t="shared" si="4"/>
        <v>105.76</v>
      </c>
      <c r="AA6" s="22">
        <f t="shared" si="4"/>
        <v>112.82</v>
      </c>
      <c r="AB6" s="22">
        <f t="shared" si="4"/>
        <v>112.68</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583.21</v>
      </c>
      <c r="AU6" s="22">
        <f t="shared" ref="AU6:BC6" si="6">IF(AU7="",NA(),AU7)</f>
        <v>613.14</v>
      </c>
      <c r="AV6" s="22">
        <f t="shared" si="6"/>
        <v>470.83</v>
      </c>
      <c r="AW6" s="22">
        <f t="shared" si="6"/>
        <v>577.70000000000005</v>
      </c>
      <c r="AX6" s="22">
        <f t="shared" si="6"/>
        <v>541.39</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271.41000000000003</v>
      </c>
      <c r="BF6" s="22">
        <f t="shared" ref="BF6:BN6" si="7">IF(BF7="",NA(),BF7)</f>
        <v>275.18</v>
      </c>
      <c r="BG6" s="22">
        <f t="shared" si="7"/>
        <v>278.20999999999998</v>
      </c>
      <c r="BH6" s="22">
        <f t="shared" si="7"/>
        <v>315.42</v>
      </c>
      <c r="BI6" s="22">
        <f t="shared" si="7"/>
        <v>279.5</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99.66</v>
      </c>
      <c r="BQ6" s="22">
        <f t="shared" ref="BQ6:BY6" si="8">IF(BQ7="",NA(),BQ7)</f>
        <v>102.22</v>
      </c>
      <c r="BR6" s="22">
        <f t="shared" si="8"/>
        <v>99.88</v>
      </c>
      <c r="BS6" s="22">
        <f t="shared" si="8"/>
        <v>92.38</v>
      </c>
      <c r="BT6" s="22">
        <f t="shared" si="8"/>
        <v>105.04</v>
      </c>
      <c r="BU6" s="22">
        <f t="shared" si="8"/>
        <v>106.02</v>
      </c>
      <c r="BV6" s="22">
        <f t="shared" si="8"/>
        <v>104.84</v>
      </c>
      <c r="BW6" s="22">
        <f t="shared" si="8"/>
        <v>106.11</v>
      </c>
      <c r="BX6" s="22">
        <f t="shared" si="8"/>
        <v>103.75</v>
      </c>
      <c r="BY6" s="22">
        <f t="shared" si="8"/>
        <v>105.3</v>
      </c>
      <c r="BZ6" s="21" t="str">
        <f>IF(BZ7="","",IF(BZ7="-","【-】","【"&amp;SUBSTITUTE(TEXT(BZ7,"#,##0.00"),"-","△")&amp;"】"))</f>
        <v>【102.35】</v>
      </c>
      <c r="CA6" s="22">
        <f>IF(CA7="",NA(),CA7)</f>
        <v>153.03</v>
      </c>
      <c r="CB6" s="22">
        <f t="shared" ref="CB6:CJ6" si="9">IF(CB7="",NA(),CB7)</f>
        <v>148.5</v>
      </c>
      <c r="CC6" s="22">
        <f t="shared" si="9"/>
        <v>151.88999999999999</v>
      </c>
      <c r="CD6" s="22">
        <f t="shared" si="9"/>
        <v>141.72999999999999</v>
      </c>
      <c r="CE6" s="22">
        <f t="shared" si="9"/>
        <v>142.86000000000001</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51.32</v>
      </c>
      <c r="CM6" s="22">
        <f t="shared" ref="CM6:CU6" si="10">IF(CM7="",NA(),CM7)</f>
        <v>50.79</v>
      </c>
      <c r="CN6" s="22">
        <f t="shared" si="10"/>
        <v>50.66</v>
      </c>
      <c r="CO6" s="22">
        <f t="shared" si="10"/>
        <v>51.82</v>
      </c>
      <c r="CP6" s="22">
        <f t="shared" si="10"/>
        <v>50.31</v>
      </c>
      <c r="CQ6" s="22">
        <f t="shared" si="10"/>
        <v>62.88</v>
      </c>
      <c r="CR6" s="22">
        <f t="shared" si="10"/>
        <v>62.32</v>
      </c>
      <c r="CS6" s="22">
        <f t="shared" si="10"/>
        <v>61.71</v>
      </c>
      <c r="CT6" s="22">
        <f t="shared" si="10"/>
        <v>63.12</v>
      </c>
      <c r="CU6" s="22">
        <f t="shared" si="10"/>
        <v>62.57</v>
      </c>
      <c r="CV6" s="21" t="str">
        <f>IF(CV7="","",IF(CV7="-","【-】","【"&amp;SUBSTITUTE(TEXT(CV7,"#,##0.00"),"-","△")&amp;"】"))</f>
        <v>【60.29】</v>
      </c>
      <c r="CW6" s="22">
        <f>IF(CW7="",NA(),CW7)</f>
        <v>97.98</v>
      </c>
      <c r="CX6" s="22">
        <f t="shared" ref="CX6:DF6" si="11">IF(CX7="",NA(),CX7)</f>
        <v>97.82</v>
      </c>
      <c r="CY6" s="22">
        <f t="shared" si="11"/>
        <v>96.8</v>
      </c>
      <c r="CZ6" s="22">
        <f t="shared" si="11"/>
        <v>95.93</v>
      </c>
      <c r="DA6" s="22">
        <f t="shared" si="11"/>
        <v>97.6</v>
      </c>
      <c r="DB6" s="22">
        <f t="shared" si="11"/>
        <v>90.13</v>
      </c>
      <c r="DC6" s="22">
        <f t="shared" si="11"/>
        <v>90.19</v>
      </c>
      <c r="DD6" s="22">
        <f t="shared" si="11"/>
        <v>90.03</v>
      </c>
      <c r="DE6" s="22">
        <f t="shared" si="11"/>
        <v>90.09</v>
      </c>
      <c r="DF6" s="22">
        <f t="shared" si="11"/>
        <v>90.21</v>
      </c>
      <c r="DG6" s="21" t="str">
        <f>IF(DG7="","",IF(DG7="-","【-】","【"&amp;SUBSTITUTE(TEXT(DG7,"#,##0.00"),"-","△")&amp;"】"))</f>
        <v>【90.12】</v>
      </c>
      <c r="DH6" s="22">
        <f>IF(DH7="",NA(),DH7)</f>
        <v>58.92</v>
      </c>
      <c r="DI6" s="22">
        <f t="shared" ref="DI6:DQ6" si="12">IF(DI7="",NA(),DI7)</f>
        <v>58.26</v>
      </c>
      <c r="DJ6" s="22">
        <f t="shared" si="12"/>
        <v>58.44</v>
      </c>
      <c r="DK6" s="22">
        <f t="shared" si="12"/>
        <v>58.78</v>
      </c>
      <c r="DL6" s="22">
        <f t="shared" si="12"/>
        <v>58.78</v>
      </c>
      <c r="DM6" s="22">
        <f t="shared" si="12"/>
        <v>48.01</v>
      </c>
      <c r="DN6" s="22">
        <f t="shared" si="12"/>
        <v>48.86</v>
      </c>
      <c r="DO6" s="22">
        <f t="shared" si="12"/>
        <v>49.6</v>
      </c>
      <c r="DP6" s="22">
        <f t="shared" si="12"/>
        <v>50.31</v>
      </c>
      <c r="DQ6" s="22">
        <f t="shared" si="12"/>
        <v>50.74</v>
      </c>
      <c r="DR6" s="21" t="str">
        <f>IF(DR7="","",IF(DR7="-","【-】","【"&amp;SUBSTITUTE(TEXT(DR7,"#,##0.00"),"-","△")&amp;"】"))</f>
        <v>【50.88】</v>
      </c>
      <c r="DS6" s="22">
        <f>IF(DS7="",NA(),DS7)</f>
        <v>20.78</v>
      </c>
      <c r="DT6" s="22">
        <f t="shared" ref="DT6:EB6" si="13">IF(DT7="",NA(),DT7)</f>
        <v>21.64</v>
      </c>
      <c r="DU6" s="22">
        <f t="shared" si="13"/>
        <v>22.06</v>
      </c>
      <c r="DV6" s="22">
        <f t="shared" si="13"/>
        <v>23.31</v>
      </c>
      <c r="DW6" s="22">
        <f t="shared" si="13"/>
        <v>23.57</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0.57999999999999996</v>
      </c>
      <c r="EE6" s="22">
        <f t="shared" ref="EE6:EM6" si="14">IF(EE7="",NA(),EE7)</f>
        <v>0.39</v>
      </c>
      <c r="EF6" s="22">
        <f t="shared" si="14"/>
        <v>0.89</v>
      </c>
      <c r="EG6" s="22">
        <f t="shared" si="14"/>
        <v>0.74</v>
      </c>
      <c r="EH6" s="22">
        <f t="shared" si="14"/>
        <v>0.7</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272159</v>
      </c>
      <c r="D7" s="24">
        <v>46</v>
      </c>
      <c r="E7" s="24">
        <v>1</v>
      </c>
      <c r="F7" s="24">
        <v>0</v>
      </c>
      <c r="G7" s="24">
        <v>1</v>
      </c>
      <c r="H7" s="24" t="s">
        <v>93</v>
      </c>
      <c r="I7" s="24" t="s">
        <v>94</v>
      </c>
      <c r="J7" s="24" t="s">
        <v>95</v>
      </c>
      <c r="K7" s="24" t="s">
        <v>96</v>
      </c>
      <c r="L7" s="24" t="s">
        <v>97</v>
      </c>
      <c r="M7" s="24" t="s">
        <v>98</v>
      </c>
      <c r="N7" s="25" t="s">
        <v>99</v>
      </c>
      <c r="O7" s="25">
        <v>53.25</v>
      </c>
      <c r="P7" s="25">
        <v>100</v>
      </c>
      <c r="Q7" s="25">
        <v>2600</v>
      </c>
      <c r="R7" s="25">
        <v>229177</v>
      </c>
      <c r="S7" s="25">
        <v>24.7</v>
      </c>
      <c r="T7" s="25">
        <v>9278.42</v>
      </c>
      <c r="U7" s="25">
        <v>228517</v>
      </c>
      <c r="V7" s="25">
        <v>24.7</v>
      </c>
      <c r="W7" s="25">
        <v>9251.7000000000007</v>
      </c>
      <c r="X7" s="25">
        <v>105.42</v>
      </c>
      <c r="Y7" s="25">
        <v>108.54</v>
      </c>
      <c r="Z7" s="25">
        <v>105.76</v>
      </c>
      <c r="AA7" s="25">
        <v>112.82</v>
      </c>
      <c r="AB7" s="25">
        <v>112.68</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583.21</v>
      </c>
      <c r="AU7" s="25">
        <v>613.14</v>
      </c>
      <c r="AV7" s="25">
        <v>470.83</v>
      </c>
      <c r="AW7" s="25">
        <v>577.70000000000005</v>
      </c>
      <c r="AX7" s="25">
        <v>541.39</v>
      </c>
      <c r="AY7" s="25">
        <v>307.83</v>
      </c>
      <c r="AZ7" s="25">
        <v>318.89</v>
      </c>
      <c r="BA7" s="25">
        <v>309.10000000000002</v>
      </c>
      <c r="BB7" s="25">
        <v>306.08</v>
      </c>
      <c r="BC7" s="25">
        <v>306.14999999999998</v>
      </c>
      <c r="BD7" s="25">
        <v>261.51</v>
      </c>
      <c r="BE7" s="25">
        <v>271.41000000000003</v>
      </c>
      <c r="BF7" s="25">
        <v>275.18</v>
      </c>
      <c r="BG7" s="25">
        <v>278.20999999999998</v>
      </c>
      <c r="BH7" s="25">
        <v>315.42</v>
      </c>
      <c r="BI7" s="25">
        <v>279.5</v>
      </c>
      <c r="BJ7" s="25">
        <v>295.44</v>
      </c>
      <c r="BK7" s="25">
        <v>290.07</v>
      </c>
      <c r="BL7" s="25">
        <v>290.42</v>
      </c>
      <c r="BM7" s="25">
        <v>294.66000000000003</v>
      </c>
      <c r="BN7" s="25">
        <v>285.27</v>
      </c>
      <c r="BO7" s="25">
        <v>265.16000000000003</v>
      </c>
      <c r="BP7" s="25">
        <v>99.66</v>
      </c>
      <c r="BQ7" s="25">
        <v>102.22</v>
      </c>
      <c r="BR7" s="25">
        <v>99.88</v>
      </c>
      <c r="BS7" s="25">
        <v>92.38</v>
      </c>
      <c r="BT7" s="25">
        <v>105.04</v>
      </c>
      <c r="BU7" s="25">
        <v>106.02</v>
      </c>
      <c r="BV7" s="25">
        <v>104.84</v>
      </c>
      <c r="BW7" s="25">
        <v>106.11</v>
      </c>
      <c r="BX7" s="25">
        <v>103.75</v>
      </c>
      <c r="BY7" s="25">
        <v>105.3</v>
      </c>
      <c r="BZ7" s="25">
        <v>102.35</v>
      </c>
      <c r="CA7" s="25">
        <v>153.03</v>
      </c>
      <c r="CB7" s="25">
        <v>148.5</v>
      </c>
      <c r="CC7" s="25">
        <v>151.88999999999999</v>
      </c>
      <c r="CD7" s="25">
        <v>141.72999999999999</v>
      </c>
      <c r="CE7" s="25">
        <v>142.86000000000001</v>
      </c>
      <c r="CF7" s="25">
        <v>158.6</v>
      </c>
      <c r="CG7" s="25">
        <v>161.82</v>
      </c>
      <c r="CH7" s="25">
        <v>161.03</v>
      </c>
      <c r="CI7" s="25">
        <v>159.93</v>
      </c>
      <c r="CJ7" s="25">
        <v>162.77000000000001</v>
      </c>
      <c r="CK7" s="25">
        <v>167.74</v>
      </c>
      <c r="CL7" s="25">
        <v>51.32</v>
      </c>
      <c r="CM7" s="25">
        <v>50.79</v>
      </c>
      <c r="CN7" s="25">
        <v>50.66</v>
      </c>
      <c r="CO7" s="25">
        <v>51.82</v>
      </c>
      <c r="CP7" s="25">
        <v>50.31</v>
      </c>
      <c r="CQ7" s="25">
        <v>62.88</v>
      </c>
      <c r="CR7" s="25">
        <v>62.32</v>
      </c>
      <c r="CS7" s="25">
        <v>61.71</v>
      </c>
      <c r="CT7" s="25">
        <v>63.12</v>
      </c>
      <c r="CU7" s="25">
        <v>62.57</v>
      </c>
      <c r="CV7" s="25">
        <v>60.29</v>
      </c>
      <c r="CW7" s="25">
        <v>97.98</v>
      </c>
      <c r="CX7" s="25">
        <v>97.82</v>
      </c>
      <c r="CY7" s="25">
        <v>96.8</v>
      </c>
      <c r="CZ7" s="25">
        <v>95.93</v>
      </c>
      <c r="DA7" s="25">
        <v>97.6</v>
      </c>
      <c r="DB7" s="25">
        <v>90.13</v>
      </c>
      <c r="DC7" s="25">
        <v>90.19</v>
      </c>
      <c r="DD7" s="25">
        <v>90.03</v>
      </c>
      <c r="DE7" s="25">
        <v>90.09</v>
      </c>
      <c r="DF7" s="25">
        <v>90.21</v>
      </c>
      <c r="DG7" s="25">
        <v>90.12</v>
      </c>
      <c r="DH7" s="25">
        <v>58.92</v>
      </c>
      <c r="DI7" s="25">
        <v>58.26</v>
      </c>
      <c r="DJ7" s="25">
        <v>58.44</v>
      </c>
      <c r="DK7" s="25">
        <v>58.78</v>
      </c>
      <c r="DL7" s="25">
        <v>58.78</v>
      </c>
      <c r="DM7" s="25">
        <v>48.01</v>
      </c>
      <c r="DN7" s="25">
        <v>48.86</v>
      </c>
      <c r="DO7" s="25">
        <v>49.6</v>
      </c>
      <c r="DP7" s="25">
        <v>50.31</v>
      </c>
      <c r="DQ7" s="25">
        <v>50.74</v>
      </c>
      <c r="DR7" s="25">
        <v>50.88</v>
      </c>
      <c r="DS7" s="25">
        <v>20.78</v>
      </c>
      <c r="DT7" s="25">
        <v>21.64</v>
      </c>
      <c r="DU7" s="25">
        <v>22.06</v>
      </c>
      <c r="DV7" s="25">
        <v>23.31</v>
      </c>
      <c r="DW7" s="25">
        <v>23.57</v>
      </c>
      <c r="DX7" s="25">
        <v>16.600000000000001</v>
      </c>
      <c r="DY7" s="25">
        <v>18.510000000000002</v>
      </c>
      <c r="DZ7" s="25">
        <v>20.49</v>
      </c>
      <c r="EA7" s="25">
        <v>21.34</v>
      </c>
      <c r="EB7" s="25">
        <v>23.27</v>
      </c>
      <c r="EC7" s="25">
        <v>22.3</v>
      </c>
      <c r="ED7" s="25">
        <v>0.57999999999999996</v>
      </c>
      <c r="EE7" s="25">
        <v>0.39</v>
      </c>
      <c r="EF7" s="25">
        <v>0.89</v>
      </c>
      <c r="EG7" s="25">
        <v>0.74</v>
      </c>
      <c r="EH7" s="25">
        <v>0.7</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2022-12-01T01:01:33Z</dcterms:created>
  <dcterms:modified xsi:type="dcterms:W3CDTF">2023-02-28T00:12:30Z</dcterms:modified>
  <cp:category/>
</cp:coreProperties>
</file>