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0000sv0ns101\d11757$\doc\財政\04公営企業\01.決算統計\R4年度（R3決算）\20.経営比較分析表\07.アップロード\02.アップロードデータ（分析表）\"/>
    </mc:Choice>
  </mc:AlternateContent>
  <workbookProtection workbookAlgorithmName="SHA-512" workbookHashValue="8ifwHhriEKB/YLDpWq4D00c+FMARaDxUczv+pU89LoSbxb59j2J2YA7H2d8pM0FM7fy6Yk8z2p3fH1a48dumCg==" workbookSaltValue="mox1PGhncuraShzq0fWVQQ==" workbookSpinCount="100000" lockStructure="1"/>
  <bookViews>
    <workbookView xWindow="0" yWindow="0" windowWidth="20490" windowHeight="753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AD8" i="4"/>
  <c r="W8" i="4"/>
  <c r="P8" i="4"/>
  <c r="I8" i="4"/>
  <c r="B8" i="4"/>
  <c r="B6" i="4"/>
</calcChain>
</file>

<file path=xl/sharedStrings.xml><?xml version="1.0" encoding="utf-8"?>
<sst xmlns="http://schemas.openxmlformats.org/spreadsheetml/2006/main" count="228" uniqueCount="112">
  <si>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</si>
  <si>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</si>
  <si>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</si>
  <si>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</si>
  <si>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</si>
  <si>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</si>
  <si>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</si>
  <si>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</si>
  <si>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</si>
  <si>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</si>
  <si>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</si>
  <si>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</si>
  <si>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</si>
  <si>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</si>
  <si>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</si>
  <si>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</si>
  <si>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</si>
  <si>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</si>
  <si>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</si>
  <si>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</si>
  <si>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</si>
  <si>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</si>
  <si>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</si>
  <si>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</si>
  <si>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</si>
  <si>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</si>
  <si>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</si>
  <si>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</si>
  <si>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</si>
  <si>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</si>
  <si>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</si>
  <si>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</si>
  <si>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</si>
  <si>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</si>
  <si>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</si>
  <si>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</si>
  <si>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</si>
  <si>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</si>
  <si>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</si>
  <si>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</si>
  <si>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</si>
  <si>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</si>
  <si>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</si>
  <si>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</si>
  <si>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</si>
  <si>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</si>
  <si>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</si>
  <si>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</si>
  <si>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</si>
  <si>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</si>
  <si>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</si>
  <si>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</si>
  <si>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</si>
  <si>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</si>
  <si>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</si>
  <si>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</si>
  <si>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</si>
  <si>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</si>
  <si>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</si>
  <si>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</si>
  <si>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</si>
  <si>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</si>
  <si>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</si>
  <si>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</si>
  <si>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</si>
  <si>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</si>
  <si>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</si>
  <si>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</si>
  <si>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</si>
  <si>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</si>
  <si>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</si>
  <si>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</si>
  <si>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</si>
  <si>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</si>
  <si>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</si>
  <si>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</si>
  <si>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</si>
  <si>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</si>
  <si>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</si>
  <si>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</si>
  <si>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</si>
  <si>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</si>
  <si>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</si>
  <si>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</si>
  <si>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</si>
  <si>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</si>
  <si>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</si>
  <si>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</si>
  <si>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</si>
  <si>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</si>
  <si>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</si>
  <si>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</si>
  <si>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大阪府　富田林市</t>
  </si>
  <si>
    <t>法適用</t>
  </si>
  <si>
    <t>水道事業</t>
  </si>
  <si>
    <t>末端給水事業</t>
  </si>
  <si>
    <t>A3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</si>
  <si>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</si>
  <si>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</si>
  <si>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</si>
  <si>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</si>
  <si>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</si>
  <si>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</si>
  <si>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</si>
  <si>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</si>
  <si>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</si>
  <si>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</si>
  <si>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</si>
  <si>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</si>
  <si>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管路の老朽化に加え、配水池の更新時期も迎えており、更新費用が増大していくことが予想される。資金残高と配水池の更新にかかる費用に注視しながら、管路の更新を行っていく必要がある。令和3年度では水道ビジョンの改定を行った。事業を着実に進めていくためには、資金の確保と経費の抑制が課題となってくる。甲田浄水場浄水機能の廃止による後年度に負担すべきであった修繕費及び更新費用の抑制、マイクロ水力発電事業による新たな収益の確保、他市と漏水調査業務の共同発注を行うことでの経費の抑制などを行ってきた。令和3年度では水道料金の15％の増額改定を行った。今後は遊休地売却による財源確保や企業団との統合による広域化も検討しながら、減少する水需要にあわせて施設の統廃合を進めることにより、安心・安全な水の供給を継続していくために経営の改善を行っていく必要がある。</t>
    <rPh sb="8" eb="9">
      <t>クワ</t>
    </rPh>
    <rPh sb="11" eb="14">
      <t>ハイスイチ</t>
    </rPh>
    <rPh sb="15" eb="17">
      <t>コウシン</t>
    </rPh>
    <rPh sb="17" eb="19">
      <t>ジキ</t>
    </rPh>
    <rPh sb="20" eb="21">
      <t>ムカ</t>
    </rPh>
    <rPh sb="26" eb="28">
      <t>コウシン</t>
    </rPh>
    <rPh sb="28" eb="30">
      <t>ヒヨウ</t>
    </rPh>
    <rPh sb="31" eb="33">
      <t>ゾウダイ</t>
    </rPh>
    <rPh sb="40" eb="42">
      <t>ヨソウ</t>
    </rPh>
    <rPh sb="46" eb="48">
      <t>シキン</t>
    </rPh>
    <rPh sb="48" eb="50">
      <t>ザンダカ</t>
    </rPh>
    <rPh sb="51" eb="53">
      <t>ハイスイ</t>
    </rPh>
    <rPh sb="53" eb="54">
      <t>イケ</t>
    </rPh>
    <rPh sb="55" eb="57">
      <t>コウシン</t>
    </rPh>
    <rPh sb="61" eb="63">
      <t>ヒヨウ</t>
    </rPh>
    <rPh sb="64" eb="66">
      <t>チュウシ</t>
    </rPh>
    <rPh sb="71" eb="73">
      <t>カンロ</t>
    </rPh>
    <rPh sb="77" eb="78">
      <t>オコナ</t>
    </rPh>
    <rPh sb="82" eb="84">
      <t>ヒツヨウ</t>
    </rPh>
    <rPh sb="88" eb="90">
      <t>レイワ</t>
    </rPh>
    <rPh sb="91" eb="93">
      <t>ネンド</t>
    </rPh>
    <rPh sb="95" eb="97">
      <t>スイドウ</t>
    </rPh>
    <rPh sb="102" eb="104">
      <t>カイテイ</t>
    </rPh>
    <rPh sb="105" eb="106">
      <t>オコナ</t>
    </rPh>
    <rPh sb="109" eb="111">
      <t>ジギョウ</t>
    </rPh>
    <rPh sb="112" eb="114">
      <t>チャクジツ</t>
    </rPh>
    <rPh sb="115" eb="116">
      <t>スス</t>
    </rPh>
    <rPh sb="131" eb="133">
      <t>ケイヒ</t>
    </rPh>
    <rPh sb="134" eb="136">
      <t>ヨクセイ</t>
    </rPh>
    <rPh sb="184" eb="186">
      <t>ヨクセイ</t>
    </rPh>
    <rPh sb="212" eb="214">
      <t>ロウスイ</t>
    </rPh>
    <rPh sb="214" eb="216">
      <t>チョウサ</t>
    </rPh>
    <rPh sb="238" eb="239">
      <t>オコナ</t>
    </rPh>
    <rPh sb="244" eb="246">
      <t>レイワ</t>
    </rPh>
    <rPh sb="247" eb="249">
      <t>ネンド</t>
    </rPh>
    <rPh sb="251" eb="253">
      <t>スイドウ</t>
    </rPh>
    <rPh sb="253" eb="255">
      <t>リョウキン</t>
    </rPh>
    <rPh sb="260" eb="262">
      <t>ゾウガク</t>
    </rPh>
    <rPh sb="262" eb="264">
      <t>カイテイ</t>
    </rPh>
    <rPh sb="265" eb="266">
      <t>オコナ</t>
    </rPh>
    <rPh sb="269" eb="271">
      <t>コンゴ</t>
    </rPh>
    <rPh sb="272" eb="275">
      <t>ユウキュウチ</t>
    </rPh>
    <rPh sb="275" eb="277">
      <t>バイキャク</t>
    </rPh>
    <rPh sb="280" eb="282">
      <t>ザイゲン</t>
    </rPh>
    <rPh sb="282" eb="284">
      <t>カクホ</t>
    </rPh>
    <rPh sb="285" eb="287">
      <t>キギョウ</t>
    </rPh>
    <rPh sb="287" eb="288">
      <t>ダン</t>
    </rPh>
    <rPh sb="290" eb="292">
      <t>トウゴウ</t>
    </rPh>
    <rPh sb="295" eb="298">
      <t>コウイキカ</t>
    </rPh>
    <rPh sb="299" eb="301">
      <t>ケントウ</t>
    </rPh>
    <rPh sb="354" eb="356">
      <t>ケイエイ</t>
    </rPh>
    <rPh sb="357" eb="359">
      <t>カイゼン</t>
    </rPh>
    <rPh sb="365" eb="367">
      <t>ヒツヨウ</t>
    </rPh>
    <phoneticPr fontId="4"/>
  </si>
  <si>
    <t>　収益については、令和3年10月より料金改定を行ったことで、給水収益は増加した。一方、費用については、令和2年度はダム水の送水管破損事故により、企業団からの受水費や燃料費等が増加していたが、令和3年度では、この影響がなかったため、前年度に比べ減少となった。このため、経常収支比率は改善している。
　近年は、積極的に更新工事を行っているため、資金（流動資産）が減少し、流動比率は、減少傾向が続いている。平成29年度の数値が高い要因は、継続費に係る工事の翌年度への繰越等のため、決算時点での一時的な資金残高の増加によるものである。
　企業債残高対給水収益比率は、積極的に管路更新等を行っていることから借入額が償還額を上回っていること、料金改定は行ったものの人口減少が給水収益に減少の影響を及ぼしていること等から上昇傾向が続いている。料金改定を行ったことにより、上昇幅は抑えられたものの、借入額が大きいことから、比率は増加している。
　料金回収率については、料金改定による供給単価の増及び費用の減による給水原価の減少により、前年度に比べ増加している。
　本市では、漏水調査を行うなど、漏水の早期発見に努めており、有収率は、類似団体平均値より高くなっている。</t>
    <rPh sb="9" eb="11">
      <t>レイワ</t>
    </rPh>
    <rPh sb="40" eb="42">
      <t>イッポウ</t>
    </rPh>
    <rPh sb="43" eb="45">
      <t>ヒヨウ</t>
    </rPh>
    <rPh sb="51" eb="53">
      <t>レイワ</t>
    </rPh>
    <rPh sb="54" eb="56">
      <t>ネンド</t>
    </rPh>
    <rPh sb="59" eb="60">
      <t>スイ</t>
    </rPh>
    <rPh sb="61" eb="64">
      <t>ソウスイカン</t>
    </rPh>
    <rPh sb="64" eb="66">
      <t>ハソン</t>
    </rPh>
    <rPh sb="66" eb="68">
      <t>ジコ</t>
    </rPh>
    <rPh sb="78" eb="79">
      <t>ウケ</t>
    </rPh>
    <rPh sb="79" eb="80">
      <t>ミズ</t>
    </rPh>
    <rPh sb="80" eb="81">
      <t>ヒ</t>
    </rPh>
    <rPh sb="82" eb="84">
      <t>ネンリョウ</t>
    </rPh>
    <rPh sb="84" eb="85">
      <t>ヒ</t>
    </rPh>
    <rPh sb="85" eb="86">
      <t>トウ</t>
    </rPh>
    <rPh sb="87" eb="89">
      <t>ゾウカ</t>
    </rPh>
    <rPh sb="95" eb="97">
      <t>レイワ</t>
    </rPh>
    <rPh sb="98" eb="100">
      <t>ネンド</t>
    </rPh>
    <rPh sb="105" eb="107">
      <t>エイキョウ</t>
    </rPh>
    <rPh sb="115" eb="118">
      <t>ゼンネンド</t>
    </rPh>
    <rPh sb="119" eb="120">
      <t>クラ</t>
    </rPh>
    <rPh sb="121" eb="123">
      <t>ゲンショウ</t>
    </rPh>
    <rPh sb="140" eb="142">
      <t>カイゼン</t>
    </rPh>
    <rPh sb="149" eb="151">
      <t>キンネン</t>
    </rPh>
    <rPh sb="207" eb="209">
      <t>スウチ</t>
    </rPh>
    <rPh sb="210" eb="211">
      <t>タカ</t>
    </rPh>
    <rPh sb="212" eb="214">
      <t>ヨウイン</t>
    </rPh>
    <rPh sb="315" eb="317">
      <t>リョウキン</t>
    </rPh>
    <rPh sb="317" eb="319">
      <t>カイテイ</t>
    </rPh>
    <rPh sb="320" eb="321">
      <t>オコナ</t>
    </rPh>
    <rPh sb="326" eb="328">
      <t>ジンコウ</t>
    </rPh>
    <rPh sb="328" eb="330">
      <t>ゲンショウ</t>
    </rPh>
    <rPh sb="331" eb="333">
      <t>キュウスイ</t>
    </rPh>
    <rPh sb="339" eb="341">
      <t>エイキョウ</t>
    </rPh>
    <rPh sb="342" eb="343">
      <t>オヨ</t>
    </rPh>
    <rPh sb="353" eb="355">
      <t>ジョウショウ</t>
    </rPh>
    <rPh sb="355" eb="357">
      <t>ケイコウ</t>
    </rPh>
    <rPh sb="364" eb="366">
      <t>リョウキン</t>
    </rPh>
    <rPh sb="366" eb="368">
      <t>カイテイ</t>
    </rPh>
    <rPh sb="369" eb="370">
      <t>オコナ</t>
    </rPh>
    <rPh sb="378" eb="381">
      <t>ジョウショウハバ</t>
    </rPh>
    <rPh sb="382" eb="383">
      <t>オサ</t>
    </rPh>
    <rPh sb="391" eb="393">
      <t>カリイレ</t>
    </rPh>
    <rPh sb="393" eb="394">
      <t>ガク</t>
    </rPh>
    <rPh sb="395" eb="396">
      <t>オオ</t>
    </rPh>
    <rPh sb="403" eb="405">
      <t>ヒリツ</t>
    </rPh>
    <rPh sb="406" eb="408">
      <t>ゾウカ</t>
    </rPh>
    <rPh sb="415" eb="417">
      <t>リョウキン</t>
    </rPh>
    <rPh sb="417" eb="419">
      <t>カイシュウ</t>
    </rPh>
    <rPh sb="419" eb="420">
      <t>リツ</t>
    </rPh>
    <rPh sb="426" eb="428">
      <t>リョウキン</t>
    </rPh>
    <rPh sb="428" eb="430">
      <t>カイテイ</t>
    </rPh>
    <rPh sb="433" eb="435">
      <t>キョウキュウ</t>
    </rPh>
    <rPh sb="435" eb="437">
      <t>タンカ</t>
    </rPh>
    <rPh sb="439" eb="440">
      <t>オヨ</t>
    </rPh>
    <rPh sb="441" eb="443">
      <t>ヒヨウ</t>
    </rPh>
    <rPh sb="448" eb="450">
      <t>キュウスイ</t>
    </rPh>
    <rPh sb="453" eb="455">
      <t>ゲンショウ</t>
    </rPh>
    <phoneticPr fontId="4"/>
  </si>
  <si>
    <t>　有形固定資産減価償却率は、類似団体平均値よりも高くなっている。令和元年度以降は甲田浄水場浄水部門を廃止したため、平成３０年度以前と比較し有形固定資産減価償却累計額が減少し有形固定資産減価償却率は低下している。また令和3年度については、用途廃止した施設の除却を行ったことも有形固定資産減価償却率の低下に影響した。しかしながら、法定耐用年数に近い資産がまだ多い状況であり、類似団体平均値より高い数値となっている。同様に、管路経年化率についても類似団体平均値と比較すると高く、老朽化した管路が多くなっている。令和3年度は、昭和56年度に布設した金剛東地区の配水管が耐用年数を迎えたことにより、管路経年化率が大きく増加している。このような状況を踏まえ、本市では以前から更新工事に積極的に取り組んでおり、管路更新率は高い数値を維持している。</t>
    <rPh sb="37" eb="39">
      <t>イコウ</t>
    </rPh>
    <rPh sb="57" eb="59">
      <t>ヘイセイ</t>
    </rPh>
    <rPh sb="61" eb="63">
      <t>ネンド</t>
    </rPh>
    <rPh sb="63" eb="65">
      <t>イゼン</t>
    </rPh>
    <rPh sb="66" eb="68">
      <t>ヒカク</t>
    </rPh>
    <rPh sb="107" eb="109">
      <t>レイワ</t>
    </rPh>
    <rPh sb="110" eb="112">
      <t>ネンド</t>
    </rPh>
    <rPh sb="118" eb="120">
      <t>ヨウト</t>
    </rPh>
    <rPh sb="120" eb="122">
      <t>ハイシ</t>
    </rPh>
    <rPh sb="124" eb="126">
      <t>シセツ</t>
    </rPh>
    <rPh sb="127" eb="129">
      <t>ジョキャク</t>
    </rPh>
    <rPh sb="130" eb="131">
      <t>オコナ</t>
    </rPh>
    <rPh sb="148" eb="150">
      <t>テイカ</t>
    </rPh>
    <rPh sb="151" eb="153">
      <t>エイキョウ</t>
    </rPh>
    <rPh sb="194" eb="195">
      <t>タカ</t>
    </rPh>
    <rPh sb="196" eb="198">
      <t>スウチ</t>
    </rPh>
    <rPh sb="252" eb="254">
      <t>レイワ</t>
    </rPh>
    <rPh sb="255" eb="257">
      <t>ネンド</t>
    </rPh>
    <rPh sb="259" eb="261">
      <t>ショウワ</t>
    </rPh>
    <rPh sb="263" eb="265">
      <t>ネンド</t>
    </rPh>
    <rPh sb="266" eb="268">
      <t>フセツ</t>
    </rPh>
    <rPh sb="270" eb="272">
      <t>コンゴウ</t>
    </rPh>
    <rPh sb="272" eb="273">
      <t>ヒガシ</t>
    </rPh>
    <rPh sb="273" eb="275">
      <t>チク</t>
    </rPh>
    <rPh sb="276" eb="279">
      <t>ハイスイカン</t>
    </rPh>
    <rPh sb="280" eb="282">
      <t>タイヨウ</t>
    </rPh>
    <rPh sb="282" eb="284">
      <t>ネンスウ</t>
    </rPh>
    <rPh sb="285" eb="286">
      <t>ムカ</t>
    </rPh>
    <rPh sb="294" eb="296">
      <t>カンロ</t>
    </rPh>
    <rPh sb="296" eb="299">
      <t>ケイネンカ</t>
    </rPh>
    <rPh sb="299" eb="300">
      <t>リツ</t>
    </rPh>
    <rPh sb="301" eb="302">
      <t>オオ</t>
    </rPh>
    <rPh sb="304" eb="306">
      <t>ゾウカ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</si>
</sst>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15" fillId="0" borderId="9"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9" xfId="0" applyFont="1" applyFill="1" applyBorder="1" applyAlignment="1" applyProtection="1">
      <alignment horizontal="left" vertical="top" wrapText="1"/>
      <protection locked="0"/>
    </xf>
    <xf numFmtId="0" fontId="15" fillId="0" borderId="0" xfId="0" applyFont="1" applyFill="1" applyAlignment="1" applyProtection="1">
      <alignment horizontal="left" vertical="top" wrapText="1"/>
      <protection locked="0"/>
    </xf>
    <xf numFmtId="0" fontId="15" fillId="0" borderId="10" xfId="0" applyFont="1" applyFill="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1</c:v>
                </c:pt>
                <c:pt idx="1">
                  <c:v>1.47</c:v>
                </c:pt>
                <c:pt idx="2">
                  <c:v>1.25</c:v>
                </c:pt>
                <c:pt idx="3">
                  <c:v>1.25</c:v>
                </c:pt>
                <c:pt idx="4">
                  <c:v>1.1200000000000001</c:v>
                </c:pt>
              </c:numCache>
            </c:numRef>
          </c:val>
          <c:extLst>
            <c:ext xmlns:c16="http://schemas.microsoft.com/office/drawing/2014/chart" uri="{C3380CC4-5D6E-409C-BE32-E72D297353CC}">
              <c16:uniqueId val="{00000000-63D6-429D-B9DE-66AFD0CFE062}"/>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0.74</c:v>
                </c:pt>
                <c:pt idx="1">
                  <c:v>0.72</c:v>
                </c:pt>
                <c:pt idx="2">
                  <c:v>0.66</c:v>
                </c:pt>
                <c:pt idx="3">
                  <c:v>0.67</c:v>
                </c:pt>
                <c:pt idx="4">
                  <c:v>0.62</c:v>
                </c:pt>
              </c:numCache>
            </c:numRef>
          </c:val>
          <c:smooth val="0"/>
          <c:extLst>
            <c:ext xmlns:c16="http://schemas.microsoft.com/office/drawing/2014/chart" uri="{C3380CC4-5D6E-409C-BE32-E72D297353CC}">
              <c16:uniqueId val="{00000001-63D6-429D-B9DE-66AFD0CFE062}"/>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61.1</c:v>
                </c:pt>
                <c:pt idx="1">
                  <c:v>59.69</c:v>
                </c:pt>
                <c:pt idx="2">
                  <c:v>58.8</c:v>
                </c:pt>
                <c:pt idx="3">
                  <c:v>59.67</c:v>
                </c:pt>
                <c:pt idx="4">
                  <c:v>58.71</c:v>
                </c:pt>
              </c:numCache>
            </c:numRef>
          </c:val>
          <c:extLst>
            <c:ext xmlns:c16="http://schemas.microsoft.com/office/drawing/2014/chart" uri="{C3380CC4-5D6E-409C-BE32-E72D297353CC}">
              <c16:uniqueId val="{00000000-1BF0-480D-9D23-8E811B86E8BB}"/>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62.38</c:v>
                </c:pt>
                <c:pt idx="1">
                  <c:v>62.83</c:v>
                </c:pt>
                <c:pt idx="2">
                  <c:v>62.05</c:v>
                </c:pt>
                <c:pt idx="3">
                  <c:v>63.23</c:v>
                </c:pt>
                <c:pt idx="4">
                  <c:v>62.59</c:v>
                </c:pt>
              </c:numCache>
            </c:numRef>
          </c:val>
          <c:smooth val="0"/>
          <c:extLst>
            <c:ext xmlns:c16="http://schemas.microsoft.com/office/drawing/2014/chart" uri="{C3380CC4-5D6E-409C-BE32-E72D297353CC}">
              <c16:uniqueId val="{00000001-1BF0-480D-9D23-8E811B86E8BB}"/>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95.62</c:v>
                </c:pt>
                <c:pt idx="1">
                  <c:v>96.11</c:v>
                </c:pt>
                <c:pt idx="2">
                  <c:v>96.52</c:v>
                </c:pt>
                <c:pt idx="3">
                  <c:v>96.26</c:v>
                </c:pt>
                <c:pt idx="4">
                  <c:v>95.64</c:v>
                </c:pt>
              </c:numCache>
            </c:numRef>
          </c:val>
          <c:extLst>
            <c:ext xmlns:c16="http://schemas.microsoft.com/office/drawing/2014/chart" uri="{C3380CC4-5D6E-409C-BE32-E72D297353CC}">
              <c16:uniqueId val="{00000000-C4B3-4CA1-81C8-5DE01EB60358}"/>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89.17</c:v>
                </c:pt>
                <c:pt idx="1">
                  <c:v>88.86</c:v>
                </c:pt>
                <c:pt idx="2">
                  <c:v>89.11</c:v>
                </c:pt>
                <c:pt idx="3">
                  <c:v>89.35</c:v>
                </c:pt>
                <c:pt idx="4">
                  <c:v>89.7</c:v>
                </c:pt>
              </c:numCache>
            </c:numRef>
          </c:val>
          <c:smooth val="0"/>
          <c:extLst>
            <c:ext xmlns:c16="http://schemas.microsoft.com/office/drawing/2014/chart" uri="{C3380CC4-5D6E-409C-BE32-E72D297353CC}">
              <c16:uniqueId val="{00000001-C4B3-4CA1-81C8-5DE01EB60358}"/>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111.8</c:v>
                </c:pt>
                <c:pt idx="1">
                  <c:v>115.55</c:v>
                </c:pt>
                <c:pt idx="2">
                  <c:v>107.52</c:v>
                </c:pt>
                <c:pt idx="3">
                  <c:v>103.02</c:v>
                </c:pt>
                <c:pt idx="4">
                  <c:v>107.93</c:v>
                </c:pt>
              </c:numCache>
            </c:numRef>
          </c:val>
          <c:extLst>
            <c:ext xmlns:c16="http://schemas.microsoft.com/office/drawing/2014/chart" uri="{C3380CC4-5D6E-409C-BE32-E72D297353CC}">
              <c16:uniqueId val="{00000000-8E68-45FF-B472-3EB714BDCACB}"/>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113.68</c:v>
                </c:pt>
                <c:pt idx="1">
                  <c:v>113.82</c:v>
                </c:pt>
                <c:pt idx="2">
                  <c:v>112.82</c:v>
                </c:pt>
                <c:pt idx="3">
                  <c:v>111.21</c:v>
                </c:pt>
                <c:pt idx="4">
                  <c:v>111.89</c:v>
                </c:pt>
              </c:numCache>
            </c:numRef>
          </c:val>
          <c:smooth val="0"/>
          <c:extLst>
            <c:ext xmlns:c16="http://schemas.microsoft.com/office/drawing/2014/chart" uri="{C3380CC4-5D6E-409C-BE32-E72D297353CC}">
              <c16:uniqueId val="{00000001-8E68-45FF-B472-3EB714BDCACB}"/>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53.35</c:v>
                </c:pt>
                <c:pt idx="1">
                  <c:v>53.06</c:v>
                </c:pt>
                <c:pt idx="2">
                  <c:v>51.1</c:v>
                </c:pt>
                <c:pt idx="3">
                  <c:v>51.35</c:v>
                </c:pt>
                <c:pt idx="4">
                  <c:v>50.99</c:v>
                </c:pt>
              </c:numCache>
            </c:numRef>
          </c:val>
          <c:extLst>
            <c:ext xmlns:c16="http://schemas.microsoft.com/office/drawing/2014/chart" uri="{C3380CC4-5D6E-409C-BE32-E72D297353CC}">
              <c16:uniqueId val="{00000000-C7F5-4A5A-9943-107FFE32B279}"/>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46.99</c:v>
                </c:pt>
                <c:pt idx="1">
                  <c:v>47.89</c:v>
                </c:pt>
                <c:pt idx="2">
                  <c:v>48.69</c:v>
                </c:pt>
                <c:pt idx="3">
                  <c:v>49.62</c:v>
                </c:pt>
                <c:pt idx="4">
                  <c:v>50.5</c:v>
                </c:pt>
              </c:numCache>
            </c:numRef>
          </c:val>
          <c:smooth val="0"/>
          <c:extLst>
            <c:ext xmlns:c16="http://schemas.microsoft.com/office/drawing/2014/chart" uri="{C3380CC4-5D6E-409C-BE32-E72D297353CC}">
              <c16:uniqueId val="{00000001-C7F5-4A5A-9943-107FFE32B279}"/>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27</c:v>
                </c:pt>
                <c:pt idx="1">
                  <c:v>29.01</c:v>
                </c:pt>
                <c:pt idx="2">
                  <c:v>30.34</c:v>
                </c:pt>
                <c:pt idx="3">
                  <c:v>31.22</c:v>
                </c:pt>
                <c:pt idx="4">
                  <c:v>35.29</c:v>
                </c:pt>
              </c:numCache>
            </c:numRef>
          </c:val>
          <c:extLst>
            <c:ext xmlns:c16="http://schemas.microsoft.com/office/drawing/2014/chart" uri="{C3380CC4-5D6E-409C-BE32-E72D297353CC}">
              <c16:uniqueId val="{00000000-301E-437A-B479-E71722D64648}"/>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15.83</c:v>
                </c:pt>
                <c:pt idx="1">
                  <c:v>16.899999999999999</c:v>
                </c:pt>
                <c:pt idx="2">
                  <c:v>18.260000000000002</c:v>
                </c:pt>
                <c:pt idx="3">
                  <c:v>19.510000000000002</c:v>
                </c:pt>
                <c:pt idx="4">
                  <c:v>21.19</c:v>
                </c:pt>
              </c:numCache>
            </c:numRef>
          </c:val>
          <c:smooth val="0"/>
          <c:extLst>
            <c:ext xmlns:c16="http://schemas.microsoft.com/office/drawing/2014/chart" uri="{C3380CC4-5D6E-409C-BE32-E72D297353CC}">
              <c16:uniqueId val="{00000001-301E-437A-B479-E71722D64648}"/>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F40-4B0C-9E97-A4D52E30D16D}"/>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formatCode="#,##0.00;&quot;△&quot;#,##0.00;&quot;-&quot;">
                  <c:v>0.03</c:v>
                </c:pt>
                <c:pt idx="1">
                  <c:v>0</c:v>
                </c:pt>
                <c:pt idx="2">
                  <c:v>0</c:v>
                </c:pt>
                <c:pt idx="3">
                  <c:v>0</c:v>
                </c:pt>
                <c:pt idx="4" formatCode="#,##0.00;&quot;△&quot;#,##0.00;&quot;-&quot;">
                  <c:v>0.45</c:v>
                </c:pt>
              </c:numCache>
            </c:numRef>
          </c:val>
          <c:smooth val="0"/>
          <c:extLst>
            <c:ext xmlns:c16="http://schemas.microsoft.com/office/drawing/2014/chart" uri="{C3380CC4-5D6E-409C-BE32-E72D297353CC}">
              <c16:uniqueId val="{00000001-CF40-4B0C-9E97-A4D52E30D16D}"/>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501.34</c:v>
                </c:pt>
                <c:pt idx="1">
                  <c:v>359.52</c:v>
                </c:pt>
                <c:pt idx="2">
                  <c:v>319.12</c:v>
                </c:pt>
                <c:pt idx="3">
                  <c:v>279.67</c:v>
                </c:pt>
                <c:pt idx="4">
                  <c:v>251.45</c:v>
                </c:pt>
              </c:numCache>
            </c:numRef>
          </c:val>
          <c:extLst>
            <c:ext xmlns:c16="http://schemas.microsoft.com/office/drawing/2014/chart" uri="{C3380CC4-5D6E-409C-BE32-E72D297353CC}">
              <c16:uniqueId val="{00000000-94FA-43AE-A3CB-9DA5F6684F27}"/>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337.49</c:v>
                </c:pt>
                <c:pt idx="1">
                  <c:v>335.6</c:v>
                </c:pt>
                <c:pt idx="2">
                  <c:v>358.91</c:v>
                </c:pt>
                <c:pt idx="3">
                  <c:v>360.96</c:v>
                </c:pt>
                <c:pt idx="4">
                  <c:v>351.29</c:v>
                </c:pt>
              </c:numCache>
            </c:numRef>
          </c:val>
          <c:smooth val="0"/>
          <c:extLst>
            <c:ext xmlns:c16="http://schemas.microsoft.com/office/drawing/2014/chart" uri="{C3380CC4-5D6E-409C-BE32-E72D297353CC}">
              <c16:uniqueId val="{00000001-94FA-43AE-A3CB-9DA5F6684F27}"/>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177.93</c:v>
                </c:pt>
                <c:pt idx="1">
                  <c:v>197.09</c:v>
                </c:pt>
                <c:pt idx="2">
                  <c:v>207.81</c:v>
                </c:pt>
                <c:pt idx="3">
                  <c:v>220.46</c:v>
                </c:pt>
                <c:pt idx="4">
                  <c:v>223.18</c:v>
                </c:pt>
              </c:numCache>
            </c:numRef>
          </c:val>
          <c:extLst>
            <c:ext xmlns:c16="http://schemas.microsoft.com/office/drawing/2014/chart" uri="{C3380CC4-5D6E-409C-BE32-E72D297353CC}">
              <c16:uniqueId val="{00000000-0F6E-4178-B95F-BA59F4F6257A}"/>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265.92</c:v>
                </c:pt>
                <c:pt idx="1">
                  <c:v>258.26</c:v>
                </c:pt>
                <c:pt idx="2">
                  <c:v>247.27</c:v>
                </c:pt>
                <c:pt idx="3">
                  <c:v>239.18</c:v>
                </c:pt>
                <c:pt idx="4">
                  <c:v>236.29</c:v>
                </c:pt>
              </c:numCache>
            </c:numRef>
          </c:val>
          <c:smooth val="0"/>
          <c:extLst>
            <c:ext xmlns:c16="http://schemas.microsoft.com/office/drawing/2014/chart" uri="{C3380CC4-5D6E-409C-BE32-E72D297353CC}">
              <c16:uniqueId val="{00000001-0F6E-4178-B95F-BA59F4F6257A}"/>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109.43</c:v>
                </c:pt>
                <c:pt idx="1">
                  <c:v>114.39</c:v>
                </c:pt>
                <c:pt idx="2">
                  <c:v>104.31</c:v>
                </c:pt>
                <c:pt idx="3">
                  <c:v>94.26</c:v>
                </c:pt>
                <c:pt idx="4">
                  <c:v>105.18</c:v>
                </c:pt>
              </c:numCache>
            </c:numRef>
          </c:val>
          <c:extLst>
            <c:ext xmlns:c16="http://schemas.microsoft.com/office/drawing/2014/chart" uri="{C3380CC4-5D6E-409C-BE32-E72D297353CC}">
              <c16:uniqueId val="{00000000-CF4E-4F5B-9959-817D5ADC4356}"/>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105.86</c:v>
                </c:pt>
                <c:pt idx="1">
                  <c:v>106.07</c:v>
                </c:pt>
                <c:pt idx="2">
                  <c:v>105.34</c:v>
                </c:pt>
                <c:pt idx="3">
                  <c:v>101.89</c:v>
                </c:pt>
                <c:pt idx="4">
                  <c:v>104.33</c:v>
                </c:pt>
              </c:numCache>
            </c:numRef>
          </c:val>
          <c:smooth val="0"/>
          <c:extLst>
            <c:ext xmlns:c16="http://schemas.microsoft.com/office/drawing/2014/chart" uri="{C3380CC4-5D6E-409C-BE32-E72D297353CC}">
              <c16:uniqueId val="{00000001-CF4E-4F5B-9959-817D5ADC4356}"/>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133.76</c:v>
                </c:pt>
                <c:pt idx="1">
                  <c:v>126.83</c:v>
                </c:pt>
                <c:pt idx="2">
                  <c:v>138.88999999999999</c:v>
                </c:pt>
                <c:pt idx="3">
                  <c:v>146.35</c:v>
                </c:pt>
                <c:pt idx="4">
                  <c:v>142.96</c:v>
                </c:pt>
              </c:numCache>
            </c:numRef>
          </c:val>
          <c:extLst>
            <c:ext xmlns:c16="http://schemas.microsoft.com/office/drawing/2014/chart" uri="{C3380CC4-5D6E-409C-BE32-E72D297353CC}">
              <c16:uniqueId val="{00000000-182E-45DC-8421-8E0EC5958A4B}"/>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158.58000000000001</c:v>
                </c:pt>
                <c:pt idx="1">
                  <c:v>159.22</c:v>
                </c:pt>
                <c:pt idx="2">
                  <c:v>159.6</c:v>
                </c:pt>
                <c:pt idx="3">
                  <c:v>156.32</c:v>
                </c:pt>
                <c:pt idx="4">
                  <c:v>157.4</c:v>
                </c:pt>
              </c:numCache>
            </c:numRef>
          </c:val>
          <c:smooth val="0"/>
          <c:extLst>
            <c:ext xmlns:c16="http://schemas.microsoft.com/office/drawing/2014/chart" uri="{C3380CC4-5D6E-409C-BE32-E72D297353CC}">
              <c16:uniqueId val="{00000001-182E-45DC-8421-8E0EC5958A4B}"/>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大阪府　富田林市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A3</v>
      </c>
      <c r="X8" s="44"/>
      <c r="Y8" s="44"/>
      <c r="Z8" s="44"/>
      <c r="AA8" s="44"/>
      <c r="AB8" s="44"/>
      <c r="AC8" s="44"/>
      <c r="AD8" s="44" t="str">
        <f>データ!$M$6</f>
        <v>非設置</v>
      </c>
      <c r="AE8" s="44"/>
      <c r="AF8" s="44"/>
      <c r="AG8" s="44"/>
      <c r="AH8" s="44"/>
      <c r="AI8" s="44"/>
      <c r="AJ8" s="44"/>
      <c r="AK8" s="2"/>
      <c r="AL8" s="45">
        <f>データ!$R$6</f>
        <v>108989</v>
      </c>
      <c r="AM8" s="45"/>
      <c r="AN8" s="45"/>
      <c r="AO8" s="45"/>
      <c r="AP8" s="45"/>
      <c r="AQ8" s="45"/>
      <c r="AR8" s="45"/>
      <c r="AS8" s="45"/>
      <c r="AT8" s="46">
        <f>データ!$S$6</f>
        <v>39.72</v>
      </c>
      <c r="AU8" s="47"/>
      <c r="AV8" s="47"/>
      <c r="AW8" s="47"/>
      <c r="AX8" s="47"/>
      <c r="AY8" s="47"/>
      <c r="AZ8" s="47"/>
      <c r="BA8" s="47"/>
      <c r="BB8" s="48">
        <f>データ!$T$6</f>
        <v>2743.93</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80.08</v>
      </c>
      <c r="J10" s="47"/>
      <c r="K10" s="47"/>
      <c r="L10" s="47"/>
      <c r="M10" s="47"/>
      <c r="N10" s="47"/>
      <c r="O10" s="81"/>
      <c r="P10" s="48">
        <f>データ!$P$6</f>
        <v>99.99</v>
      </c>
      <c r="Q10" s="48"/>
      <c r="R10" s="48"/>
      <c r="S10" s="48"/>
      <c r="T10" s="48"/>
      <c r="U10" s="48"/>
      <c r="V10" s="48"/>
      <c r="W10" s="45">
        <f>データ!$Q$6</f>
        <v>2816</v>
      </c>
      <c r="X10" s="45"/>
      <c r="Y10" s="45"/>
      <c r="Z10" s="45"/>
      <c r="AA10" s="45"/>
      <c r="AB10" s="45"/>
      <c r="AC10" s="45"/>
      <c r="AD10" s="2"/>
      <c r="AE10" s="2"/>
      <c r="AF10" s="2"/>
      <c r="AG10" s="2"/>
      <c r="AH10" s="2"/>
      <c r="AI10" s="2"/>
      <c r="AJ10" s="2"/>
      <c r="AK10" s="2"/>
      <c r="AL10" s="45">
        <f>データ!$U$6</f>
        <v>108506</v>
      </c>
      <c r="AM10" s="45"/>
      <c r="AN10" s="45"/>
      <c r="AO10" s="45"/>
      <c r="AP10" s="45"/>
      <c r="AQ10" s="45"/>
      <c r="AR10" s="45"/>
      <c r="AS10" s="45"/>
      <c r="AT10" s="46">
        <f>データ!$V$6</f>
        <v>39.72</v>
      </c>
      <c r="AU10" s="47"/>
      <c r="AV10" s="47"/>
      <c r="AW10" s="47"/>
      <c r="AX10" s="47"/>
      <c r="AY10" s="47"/>
      <c r="AZ10" s="47"/>
      <c r="BA10" s="47"/>
      <c r="BB10" s="48">
        <f>データ!$W$6</f>
        <v>2731.77</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2" t="s">
        <v>110</v>
      </c>
      <c r="BM16" s="83"/>
      <c r="BN16" s="83"/>
      <c r="BO16" s="83"/>
      <c r="BP16" s="83"/>
      <c r="BQ16" s="83"/>
      <c r="BR16" s="83"/>
      <c r="BS16" s="83"/>
      <c r="BT16" s="83"/>
      <c r="BU16" s="83"/>
      <c r="BV16" s="83"/>
      <c r="BW16" s="83"/>
      <c r="BX16" s="83"/>
      <c r="BY16" s="83"/>
      <c r="BZ16" s="84"/>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2"/>
      <c r="BM17" s="83"/>
      <c r="BN17" s="83"/>
      <c r="BO17" s="83"/>
      <c r="BP17" s="83"/>
      <c r="BQ17" s="83"/>
      <c r="BR17" s="83"/>
      <c r="BS17" s="83"/>
      <c r="BT17" s="83"/>
      <c r="BU17" s="83"/>
      <c r="BV17" s="83"/>
      <c r="BW17" s="83"/>
      <c r="BX17" s="83"/>
      <c r="BY17" s="83"/>
      <c r="BZ17" s="84"/>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2"/>
      <c r="BM18" s="83"/>
      <c r="BN18" s="83"/>
      <c r="BO18" s="83"/>
      <c r="BP18" s="83"/>
      <c r="BQ18" s="83"/>
      <c r="BR18" s="83"/>
      <c r="BS18" s="83"/>
      <c r="BT18" s="83"/>
      <c r="BU18" s="83"/>
      <c r="BV18" s="83"/>
      <c r="BW18" s="83"/>
      <c r="BX18" s="83"/>
      <c r="BY18" s="83"/>
      <c r="BZ18" s="84"/>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2"/>
      <c r="BM19" s="83"/>
      <c r="BN19" s="83"/>
      <c r="BO19" s="83"/>
      <c r="BP19" s="83"/>
      <c r="BQ19" s="83"/>
      <c r="BR19" s="83"/>
      <c r="BS19" s="83"/>
      <c r="BT19" s="83"/>
      <c r="BU19" s="83"/>
      <c r="BV19" s="83"/>
      <c r="BW19" s="83"/>
      <c r="BX19" s="83"/>
      <c r="BY19" s="83"/>
      <c r="BZ19" s="84"/>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2"/>
      <c r="BM20" s="83"/>
      <c r="BN20" s="83"/>
      <c r="BO20" s="83"/>
      <c r="BP20" s="83"/>
      <c r="BQ20" s="83"/>
      <c r="BR20" s="83"/>
      <c r="BS20" s="83"/>
      <c r="BT20" s="83"/>
      <c r="BU20" s="83"/>
      <c r="BV20" s="83"/>
      <c r="BW20" s="83"/>
      <c r="BX20" s="83"/>
      <c r="BY20" s="83"/>
      <c r="BZ20" s="84"/>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2"/>
      <c r="BM21" s="83"/>
      <c r="BN21" s="83"/>
      <c r="BO21" s="83"/>
      <c r="BP21" s="83"/>
      <c r="BQ21" s="83"/>
      <c r="BR21" s="83"/>
      <c r="BS21" s="83"/>
      <c r="BT21" s="83"/>
      <c r="BU21" s="83"/>
      <c r="BV21" s="83"/>
      <c r="BW21" s="83"/>
      <c r="BX21" s="83"/>
      <c r="BY21" s="83"/>
      <c r="BZ21" s="84"/>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2"/>
      <c r="BM22" s="83"/>
      <c r="BN22" s="83"/>
      <c r="BO22" s="83"/>
      <c r="BP22" s="83"/>
      <c r="BQ22" s="83"/>
      <c r="BR22" s="83"/>
      <c r="BS22" s="83"/>
      <c r="BT22" s="83"/>
      <c r="BU22" s="83"/>
      <c r="BV22" s="83"/>
      <c r="BW22" s="83"/>
      <c r="BX22" s="83"/>
      <c r="BY22" s="83"/>
      <c r="BZ22" s="84"/>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2"/>
      <c r="BM23" s="83"/>
      <c r="BN23" s="83"/>
      <c r="BO23" s="83"/>
      <c r="BP23" s="83"/>
      <c r="BQ23" s="83"/>
      <c r="BR23" s="83"/>
      <c r="BS23" s="83"/>
      <c r="BT23" s="83"/>
      <c r="BU23" s="83"/>
      <c r="BV23" s="83"/>
      <c r="BW23" s="83"/>
      <c r="BX23" s="83"/>
      <c r="BY23" s="83"/>
      <c r="BZ23" s="84"/>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2"/>
      <c r="BM24" s="83"/>
      <c r="BN24" s="83"/>
      <c r="BO24" s="83"/>
      <c r="BP24" s="83"/>
      <c r="BQ24" s="83"/>
      <c r="BR24" s="83"/>
      <c r="BS24" s="83"/>
      <c r="BT24" s="83"/>
      <c r="BU24" s="83"/>
      <c r="BV24" s="83"/>
      <c r="BW24" s="83"/>
      <c r="BX24" s="83"/>
      <c r="BY24" s="83"/>
      <c r="BZ24" s="84"/>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2"/>
      <c r="BM25" s="83"/>
      <c r="BN25" s="83"/>
      <c r="BO25" s="83"/>
      <c r="BP25" s="83"/>
      <c r="BQ25" s="83"/>
      <c r="BR25" s="83"/>
      <c r="BS25" s="83"/>
      <c r="BT25" s="83"/>
      <c r="BU25" s="83"/>
      <c r="BV25" s="83"/>
      <c r="BW25" s="83"/>
      <c r="BX25" s="83"/>
      <c r="BY25" s="83"/>
      <c r="BZ25" s="84"/>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2"/>
      <c r="BM26" s="83"/>
      <c r="BN26" s="83"/>
      <c r="BO26" s="83"/>
      <c r="BP26" s="83"/>
      <c r="BQ26" s="83"/>
      <c r="BR26" s="83"/>
      <c r="BS26" s="83"/>
      <c r="BT26" s="83"/>
      <c r="BU26" s="83"/>
      <c r="BV26" s="83"/>
      <c r="BW26" s="83"/>
      <c r="BX26" s="83"/>
      <c r="BY26" s="83"/>
      <c r="BZ26" s="84"/>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2"/>
      <c r="BM27" s="83"/>
      <c r="BN27" s="83"/>
      <c r="BO27" s="83"/>
      <c r="BP27" s="83"/>
      <c r="BQ27" s="83"/>
      <c r="BR27" s="83"/>
      <c r="BS27" s="83"/>
      <c r="BT27" s="83"/>
      <c r="BU27" s="83"/>
      <c r="BV27" s="83"/>
      <c r="BW27" s="83"/>
      <c r="BX27" s="83"/>
      <c r="BY27" s="83"/>
      <c r="BZ27" s="84"/>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2"/>
      <c r="BM28" s="83"/>
      <c r="BN28" s="83"/>
      <c r="BO28" s="83"/>
      <c r="BP28" s="83"/>
      <c r="BQ28" s="83"/>
      <c r="BR28" s="83"/>
      <c r="BS28" s="83"/>
      <c r="BT28" s="83"/>
      <c r="BU28" s="83"/>
      <c r="BV28" s="83"/>
      <c r="BW28" s="83"/>
      <c r="BX28" s="83"/>
      <c r="BY28" s="83"/>
      <c r="BZ28" s="84"/>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2"/>
      <c r="BM29" s="83"/>
      <c r="BN29" s="83"/>
      <c r="BO29" s="83"/>
      <c r="BP29" s="83"/>
      <c r="BQ29" s="83"/>
      <c r="BR29" s="83"/>
      <c r="BS29" s="83"/>
      <c r="BT29" s="83"/>
      <c r="BU29" s="83"/>
      <c r="BV29" s="83"/>
      <c r="BW29" s="83"/>
      <c r="BX29" s="83"/>
      <c r="BY29" s="83"/>
      <c r="BZ29" s="84"/>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2"/>
      <c r="BM30" s="83"/>
      <c r="BN30" s="83"/>
      <c r="BO30" s="83"/>
      <c r="BP30" s="83"/>
      <c r="BQ30" s="83"/>
      <c r="BR30" s="83"/>
      <c r="BS30" s="83"/>
      <c r="BT30" s="83"/>
      <c r="BU30" s="83"/>
      <c r="BV30" s="83"/>
      <c r="BW30" s="83"/>
      <c r="BX30" s="83"/>
      <c r="BY30" s="83"/>
      <c r="BZ30" s="84"/>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2"/>
      <c r="BM31" s="83"/>
      <c r="BN31" s="83"/>
      <c r="BO31" s="83"/>
      <c r="BP31" s="83"/>
      <c r="BQ31" s="83"/>
      <c r="BR31" s="83"/>
      <c r="BS31" s="83"/>
      <c r="BT31" s="83"/>
      <c r="BU31" s="83"/>
      <c r="BV31" s="83"/>
      <c r="BW31" s="83"/>
      <c r="BX31" s="83"/>
      <c r="BY31" s="83"/>
      <c r="BZ31" s="84"/>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2"/>
      <c r="BM32" s="83"/>
      <c r="BN32" s="83"/>
      <c r="BO32" s="83"/>
      <c r="BP32" s="83"/>
      <c r="BQ32" s="83"/>
      <c r="BR32" s="83"/>
      <c r="BS32" s="83"/>
      <c r="BT32" s="83"/>
      <c r="BU32" s="83"/>
      <c r="BV32" s="83"/>
      <c r="BW32" s="83"/>
      <c r="BX32" s="83"/>
      <c r="BY32" s="83"/>
      <c r="BZ32" s="84"/>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2"/>
      <c r="BM33" s="83"/>
      <c r="BN33" s="83"/>
      <c r="BO33" s="83"/>
      <c r="BP33" s="83"/>
      <c r="BQ33" s="83"/>
      <c r="BR33" s="83"/>
      <c r="BS33" s="83"/>
      <c r="BT33" s="83"/>
      <c r="BU33" s="83"/>
      <c r="BV33" s="83"/>
      <c r="BW33" s="83"/>
      <c r="BX33" s="83"/>
      <c r="BY33" s="83"/>
      <c r="BZ33" s="84"/>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2"/>
      <c r="BM34" s="83"/>
      <c r="BN34" s="83"/>
      <c r="BO34" s="83"/>
      <c r="BP34" s="83"/>
      <c r="BQ34" s="83"/>
      <c r="BR34" s="83"/>
      <c r="BS34" s="83"/>
      <c r="BT34" s="83"/>
      <c r="BU34" s="83"/>
      <c r="BV34" s="83"/>
      <c r="BW34" s="83"/>
      <c r="BX34" s="83"/>
      <c r="BY34" s="83"/>
      <c r="BZ34" s="84"/>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2"/>
      <c r="BM35" s="83"/>
      <c r="BN35" s="83"/>
      <c r="BO35" s="83"/>
      <c r="BP35" s="83"/>
      <c r="BQ35" s="83"/>
      <c r="BR35" s="83"/>
      <c r="BS35" s="83"/>
      <c r="BT35" s="83"/>
      <c r="BU35" s="83"/>
      <c r="BV35" s="83"/>
      <c r="BW35" s="83"/>
      <c r="BX35" s="83"/>
      <c r="BY35" s="83"/>
      <c r="BZ35" s="84"/>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2"/>
      <c r="BM36" s="83"/>
      <c r="BN36" s="83"/>
      <c r="BO36" s="83"/>
      <c r="BP36" s="83"/>
      <c r="BQ36" s="83"/>
      <c r="BR36" s="83"/>
      <c r="BS36" s="83"/>
      <c r="BT36" s="83"/>
      <c r="BU36" s="83"/>
      <c r="BV36" s="83"/>
      <c r="BW36" s="83"/>
      <c r="BX36" s="83"/>
      <c r="BY36" s="83"/>
      <c r="BZ36" s="84"/>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2"/>
      <c r="BM37" s="83"/>
      <c r="BN37" s="83"/>
      <c r="BO37" s="83"/>
      <c r="BP37" s="83"/>
      <c r="BQ37" s="83"/>
      <c r="BR37" s="83"/>
      <c r="BS37" s="83"/>
      <c r="BT37" s="83"/>
      <c r="BU37" s="83"/>
      <c r="BV37" s="83"/>
      <c r="BW37" s="83"/>
      <c r="BX37" s="83"/>
      <c r="BY37" s="83"/>
      <c r="BZ37" s="84"/>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2"/>
      <c r="BM38" s="83"/>
      <c r="BN38" s="83"/>
      <c r="BO38" s="83"/>
      <c r="BP38" s="83"/>
      <c r="BQ38" s="83"/>
      <c r="BR38" s="83"/>
      <c r="BS38" s="83"/>
      <c r="BT38" s="83"/>
      <c r="BU38" s="83"/>
      <c r="BV38" s="83"/>
      <c r="BW38" s="83"/>
      <c r="BX38" s="83"/>
      <c r="BY38" s="83"/>
      <c r="BZ38" s="84"/>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2"/>
      <c r="BM39" s="83"/>
      <c r="BN39" s="83"/>
      <c r="BO39" s="83"/>
      <c r="BP39" s="83"/>
      <c r="BQ39" s="83"/>
      <c r="BR39" s="83"/>
      <c r="BS39" s="83"/>
      <c r="BT39" s="83"/>
      <c r="BU39" s="83"/>
      <c r="BV39" s="83"/>
      <c r="BW39" s="83"/>
      <c r="BX39" s="83"/>
      <c r="BY39" s="83"/>
      <c r="BZ39" s="84"/>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2"/>
      <c r="BM40" s="83"/>
      <c r="BN40" s="83"/>
      <c r="BO40" s="83"/>
      <c r="BP40" s="83"/>
      <c r="BQ40" s="83"/>
      <c r="BR40" s="83"/>
      <c r="BS40" s="83"/>
      <c r="BT40" s="83"/>
      <c r="BU40" s="83"/>
      <c r="BV40" s="83"/>
      <c r="BW40" s="83"/>
      <c r="BX40" s="83"/>
      <c r="BY40" s="83"/>
      <c r="BZ40" s="84"/>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2"/>
      <c r="BM41" s="83"/>
      <c r="BN41" s="83"/>
      <c r="BO41" s="83"/>
      <c r="BP41" s="83"/>
      <c r="BQ41" s="83"/>
      <c r="BR41" s="83"/>
      <c r="BS41" s="83"/>
      <c r="BT41" s="83"/>
      <c r="BU41" s="83"/>
      <c r="BV41" s="83"/>
      <c r="BW41" s="83"/>
      <c r="BX41" s="83"/>
      <c r="BY41" s="83"/>
      <c r="BZ41" s="84"/>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2"/>
      <c r="BM42" s="83"/>
      <c r="BN42" s="83"/>
      <c r="BO42" s="83"/>
      <c r="BP42" s="83"/>
      <c r="BQ42" s="83"/>
      <c r="BR42" s="83"/>
      <c r="BS42" s="83"/>
      <c r="BT42" s="83"/>
      <c r="BU42" s="83"/>
      <c r="BV42" s="83"/>
      <c r="BW42" s="83"/>
      <c r="BX42" s="83"/>
      <c r="BY42" s="83"/>
      <c r="BZ42" s="84"/>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2"/>
      <c r="BM43" s="83"/>
      <c r="BN43" s="83"/>
      <c r="BO43" s="83"/>
      <c r="BP43" s="83"/>
      <c r="BQ43" s="83"/>
      <c r="BR43" s="83"/>
      <c r="BS43" s="83"/>
      <c r="BT43" s="83"/>
      <c r="BU43" s="83"/>
      <c r="BV43" s="83"/>
      <c r="BW43" s="83"/>
      <c r="BX43" s="83"/>
      <c r="BY43" s="83"/>
      <c r="BZ43" s="84"/>
    </row>
    <row r="44" spans="1:78" ht="15.7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2"/>
      <c r="BM44" s="83"/>
      <c r="BN44" s="83"/>
      <c r="BO44" s="83"/>
      <c r="BP44" s="83"/>
      <c r="BQ44" s="83"/>
      <c r="BR44" s="83"/>
      <c r="BS44" s="83"/>
      <c r="BT44" s="83"/>
      <c r="BU44" s="83"/>
      <c r="BV44" s="83"/>
      <c r="BW44" s="83"/>
      <c r="BX44" s="83"/>
      <c r="BY44" s="83"/>
      <c r="BZ44" s="8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85" t="s">
        <v>111</v>
      </c>
      <c r="BM47" s="86"/>
      <c r="BN47" s="86"/>
      <c r="BO47" s="86"/>
      <c r="BP47" s="86"/>
      <c r="BQ47" s="86"/>
      <c r="BR47" s="86"/>
      <c r="BS47" s="86"/>
      <c r="BT47" s="86"/>
      <c r="BU47" s="86"/>
      <c r="BV47" s="86"/>
      <c r="BW47" s="86"/>
      <c r="BX47" s="86"/>
      <c r="BY47" s="86"/>
      <c r="BZ47" s="8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85"/>
      <c r="BM48" s="86"/>
      <c r="BN48" s="86"/>
      <c r="BO48" s="86"/>
      <c r="BP48" s="86"/>
      <c r="BQ48" s="86"/>
      <c r="BR48" s="86"/>
      <c r="BS48" s="86"/>
      <c r="BT48" s="86"/>
      <c r="BU48" s="86"/>
      <c r="BV48" s="86"/>
      <c r="BW48" s="86"/>
      <c r="BX48" s="86"/>
      <c r="BY48" s="86"/>
      <c r="BZ48" s="8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85"/>
      <c r="BM49" s="86"/>
      <c r="BN49" s="86"/>
      <c r="BO49" s="86"/>
      <c r="BP49" s="86"/>
      <c r="BQ49" s="86"/>
      <c r="BR49" s="86"/>
      <c r="BS49" s="86"/>
      <c r="BT49" s="86"/>
      <c r="BU49" s="86"/>
      <c r="BV49" s="86"/>
      <c r="BW49" s="86"/>
      <c r="BX49" s="86"/>
      <c r="BY49" s="86"/>
      <c r="BZ49" s="8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85"/>
      <c r="BM50" s="86"/>
      <c r="BN50" s="86"/>
      <c r="BO50" s="86"/>
      <c r="BP50" s="86"/>
      <c r="BQ50" s="86"/>
      <c r="BR50" s="86"/>
      <c r="BS50" s="86"/>
      <c r="BT50" s="86"/>
      <c r="BU50" s="86"/>
      <c r="BV50" s="86"/>
      <c r="BW50" s="86"/>
      <c r="BX50" s="86"/>
      <c r="BY50" s="86"/>
      <c r="BZ50" s="8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85"/>
      <c r="BM51" s="86"/>
      <c r="BN51" s="86"/>
      <c r="BO51" s="86"/>
      <c r="BP51" s="86"/>
      <c r="BQ51" s="86"/>
      <c r="BR51" s="86"/>
      <c r="BS51" s="86"/>
      <c r="BT51" s="86"/>
      <c r="BU51" s="86"/>
      <c r="BV51" s="86"/>
      <c r="BW51" s="86"/>
      <c r="BX51" s="86"/>
      <c r="BY51" s="86"/>
      <c r="BZ51" s="8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85"/>
      <c r="BM52" s="86"/>
      <c r="BN52" s="86"/>
      <c r="BO52" s="86"/>
      <c r="BP52" s="86"/>
      <c r="BQ52" s="86"/>
      <c r="BR52" s="86"/>
      <c r="BS52" s="86"/>
      <c r="BT52" s="86"/>
      <c r="BU52" s="86"/>
      <c r="BV52" s="86"/>
      <c r="BW52" s="86"/>
      <c r="BX52" s="86"/>
      <c r="BY52" s="86"/>
      <c r="BZ52" s="8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85"/>
      <c r="BM53" s="86"/>
      <c r="BN53" s="86"/>
      <c r="BO53" s="86"/>
      <c r="BP53" s="86"/>
      <c r="BQ53" s="86"/>
      <c r="BR53" s="86"/>
      <c r="BS53" s="86"/>
      <c r="BT53" s="86"/>
      <c r="BU53" s="86"/>
      <c r="BV53" s="86"/>
      <c r="BW53" s="86"/>
      <c r="BX53" s="86"/>
      <c r="BY53" s="86"/>
      <c r="BZ53" s="8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85"/>
      <c r="BM54" s="86"/>
      <c r="BN54" s="86"/>
      <c r="BO54" s="86"/>
      <c r="BP54" s="86"/>
      <c r="BQ54" s="86"/>
      <c r="BR54" s="86"/>
      <c r="BS54" s="86"/>
      <c r="BT54" s="86"/>
      <c r="BU54" s="86"/>
      <c r="BV54" s="86"/>
      <c r="BW54" s="86"/>
      <c r="BX54" s="86"/>
      <c r="BY54" s="86"/>
      <c r="BZ54" s="8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85"/>
      <c r="BM55" s="86"/>
      <c r="BN55" s="86"/>
      <c r="BO55" s="86"/>
      <c r="BP55" s="86"/>
      <c r="BQ55" s="86"/>
      <c r="BR55" s="86"/>
      <c r="BS55" s="86"/>
      <c r="BT55" s="86"/>
      <c r="BU55" s="86"/>
      <c r="BV55" s="86"/>
      <c r="BW55" s="86"/>
      <c r="BX55" s="86"/>
      <c r="BY55" s="86"/>
      <c r="BZ55" s="8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85"/>
      <c r="BM56" s="86"/>
      <c r="BN56" s="86"/>
      <c r="BO56" s="86"/>
      <c r="BP56" s="86"/>
      <c r="BQ56" s="86"/>
      <c r="BR56" s="86"/>
      <c r="BS56" s="86"/>
      <c r="BT56" s="86"/>
      <c r="BU56" s="86"/>
      <c r="BV56" s="86"/>
      <c r="BW56" s="86"/>
      <c r="BX56" s="86"/>
      <c r="BY56" s="86"/>
      <c r="BZ56" s="8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85"/>
      <c r="BM57" s="86"/>
      <c r="BN57" s="86"/>
      <c r="BO57" s="86"/>
      <c r="BP57" s="86"/>
      <c r="BQ57" s="86"/>
      <c r="BR57" s="86"/>
      <c r="BS57" s="86"/>
      <c r="BT57" s="86"/>
      <c r="BU57" s="86"/>
      <c r="BV57" s="86"/>
      <c r="BW57" s="86"/>
      <c r="BX57" s="86"/>
      <c r="BY57" s="86"/>
      <c r="BZ57" s="8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85"/>
      <c r="BM58" s="86"/>
      <c r="BN58" s="86"/>
      <c r="BO58" s="86"/>
      <c r="BP58" s="86"/>
      <c r="BQ58" s="86"/>
      <c r="BR58" s="86"/>
      <c r="BS58" s="86"/>
      <c r="BT58" s="86"/>
      <c r="BU58" s="86"/>
      <c r="BV58" s="86"/>
      <c r="BW58" s="86"/>
      <c r="BX58" s="86"/>
      <c r="BY58" s="86"/>
      <c r="BZ58" s="8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85"/>
      <c r="BM59" s="86"/>
      <c r="BN59" s="86"/>
      <c r="BO59" s="86"/>
      <c r="BP59" s="86"/>
      <c r="BQ59" s="86"/>
      <c r="BR59" s="86"/>
      <c r="BS59" s="86"/>
      <c r="BT59" s="86"/>
      <c r="BU59" s="86"/>
      <c r="BV59" s="86"/>
      <c r="BW59" s="86"/>
      <c r="BX59" s="86"/>
      <c r="BY59" s="86"/>
      <c r="BZ59" s="87"/>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5"/>
      <c r="BM60" s="86"/>
      <c r="BN60" s="86"/>
      <c r="BO60" s="86"/>
      <c r="BP60" s="86"/>
      <c r="BQ60" s="86"/>
      <c r="BR60" s="86"/>
      <c r="BS60" s="86"/>
      <c r="BT60" s="86"/>
      <c r="BU60" s="86"/>
      <c r="BV60" s="86"/>
      <c r="BW60" s="86"/>
      <c r="BX60" s="86"/>
      <c r="BY60" s="86"/>
      <c r="BZ60" s="87"/>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5"/>
      <c r="BM61" s="86"/>
      <c r="BN61" s="86"/>
      <c r="BO61" s="86"/>
      <c r="BP61" s="86"/>
      <c r="BQ61" s="86"/>
      <c r="BR61" s="86"/>
      <c r="BS61" s="86"/>
      <c r="BT61" s="86"/>
      <c r="BU61" s="86"/>
      <c r="BV61" s="86"/>
      <c r="BW61" s="86"/>
      <c r="BX61" s="86"/>
      <c r="BY61" s="86"/>
      <c r="BZ61" s="8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85"/>
      <c r="BM62" s="86"/>
      <c r="BN62" s="86"/>
      <c r="BO62" s="86"/>
      <c r="BP62" s="86"/>
      <c r="BQ62" s="86"/>
      <c r="BR62" s="86"/>
      <c r="BS62" s="86"/>
      <c r="BT62" s="86"/>
      <c r="BU62" s="86"/>
      <c r="BV62" s="86"/>
      <c r="BW62" s="86"/>
      <c r="BX62" s="86"/>
      <c r="BY62" s="86"/>
      <c r="BZ62" s="8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85"/>
      <c r="BM63" s="86"/>
      <c r="BN63" s="86"/>
      <c r="BO63" s="86"/>
      <c r="BP63" s="86"/>
      <c r="BQ63" s="86"/>
      <c r="BR63" s="86"/>
      <c r="BS63" s="86"/>
      <c r="BT63" s="86"/>
      <c r="BU63" s="86"/>
      <c r="BV63" s="86"/>
      <c r="BW63" s="86"/>
      <c r="BX63" s="86"/>
      <c r="BY63" s="86"/>
      <c r="BZ63" s="87"/>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109</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Vpj6mTgkuiiucedRox9Y4SElpCuA3RUM2F+Xg9QzJDZPP19Jz1GWX4jSIcxmMJhn3AozV0A6iJAwVr/uNhWfKg==" saltValue="J+dyfhNLLCPYURsbznN75Q=="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9" t="s">
        <v>50</v>
      </c>
      <c r="I3" s="90"/>
      <c r="J3" s="90"/>
      <c r="K3" s="90"/>
      <c r="L3" s="90"/>
      <c r="M3" s="90"/>
      <c r="N3" s="90"/>
      <c r="O3" s="90"/>
      <c r="P3" s="90"/>
      <c r="Q3" s="90"/>
      <c r="R3" s="90"/>
      <c r="S3" s="90"/>
      <c r="T3" s="90"/>
      <c r="U3" s="90"/>
      <c r="V3" s="90"/>
      <c r="W3" s="91"/>
      <c r="X3" s="95" t="s">
        <v>51</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27</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x14ac:dyDescent="0.15">
      <c r="A4" s="15" t="s">
        <v>52</v>
      </c>
      <c r="B4" s="17"/>
      <c r="C4" s="17"/>
      <c r="D4" s="17"/>
      <c r="E4" s="17"/>
      <c r="F4" s="17"/>
      <c r="G4" s="17"/>
      <c r="H4" s="92"/>
      <c r="I4" s="93"/>
      <c r="J4" s="93"/>
      <c r="K4" s="93"/>
      <c r="L4" s="93"/>
      <c r="M4" s="93"/>
      <c r="N4" s="93"/>
      <c r="O4" s="93"/>
      <c r="P4" s="93"/>
      <c r="Q4" s="93"/>
      <c r="R4" s="93"/>
      <c r="S4" s="93"/>
      <c r="T4" s="93"/>
      <c r="U4" s="93"/>
      <c r="V4" s="93"/>
      <c r="W4" s="94"/>
      <c r="X4" s="88" t="s">
        <v>53</v>
      </c>
      <c r="Y4" s="88"/>
      <c r="Z4" s="88"/>
      <c r="AA4" s="88"/>
      <c r="AB4" s="88"/>
      <c r="AC4" s="88"/>
      <c r="AD4" s="88"/>
      <c r="AE4" s="88"/>
      <c r="AF4" s="88"/>
      <c r="AG4" s="88"/>
      <c r="AH4" s="88"/>
      <c r="AI4" s="88" t="s">
        <v>54</v>
      </c>
      <c r="AJ4" s="88"/>
      <c r="AK4" s="88"/>
      <c r="AL4" s="88"/>
      <c r="AM4" s="88"/>
      <c r="AN4" s="88"/>
      <c r="AO4" s="88"/>
      <c r="AP4" s="88"/>
      <c r="AQ4" s="88"/>
      <c r="AR4" s="88"/>
      <c r="AS4" s="88"/>
      <c r="AT4" s="88" t="s">
        <v>55</v>
      </c>
      <c r="AU4" s="88"/>
      <c r="AV4" s="88"/>
      <c r="AW4" s="88"/>
      <c r="AX4" s="88"/>
      <c r="AY4" s="88"/>
      <c r="AZ4" s="88"/>
      <c r="BA4" s="88"/>
      <c r="BB4" s="88"/>
      <c r="BC4" s="88"/>
      <c r="BD4" s="88"/>
      <c r="BE4" s="88" t="s">
        <v>56</v>
      </c>
      <c r="BF4" s="88"/>
      <c r="BG4" s="88"/>
      <c r="BH4" s="88"/>
      <c r="BI4" s="88"/>
      <c r="BJ4" s="88"/>
      <c r="BK4" s="88"/>
      <c r="BL4" s="88"/>
      <c r="BM4" s="88"/>
      <c r="BN4" s="88"/>
      <c r="BO4" s="88"/>
      <c r="BP4" s="88" t="s">
        <v>57</v>
      </c>
      <c r="BQ4" s="88"/>
      <c r="BR4" s="88"/>
      <c r="BS4" s="88"/>
      <c r="BT4" s="88"/>
      <c r="BU4" s="88"/>
      <c r="BV4" s="88"/>
      <c r="BW4" s="88"/>
      <c r="BX4" s="88"/>
      <c r="BY4" s="88"/>
      <c r="BZ4" s="88"/>
      <c r="CA4" s="88" t="s">
        <v>58</v>
      </c>
      <c r="CB4" s="88"/>
      <c r="CC4" s="88"/>
      <c r="CD4" s="88"/>
      <c r="CE4" s="88"/>
      <c r="CF4" s="88"/>
      <c r="CG4" s="88"/>
      <c r="CH4" s="88"/>
      <c r="CI4" s="88"/>
      <c r="CJ4" s="88"/>
      <c r="CK4" s="88"/>
      <c r="CL4" s="88" t="s">
        <v>59</v>
      </c>
      <c r="CM4" s="88"/>
      <c r="CN4" s="88"/>
      <c r="CO4" s="88"/>
      <c r="CP4" s="88"/>
      <c r="CQ4" s="88"/>
      <c r="CR4" s="88"/>
      <c r="CS4" s="88"/>
      <c r="CT4" s="88"/>
      <c r="CU4" s="88"/>
      <c r="CV4" s="88"/>
      <c r="CW4" s="88" t="s">
        <v>60</v>
      </c>
      <c r="CX4" s="88"/>
      <c r="CY4" s="88"/>
      <c r="CZ4" s="88"/>
      <c r="DA4" s="88"/>
      <c r="DB4" s="88"/>
      <c r="DC4" s="88"/>
      <c r="DD4" s="88"/>
      <c r="DE4" s="88"/>
      <c r="DF4" s="88"/>
      <c r="DG4" s="88"/>
      <c r="DH4" s="88" t="s">
        <v>61</v>
      </c>
      <c r="DI4" s="88"/>
      <c r="DJ4" s="88"/>
      <c r="DK4" s="88"/>
      <c r="DL4" s="88"/>
      <c r="DM4" s="88"/>
      <c r="DN4" s="88"/>
      <c r="DO4" s="88"/>
      <c r="DP4" s="88"/>
      <c r="DQ4" s="88"/>
      <c r="DR4" s="88"/>
      <c r="DS4" s="88" t="s">
        <v>62</v>
      </c>
      <c r="DT4" s="88"/>
      <c r="DU4" s="88"/>
      <c r="DV4" s="88"/>
      <c r="DW4" s="88"/>
      <c r="DX4" s="88"/>
      <c r="DY4" s="88"/>
      <c r="DZ4" s="88"/>
      <c r="EA4" s="88"/>
      <c r="EB4" s="88"/>
      <c r="EC4" s="88"/>
      <c r="ED4" s="88" t="s">
        <v>63</v>
      </c>
      <c r="EE4" s="88"/>
      <c r="EF4" s="88"/>
      <c r="EG4" s="88"/>
      <c r="EH4" s="88"/>
      <c r="EI4" s="88"/>
      <c r="EJ4" s="88"/>
      <c r="EK4" s="88"/>
      <c r="EL4" s="88"/>
      <c r="EM4" s="88"/>
      <c r="EN4" s="88"/>
    </row>
    <row r="5" spans="1:144" x14ac:dyDescent="0.15">
      <c r="A5" s="15" t="s">
        <v>64</v>
      </c>
      <c r="B5" s="18"/>
      <c r="C5" s="18"/>
      <c r="D5" s="18"/>
      <c r="E5" s="18"/>
      <c r="F5" s="18"/>
      <c r="G5" s="18"/>
      <c r="H5" s="19" t="s">
        <v>65</v>
      </c>
      <c r="I5" s="19" t="s">
        <v>66</v>
      </c>
      <c r="J5" s="19" t="s">
        <v>67</v>
      </c>
      <c r="K5" s="19" t="s">
        <v>68</v>
      </c>
      <c r="L5" s="19" t="s">
        <v>69</v>
      </c>
      <c r="M5" s="19" t="s">
        <v>5</v>
      </c>
      <c r="N5" s="19" t="s">
        <v>70</v>
      </c>
      <c r="O5" s="19" t="s">
        <v>71</v>
      </c>
      <c r="P5" s="19" t="s">
        <v>72</v>
      </c>
      <c r="Q5" s="19" t="s">
        <v>73</v>
      </c>
      <c r="R5" s="19" t="s">
        <v>74</v>
      </c>
      <c r="S5" s="19" t="s">
        <v>75</v>
      </c>
      <c r="T5" s="19" t="s">
        <v>76</v>
      </c>
      <c r="U5" s="19" t="s">
        <v>77</v>
      </c>
      <c r="V5" s="19" t="s">
        <v>78</v>
      </c>
      <c r="W5" s="19" t="s">
        <v>79</v>
      </c>
      <c r="X5" s="19" t="s">
        <v>80</v>
      </c>
      <c r="Y5" s="19" t="s">
        <v>81</v>
      </c>
      <c r="Z5" s="19" t="s">
        <v>82</v>
      </c>
      <c r="AA5" s="19" t="s">
        <v>83</v>
      </c>
      <c r="AB5" s="19" t="s">
        <v>84</v>
      </c>
      <c r="AC5" s="19" t="s">
        <v>85</v>
      </c>
      <c r="AD5" s="19" t="s">
        <v>86</v>
      </c>
      <c r="AE5" s="19" t="s">
        <v>87</v>
      </c>
      <c r="AF5" s="19" t="s">
        <v>88</v>
      </c>
      <c r="AG5" s="19" t="s">
        <v>89</v>
      </c>
      <c r="AH5" s="19" t="s">
        <v>29</v>
      </c>
      <c r="AI5" s="19" t="s">
        <v>80</v>
      </c>
      <c r="AJ5" s="19" t="s">
        <v>81</v>
      </c>
      <c r="AK5" s="19" t="s">
        <v>82</v>
      </c>
      <c r="AL5" s="19" t="s">
        <v>83</v>
      </c>
      <c r="AM5" s="19" t="s">
        <v>84</v>
      </c>
      <c r="AN5" s="19" t="s">
        <v>85</v>
      </c>
      <c r="AO5" s="19" t="s">
        <v>86</v>
      </c>
      <c r="AP5" s="19" t="s">
        <v>87</v>
      </c>
      <c r="AQ5" s="19" t="s">
        <v>88</v>
      </c>
      <c r="AR5" s="19" t="s">
        <v>89</v>
      </c>
      <c r="AS5" s="19" t="s">
        <v>90</v>
      </c>
      <c r="AT5" s="19" t="s">
        <v>80</v>
      </c>
      <c r="AU5" s="19" t="s">
        <v>81</v>
      </c>
      <c r="AV5" s="19" t="s">
        <v>82</v>
      </c>
      <c r="AW5" s="19" t="s">
        <v>83</v>
      </c>
      <c r="AX5" s="19" t="s">
        <v>84</v>
      </c>
      <c r="AY5" s="19" t="s">
        <v>85</v>
      </c>
      <c r="AZ5" s="19" t="s">
        <v>86</v>
      </c>
      <c r="BA5" s="19" t="s">
        <v>87</v>
      </c>
      <c r="BB5" s="19" t="s">
        <v>88</v>
      </c>
      <c r="BC5" s="19" t="s">
        <v>89</v>
      </c>
      <c r="BD5" s="19" t="s">
        <v>90</v>
      </c>
      <c r="BE5" s="19" t="s">
        <v>80</v>
      </c>
      <c r="BF5" s="19" t="s">
        <v>81</v>
      </c>
      <c r="BG5" s="19" t="s">
        <v>82</v>
      </c>
      <c r="BH5" s="19" t="s">
        <v>83</v>
      </c>
      <c r="BI5" s="19" t="s">
        <v>84</v>
      </c>
      <c r="BJ5" s="19" t="s">
        <v>85</v>
      </c>
      <c r="BK5" s="19" t="s">
        <v>86</v>
      </c>
      <c r="BL5" s="19" t="s">
        <v>87</v>
      </c>
      <c r="BM5" s="19" t="s">
        <v>88</v>
      </c>
      <c r="BN5" s="19" t="s">
        <v>89</v>
      </c>
      <c r="BO5" s="19" t="s">
        <v>90</v>
      </c>
      <c r="BP5" s="19" t="s">
        <v>80</v>
      </c>
      <c r="BQ5" s="19" t="s">
        <v>81</v>
      </c>
      <c r="BR5" s="19" t="s">
        <v>82</v>
      </c>
      <c r="BS5" s="19" t="s">
        <v>83</v>
      </c>
      <c r="BT5" s="19" t="s">
        <v>84</v>
      </c>
      <c r="BU5" s="19" t="s">
        <v>85</v>
      </c>
      <c r="BV5" s="19" t="s">
        <v>86</v>
      </c>
      <c r="BW5" s="19" t="s">
        <v>87</v>
      </c>
      <c r="BX5" s="19" t="s">
        <v>88</v>
      </c>
      <c r="BY5" s="19" t="s">
        <v>89</v>
      </c>
      <c r="BZ5" s="19" t="s">
        <v>90</v>
      </c>
      <c r="CA5" s="19" t="s">
        <v>80</v>
      </c>
      <c r="CB5" s="19" t="s">
        <v>81</v>
      </c>
      <c r="CC5" s="19" t="s">
        <v>82</v>
      </c>
      <c r="CD5" s="19" t="s">
        <v>83</v>
      </c>
      <c r="CE5" s="19" t="s">
        <v>84</v>
      </c>
      <c r="CF5" s="19" t="s">
        <v>85</v>
      </c>
      <c r="CG5" s="19" t="s">
        <v>86</v>
      </c>
      <c r="CH5" s="19" t="s">
        <v>87</v>
      </c>
      <c r="CI5" s="19" t="s">
        <v>88</v>
      </c>
      <c r="CJ5" s="19" t="s">
        <v>89</v>
      </c>
      <c r="CK5" s="19" t="s">
        <v>90</v>
      </c>
      <c r="CL5" s="19" t="s">
        <v>80</v>
      </c>
      <c r="CM5" s="19" t="s">
        <v>81</v>
      </c>
      <c r="CN5" s="19" t="s">
        <v>82</v>
      </c>
      <c r="CO5" s="19" t="s">
        <v>83</v>
      </c>
      <c r="CP5" s="19" t="s">
        <v>84</v>
      </c>
      <c r="CQ5" s="19" t="s">
        <v>85</v>
      </c>
      <c r="CR5" s="19" t="s">
        <v>86</v>
      </c>
      <c r="CS5" s="19" t="s">
        <v>87</v>
      </c>
      <c r="CT5" s="19" t="s">
        <v>88</v>
      </c>
      <c r="CU5" s="19" t="s">
        <v>89</v>
      </c>
      <c r="CV5" s="19" t="s">
        <v>90</v>
      </c>
      <c r="CW5" s="19" t="s">
        <v>80</v>
      </c>
      <c r="CX5" s="19" t="s">
        <v>81</v>
      </c>
      <c r="CY5" s="19" t="s">
        <v>82</v>
      </c>
      <c r="CZ5" s="19" t="s">
        <v>83</v>
      </c>
      <c r="DA5" s="19" t="s">
        <v>84</v>
      </c>
      <c r="DB5" s="19" t="s">
        <v>85</v>
      </c>
      <c r="DC5" s="19" t="s">
        <v>86</v>
      </c>
      <c r="DD5" s="19" t="s">
        <v>87</v>
      </c>
      <c r="DE5" s="19" t="s">
        <v>88</v>
      </c>
      <c r="DF5" s="19" t="s">
        <v>89</v>
      </c>
      <c r="DG5" s="19" t="s">
        <v>90</v>
      </c>
      <c r="DH5" s="19" t="s">
        <v>80</v>
      </c>
      <c r="DI5" s="19" t="s">
        <v>81</v>
      </c>
      <c r="DJ5" s="19" t="s">
        <v>82</v>
      </c>
      <c r="DK5" s="19" t="s">
        <v>83</v>
      </c>
      <c r="DL5" s="19" t="s">
        <v>84</v>
      </c>
      <c r="DM5" s="19" t="s">
        <v>85</v>
      </c>
      <c r="DN5" s="19" t="s">
        <v>86</v>
      </c>
      <c r="DO5" s="19" t="s">
        <v>87</v>
      </c>
      <c r="DP5" s="19" t="s">
        <v>88</v>
      </c>
      <c r="DQ5" s="19" t="s">
        <v>89</v>
      </c>
      <c r="DR5" s="19" t="s">
        <v>90</v>
      </c>
      <c r="DS5" s="19" t="s">
        <v>80</v>
      </c>
      <c r="DT5" s="19" t="s">
        <v>81</v>
      </c>
      <c r="DU5" s="19" t="s">
        <v>82</v>
      </c>
      <c r="DV5" s="19" t="s">
        <v>83</v>
      </c>
      <c r="DW5" s="19" t="s">
        <v>84</v>
      </c>
      <c r="DX5" s="19" t="s">
        <v>85</v>
      </c>
      <c r="DY5" s="19" t="s">
        <v>86</v>
      </c>
      <c r="DZ5" s="19" t="s">
        <v>87</v>
      </c>
      <c r="EA5" s="19" t="s">
        <v>88</v>
      </c>
      <c r="EB5" s="19" t="s">
        <v>89</v>
      </c>
      <c r="EC5" s="19" t="s">
        <v>90</v>
      </c>
      <c r="ED5" s="19" t="s">
        <v>80</v>
      </c>
      <c r="EE5" s="19" t="s">
        <v>81</v>
      </c>
      <c r="EF5" s="19" t="s">
        <v>82</v>
      </c>
      <c r="EG5" s="19" t="s">
        <v>83</v>
      </c>
      <c r="EH5" s="19" t="s">
        <v>84</v>
      </c>
      <c r="EI5" s="19" t="s">
        <v>85</v>
      </c>
      <c r="EJ5" s="19" t="s">
        <v>86</v>
      </c>
      <c r="EK5" s="19" t="s">
        <v>87</v>
      </c>
      <c r="EL5" s="19" t="s">
        <v>88</v>
      </c>
      <c r="EM5" s="19" t="s">
        <v>89</v>
      </c>
      <c r="EN5" s="19" t="s">
        <v>90</v>
      </c>
    </row>
    <row r="6" spans="1:144" s="23" customFormat="1" x14ac:dyDescent="0.15">
      <c r="A6" s="15" t="s">
        <v>91</v>
      </c>
      <c r="B6" s="20">
        <f>B7</f>
        <v>2021</v>
      </c>
      <c r="C6" s="20">
        <f t="shared" ref="C6:W6" si="3">C7</f>
        <v>272141</v>
      </c>
      <c r="D6" s="20">
        <f t="shared" si="3"/>
        <v>46</v>
      </c>
      <c r="E6" s="20">
        <f t="shared" si="3"/>
        <v>1</v>
      </c>
      <c r="F6" s="20">
        <f t="shared" si="3"/>
        <v>0</v>
      </c>
      <c r="G6" s="20">
        <f t="shared" si="3"/>
        <v>1</v>
      </c>
      <c r="H6" s="20" t="str">
        <f t="shared" si="3"/>
        <v>大阪府　富田林市</v>
      </c>
      <c r="I6" s="20" t="str">
        <f t="shared" si="3"/>
        <v>法適用</v>
      </c>
      <c r="J6" s="20" t="str">
        <f t="shared" si="3"/>
        <v>水道事業</v>
      </c>
      <c r="K6" s="20" t="str">
        <f t="shared" si="3"/>
        <v>末端給水事業</v>
      </c>
      <c r="L6" s="20" t="str">
        <f t="shared" si="3"/>
        <v>A3</v>
      </c>
      <c r="M6" s="20" t="str">
        <f t="shared" si="3"/>
        <v>非設置</v>
      </c>
      <c r="N6" s="21" t="str">
        <f t="shared" si="3"/>
        <v>-</v>
      </c>
      <c r="O6" s="21">
        <f t="shared" si="3"/>
        <v>80.08</v>
      </c>
      <c r="P6" s="21">
        <f t="shared" si="3"/>
        <v>99.99</v>
      </c>
      <c r="Q6" s="21">
        <f t="shared" si="3"/>
        <v>2816</v>
      </c>
      <c r="R6" s="21">
        <f t="shared" si="3"/>
        <v>108989</v>
      </c>
      <c r="S6" s="21">
        <f t="shared" si="3"/>
        <v>39.72</v>
      </c>
      <c r="T6" s="21">
        <f t="shared" si="3"/>
        <v>2743.93</v>
      </c>
      <c r="U6" s="21">
        <f t="shared" si="3"/>
        <v>108506</v>
      </c>
      <c r="V6" s="21">
        <f t="shared" si="3"/>
        <v>39.72</v>
      </c>
      <c r="W6" s="21">
        <f t="shared" si="3"/>
        <v>2731.77</v>
      </c>
      <c r="X6" s="22">
        <f>IF(X7="",NA(),X7)</f>
        <v>111.8</v>
      </c>
      <c r="Y6" s="22">
        <f t="shared" ref="Y6:AG6" si="4">IF(Y7="",NA(),Y7)</f>
        <v>115.55</v>
      </c>
      <c r="Z6" s="22">
        <f t="shared" si="4"/>
        <v>107.52</v>
      </c>
      <c r="AA6" s="22">
        <f t="shared" si="4"/>
        <v>103.02</v>
      </c>
      <c r="AB6" s="22">
        <f t="shared" si="4"/>
        <v>107.93</v>
      </c>
      <c r="AC6" s="22">
        <f t="shared" si="4"/>
        <v>113.68</v>
      </c>
      <c r="AD6" s="22">
        <f t="shared" si="4"/>
        <v>113.82</v>
      </c>
      <c r="AE6" s="22">
        <f t="shared" si="4"/>
        <v>112.82</v>
      </c>
      <c r="AF6" s="22">
        <f t="shared" si="4"/>
        <v>111.21</v>
      </c>
      <c r="AG6" s="22">
        <f t="shared" si="4"/>
        <v>111.89</v>
      </c>
      <c r="AH6" s="21" t="str">
        <f>IF(AH7="","",IF(AH7="-","【-】","【"&amp;SUBSTITUTE(TEXT(AH7,"#,##0.00"),"-","△")&amp;"】"))</f>
        <v>【111.39】</v>
      </c>
      <c r="AI6" s="21">
        <f>IF(AI7="",NA(),AI7)</f>
        <v>0</v>
      </c>
      <c r="AJ6" s="21">
        <f t="shared" ref="AJ6:AR6" si="5">IF(AJ7="",NA(),AJ7)</f>
        <v>0</v>
      </c>
      <c r="AK6" s="21">
        <f t="shared" si="5"/>
        <v>0</v>
      </c>
      <c r="AL6" s="21">
        <f t="shared" si="5"/>
        <v>0</v>
      </c>
      <c r="AM6" s="21">
        <f t="shared" si="5"/>
        <v>0</v>
      </c>
      <c r="AN6" s="22">
        <f t="shared" si="5"/>
        <v>0.03</v>
      </c>
      <c r="AO6" s="21">
        <f t="shared" si="5"/>
        <v>0</v>
      </c>
      <c r="AP6" s="21">
        <f t="shared" si="5"/>
        <v>0</v>
      </c>
      <c r="AQ6" s="21">
        <f t="shared" si="5"/>
        <v>0</v>
      </c>
      <c r="AR6" s="22">
        <f t="shared" si="5"/>
        <v>0.45</v>
      </c>
      <c r="AS6" s="21" t="str">
        <f>IF(AS7="","",IF(AS7="-","【-】","【"&amp;SUBSTITUTE(TEXT(AS7,"#,##0.00"),"-","△")&amp;"】"))</f>
        <v>【1.30】</v>
      </c>
      <c r="AT6" s="22">
        <f>IF(AT7="",NA(),AT7)</f>
        <v>501.34</v>
      </c>
      <c r="AU6" s="22">
        <f t="shared" ref="AU6:BC6" si="6">IF(AU7="",NA(),AU7)</f>
        <v>359.52</v>
      </c>
      <c r="AV6" s="22">
        <f t="shared" si="6"/>
        <v>319.12</v>
      </c>
      <c r="AW6" s="22">
        <f t="shared" si="6"/>
        <v>279.67</v>
      </c>
      <c r="AX6" s="22">
        <f t="shared" si="6"/>
        <v>251.45</v>
      </c>
      <c r="AY6" s="22">
        <f t="shared" si="6"/>
        <v>337.49</v>
      </c>
      <c r="AZ6" s="22">
        <f t="shared" si="6"/>
        <v>335.6</v>
      </c>
      <c r="BA6" s="22">
        <f t="shared" si="6"/>
        <v>358.91</v>
      </c>
      <c r="BB6" s="22">
        <f t="shared" si="6"/>
        <v>360.96</v>
      </c>
      <c r="BC6" s="22">
        <f t="shared" si="6"/>
        <v>351.29</v>
      </c>
      <c r="BD6" s="21" t="str">
        <f>IF(BD7="","",IF(BD7="-","【-】","【"&amp;SUBSTITUTE(TEXT(BD7,"#,##0.00"),"-","△")&amp;"】"))</f>
        <v>【261.51】</v>
      </c>
      <c r="BE6" s="22">
        <f>IF(BE7="",NA(),BE7)</f>
        <v>177.93</v>
      </c>
      <c r="BF6" s="22">
        <f t="shared" ref="BF6:BN6" si="7">IF(BF7="",NA(),BF7)</f>
        <v>197.09</v>
      </c>
      <c r="BG6" s="22">
        <f t="shared" si="7"/>
        <v>207.81</v>
      </c>
      <c r="BH6" s="22">
        <f t="shared" si="7"/>
        <v>220.46</v>
      </c>
      <c r="BI6" s="22">
        <f t="shared" si="7"/>
        <v>223.18</v>
      </c>
      <c r="BJ6" s="22">
        <f t="shared" si="7"/>
        <v>265.92</v>
      </c>
      <c r="BK6" s="22">
        <f t="shared" si="7"/>
        <v>258.26</v>
      </c>
      <c r="BL6" s="22">
        <f t="shared" si="7"/>
        <v>247.27</v>
      </c>
      <c r="BM6" s="22">
        <f t="shared" si="7"/>
        <v>239.18</v>
      </c>
      <c r="BN6" s="22">
        <f t="shared" si="7"/>
        <v>236.29</v>
      </c>
      <c r="BO6" s="21" t="str">
        <f>IF(BO7="","",IF(BO7="-","【-】","【"&amp;SUBSTITUTE(TEXT(BO7,"#,##0.00"),"-","△")&amp;"】"))</f>
        <v>【265.16】</v>
      </c>
      <c r="BP6" s="22">
        <f>IF(BP7="",NA(),BP7)</f>
        <v>109.43</v>
      </c>
      <c r="BQ6" s="22">
        <f t="shared" ref="BQ6:BY6" si="8">IF(BQ7="",NA(),BQ7)</f>
        <v>114.39</v>
      </c>
      <c r="BR6" s="22">
        <f t="shared" si="8"/>
        <v>104.31</v>
      </c>
      <c r="BS6" s="22">
        <f t="shared" si="8"/>
        <v>94.26</v>
      </c>
      <c r="BT6" s="22">
        <f t="shared" si="8"/>
        <v>105.18</v>
      </c>
      <c r="BU6" s="22">
        <f t="shared" si="8"/>
        <v>105.86</v>
      </c>
      <c r="BV6" s="22">
        <f t="shared" si="8"/>
        <v>106.07</v>
      </c>
      <c r="BW6" s="22">
        <f t="shared" si="8"/>
        <v>105.34</v>
      </c>
      <c r="BX6" s="22">
        <f t="shared" si="8"/>
        <v>101.89</v>
      </c>
      <c r="BY6" s="22">
        <f t="shared" si="8"/>
        <v>104.33</v>
      </c>
      <c r="BZ6" s="21" t="str">
        <f>IF(BZ7="","",IF(BZ7="-","【-】","【"&amp;SUBSTITUTE(TEXT(BZ7,"#,##0.00"),"-","△")&amp;"】"))</f>
        <v>【102.35】</v>
      </c>
      <c r="CA6" s="22">
        <f>IF(CA7="",NA(),CA7)</f>
        <v>133.76</v>
      </c>
      <c r="CB6" s="22">
        <f t="shared" ref="CB6:CJ6" si="9">IF(CB7="",NA(),CB7)</f>
        <v>126.83</v>
      </c>
      <c r="CC6" s="22">
        <f t="shared" si="9"/>
        <v>138.88999999999999</v>
      </c>
      <c r="CD6" s="22">
        <f t="shared" si="9"/>
        <v>146.35</v>
      </c>
      <c r="CE6" s="22">
        <f t="shared" si="9"/>
        <v>142.96</v>
      </c>
      <c r="CF6" s="22">
        <f t="shared" si="9"/>
        <v>158.58000000000001</v>
      </c>
      <c r="CG6" s="22">
        <f t="shared" si="9"/>
        <v>159.22</v>
      </c>
      <c r="CH6" s="22">
        <f t="shared" si="9"/>
        <v>159.6</v>
      </c>
      <c r="CI6" s="22">
        <f t="shared" si="9"/>
        <v>156.32</v>
      </c>
      <c r="CJ6" s="22">
        <f t="shared" si="9"/>
        <v>157.4</v>
      </c>
      <c r="CK6" s="21" t="str">
        <f>IF(CK7="","",IF(CK7="-","【-】","【"&amp;SUBSTITUTE(TEXT(CK7,"#,##0.00"),"-","△")&amp;"】"))</f>
        <v>【167.74】</v>
      </c>
      <c r="CL6" s="22">
        <f>IF(CL7="",NA(),CL7)</f>
        <v>61.1</v>
      </c>
      <c r="CM6" s="22">
        <f t="shared" ref="CM6:CU6" si="10">IF(CM7="",NA(),CM7)</f>
        <v>59.69</v>
      </c>
      <c r="CN6" s="22">
        <f t="shared" si="10"/>
        <v>58.8</v>
      </c>
      <c r="CO6" s="22">
        <f t="shared" si="10"/>
        <v>59.67</v>
      </c>
      <c r="CP6" s="22">
        <f t="shared" si="10"/>
        <v>58.71</v>
      </c>
      <c r="CQ6" s="22">
        <f t="shared" si="10"/>
        <v>62.38</v>
      </c>
      <c r="CR6" s="22">
        <f t="shared" si="10"/>
        <v>62.83</v>
      </c>
      <c r="CS6" s="22">
        <f t="shared" si="10"/>
        <v>62.05</v>
      </c>
      <c r="CT6" s="22">
        <f t="shared" si="10"/>
        <v>63.23</v>
      </c>
      <c r="CU6" s="22">
        <f t="shared" si="10"/>
        <v>62.59</v>
      </c>
      <c r="CV6" s="21" t="str">
        <f>IF(CV7="","",IF(CV7="-","【-】","【"&amp;SUBSTITUTE(TEXT(CV7,"#,##0.00"),"-","△")&amp;"】"))</f>
        <v>【60.29】</v>
      </c>
      <c r="CW6" s="22">
        <f>IF(CW7="",NA(),CW7)</f>
        <v>95.62</v>
      </c>
      <c r="CX6" s="22">
        <f t="shared" ref="CX6:DF6" si="11">IF(CX7="",NA(),CX7)</f>
        <v>96.11</v>
      </c>
      <c r="CY6" s="22">
        <f t="shared" si="11"/>
        <v>96.52</v>
      </c>
      <c r="CZ6" s="22">
        <f t="shared" si="11"/>
        <v>96.26</v>
      </c>
      <c r="DA6" s="22">
        <f t="shared" si="11"/>
        <v>95.64</v>
      </c>
      <c r="DB6" s="22">
        <f t="shared" si="11"/>
        <v>89.17</v>
      </c>
      <c r="DC6" s="22">
        <f t="shared" si="11"/>
        <v>88.86</v>
      </c>
      <c r="DD6" s="22">
        <f t="shared" si="11"/>
        <v>89.11</v>
      </c>
      <c r="DE6" s="22">
        <f t="shared" si="11"/>
        <v>89.35</v>
      </c>
      <c r="DF6" s="22">
        <f t="shared" si="11"/>
        <v>89.7</v>
      </c>
      <c r="DG6" s="21" t="str">
        <f>IF(DG7="","",IF(DG7="-","【-】","【"&amp;SUBSTITUTE(TEXT(DG7,"#,##0.00"),"-","△")&amp;"】"))</f>
        <v>【90.12】</v>
      </c>
      <c r="DH6" s="22">
        <f>IF(DH7="",NA(),DH7)</f>
        <v>53.35</v>
      </c>
      <c r="DI6" s="22">
        <f t="shared" ref="DI6:DQ6" si="12">IF(DI7="",NA(),DI7)</f>
        <v>53.06</v>
      </c>
      <c r="DJ6" s="22">
        <f t="shared" si="12"/>
        <v>51.1</v>
      </c>
      <c r="DK6" s="22">
        <f t="shared" si="12"/>
        <v>51.35</v>
      </c>
      <c r="DL6" s="22">
        <f t="shared" si="12"/>
        <v>50.99</v>
      </c>
      <c r="DM6" s="22">
        <f t="shared" si="12"/>
        <v>46.99</v>
      </c>
      <c r="DN6" s="22">
        <f t="shared" si="12"/>
        <v>47.89</v>
      </c>
      <c r="DO6" s="22">
        <f t="shared" si="12"/>
        <v>48.69</v>
      </c>
      <c r="DP6" s="22">
        <f t="shared" si="12"/>
        <v>49.62</v>
      </c>
      <c r="DQ6" s="22">
        <f t="shared" si="12"/>
        <v>50.5</v>
      </c>
      <c r="DR6" s="21" t="str">
        <f>IF(DR7="","",IF(DR7="-","【-】","【"&amp;SUBSTITUTE(TEXT(DR7,"#,##0.00"),"-","△")&amp;"】"))</f>
        <v>【50.88】</v>
      </c>
      <c r="DS6" s="22">
        <f>IF(DS7="",NA(),DS7)</f>
        <v>27</v>
      </c>
      <c r="DT6" s="22">
        <f t="shared" ref="DT6:EB6" si="13">IF(DT7="",NA(),DT7)</f>
        <v>29.01</v>
      </c>
      <c r="DU6" s="22">
        <f t="shared" si="13"/>
        <v>30.34</v>
      </c>
      <c r="DV6" s="22">
        <f t="shared" si="13"/>
        <v>31.22</v>
      </c>
      <c r="DW6" s="22">
        <f t="shared" si="13"/>
        <v>35.29</v>
      </c>
      <c r="DX6" s="22">
        <f t="shared" si="13"/>
        <v>15.83</v>
      </c>
      <c r="DY6" s="22">
        <f t="shared" si="13"/>
        <v>16.899999999999999</v>
      </c>
      <c r="DZ6" s="22">
        <f t="shared" si="13"/>
        <v>18.260000000000002</v>
      </c>
      <c r="EA6" s="22">
        <f t="shared" si="13"/>
        <v>19.510000000000002</v>
      </c>
      <c r="EB6" s="22">
        <f t="shared" si="13"/>
        <v>21.19</v>
      </c>
      <c r="EC6" s="21" t="str">
        <f>IF(EC7="","",IF(EC7="-","【-】","【"&amp;SUBSTITUTE(TEXT(EC7,"#,##0.00"),"-","△")&amp;"】"))</f>
        <v>【22.30】</v>
      </c>
      <c r="ED6" s="22">
        <f>IF(ED7="",NA(),ED7)</f>
        <v>1</v>
      </c>
      <c r="EE6" s="22">
        <f t="shared" ref="EE6:EM6" si="14">IF(EE7="",NA(),EE7)</f>
        <v>1.47</v>
      </c>
      <c r="EF6" s="22">
        <f t="shared" si="14"/>
        <v>1.25</v>
      </c>
      <c r="EG6" s="22">
        <f t="shared" si="14"/>
        <v>1.25</v>
      </c>
      <c r="EH6" s="22">
        <f t="shared" si="14"/>
        <v>1.1200000000000001</v>
      </c>
      <c r="EI6" s="22">
        <f t="shared" si="14"/>
        <v>0.74</v>
      </c>
      <c r="EJ6" s="22">
        <f t="shared" si="14"/>
        <v>0.72</v>
      </c>
      <c r="EK6" s="22">
        <f t="shared" si="14"/>
        <v>0.66</v>
      </c>
      <c r="EL6" s="22">
        <f t="shared" si="14"/>
        <v>0.67</v>
      </c>
      <c r="EM6" s="22">
        <f t="shared" si="14"/>
        <v>0.62</v>
      </c>
      <c r="EN6" s="21" t="str">
        <f>IF(EN7="","",IF(EN7="-","【-】","【"&amp;SUBSTITUTE(TEXT(EN7,"#,##0.00"),"-","△")&amp;"】"))</f>
        <v>【0.66】</v>
      </c>
    </row>
    <row r="7" spans="1:144" s="23" customFormat="1" x14ac:dyDescent="0.15">
      <c r="A7" s="15"/>
      <c r="B7" s="24">
        <v>2021</v>
      </c>
      <c r="C7" s="24">
        <v>272141</v>
      </c>
      <c r="D7" s="24">
        <v>46</v>
      </c>
      <c r="E7" s="24">
        <v>1</v>
      </c>
      <c r="F7" s="24">
        <v>0</v>
      </c>
      <c r="G7" s="24">
        <v>1</v>
      </c>
      <c r="H7" s="24" t="s">
        <v>92</v>
      </c>
      <c r="I7" s="24" t="s">
        <v>93</v>
      </c>
      <c r="J7" s="24" t="s">
        <v>94</v>
      </c>
      <c r="K7" s="24" t="s">
        <v>95</v>
      </c>
      <c r="L7" s="24" t="s">
        <v>96</v>
      </c>
      <c r="M7" s="24" t="s">
        <v>97</v>
      </c>
      <c r="N7" s="25" t="s">
        <v>98</v>
      </c>
      <c r="O7" s="25">
        <v>80.08</v>
      </c>
      <c r="P7" s="25">
        <v>99.99</v>
      </c>
      <c r="Q7" s="25">
        <v>2816</v>
      </c>
      <c r="R7" s="25">
        <v>108989</v>
      </c>
      <c r="S7" s="25">
        <v>39.72</v>
      </c>
      <c r="T7" s="25">
        <v>2743.93</v>
      </c>
      <c r="U7" s="25">
        <v>108506</v>
      </c>
      <c r="V7" s="25">
        <v>39.72</v>
      </c>
      <c r="W7" s="25">
        <v>2731.77</v>
      </c>
      <c r="X7" s="25">
        <v>111.8</v>
      </c>
      <c r="Y7" s="25">
        <v>115.55</v>
      </c>
      <c r="Z7" s="25">
        <v>107.52</v>
      </c>
      <c r="AA7" s="25">
        <v>103.02</v>
      </c>
      <c r="AB7" s="25">
        <v>107.93</v>
      </c>
      <c r="AC7" s="25">
        <v>113.68</v>
      </c>
      <c r="AD7" s="25">
        <v>113.82</v>
      </c>
      <c r="AE7" s="25">
        <v>112.82</v>
      </c>
      <c r="AF7" s="25">
        <v>111.21</v>
      </c>
      <c r="AG7" s="25">
        <v>111.89</v>
      </c>
      <c r="AH7" s="25">
        <v>111.39</v>
      </c>
      <c r="AI7" s="25">
        <v>0</v>
      </c>
      <c r="AJ7" s="25">
        <v>0</v>
      </c>
      <c r="AK7" s="25">
        <v>0</v>
      </c>
      <c r="AL7" s="25">
        <v>0</v>
      </c>
      <c r="AM7" s="25">
        <v>0</v>
      </c>
      <c r="AN7" s="25">
        <v>0.03</v>
      </c>
      <c r="AO7" s="25">
        <v>0</v>
      </c>
      <c r="AP7" s="25">
        <v>0</v>
      </c>
      <c r="AQ7" s="25">
        <v>0</v>
      </c>
      <c r="AR7" s="25">
        <v>0.45</v>
      </c>
      <c r="AS7" s="25">
        <v>1.3</v>
      </c>
      <c r="AT7" s="25">
        <v>501.34</v>
      </c>
      <c r="AU7" s="25">
        <v>359.52</v>
      </c>
      <c r="AV7" s="25">
        <v>319.12</v>
      </c>
      <c r="AW7" s="25">
        <v>279.67</v>
      </c>
      <c r="AX7" s="25">
        <v>251.45</v>
      </c>
      <c r="AY7" s="25">
        <v>337.49</v>
      </c>
      <c r="AZ7" s="25">
        <v>335.6</v>
      </c>
      <c r="BA7" s="25">
        <v>358.91</v>
      </c>
      <c r="BB7" s="25">
        <v>360.96</v>
      </c>
      <c r="BC7" s="25">
        <v>351.29</v>
      </c>
      <c r="BD7" s="25">
        <v>261.51</v>
      </c>
      <c r="BE7" s="25">
        <v>177.93</v>
      </c>
      <c r="BF7" s="25">
        <v>197.09</v>
      </c>
      <c r="BG7" s="25">
        <v>207.81</v>
      </c>
      <c r="BH7" s="25">
        <v>220.46</v>
      </c>
      <c r="BI7" s="25">
        <v>223.18</v>
      </c>
      <c r="BJ7" s="25">
        <v>265.92</v>
      </c>
      <c r="BK7" s="25">
        <v>258.26</v>
      </c>
      <c r="BL7" s="25">
        <v>247.27</v>
      </c>
      <c r="BM7" s="25">
        <v>239.18</v>
      </c>
      <c r="BN7" s="25">
        <v>236.29</v>
      </c>
      <c r="BO7" s="25">
        <v>265.16000000000003</v>
      </c>
      <c r="BP7" s="25">
        <v>109.43</v>
      </c>
      <c r="BQ7" s="25">
        <v>114.39</v>
      </c>
      <c r="BR7" s="25">
        <v>104.31</v>
      </c>
      <c r="BS7" s="25">
        <v>94.26</v>
      </c>
      <c r="BT7" s="25">
        <v>105.18</v>
      </c>
      <c r="BU7" s="25">
        <v>105.86</v>
      </c>
      <c r="BV7" s="25">
        <v>106.07</v>
      </c>
      <c r="BW7" s="25">
        <v>105.34</v>
      </c>
      <c r="BX7" s="25">
        <v>101.89</v>
      </c>
      <c r="BY7" s="25">
        <v>104.33</v>
      </c>
      <c r="BZ7" s="25">
        <v>102.35</v>
      </c>
      <c r="CA7" s="25">
        <v>133.76</v>
      </c>
      <c r="CB7" s="25">
        <v>126.83</v>
      </c>
      <c r="CC7" s="25">
        <v>138.88999999999999</v>
      </c>
      <c r="CD7" s="25">
        <v>146.35</v>
      </c>
      <c r="CE7" s="25">
        <v>142.96</v>
      </c>
      <c r="CF7" s="25">
        <v>158.58000000000001</v>
      </c>
      <c r="CG7" s="25">
        <v>159.22</v>
      </c>
      <c r="CH7" s="25">
        <v>159.6</v>
      </c>
      <c r="CI7" s="25">
        <v>156.32</v>
      </c>
      <c r="CJ7" s="25">
        <v>157.4</v>
      </c>
      <c r="CK7" s="25">
        <v>167.74</v>
      </c>
      <c r="CL7" s="25">
        <v>61.1</v>
      </c>
      <c r="CM7" s="25">
        <v>59.69</v>
      </c>
      <c r="CN7" s="25">
        <v>58.8</v>
      </c>
      <c r="CO7" s="25">
        <v>59.67</v>
      </c>
      <c r="CP7" s="25">
        <v>58.71</v>
      </c>
      <c r="CQ7" s="25">
        <v>62.38</v>
      </c>
      <c r="CR7" s="25">
        <v>62.83</v>
      </c>
      <c r="CS7" s="25">
        <v>62.05</v>
      </c>
      <c r="CT7" s="25">
        <v>63.23</v>
      </c>
      <c r="CU7" s="25">
        <v>62.59</v>
      </c>
      <c r="CV7" s="25">
        <v>60.29</v>
      </c>
      <c r="CW7" s="25">
        <v>95.62</v>
      </c>
      <c r="CX7" s="25">
        <v>96.11</v>
      </c>
      <c r="CY7" s="25">
        <v>96.52</v>
      </c>
      <c r="CZ7" s="25">
        <v>96.26</v>
      </c>
      <c r="DA7" s="25">
        <v>95.64</v>
      </c>
      <c r="DB7" s="25">
        <v>89.17</v>
      </c>
      <c r="DC7" s="25">
        <v>88.86</v>
      </c>
      <c r="DD7" s="25">
        <v>89.11</v>
      </c>
      <c r="DE7" s="25">
        <v>89.35</v>
      </c>
      <c r="DF7" s="25">
        <v>89.7</v>
      </c>
      <c r="DG7" s="25">
        <v>90.12</v>
      </c>
      <c r="DH7" s="25">
        <v>53.35</v>
      </c>
      <c r="DI7" s="25">
        <v>53.06</v>
      </c>
      <c r="DJ7" s="25">
        <v>51.1</v>
      </c>
      <c r="DK7" s="25">
        <v>51.35</v>
      </c>
      <c r="DL7" s="25">
        <v>50.99</v>
      </c>
      <c r="DM7" s="25">
        <v>46.99</v>
      </c>
      <c r="DN7" s="25">
        <v>47.89</v>
      </c>
      <c r="DO7" s="25">
        <v>48.69</v>
      </c>
      <c r="DP7" s="25">
        <v>49.62</v>
      </c>
      <c r="DQ7" s="25">
        <v>50.5</v>
      </c>
      <c r="DR7" s="25">
        <v>50.88</v>
      </c>
      <c r="DS7" s="25">
        <v>27</v>
      </c>
      <c r="DT7" s="25">
        <v>29.01</v>
      </c>
      <c r="DU7" s="25">
        <v>30.34</v>
      </c>
      <c r="DV7" s="25">
        <v>31.22</v>
      </c>
      <c r="DW7" s="25">
        <v>35.29</v>
      </c>
      <c r="DX7" s="25">
        <v>15.83</v>
      </c>
      <c r="DY7" s="25">
        <v>16.899999999999999</v>
      </c>
      <c r="DZ7" s="25">
        <v>18.260000000000002</v>
      </c>
      <c r="EA7" s="25">
        <v>19.510000000000002</v>
      </c>
      <c r="EB7" s="25">
        <v>21.19</v>
      </c>
      <c r="EC7" s="25">
        <v>22.3</v>
      </c>
      <c r="ED7" s="25">
        <v>1</v>
      </c>
      <c r="EE7" s="25">
        <v>1.47</v>
      </c>
      <c r="EF7" s="25">
        <v>1.25</v>
      </c>
      <c r="EG7" s="25">
        <v>1.25</v>
      </c>
      <c r="EH7" s="25">
        <v>1.1200000000000001</v>
      </c>
      <c r="EI7" s="25">
        <v>0.74</v>
      </c>
      <c r="EJ7" s="25">
        <v>0.72</v>
      </c>
      <c r="EK7" s="25">
        <v>0.66</v>
      </c>
      <c r="EL7" s="25">
        <v>0.67</v>
      </c>
      <c r="EM7" s="25">
        <v>0.62</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99</v>
      </c>
      <c r="C9" s="28" t="s">
        <v>100</v>
      </c>
      <c r="D9" s="28" t="s">
        <v>101</v>
      </c>
      <c r="E9" s="28" t="s">
        <v>102</v>
      </c>
      <c r="F9" s="28" t="s">
        <v>103</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104</v>
      </c>
    </row>
    <row r="12" spans="1:144" x14ac:dyDescent="0.15">
      <c r="B12">
        <v>1</v>
      </c>
      <c r="C12">
        <v>1</v>
      </c>
      <c r="D12">
        <v>1</v>
      </c>
      <c r="E12">
        <v>2</v>
      </c>
      <c r="F12">
        <v>3</v>
      </c>
      <c r="G12" t="s">
        <v>105</v>
      </c>
    </row>
    <row r="13" spans="1:144" x14ac:dyDescent="0.15">
      <c r="B13" t="s">
        <v>106</v>
      </c>
      <c r="C13" t="s">
        <v>106</v>
      </c>
      <c r="D13" t="s">
        <v>107</v>
      </c>
      <c r="E13" t="s">
        <v>107</v>
      </c>
      <c r="F13" t="s">
        <v>107</v>
      </c>
      <c r="G13" t="s">
        <v>108</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2022-12-01T01:01:32Z</dcterms:created>
  <dcterms:modified xsi:type="dcterms:W3CDTF">2023-02-28T00:12:24Z</dcterms:modified>
  <cp:category/>
</cp:coreProperties>
</file>