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Yj1/h9gzm3xjtrM725tO70q8mR1Z114NjzHCwkCcX834UHk6VAvrBd8H+GQ/NZE5PsrennTSH7ZeXnMYD5r9mQ==" workbookSaltValue="qPtH0BmI9i5mFQPJszIC8Q==" workbookSpinCount="100000" lockStructure="1"/>
  <bookViews>
    <workbookView xWindow="0" yWindow="0" windowWidth="20490" windowHeight="76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<sst xmlns="http://schemas.openxmlformats.org/spreadsheetml/2006/main" count="228" uniqueCount="115">
  <si>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</si>
  <si>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</si>
  <si>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</si>
  <si>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</si>
  <si>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</si>
  <si>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</si>
  <si>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</si>
  <si>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</si>
  <si>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</si>
  <si>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</si>
  <si>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</si>
  <si>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</si>
  <si>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</si>
  <si>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</si>
  <si>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</si>
  <si>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</si>
  <si>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</si>
  <si>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</si>
  <si>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</si>
  <si>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</si>
  <si>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</si>
  <si>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</si>
  <si>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</si>
  <si>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</si>
  <si>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</si>
  <si>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</si>
  <si>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</si>
  <si>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</si>
  <si>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</si>
  <si>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</si>
  <si>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</si>
  <si>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</si>
  <si>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</si>
  <si>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</si>
  <si>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</si>
  <si>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</si>
  <si>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</si>
  <si>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</si>
  <si>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</si>
  <si>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</si>
  <si>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</si>
  <si>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</si>
  <si>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</si>
  <si>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</si>
  <si>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</si>
  <si>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</si>
  <si>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</si>
  <si>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</si>
  <si>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</si>
  <si>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</si>
  <si>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</si>
  <si>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</si>
  <si>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</si>
  <si>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</si>
  <si>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</si>
  <si>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</si>
  <si>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</si>
  <si>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</si>
  <si>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</si>
  <si>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</si>
  <si>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</si>
  <si>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</si>
  <si>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</si>
  <si>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</si>
  <si>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</si>
  <si>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</si>
  <si>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</si>
  <si>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</si>
  <si>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</si>
  <si>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</si>
  <si>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</si>
  <si>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</si>
  <si>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</si>
  <si>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</si>
  <si>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</si>
  <si>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</si>
  <si>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</si>
  <si>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</si>
  <si>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</si>
  <si>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</si>
  <si>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</si>
  <si>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</si>
  <si>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</si>
  <si>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</si>
  <si>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</si>
  <si>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</si>
  <si>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</si>
  <si>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</si>
  <si>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</si>
  <si>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</si>
  <si>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</si>
  <si>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</si>
  <si>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</si>
  <si>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泉佐野市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</si>
  <si>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</si>
  <si>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</si>
  <si>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</si>
  <si>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</si>
  <si>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</si>
  <si>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</si>
  <si>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</si>
  <si>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</si>
  <si>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</si>
  <si>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</si>
  <si>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</si>
  <si>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</si>
  <si>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</si>
  <si>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</si>
  <si>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</si>
  <si>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</si>
  <si>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</si>
  <si>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</si>
  <si>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状況は、平成22年度に累積欠損を解消し、その後も単年度黒字を維持し続けております。今後は、水需要が減少傾向にある中、今般の新型コロナウイルス感染症による経済活動への影響を受け、更なる料金収入の減少が懸念されるなど、非常に厳しい経営状況が続くものと予測されます。
　このような状況を踏まえ、業務の改善に努め、平成30年度に策定した水道事業経営戦略に基づき、健全な水道事業経営を目指します。
　施設のうち、老朽化の進む水道管については、アセットマネジメントに基づき計画的な更新に取組みます。また、水道管の老朽化対策については、配水管路更新計画に基づき実施中です。
　施設利用率や有収率の向上を図るため、施設の適正規模への見直しを含めた検討や漏水調査の継続実施に取組んでいきます。</t>
    <phoneticPr fontId="4"/>
  </si>
  <si>
    <t>　本市の水道事業の経営は、健全性については概ね維持できておりますが、効率性については施設利用率や有収率等、今後も検討すべき課題が残されております。
　①経常収支比率は、毎年100％以上を維持し、経常的な経費は水道料金等で賄えております。また、⑤料金回収率は、令和元年度までは類似団体平均値よりも高くなっておりました。しかし、令和2年度からは新型コロナウイルス感染拡大の影響で経済活動の停滞が続いており、関西国際空港やホテル等企業の水道料金が伸び悩んでいることから、①経常収支比率、⑤料金回収率共に、類似団体平均を下回っております。そのような状況の中、令和3年度におきましては、水道基本料金の減額措置が終了したことにより、水道料金が増加したことから、⑤料金回収率は100％を上回り、給水収益で給水に係る費用をなんとか賄えております。
　③流動比率は、平成26年度に一般会計へ長期貸付けを行ったこと、また、平成30年度には下水道事業特別会計へ長期貸付けを行ったことにより、流動資産が減り類似団体平均値を下回っております。
　⑧有収率は、供給した水量が収益に反映されているかを判断する指標であり、平成25年度から類似団体平均値を上回っていますが、収益につながらない水量について、漏水等が原因と考えられます。</t>
    <rPh sb="129" eb="134">
      <t>レイワガンネンド</t>
    </rPh>
    <rPh sb="270" eb="272">
      <t>ジョウキョウ</t>
    </rPh>
    <rPh sb="273" eb="274">
      <t>ナカ</t>
    </rPh>
    <rPh sb="300" eb="302">
      <t>シュウリョウ</t>
    </rPh>
    <rPh sb="315" eb="317">
      <t>ゾウカ</t>
    </rPh>
    <rPh sb="325" eb="329">
      <t>リョウキンカイシュウ</t>
    </rPh>
    <rPh sb="329" eb="330">
      <t>リツ</t>
    </rPh>
    <rPh sb="336" eb="337">
      <t>ウエ</t>
    </rPh>
    <phoneticPr fontId="4"/>
  </si>
  <si>
    <t>　本市の水道事業は、昭和30年の給水開始以降60年が経過し、法定耐用年数を超えた水道管が年々増加しており、老朽化した水道管の更新が急務となっています。
　①有形固定資産減価償却率は、類似団体平均値を下回っており、関西国際空港開港に向けて整備した水道施設や管路が多くあることから、本市の施設全体の更新等の必要性が他の類似団体と比較すると若干低いことを示しております。
　②管路経年化率は、口径の大きい基幹管路や重要給水施設への管路を優先的に更新していることから更新される管路延長が伸びないため、ほぼ横ばいの推移となっております。令和2年度及び令和3年度は、例年と比較して小口径の管路をより多く更新したため微減しましたが、類似団体平均値と比較しても全体的に高い割合となっております。
　③管路更新率は、一定の事業費の中で老朽化した水道管の更新と重要給水施設への管路を優先的に更新しております。令和2年度及び令和3年度は例年と比較して小口径の管路を更新し、管路延長が伸びたため、類似団体平均値を上回っております。</t>
    <rPh sb="248" eb="249">
      <t>ヨコ</t>
    </rPh>
    <rPh sb="252" eb="254">
      <t>スイイ</t>
    </rPh>
    <rPh sb="263" eb="265">
      <t>レイワ</t>
    </rPh>
    <rPh sb="277" eb="279">
      <t>レイネン</t>
    </rPh>
    <rPh sb="293" eb="294">
      <t>オオ</t>
    </rPh>
    <rPh sb="322" eb="325">
      <t>ゼンタイテキ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</si>
</sst>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0.64</c:v>
                </c:pt>
                <c:pt idx="1">
                  <c:v>0.95</c:v>
                </c:pt>
                <c:pt idx="2">
                  <c:v>0.77</c:v>
                </c:pt>
                <c:pt idx="3">
                  <c:v>0.77</c:v>
                </c:pt>
                <c:pt idx="4">
                  <c:v>0.81</c:v>
                </c:pt>
              </c:numCache>
            </c:numRef>
          </c:val>
          <c:extLst>
            <c:ext xmlns:c16="http://schemas.microsoft.com/office/drawing/2014/chart" uri="{C3380CC4-5D6E-409C-BE32-E72D297353CC}">
              <c16:uniqueId val="{00000000-EB9B-4502-B6A8-254B8355A3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c:v>
                </c:pt>
                <c:pt idx="4">
                  <c:v>0.56000000000000005</c:v>
                </c:pt>
              </c:numCache>
            </c:numRef>
          </c:val>
          <c:smooth val="0"/>
          <c:extLst>
            <c:ext xmlns:c16="http://schemas.microsoft.com/office/drawing/2014/chart" uri="{C3380CC4-5D6E-409C-BE32-E72D297353CC}">
              <c16:uniqueId val="{00000001-EB9B-4502-B6A8-254B8355A3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52.89</c:v>
                </c:pt>
                <c:pt idx="1">
                  <c:v>53.21</c:v>
                </c:pt>
                <c:pt idx="2">
                  <c:v>51.85</c:v>
                </c:pt>
                <c:pt idx="3">
                  <c:v>49.81</c:v>
                </c:pt>
                <c:pt idx="4">
                  <c:v>48.53</c:v>
                </c:pt>
              </c:numCache>
            </c:numRef>
          </c:val>
          <c:extLst>
            <c:ext xmlns:c16="http://schemas.microsoft.com/office/drawing/2014/chart" uri="{C3380CC4-5D6E-409C-BE32-E72D297353CC}">
              <c16:uniqueId val="{00000000-D448-4F05-A543-06609ABB0B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59.91</c:v>
                </c:pt>
                <c:pt idx="4">
                  <c:v>59.4</c:v>
                </c:pt>
              </c:numCache>
            </c:numRef>
          </c:val>
          <c:smooth val="0"/>
          <c:extLst>
            <c:ext xmlns:c16="http://schemas.microsoft.com/office/drawing/2014/chart" uri="{C3380CC4-5D6E-409C-BE32-E72D297353CC}">
              <c16:uniqueId val="{00000001-D448-4F05-A543-06609ABB0B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90.14</c:v>
                </c:pt>
                <c:pt idx="1">
                  <c:v>89.38</c:v>
                </c:pt>
                <c:pt idx="2">
                  <c:v>90.25</c:v>
                </c:pt>
                <c:pt idx="3">
                  <c:v>90.8</c:v>
                </c:pt>
                <c:pt idx="4">
                  <c:v>92.54</c:v>
                </c:pt>
              </c:numCache>
            </c:numRef>
          </c:val>
          <c:extLst>
            <c:ext xmlns:c16="http://schemas.microsoft.com/office/drawing/2014/chart" uri="{C3380CC4-5D6E-409C-BE32-E72D297353CC}">
              <c16:uniqueId val="{00000000-B9F5-4A9C-A52A-829F29F681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87.26</c:v>
                </c:pt>
                <c:pt idx="4">
                  <c:v>87.57</c:v>
                </c:pt>
              </c:numCache>
            </c:numRef>
          </c:val>
          <c:smooth val="0"/>
          <c:extLst>
            <c:ext xmlns:c16="http://schemas.microsoft.com/office/drawing/2014/chart" uri="{C3380CC4-5D6E-409C-BE32-E72D297353CC}">
              <c16:uniqueId val="{00000001-B9F5-4A9C-A52A-829F29F681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115.01</c:v>
                </c:pt>
                <c:pt idx="1">
                  <c:v>115.09</c:v>
                </c:pt>
                <c:pt idx="2">
                  <c:v>115.6</c:v>
                </c:pt>
                <c:pt idx="3">
                  <c:v>102.63</c:v>
                </c:pt>
                <c:pt idx="4">
                  <c:v>105.71</c:v>
                </c:pt>
              </c:numCache>
            </c:numRef>
          </c:val>
          <c:extLst>
            <c:ext xmlns:c16="http://schemas.microsoft.com/office/drawing/2014/chart" uri="{C3380CC4-5D6E-409C-BE32-E72D297353CC}">
              <c16:uniqueId val="{00000000-DD42-4D1A-8D75-06FF116BFC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110.91</c:v>
                </c:pt>
                <c:pt idx="4">
                  <c:v>111.49</c:v>
                </c:pt>
              </c:numCache>
            </c:numRef>
          </c:val>
          <c:smooth val="0"/>
          <c:extLst>
            <c:ext xmlns:c16="http://schemas.microsoft.com/office/drawing/2014/chart" uri="{C3380CC4-5D6E-409C-BE32-E72D297353CC}">
              <c16:uniqueId val="{00000001-DD42-4D1A-8D75-06FF116BFC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43.31</c:v>
                </c:pt>
                <c:pt idx="1">
                  <c:v>44.31</c:v>
                </c:pt>
                <c:pt idx="2">
                  <c:v>45.45</c:v>
                </c:pt>
                <c:pt idx="3">
                  <c:v>46.49</c:v>
                </c:pt>
                <c:pt idx="4">
                  <c:v>47.62</c:v>
                </c:pt>
              </c:numCache>
            </c:numRef>
          </c:val>
          <c:extLst>
            <c:ext xmlns:c16="http://schemas.microsoft.com/office/drawing/2014/chart" uri="{C3380CC4-5D6E-409C-BE32-E72D297353CC}">
              <c16:uniqueId val="{00000000-AC8C-408E-AEF4-4EFB6EDADD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49.2</c:v>
                </c:pt>
                <c:pt idx="4">
                  <c:v>50.01</c:v>
                </c:pt>
              </c:numCache>
            </c:numRef>
          </c:val>
          <c:smooth val="0"/>
          <c:extLst>
            <c:ext xmlns:c16="http://schemas.microsoft.com/office/drawing/2014/chart" uri="{C3380CC4-5D6E-409C-BE32-E72D297353CC}">
              <c16:uniqueId val="{00000001-AC8C-408E-AEF4-4EFB6EDADD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24.07</c:v>
                </c:pt>
                <c:pt idx="1">
                  <c:v>23.86</c:v>
                </c:pt>
                <c:pt idx="2">
                  <c:v>23.58</c:v>
                </c:pt>
                <c:pt idx="3">
                  <c:v>24.17</c:v>
                </c:pt>
                <c:pt idx="4">
                  <c:v>24.53</c:v>
                </c:pt>
              </c:numCache>
            </c:numRef>
          </c:val>
          <c:extLst>
            <c:ext xmlns:c16="http://schemas.microsoft.com/office/drawing/2014/chart" uri="{C3380CC4-5D6E-409C-BE32-E72D297353CC}">
              <c16:uniqueId val="{00000000-4988-458B-9D8F-D909493F70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18.329999999999998</c:v>
                </c:pt>
                <c:pt idx="4">
                  <c:v>20.27</c:v>
                </c:pt>
              </c:numCache>
            </c:numRef>
          </c:val>
          <c:smooth val="0"/>
          <c:extLst>
            <c:ext xmlns:c16="http://schemas.microsoft.com/office/drawing/2014/chart" uri="{C3380CC4-5D6E-409C-BE32-E72D297353CC}">
              <c16:uniqueId val="{00000001-4988-458B-9D8F-D909493F70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6-4CC5-822D-8058F2EC44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formatCode="#,##0.00;&quot;△&quot;#,##0.00;&quot;-&quot;">
                  <c:v>0.92</c:v>
                </c:pt>
                <c:pt idx="4" formatCode="#,##0.00;&quot;△&quot;#,##0.00;&quot;-&quot;">
                  <c:v>0.87</c:v>
                </c:pt>
              </c:numCache>
            </c:numRef>
          </c:val>
          <c:smooth val="0"/>
          <c:extLst>
            <c:ext xmlns:c16="http://schemas.microsoft.com/office/drawing/2014/chart" uri="{C3380CC4-5D6E-409C-BE32-E72D297353CC}">
              <c16:uniqueId val="{00000001-91C6-4CC5-822D-8058F2EC44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201.06</c:v>
                </c:pt>
                <c:pt idx="1">
                  <c:v>97.05</c:v>
                </c:pt>
                <c:pt idx="2">
                  <c:v>116.62</c:v>
                </c:pt>
                <c:pt idx="3">
                  <c:v>96.34</c:v>
                </c:pt>
                <c:pt idx="4">
                  <c:v>93.69</c:v>
                </c:pt>
              </c:numCache>
            </c:numRef>
          </c:val>
          <c:extLst>
            <c:ext xmlns:c16="http://schemas.microsoft.com/office/drawing/2014/chart" uri="{C3380CC4-5D6E-409C-BE32-E72D297353CC}">
              <c16:uniqueId val="{00000000-0718-444C-8F9E-722FAB5FD7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350.79</c:v>
                </c:pt>
                <c:pt idx="4">
                  <c:v>354.57</c:v>
                </c:pt>
              </c:numCache>
            </c:numRef>
          </c:val>
          <c:smooth val="0"/>
          <c:extLst>
            <c:ext xmlns:c16="http://schemas.microsoft.com/office/drawing/2014/chart" uri="{C3380CC4-5D6E-409C-BE32-E72D297353CC}">
              <c16:uniqueId val="{00000001-0718-444C-8F9E-722FAB5FD7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305.94</c:v>
                </c:pt>
                <c:pt idx="1">
                  <c:v>311.13</c:v>
                </c:pt>
                <c:pt idx="2">
                  <c:v>312.24</c:v>
                </c:pt>
                <c:pt idx="3">
                  <c:v>364.02</c:v>
                </c:pt>
                <c:pt idx="4">
                  <c:v>334.08</c:v>
                </c:pt>
              </c:numCache>
            </c:numRef>
          </c:val>
          <c:extLst>
            <c:ext xmlns:c16="http://schemas.microsoft.com/office/drawing/2014/chart" uri="{C3380CC4-5D6E-409C-BE32-E72D297353CC}">
              <c16:uniqueId val="{00000000-DE06-4737-AC97-E05E6A8EE8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322.92</c:v>
                </c:pt>
                <c:pt idx="4">
                  <c:v>303.45999999999998</c:v>
                </c:pt>
              </c:numCache>
            </c:numRef>
          </c:val>
          <c:smooth val="0"/>
          <c:extLst>
            <c:ext xmlns:c16="http://schemas.microsoft.com/office/drawing/2014/chart" uri="{C3380CC4-5D6E-409C-BE32-E72D297353CC}">
              <c16:uniqueId val="{00000001-DE06-4737-AC97-E05E6A8EE8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111.64</c:v>
                </c:pt>
                <c:pt idx="1">
                  <c:v>111.21</c:v>
                </c:pt>
                <c:pt idx="2">
                  <c:v>111.24</c:v>
                </c:pt>
                <c:pt idx="3">
                  <c:v>95.44</c:v>
                </c:pt>
                <c:pt idx="4">
                  <c:v>100.09</c:v>
                </c:pt>
              </c:numCache>
            </c:numRef>
          </c:val>
          <c:extLst>
            <c:ext xmlns:c16="http://schemas.microsoft.com/office/drawing/2014/chart" uri="{C3380CC4-5D6E-409C-BE32-E72D297353CC}">
              <c16:uniqueId val="{00000000-175A-4082-9D6A-D4B160E6A2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100.85</c:v>
                </c:pt>
                <c:pt idx="4">
                  <c:v>103.79</c:v>
                </c:pt>
              </c:numCache>
            </c:numRef>
          </c:val>
          <c:smooth val="0"/>
          <c:extLst>
            <c:ext xmlns:c16="http://schemas.microsoft.com/office/drawing/2014/chart" uri="{C3380CC4-5D6E-409C-BE32-E72D297353CC}">
              <c16:uniqueId val="{00000001-175A-4082-9D6A-D4B160E6A2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178.8</c:v>
                </c:pt>
                <c:pt idx="1">
                  <c:v>179.84</c:v>
                </c:pt>
                <c:pt idx="2">
                  <c:v>177.87</c:v>
                </c:pt>
                <c:pt idx="3">
                  <c:v>181.69</c:v>
                </c:pt>
                <c:pt idx="4">
                  <c:v>185.59</c:v>
                </c:pt>
              </c:numCache>
            </c:numRef>
          </c:val>
          <c:extLst>
            <c:ext xmlns:c16="http://schemas.microsoft.com/office/drawing/2014/chart" uri="{C3380CC4-5D6E-409C-BE32-E72D297353CC}">
              <c16:uniqueId val="{00000000-D402-4669-A836-EC80C78C502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167.1</c:v>
                </c:pt>
                <c:pt idx="4">
                  <c:v>167.86</c:v>
                </c:pt>
              </c:numCache>
            </c:numRef>
          </c:val>
          <c:smooth val="0"/>
          <c:extLst>
            <c:ext xmlns:c16="http://schemas.microsoft.com/office/drawing/2014/chart" uri="{C3380CC4-5D6E-409C-BE32-E72D297353CC}">
              <c16:uniqueId val="{00000001-D402-4669-A836-EC80C78C502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大阪府　泉佐野市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v>
      </c>
      <c r="AE8" s="44"/>
      <c r="AF8" s="44"/>
      <c r="AG8" s="44"/>
      <c r="AH8" s="44"/>
      <c r="AI8" s="44"/>
      <c r="AJ8" s="44"/>
      <c r="AK8" s="2"/>
      <c r="AL8" s="45">
        <f>データ!$R$6</f>
        <v>98840</v>
      </c>
      <c r="AM8" s="45"/>
      <c r="AN8" s="45"/>
      <c r="AO8" s="45"/>
      <c r="AP8" s="45"/>
      <c r="AQ8" s="45"/>
      <c r="AR8" s="45"/>
      <c r="AS8" s="45"/>
      <c r="AT8" s="46">
        <f>データ!$S$6</f>
        <v>56.51</v>
      </c>
      <c r="AU8" s="47"/>
      <c r="AV8" s="47"/>
      <c r="AW8" s="47"/>
      <c r="AX8" s="47"/>
      <c r="AY8" s="47"/>
      <c r="AZ8" s="47"/>
      <c r="BA8" s="47"/>
      <c r="BB8" s="48">
        <f>データ!$T$6</f>
        <v>1749.07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67.81</v>
      </c>
      <c r="J10" s="47"/>
      <c r="K10" s="47"/>
      <c r="L10" s="47"/>
      <c r="M10" s="47"/>
      <c r="N10" s="47"/>
      <c r="O10" s="81"/>
      <c r="P10" s="48">
        <f>データ!$P$6</f>
        <v>99.96</v>
      </c>
      <c r="Q10" s="48"/>
      <c r="R10" s="48"/>
      <c r="S10" s="48"/>
      <c r="T10" s="48"/>
      <c r="U10" s="48"/>
      <c r="V10" s="48"/>
      <c r="W10" s="45">
        <f>データ!$Q$6</f>
        <v>2926</v>
      </c>
      <c r="X10" s="45"/>
      <c r="Y10" s="45"/>
      <c r="Z10" s="45"/>
      <c r="AA10" s="45"/>
      <c r="AB10" s="45"/>
      <c r="AC10" s="45"/>
      <c r="AD10" s="2"/>
      <c r="AE10" s="2"/>
      <c r="AF10" s="2"/>
      <c r="AG10" s="2"/>
      <c r="AH10" s="2"/>
      <c r="AI10" s="2"/>
      <c r="AJ10" s="2"/>
      <c r="AK10" s="2"/>
      <c r="AL10" s="45">
        <f>データ!$U$6</f>
        <v>98568</v>
      </c>
      <c r="AM10" s="45"/>
      <c r="AN10" s="45"/>
      <c r="AO10" s="45"/>
      <c r="AP10" s="45"/>
      <c r="AQ10" s="45"/>
      <c r="AR10" s="45"/>
      <c r="AS10" s="45"/>
      <c r="AT10" s="46">
        <f>データ!$V$6</f>
        <v>56.51</v>
      </c>
      <c r="AU10" s="47"/>
      <c r="AV10" s="47"/>
      <c r="AW10" s="47"/>
      <c r="AX10" s="47"/>
      <c r="AY10" s="47"/>
      <c r="AZ10" s="47"/>
      <c r="BA10" s="47"/>
      <c r="BB10" s="48">
        <f>データ!$W$6</f>
        <v>1744.26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114</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JnNwmGNS23/dCQLJP2CdUl2as/gXxs3sF0NS5YRLtmD91ClRoyEzgVfKe6APvY8F3YzWa5GsUDQmghil+07zA==" saltValue="tk2gZ/FcioW4fkZ5sUpk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272132</v>
      </c>
      <c r="D6" s="20">
        <f t="shared" si="3"/>
        <v>46</v>
      </c>
      <c r="E6" s="20">
        <f t="shared" si="3"/>
        <v>1</v>
      </c>
      <c r="F6" s="20">
        <f t="shared" si="3"/>
        <v>0</v>
      </c>
      <c r="G6" s="20">
        <f t="shared" si="3"/>
        <v>1</v>
      </c>
      <c r="H6" s="20" t="str">
        <f t="shared" si="3"/>
        <v>大阪府　泉佐野市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67.81</v>
      </c>
      <c r="P6" s="21">
        <f t="shared" si="3"/>
        <v>99.96</v>
      </c>
      <c r="Q6" s="21">
        <f t="shared" si="3"/>
        <v>2926</v>
      </c>
      <c r="R6" s="21">
        <f t="shared" si="3"/>
        <v>98840</v>
      </c>
      <c r="S6" s="21">
        <f t="shared" si="3"/>
        <v>56.51</v>
      </c>
      <c r="T6" s="21">
        <f t="shared" si="3"/>
        <v>1749.07</v>
      </c>
      <c r="U6" s="21">
        <f t="shared" si="3"/>
        <v>98568</v>
      </c>
      <c r="V6" s="21">
        <f t="shared" si="3"/>
        <v>56.51</v>
      </c>
      <c r="W6" s="21">
        <f t="shared" si="3"/>
        <v>1744.26</v>
      </c>
      <c r="X6" s="22">
        <f>IF(X7="",NA(),X7)</f>
        <v>115.01</v>
      </c>
      <c r="Y6" s="22">
        <f t="shared" ref="Y6:AG6" si="4">IF(Y7="",NA(),Y7)</f>
        <v>115.09</v>
      </c>
      <c r="Z6" s="22">
        <f t="shared" si="4"/>
        <v>115.6</v>
      </c>
      <c r="AA6" s="22">
        <f t="shared" si="4"/>
        <v>102.63</v>
      </c>
      <c r="AB6" s="22">
        <f t="shared" si="4"/>
        <v>105.71</v>
      </c>
      <c r="AC6" s="22">
        <f t="shared" si="4"/>
        <v>113.68</v>
      </c>
      <c r="AD6" s="22">
        <f t="shared" si="4"/>
        <v>113.82</v>
      </c>
      <c r="AE6" s="22">
        <f t="shared" si="4"/>
        <v>112.82</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2">
        <f t="shared" si="5"/>
        <v>0.92</v>
      </c>
      <c r="AR6" s="22">
        <f t="shared" si="5"/>
        <v>0.87</v>
      </c>
      <c r="AS6" s="21" t="str">
        <f>IF(AS7="","",IF(AS7="-","【-】","【"&amp;SUBSTITUTE(TEXT(AS7,"#,##0.00"),"-","△")&amp;"】"))</f>
        <v>【1.30】</v>
      </c>
      <c r="AT6" s="22">
        <f>IF(AT7="",NA(),AT7)</f>
        <v>201.06</v>
      </c>
      <c r="AU6" s="22">
        <f t="shared" ref="AU6:BC6" si="6">IF(AU7="",NA(),AU7)</f>
        <v>97.05</v>
      </c>
      <c r="AV6" s="22">
        <f t="shared" si="6"/>
        <v>116.62</v>
      </c>
      <c r="AW6" s="22">
        <f t="shared" si="6"/>
        <v>96.34</v>
      </c>
      <c r="AX6" s="22">
        <f t="shared" si="6"/>
        <v>93.69</v>
      </c>
      <c r="AY6" s="22">
        <f t="shared" si="6"/>
        <v>337.49</v>
      </c>
      <c r="AZ6" s="22">
        <f t="shared" si="6"/>
        <v>335.6</v>
      </c>
      <c r="BA6" s="22">
        <f t="shared" si="6"/>
        <v>358.91</v>
      </c>
      <c r="BB6" s="22">
        <f t="shared" si="6"/>
        <v>350.79</v>
      </c>
      <c r="BC6" s="22">
        <f t="shared" si="6"/>
        <v>354.57</v>
      </c>
      <c r="BD6" s="21" t="str">
        <f>IF(BD7="","",IF(BD7="-","【-】","【"&amp;SUBSTITUTE(TEXT(BD7,"#,##0.00"),"-","△")&amp;"】"))</f>
        <v>【261.51】</v>
      </c>
      <c r="BE6" s="22">
        <f>IF(BE7="",NA(),BE7)</f>
        <v>305.94</v>
      </c>
      <c r="BF6" s="22">
        <f t="shared" ref="BF6:BN6" si="7">IF(BF7="",NA(),BF7)</f>
        <v>311.13</v>
      </c>
      <c r="BG6" s="22">
        <f t="shared" si="7"/>
        <v>312.24</v>
      </c>
      <c r="BH6" s="22">
        <f t="shared" si="7"/>
        <v>364.02</v>
      </c>
      <c r="BI6" s="22">
        <f t="shared" si="7"/>
        <v>334.08</v>
      </c>
      <c r="BJ6" s="22">
        <f t="shared" si="7"/>
        <v>265.92</v>
      </c>
      <c r="BK6" s="22">
        <f t="shared" si="7"/>
        <v>258.26</v>
      </c>
      <c r="BL6" s="22">
        <f t="shared" si="7"/>
        <v>247.27</v>
      </c>
      <c r="BM6" s="22">
        <f t="shared" si="7"/>
        <v>322.92</v>
      </c>
      <c r="BN6" s="22">
        <f t="shared" si="7"/>
        <v>303.45999999999998</v>
      </c>
      <c r="BO6" s="21" t="str">
        <f>IF(BO7="","",IF(BO7="-","【-】","【"&amp;SUBSTITUTE(TEXT(BO7,"#,##0.00"),"-","△")&amp;"】"))</f>
        <v>【265.16】</v>
      </c>
      <c r="BP6" s="22">
        <f>IF(BP7="",NA(),BP7)</f>
        <v>111.64</v>
      </c>
      <c r="BQ6" s="22">
        <f t="shared" ref="BQ6:BY6" si="8">IF(BQ7="",NA(),BQ7)</f>
        <v>111.21</v>
      </c>
      <c r="BR6" s="22">
        <f t="shared" si="8"/>
        <v>111.24</v>
      </c>
      <c r="BS6" s="22">
        <f t="shared" si="8"/>
        <v>95.44</v>
      </c>
      <c r="BT6" s="22">
        <f t="shared" si="8"/>
        <v>100.09</v>
      </c>
      <c r="BU6" s="22">
        <f t="shared" si="8"/>
        <v>105.86</v>
      </c>
      <c r="BV6" s="22">
        <f t="shared" si="8"/>
        <v>106.07</v>
      </c>
      <c r="BW6" s="22">
        <f t="shared" si="8"/>
        <v>105.34</v>
      </c>
      <c r="BX6" s="22">
        <f t="shared" si="8"/>
        <v>100.85</v>
      </c>
      <c r="BY6" s="22">
        <f t="shared" si="8"/>
        <v>103.79</v>
      </c>
      <c r="BZ6" s="21" t="str">
        <f>IF(BZ7="","",IF(BZ7="-","【-】","【"&amp;SUBSTITUTE(TEXT(BZ7,"#,##0.00"),"-","△")&amp;"】"))</f>
        <v>【102.35】</v>
      </c>
      <c r="CA6" s="22">
        <f>IF(CA7="",NA(),CA7)</f>
        <v>178.8</v>
      </c>
      <c r="CB6" s="22">
        <f t="shared" ref="CB6:CJ6" si="9">IF(CB7="",NA(),CB7)</f>
        <v>179.84</v>
      </c>
      <c r="CC6" s="22">
        <f t="shared" si="9"/>
        <v>177.87</v>
      </c>
      <c r="CD6" s="22">
        <f t="shared" si="9"/>
        <v>181.69</v>
      </c>
      <c r="CE6" s="22">
        <f t="shared" si="9"/>
        <v>185.59</v>
      </c>
      <c r="CF6" s="22">
        <f t="shared" si="9"/>
        <v>158.58000000000001</v>
      </c>
      <c r="CG6" s="22">
        <f t="shared" si="9"/>
        <v>159.22</v>
      </c>
      <c r="CH6" s="22">
        <f t="shared" si="9"/>
        <v>159.6</v>
      </c>
      <c r="CI6" s="22">
        <f t="shared" si="9"/>
        <v>167.1</v>
      </c>
      <c r="CJ6" s="22">
        <f t="shared" si="9"/>
        <v>167.86</v>
      </c>
      <c r="CK6" s="21" t="str">
        <f>IF(CK7="","",IF(CK7="-","【-】","【"&amp;SUBSTITUTE(TEXT(CK7,"#,##0.00"),"-","△")&amp;"】"))</f>
        <v>【167.74】</v>
      </c>
      <c r="CL6" s="22">
        <f>IF(CL7="",NA(),CL7)</f>
        <v>52.89</v>
      </c>
      <c r="CM6" s="22">
        <f t="shared" ref="CM6:CU6" si="10">IF(CM7="",NA(),CM7)</f>
        <v>53.21</v>
      </c>
      <c r="CN6" s="22">
        <f t="shared" si="10"/>
        <v>51.85</v>
      </c>
      <c r="CO6" s="22">
        <f t="shared" si="10"/>
        <v>49.81</v>
      </c>
      <c r="CP6" s="22">
        <f t="shared" si="10"/>
        <v>48.53</v>
      </c>
      <c r="CQ6" s="22">
        <f t="shared" si="10"/>
        <v>62.38</v>
      </c>
      <c r="CR6" s="22">
        <f t="shared" si="10"/>
        <v>62.83</v>
      </c>
      <c r="CS6" s="22">
        <f t="shared" si="10"/>
        <v>62.05</v>
      </c>
      <c r="CT6" s="22">
        <f t="shared" si="10"/>
        <v>59.91</v>
      </c>
      <c r="CU6" s="22">
        <f t="shared" si="10"/>
        <v>59.4</v>
      </c>
      <c r="CV6" s="21" t="str">
        <f>IF(CV7="","",IF(CV7="-","【-】","【"&amp;SUBSTITUTE(TEXT(CV7,"#,##0.00"),"-","△")&amp;"】"))</f>
        <v>【60.29】</v>
      </c>
      <c r="CW6" s="22">
        <f>IF(CW7="",NA(),CW7)</f>
        <v>90.14</v>
      </c>
      <c r="CX6" s="22">
        <f t="shared" ref="CX6:DF6" si="11">IF(CX7="",NA(),CX7)</f>
        <v>89.38</v>
      </c>
      <c r="CY6" s="22">
        <f t="shared" si="11"/>
        <v>90.25</v>
      </c>
      <c r="CZ6" s="22">
        <f t="shared" si="11"/>
        <v>90.8</v>
      </c>
      <c r="DA6" s="22">
        <f t="shared" si="11"/>
        <v>92.54</v>
      </c>
      <c r="DB6" s="22">
        <f t="shared" si="11"/>
        <v>89.17</v>
      </c>
      <c r="DC6" s="22">
        <f t="shared" si="11"/>
        <v>88.86</v>
      </c>
      <c r="DD6" s="22">
        <f t="shared" si="11"/>
        <v>89.11</v>
      </c>
      <c r="DE6" s="22">
        <f t="shared" si="11"/>
        <v>87.26</v>
      </c>
      <c r="DF6" s="22">
        <f t="shared" si="11"/>
        <v>87.57</v>
      </c>
      <c r="DG6" s="21" t="str">
        <f>IF(DG7="","",IF(DG7="-","【-】","【"&amp;SUBSTITUTE(TEXT(DG7,"#,##0.00"),"-","△")&amp;"】"))</f>
        <v>【90.12】</v>
      </c>
      <c r="DH6" s="22">
        <f>IF(DH7="",NA(),DH7)</f>
        <v>43.31</v>
      </c>
      <c r="DI6" s="22">
        <f t="shared" ref="DI6:DQ6" si="12">IF(DI7="",NA(),DI7)</f>
        <v>44.31</v>
      </c>
      <c r="DJ6" s="22">
        <f t="shared" si="12"/>
        <v>45.45</v>
      </c>
      <c r="DK6" s="22">
        <f t="shared" si="12"/>
        <v>46.49</v>
      </c>
      <c r="DL6" s="22">
        <f t="shared" si="12"/>
        <v>47.62</v>
      </c>
      <c r="DM6" s="22">
        <f t="shared" si="12"/>
        <v>46.99</v>
      </c>
      <c r="DN6" s="22">
        <f t="shared" si="12"/>
        <v>47.89</v>
      </c>
      <c r="DO6" s="22">
        <f t="shared" si="12"/>
        <v>48.69</v>
      </c>
      <c r="DP6" s="22">
        <f t="shared" si="12"/>
        <v>49.2</v>
      </c>
      <c r="DQ6" s="22">
        <f t="shared" si="12"/>
        <v>50.01</v>
      </c>
      <c r="DR6" s="21" t="str">
        <f>IF(DR7="","",IF(DR7="-","【-】","【"&amp;SUBSTITUTE(TEXT(DR7,"#,##0.00"),"-","△")&amp;"】"))</f>
        <v>【50.88】</v>
      </c>
      <c r="DS6" s="22">
        <f>IF(DS7="",NA(),DS7)</f>
        <v>24.07</v>
      </c>
      <c r="DT6" s="22">
        <f t="shared" ref="DT6:EB6" si="13">IF(DT7="",NA(),DT7)</f>
        <v>23.86</v>
      </c>
      <c r="DU6" s="22">
        <f t="shared" si="13"/>
        <v>23.58</v>
      </c>
      <c r="DV6" s="22">
        <f t="shared" si="13"/>
        <v>24.17</v>
      </c>
      <c r="DW6" s="22">
        <f t="shared" si="13"/>
        <v>24.53</v>
      </c>
      <c r="DX6" s="22">
        <f t="shared" si="13"/>
        <v>15.83</v>
      </c>
      <c r="DY6" s="22">
        <f t="shared" si="13"/>
        <v>16.899999999999999</v>
      </c>
      <c r="DZ6" s="22">
        <f t="shared" si="13"/>
        <v>18.260000000000002</v>
      </c>
      <c r="EA6" s="22">
        <f t="shared" si="13"/>
        <v>18.329999999999998</v>
      </c>
      <c r="EB6" s="22">
        <f t="shared" si="13"/>
        <v>20.27</v>
      </c>
      <c r="EC6" s="21" t="str">
        <f>IF(EC7="","",IF(EC7="-","【-】","【"&amp;SUBSTITUTE(TEXT(EC7,"#,##0.00"),"-","△")&amp;"】"))</f>
        <v>【22.30】</v>
      </c>
      <c r="ED6" s="22">
        <f>IF(ED7="",NA(),ED7)</f>
        <v>0.64</v>
      </c>
      <c r="EE6" s="22">
        <f t="shared" ref="EE6:EM6" si="14">IF(EE7="",NA(),EE7)</f>
        <v>0.95</v>
      </c>
      <c r="EF6" s="22">
        <f t="shared" si="14"/>
        <v>0.77</v>
      </c>
      <c r="EG6" s="22">
        <f t="shared" si="14"/>
        <v>0.77</v>
      </c>
      <c r="EH6" s="22">
        <f t="shared" si="14"/>
        <v>0.81</v>
      </c>
      <c r="EI6" s="22">
        <f t="shared" si="14"/>
        <v>0.74</v>
      </c>
      <c r="EJ6" s="22">
        <f t="shared" si="14"/>
        <v>0.72</v>
      </c>
      <c r="EK6" s="22">
        <f t="shared" si="14"/>
        <v>0.66</v>
      </c>
      <c r="EL6" s="22">
        <f t="shared" si="14"/>
        <v>0.6</v>
      </c>
      <c r="EM6" s="22">
        <f t="shared" si="14"/>
        <v>0.56000000000000005</v>
      </c>
      <c r="EN6" s="21" t="str">
        <f>IF(EN7="","",IF(EN7="-","【-】","【"&amp;SUBSTITUTE(TEXT(EN7,"#,##0.00"),"-","△")&amp;"】"))</f>
        <v>【0.66】</v>
      </c>
    </row>
    <row r="7" spans="1:144" s="23" customFormat="1" x14ac:dyDescent="0.15">
      <c r="A7" s="15"/>
      <c r="B7" s="24">
        <v>2021</v>
      </c>
      <c r="C7" s="24">
        <v>272132</v>
      </c>
      <c r="D7" s="24">
        <v>46</v>
      </c>
      <c r="E7" s="24">
        <v>1</v>
      </c>
      <c r="F7" s="24">
        <v>0</v>
      </c>
      <c r="G7" s="24">
        <v>1</v>
      </c>
      <c r="H7" s="24" t="s">
        <v>93</v>
      </c>
      <c r="I7" s="24" t="s">
        <v>94</v>
      </c>
      <c r="J7" s="24" t="s">
        <v>95</v>
      </c>
      <c r="K7" s="24" t="s">
        <v>96</v>
      </c>
      <c r="L7" s="24" t="s">
        <v>97</v>
      </c>
      <c r="M7" s="24" t="s">
        <v>98</v>
      </c>
      <c r="N7" s="25" t="s">
        <v>99</v>
      </c>
      <c r="O7" s="25">
        <v>67.81</v>
      </c>
      <c r="P7" s="25">
        <v>99.96</v>
      </c>
      <c r="Q7" s="25">
        <v>2926</v>
      </c>
      <c r="R7" s="25">
        <v>98840</v>
      </c>
      <c r="S7" s="25">
        <v>56.51</v>
      </c>
      <c r="T7" s="25">
        <v>1749.07</v>
      </c>
      <c r="U7" s="25">
        <v>98568</v>
      </c>
      <c r="V7" s="25">
        <v>56.51</v>
      </c>
      <c r="W7" s="25">
        <v>1744.26</v>
      </c>
      <c r="X7" s="25">
        <v>115.01</v>
      </c>
      <c r="Y7" s="25">
        <v>115.09</v>
      </c>
      <c r="Z7" s="25">
        <v>115.6</v>
      </c>
      <c r="AA7" s="25">
        <v>102.63</v>
      </c>
      <c r="AB7" s="25">
        <v>105.71</v>
      </c>
      <c r="AC7" s="25">
        <v>113.68</v>
      </c>
      <c r="AD7" s="25">
        <v>113.82</v>
      </c>
      <c r="AE7" s="25">
        <v>112.82</v>
      </c>
      <c r="AF7" s="25">
        <v>110.91</v>
      </c>
      <c r="AG7" s="25">
        <v>111.49</v>
      </c>
      <c r="AH7" s="25">
        <v>111.39</v>
      </c>
      <c r="AI7" s="25">
        <v>0</v>
      </c>
      <c r="AJ7" s="25">
        <v>0</v>
      </c>
      <c r="AK7" s="25">
        <v>0</v>
      </c>
      <c r="AL7" s="25">
        <v>0</v>
      </c>
      <c r="AM7" s="25">
        <v>0</v>
      </c>
      <c r="AN7" s="25">
        <v>0.03</v>
      </c>
      <c r="AO7" s="25">
        <v>0</v>
      </c>
      <c r="AP7" s="25">
        <v>0</v>
      </c>
      <c r="AQ7" s="25">
        <v>0.92</v>
      </c>
      <c r="AR7" s="25">
        <v>0.87</v>
      </c>
      <c r="AS7" s="25">
        <v>1.3</v>
      </c>
      <c r="AT7" s="25">
        <v>201.06</v>
      </c>
      <c r="AU7" s="25">
        <v>97.05</v>
      </c>
      <c r="AV7" s="25">
        <v>116.62</v>
      </c>
      <c r="AW7" s="25">
        <v>96.34</v>
      </c>
      <c r="AX7" s="25">
        <v>93.69</v>
      </c>
      <c r="AY7" s="25">
        <v>337.49</v>
      </c>
      <c r="AZ7" s="25">
        <v>335.6</v>
      </c>
      <c r="BA7" s="25">
        <v>358.91</v>
      </c>
      <c r="BB7" s="25">
        <v>350.79</v>
      </c>
      <c r="BC7" s="25">
        <v>354.57</v>
      </c>
      <c r="BD7" s="25">
        <v>261.51</v>
      </c>
      <c r="BE7" s="25">
        <v>305.94</v>
      </c>
      <c r="BF7" s="25">
        <v>311.13</v>
      </c>
      <c r="BG7" s="25">
        <v>312.24</v>
      </c>
      <c r="BH7" s="25">
        <v>364.02</v>
      </c>
      <c r="BI7" s="25">
        <v>334.08</v>
      </c>
      <c r="BJ7" s="25">
        <v>265.92</v>
      </c>
      <c r="BK7" s="25">
        <v>258.26</v>
      </c>
      <c r="BL7" s="25">
        <v>247.27</v>
      </c>
      <c r="BM7" s="25">
        <v>322.92</v>
      </c>
      <c r="BN7" s="25">
        <v>303.45999999999998</v>
      </c>
      <c r="BO7" s="25">
        <v>265.16000000000003</v>
      </c>
      <c r="BP7" s="25">
        <v>111.64</v>
      </c>
      <c r="BQ7" s="25">
        <v>111.21</v>
      </c>
      <c r="BR7" s="25">
        <v>111.24</v>
      </c>
      <c r="BS7" s="25">
        <v>95.44</v>
      </c>
      <c r="BT7" s="25">
        <v>100.09</v>
      </c>
      <c r="BU7" s="25">
        <v>105.86</v>
      </c>
      <c r="BV7" s="25">
        <v>106.07</v>
      </c>
      <c r="BW7" s="25">
        <v>105.34</v>
      </c>
      <c r="BX7" s="25">
        <v>100.85</v>
      </c>
      <c r="BY7" s="25">
        <v>103.79</v>
      </c>
      <c r="BZ7" s="25">
        <v>102.35</v>
      </c>
      <c r="CA7" s="25">
        <v>178.8</v>
      </c>
      <c r="CB7" s="25">
        <v>179.84</v>
      </c>
      <c r="CC7" s="25">
        <v>177.87</v>
      </c>
      <c r="CD7" s="25">
        <v>181.69</v>
      </c>
      <c r="CE7" s="25">
        <v>185.59</v>
      </c>
      <c r="CF7" s="25">
        <v>158.58000000000001</v>
      </c>
      <c r="CG7" s="25">
        <v>159.22</v>
      </c>
      <c r="CH7" s="25">
        <v>159.6</v>
      </c>
      <c r="CI7" s="25">
        <v>167.1</v>
      </c>
      <c r="CJ7" s="25">
        <v>167.86</v>
      </c>
      <c r="CK7" s="25">
        <v>167.74</v>
      </c>
      <c r="CL7" s="25">
        <v>52.89</v>
      </c>
      <c r="CM7" s="25">
        <v>53.21</v>
      </c>
      <c r="CN7" s="25">
        <v>51.85</v>
      </c>
      <c r="CO7" s="25">
        <v>49.81</v>
      </c>
      <c r="CP7" s="25">
        <v>48.53</v>
      </c>
      <c r="CQ7" s="25">
        <v>62.38</v>
      </c>
      <c r="CR7" s="25">
        <v>62.83</v>
      </c>
      <c r="CS7" s="25">
        <v>62.05</v>
      </c>
      <c r="CT7" s="25">
        <v>59.91</v>
      </c>
      <c r="CU7" s="25">
        <v>59.4</v>
      </c>
      <c r="CV7" s="25">
        <v>60.29</v>
      </c>
      <c r="CW7" s="25">
        <v>90.14</v>
      </c>
      <c r="CX7" s="25">
        <v>89.38</v>
      </c>
      <c r="CY7" s="25">
        <v>90.25</v>
      </c>
      <c r="CZ7" s="25">
        <v>90.8</v>
      </c>
      <c r="DA7" s="25">
        <v>92.54</v>
      </c>
      <c r="DB7" s="25">
        <v>89.17</v>
      </c>
      <c r="DC7" s="25">
        <v>88.86</v>
      </c>
      <c r="DD7" s="25">
        <v>89.11</v>
      </c>
      <c r="DE7" s="25">
        <v>87.26</v>
      </c>
      <c r="DF7" s="25">
        <v>87.57</v>
      </c>
      <c r="DG7" s="25">
        <v>90.12</v>
      </c>
      <c r="DH7" s="25">
        <v>43.31</v>
      </c>
      <c r="DI7" s="25">
        <v>44.31</v>
      </c>
      <c r="DJ7" s="25">
        <v>45.45</v>
      </c>
      <c r="DK7" s="25">
        <v>46.49</v>
      </c>
      <c r="DL7" s="25">
        <v>47.62</v>
      </c>
      <c r="DM7" s="25">
        <v>46.99</v>
      </c>
      <c r="DN7" s="25">
        <v>47.89</v>
      </c>
      <c r="DO7" s="25">
        <v>48.69</v>
      </c>
      <c r="DP7" s="25">
        <v>49.2</v>
      </c>
      <c r="DQ7" s="25">
        <v>50.01</v>
      </c>
      <c r="DR7" s="25">
        <v>50.88</v>
      </c>
      <c r="DS7" s="25">
        <v>24.07</v>
      </c>
      <c r="DT7" s="25">
        <v>23.86</v>
      </c>
      <c r="DU7" s="25">
        <v>23.58</v>
      </c>
      <c r="DV7" s="25">
        <v>24.17</v>
      </c>
      <c r="DW7" s="25">
        <v>24.53</v>
      </c>
      <c r="DX7" s="25">
        <v>15.83</v>
      </c>
      <c r="DY7" s="25">
        <v>16.899999999999999</v>
      </c>
      <c r="DZ7" s="25">
        <v>18.260000000000002</v>
      </c>
      <c r="EA7" s="25">
        <v>18.329999999999998</v>
      </c>
      <c r="EB7" s="25">
        <v>20.27</v>
      </c>
      <c r="EC7" s="25">
        <v>22.3</v>
      </c>
      <c r="ED7" s="25">
        <v>0.64</v>
      </c>
      <c r="EE7" s="25">
        <v>0.95</v>
      </c>
      <c r="EF7" s="25">
        <v>0.77</v>
      </c>
      <c r="EG7" s="25">
        <v>0.77</v>
      </c>
      <c r="EH7" s="25">
        <v>0.81</v>
      </c>
      <c r="EI7" s="25">
        <v>0.74</v>
      </c>
      <c r="EJ7" s="25">
        <v>0.72</v>
      </c>
      <c r="EK7" s="25">
        <v>0.66</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2023-02-17T00:51:32Z</cp:lastPrinted>
  <dcterms:created xsi:type="dcterms:W3CDTF">2022-12-01T01:01:32Z</dcterms:created>
  <dcterms:modified xsi:type="dcterms:W3CDTF">2023-02-28T00:12:18Z</dcterms:modified>
  <cp:category/>
</cp:coreProperties>
</file>