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cvYLPH1bHgEtzmFFMF5zgvaEVzu6t2xjVo0xHCzCQpPYlLIddWFgiwgP2nXutYvy6kSXHq8f90MrE75SmMWslA==" workbookSaltValue="NYpvCvvx2eqP9rQWpL6+e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Q6" i="5"/>
  <c r="P6" i="5"/>
  <c r="P10" i="4" s="1"/>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AD10" i="4"/>
  <c r="W10" i="4"/>
  <c r="B10" i="4"/>
  <c r="BB8" i="4"/>
  <c r="AT8" i="4"/>
  <c r="AL8" i="4"/>
  <c r="AD8" i="4"/>
  <c r="W8" i="4"/>
  <c r="P8" i="4"/>
  <c r="B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<sst xmlns="http://schemas.openxmlformats.org/spreadsheetml/2006/main" count="236" uniqueCount="118">
  <si>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</si>
  <si>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</si>
  <si>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</si>
  <si>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</si>
  <si>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</si>
  <si>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</si>
  <si>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</si>
  <si>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</si>
  <si>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</si>
  <si>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</si>
  <si>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</si>
  <si>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</si>
  <si>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</si>
  <si>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</si>
  <si>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</si>
  <si>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</si>
  <si>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</si>
  <si>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</si>
  <si>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</si>
  <si>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</si>
  <si>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</si>
  <si>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</si>
  <si>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</si>
  <si>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</si>
  <si>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</si>
  <si>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</si>
  <si>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</si>
  <si>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</si>
  <si>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</si>
  <si>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</si>
  <si>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</si>
  <si>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</si>
  <si>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</si>
  <si>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</si>
  <si>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</si>
  <si>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</si>
  <si>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</si>
  <si>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</si>
  <si>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</si>
  <si>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</si>
  <si>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</si>
  <si>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</si>
  <si>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</si>
  <si>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</si>
  <si>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</si>
  <si>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</si>
  <si>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</si>
  <si>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</si>
  <si>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</si>
  <si>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</si>
  <si>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</si>
  <si>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</si>
  <si>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</si>
  <si>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</si>
  <si>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</si>
  <si>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</si>
  <si>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</si>
  <si>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</si>
  <si>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</si>
  <si>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</si>
  <si>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</si>
  <si>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</si>
  <si>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</si>
  <si>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</si>
  <si>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</si>
  <si>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</si>
  <si>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</si>
  <si>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</si>
  <si>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</si>
  <si>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</si>
  <si>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</si>
  <si>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</si>
  <si>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</si>
  <si>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</si>
  <si>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</si>
  <si>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</si>
  <si>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</si>
  <si>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</si>
  <si>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</si>
  <si>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</si>
  <si>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</si>
  <si>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</si>
  <si>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</si>
  <si>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</si>
  <si>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</si>
  <si>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</si>
  <si>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</si>
  <si>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</si>
  <si>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</si>
  <si>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</si>
  <si>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</si>
  <si>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</si>
  <si>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</si>
  <si>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</si>
  <si>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</si>
  <si>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</si>
  <si>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</si>
  <si>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</si>
  <si>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</si>
  <si>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</si>
  <si>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</si>
  <si>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</si>
  <si>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</si>
  <si>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</si>
  <si>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</si>
  <si>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</si>
  <si>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</si>
  <si>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</si>
  <si>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</si>
  <si>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</si>
  <si>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</si>
  <si>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</si>
  <si>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</si>
  <si>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</si>
  <si>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</si>
  <si>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①経常収支比率は類似団体平均値を下回っているが、100％を超えており、健全な経営状況にある。
③流動比率は類似団体平均値を大きく下回っている。本市は合流式での下水道整備を進めてきたため、分流での整備を進めてきた類似団体よりも事業規模が大きく、整備ピーク時に発行した多額の企業債を、現在でも償還中であることが影響している。
④企業債残高対事業規模比率は、前述の理由から類似団体平均値を上回っているが、投資額の低減により企業債の発行額が、償還額を下回っているため、企業債残高は減少傾向にある。
⑤経費回収率は100％を超え、類似団体平均値を上回っており、汚水処理に必要な費用は使用料でまかなわれている。
⑥汚水処理原価は類似団体平均値を上回っているが、有収水量の減に対して汚水処理費の減の影響が上回ったため、微減となった。
⑧水洗化率は類似団体平均値を下回っているが、着実に向上している。経営を安定させるためには、水洗化を促進し使用料収入の確保が必要である。</t>
    <rPh sb="71" eb="73">
      <t>ホンシ</t>
    </rPh>
    <rPh sb="74" eb="76">
      <t>ゴウリュウ</t>
    </rPh>
    <rPh sb="76" eb="77">
      <t>シキ</t>
    </rPh>
    <rPh sb="79" eb="82">
      <t>ゲスイドウ</t>
    </rPh>
    <rPh sb="82" eb="84">
      <t>セイビ</t>
    </rPh>
    <rPh sb="85" eb="86">
      <t>スス</t>
    </rPh>
    <rPh sb="93" eb="95">
      <t>ブンリュウ</t>
    </rPh>
    <rPh sb="97" eb="99">
      <t>セイビ</t>
    </rPh>
    <rPh sb="100" eb="101">
      <t>スス</t>
    </rPh>
    <rPh sb="105" eb="107">
      <t>ルイジ</t>
    </rPh>
    <rPh sb="107" eb="109">
      <t>ダンタイ</t>
    </rPh>
    <rPh sb="112" eb="114">
      <t>ジギョウ</t>
    </rPh>
    <rPh sb="114" eb="116">
      <t>キボ</t>
    </rPh>
    <rPh sb="117" eb="118">
      <t>オオ</t>
    </rPh>
    <rPh sb="121" eb="123">
      <t>セイビ</t>
    </rPh>
    <rPh sb="126" eb="127">
      <t>ジ</t>
    </rPh>
    <rPh sb="128" eb="130">
      <t>ハッコウ</t>
    </rPh>
    <rPh sb="132" eb="134">
      <t>タガク</t>
    </rPh>
    <rPh sb="135" eb="137">
      <t>キギョウ</t>
    </rPh>
    <rPh sb="137" eb="138">
      <t>サイ</t>
    </rPh>
    <rPh sb="140" eb="142">
      <t>ゲンザイ</t>
    </rPh>
    <rPh sb="144" eb="146">
      <t>ショウカン</t>
    </rPh>
    <rPh sb="146" eb="147">
      <t>チュウ</t>
    </rPh>
    <rPh sb="153" eb="155">
      <t>エイキョウ</t>
    </rPh>
    <rPh sb="199" eb="201">
      <t>トウシ</t>
    </rPh>
    <rPh sb="201" eb="202">
      <t>ガク</t>
    </rPh>
    <rPh sb="203" eb="205">
      <t>テイゲン</t>
    </rPh>
    <rPh sb="208" eb="210">
      <t>キギョウ</t>
    </rPh>
    <rPh sb="210" eb="211">
      <t>サイ</t>
    </rPh>
    <rPh sb="212" eb="214">
      <t>ハッコウ</t>
    </rPh>
    <rPh sb="214" eb="215">
      <t>ガク</t>
    </rPh>
    <rPh sb="217" eb="219">
      <t>ショウカン</t>
    </rPh>
    <rPh sb="219" eb="220">
      <t>ガク</t>
    </rPh>
    <rPh sb="221" eb="223">
      <t>シタマワ</t>
    </rPh>
    <rPh sb="230" eb="232">
      <t>キギョウ</t>
    </rPh>
    <rPh sb="232" eb="233">
      <t>サイ</t>
    </rPh>
    <rPh sb="233" eb="235">
      <t>ザンダカ</t>
    </rPh>
    <rPh sb="236" eb="238">
      <t>ゲンショウ</t>
    </rPh>
    <rPh sb="238" eb="240">
      <t>ケイコウ</t>
    </rPh>
    <rPh sb="324" eb="328">
      <t>ユウシュウスイリョウ</t>
    </rPh>
    <rPh sb="329" eb="330">
      <t>ゲン</t>
    </rPh>
    <rPh sb="331" eb="332">
      <t>タイ</t>
    </rPh>
    <rPh sb="334" eb="338">
      <t>オスイショリ</t>
    </rPh>
    <rPh sb="340" eb="341">
      <t>ゲン</t>
    </rPh>
    <rPh sb="342" eb="344">
      <t>エイキョウ</t>
    </rPh>
    <rPh sb="345" eb="347">
      <t>ウワマワ</t>
    </rPh>
    <rPh sb="352" eb="354">
      <t>ビゲン</t>
    </rPh>
    <rPh sb="382" eb="384">
      <t>チャクジツ</t>
    </rPh>
    <rPh sb="385" eb="387">
      <t>コウジョウ</t>
    </rPh>
    <phoneticPr fontId="5"/>
  </si>
  <si>
    <t>①有形固定資産減価償却率は類似団体平均値を下回っているが、増加傾向にある。
②管渠老朽化率は当年度に類似団体平均値を上回っており、増加傾向が加速している。これは当年度に法定耐用年数を超過した管渠延長が前年度に比べ大きかったためである。
③管渠改善率は類似団体平均値を下回っているが、当年度の計画どおりである。</t>
    <rPh sb="29" eb="31">
      <t>ゾウカ</t>
    </rPh>
    <rPh sb="31" eb="33">
      <t>ケイコウ</t>
    </rPh>
    <rPh sb="50" eb="52">
      <t>ルイジ</t>
    </rPh>
    <rPh sb="52" eb="54">
      <t>ダンタイ</t>
    </rPh>
    <rPh sb="54" eb="56">
      <t>ヘイキン</t>
    </rPh>
    <rPh sb="56" eb="57">
      <t>チ</t>
    </rPh>
    <rPh sb="58" eb="60">
      <t>ウワマワ</t>
    </rPh>
    <rPh sb="84" eb="90">
      <t>ホウテイタイヨウネンスウ</t>
    </rPh>
    <rPh sb="91" eb="93">
      <t>チョウカ</t>
    </rPh>
    <rPh sb="95" eb="97">
      <t>カンキョ</t>
    </rPh>
    <rPh sb="97" eb="99">
      <t>エンチョウ</t>
    </rPh>
    <rPh sb="100" eb="103">
      <t>ゼンネンド</t>
    </rPh>
    <rPh sb="104" eb="105">
      <t>クラ</t>
    </rPh>
    <rPh sb="106" eb="107">
      <t>オオ</t>
    </rPh>
    <rPh sb="145" eb="147">
      <t>ケイカク</t>
    </rPh>
    <phoneticPr fontId="5"/>
  </si>
  <si>
    <t>平成29年度に策定した「八尾市公共下水道事業経営戦略」について、令和2年度に投資財政計画の見直しを実施し、同計画に基づいた事業運営を行った。
使用水量の変化等により、中～大口使用者の有収水量は減少しており、それが⑥汚水処理原価などに悪影響を与えるため、今後の動向を注視していく必要がある。
また、老朽化の状況に関して、③管渠改善率は現状は低く留まるが、今後、管渠の改築更新は増加する見込みである。</t>
    <rPh sb="7" eb="9">
      <t>サクテイ</t>
    </rPh>
    <rPh sb="32" eb="34">
      <t>レイワ</t>
    </rPh>
    <rPh sb="35" eb="36">
      <t>ネン</t>
    </rPh>
    <rPh sb="36" eb="37">
      <t>ド</t>
    </rPh>
    <rPh sb="38" eb="44">
      <t>トウシザイセイケイカク</t>
    </rPh>
    <rPh sb="45" eb="47">
      <t>ミナオ</t>
    </rPh>
    <rPh sb="49" eb="51">
      <t>ジッシ</t>
    </rPh>
    <rPh sb="53" eb="54">
      <t>ドウ</t>
    </rPh>
    <rPh sb="54" eb="56">
      <t>ケイカク</t>
    </rPh>
    <rPh sb="57" eb="58">
      <t>モト</t>
    </rPh>
    <rPh sb="61" eb="63">
      <t>ジギョウ</t>
    </rPh>
    <rPh sb="63" eb="65">
      <t>ウンエイ</t>
    </rPh>
    <rPh sb="66" eb="67">
      <t>オコナ</t>
    </rPh>
    <rPh sb="71" eb="73">
      <t>シヨウ</t>
    </rPh>
    <rPh sb="73" eb="75">
      <t>スイリョウ</t>
    </rPh>
    <rPh sb="76" eb="78">
      <t>ヘンカ</t>
    </rPh>
    <rPh sb="78" eb="79">
      <t>ナド</t>
    </rPh>
    <rPh sb="91" eb="93">
      <t>ユウシュウ</t>
    </rPh>
    <rPh sb="93" eb="95">
      <t>スイリョウ</t>
    </rPh>
    <rPh sb="96" eb="98">
      <t>ゲンショウ</t>
    </rPh>
    <rPh sb="107" eb="109">
      <t>オスイ</t>
    </rPh>
    <rPh sb="109" eb="111">
      <t>ショリ</t>
    </rPh>
    <rPh sb="111" eb="113">
      <t>ゲンカ</t>
    </rPh>
    <rPh sb="116" eb="119">
      <t>アクエイキョウ</t>
    </rPh>
    <rPh sb="120" eb="121">
      <t>アタ</t>
    </rPh>
    <rPh sb="126" eb="128">
      <t>コンゴ</t>
    </rPh>
    <rPh sb="129" eb="131">
      <t>ドウコウ</t>
    </rPh>
    <rPh sb="132" eb="134">
      <t>チュウシ</t>
    </rPh>
    <rPh sb="138" eb="140">
      <t>ヒツヨウ</t>
    </rPh>
    <rPh sb="148" eb="151">
      <t>ロウキュウカ</t>
    </rPh>
    <rPh sb="152" eb="154">
      <t>ジョウキョウ</t>
    </rPh>
    <rPh sb="155" eb="156">
      <t>カン</t>
    </rPh>
    <rPh sb="160" eb="162">
      <t>カンキョ</t>
    </rPh>
    <rPh sb="162" eb="164">
      <t>カイゼン</t>
    </rPh>
    <rPh sb="164" eb="165">
      <t>リツ</t>
    </rPh>
    <rPh sb="166" eb="168">
      <t>ゲンジョウ</t>
    </rPh>
    <rPh sb="169" eb="170">
      <t>ヒク</t>
    </rPh>
    <rPh sb="171" eb="172">
      <t>トド</t>
    </rPh>
    <rPh sb="176" eb="178">
      <t>コンゴ</t>
    </rPh>
    <rPh sb="179" eb="181">
      <t>カンキョ</t>
    </rPh>
    <rPh sb="182" eb="186">
      <t>カイチクコウシン</t>
    </rPh>
    <rPh sb="187" eb="189">
      <t>ゾウカ</t>
    </rPh>
    <rPh sb="191" eb="193">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</si>
</sst>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0.19</c:v>
                </c:pt>
                <c:pt idx="1">
                  <c:v>0.37</c:v>
                </c:pt>
                <c:pt idx="2">
                  <c:v>0.1</c:v>
                </c:pt>
                <c:pt idx="3">
                  <c:v>0.08</c:v>
                </c:pt>
                <c:pt idx="4">
                  <c:v>0.01</c:v>
                </c:pt>
              </c:numCache>
            </c:numRef>
          </c:val>
          <c:extLst>
            <c:ext xmlns:c16="http://schemas.microsoft.com/office/drawing/2014/chart" uri="{C3380CC4-5D6E-409C-BE32-E72D297353CC}">
              <c16:uniqueId val="{00000000-7790-4A07-9C08-E1DB2E91DC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7790-4A07-9C08-E1DB2E91DC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08-407C-9C47-4CAC0937EF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2F08-407C-9C47-4CAC0937EF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90.25</c:v>
                </c:pt>
                <c:pt idx="1">
                  <c:v>91.08</c:v>
                </c:pt>
                <c:pt idx="2">
                  <c:v>91.25</c:v>
                </c:pt>
                <c:pt idx="3">
                  <c:v>92.18</c:v>
                </c:pt>
                <c:pt idx="4">
                  <c:v>92.56</c:v>
                </c:pt>
              </c:numCache>
            </c:numRef>
          </c:val>
          <c:extLst>
            <c:ext xmlns:c16="http://schemas.microsoft.com/office/drawing/2014/chart" uri="{C3380CC4-5D6E-409C-BE32-E72D297353CC}">
              <c16:uniqueId val="{00000000-40F3-4915-AFCE-6D160C6C1C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40F3-4915-AFCE-6D160C6C1C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105.79</c:v>
                </c:pt>
                <c:pt idx="1">
                  <c:v>105.65</c:v>
                </c:pt>
                <c:pt idx="2">
                  <c:v>105.55</c:v>
                </c:pt>
                <c:pt idx="3">
                  <c:v>105.2</c:v>
                </c:pt>
                <c:pt idx="4">
                  <c:v>105.41</c:v>
                </c:pt>
              </c:numCache>
            </c:numRef>
          </c:val>
          <c:extLst>
            <c:ext xmlns:c16="http://schemas.microsoft.com/office/drawing/2014/chart" uri="{C3380CC4-5D6E-409C-BE32-E72D297353CC}">
              <c16:uniqueId val="{00000000-C748-4557-8D2E-41466C2A0D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C748-4557-8D2E-41466C2A0D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7.88</c:v>
                </c:pt>
                <c:pt idx="1">
                  <c:v>10.38</c:v>
                </c:pt>
                <c:pt idx="2">
                  <c:v>12.89</c:v>
                </c:pt>
                <c:pt idx="3">
                  <c:v>15.41</c:v>
                </c:pt>
                <c:pt idx="4">
                  <c:v>17.829999999999998</c:v>
                </c:pt>
              </c:numCache>
            </c:numRef>
          </c:val>
          <c:extLst>
            <c:ext xmlns:c16="http://schemas.microsoft.com/office/drawing/2014/chart" uri="{C3380CC4-5D6E-409C-BE32-E72D297353CC}">
              <c16:uniqueId val="{00000000-ABF0-4748-8865-A4932A5EB3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ABF0-4748-8865-A4932A5EB3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1.37</c:v>
                </c:pt>
                <c:pt idx="1">
                  <c:v>2.23</c:v>
                </c:pt>
                <c:pt idx="2">
                  <c:v>3.26</c:v>
                </c:pt>
                <c:pt idx="3">
                  <c:v>5.01</c:v>
                </c:pt>
                <c:pt idx="4">
                  <c:v>7.25</c:v>
                </c:pt>
              </c:numCache>
            </c:numRef>
          </c:val>
          <c:extLst>
            <c:ext xmlns:c16="http://schemas.microsoft.com/office/drawing/2014/chart" uri="{C3380CC4-5D6E-409C-BE32-E72D297353CC}">
              <c16:uniqueId val="{00000000-4819-483B-B4AF-F8DCC4D39E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4819-483B-B4AF-F8DCC4D39E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8-4EB1-9A03-EF82BA0AEA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8DE8-4EB1-9A03-EF82BA0AEA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51.65</c:v>
                </c:pt>
                <c:pt idx="1">
                  <c:v>45.63</c:v>
                </c:pt>
                <c:pt idx="2">
                  <c:v>49.19</c:v>
                </c:pt>
                <c:pt idx="3">
                  <c:v>46.22</c:v>
                </c:pt>
                <c:pt idx="4">
                  <c:v>40.950000000000003</c:v>
                </c:pt>
              </c:numCache>
            </c:numRef>
          </c:val>
          <c:extLst>
            <c:ext xmlns:c16="http://schemas.microsoft.com/office/drawing/2014/chart" uri="{C3380CC4-5D6E-409C-BE32-E72D297353CC}">
              <c16:uniqueId val="{00000000-FF3D-4704-94A9-379C3E1928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FF3D-4704-94A9-379C3E1928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690.67</c:v>
                </c:pt>
                <c:pt idx="1">
                  <c:v>669.17</c:v>
                </c:pt>
                <c:pt idx="2">
                  <c:v>653.08000000000004</c:v>
                </c:pt>
                <c:pt idx="3">
                  <c:v>631.01</c:v>
                </c:pt>
                <c:pt idx="4">
                  <c:v>603.16999999999996</c:v>
                </c:pt>
              </c:numCache>
            </c:numRef>
          </c:val>
          <c:extLst>
            <c:ext xmlns:c16="http://schemas.microsoft.com/office/drawing/2014/chart" uri="{C3380CC4-5D6E-409C-BE32-E72D297353CC}">
              <c16:uniqueId val="{00000000-068D-44F1-BE89-F6E4266707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068D-44F1-BE89-F6E4266707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113.2</c:v>
                </c:pt>
                <c:pt idx="1">
                  <c:v>113.29</c:v>
                </c:pt>
                <c:pt idx="2">
                  <c:v>112.44</c:v>
                </c:pt>
                <c:pt idx="3">
                  <c:v>111.7</c:v>
                </c:pt>
                <c:pt idx="4">
                  <c:v>112.02</c:v>
                </c:pt>
              </c:numCache>
            </c:numRef>
          </c:val>
          <c:extLst>
            <c:ext xmlns:c16="http://schemas.microsoft.com/office/drawing/2014/chart" uri="{C3380CC4-5D6E-409C-BE32-E72D297353CC}">
              <c16:uniqueId val="{00000000-6915-4882-8A79-931152546A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6915-4882-8A79-931152546A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132.82</c:v>
                </c:pt>
                <c:pt idx="1">
                  <c:v>132.62</c:v>
                </c:pt>
                <c:pt idx="2">
                  <c:v>132.68</c:v>
                </c:pt>
                <c:pt idx="3">
                  <c:v>130.99</c:v>
                </c:pt>
                <c:pt idx="4">
                  <c:v>130.71</c:v>
                </c:pt>
              </c:numCache>
            </c:numRef>
          </c:val>
          <c:extLst>
            <c:ext xmlns:c16="http://schemas.microsoft.com/office/drawing/2014/chart" uri="{C3380CC4-5D6E-409C-BE32-E72D297353CC}">
              <c16:uniqueId val="{00000000-D858-4498-A2FA-CF00C1EB94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D858-4498-A2FA-CF00C1EB94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八尾市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非設置</v>
      </c>
      <c r="AE8" s="41"/>
      <c r="AF8" s="41"/>
      <c r="AG8" s="41"/>
      <c r="AH8" s="41"/>
      <c r="AI8" s="41"/>
      <c r="AJ8" s="41"/>
      <c r="AK8" s="3"/>
      <c r="AL8" s="42">
        <f>データ!S6</f>
        <v>263693</v>
      </c>
      <c r="AM8" s="42"/>
      <c r="AN8" s="42"/>
      <c r="AO8" s="42"/>
      <c r="AP8" s="42"/>
      <c r="AQ8" s="42"/>
      <c r="AR8" s="42"/>
      <c r="AS8" s="42"/>
      <c r="AT8" s="35">
        <f>データ!T6</f>
        <v>41.72</v>
      </c>
      <c r="AU8" s="35"/>
      <c r="AV8" s="35"/>
      <c r="AW8" s="35"/>
      <c r="AX8" s="35"/>
      <c r="AY8" s="35"/>
      <c r="AZ8" s="35"/>
      <c r="BA8" s="35"/>
      <c r="BB8" s="35">
        <f>データ!U6</f>
        <v>6320.54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53.52</v>
      </c>
      <c r="J10" s="35"/>
      <c r="K10" s="35"/>
      <c r="L10" s="35"/>
      <c r="M10" s="35"/>
      <c r="N10" s="35"/>
      <c r="O10" s="35"/>
      <c r="P10" s="35">
        <f>データ!P6</f>
        <v>90.91</v>
      </c>
      <c r="Q10" s="35"/>
      <c r="R10" s="35"/>
      <c r="S10" s="35"/>
      <c r="T10" s="35"/>
      <c r="U10" s="35"/>
      <c r="V10" s="35"/>
      <c r="W10" s="35">
        <f>データ!Q6</f>
        <v>54.72</v>
      </c>
      <c r="X10" s="35"/>
      <c r="Y10" s="35"/>
      <c r="Z10" s="35"/>
      <c r="AA10" s="35"/>
      <c r="AB10" s="35"/>
      <c r="AC10" s="35"/>
      <c r="AD10" s="42">
        <f>データ!R6</f>
        <v>2563</v>
      </c>
      <c r="AE10" s="42"/>
      <c r="AF10" s="42"/>
      <c r="AG10" s="42"/>
      <c r="AH10" s="42"/>
      <c r="AI10" s="42"/>
      <c r="AJ10" s="42"/>
      <c r="AK10" s="2"/>
      <c r="AL10" s="42">
        <f>データ!V6</f>
        <v>238985</v>
      </c>
      <c r="AM10" s="42"/>
      <c r="AN10" s="42"/>
      <c r="AO10" s="42"/>
      <c r="AP10" s="42"/>
      <c r="AQ10" s="42"/>
      <c r="AR10" s="42"/>
      <c r="AS10" s="42"/>
      <c r="AT10" s="35">
        <f>データ!W6</f>
        <v>28.19</v>
      </c>
      <c r="AU10" s="35"/>
      <c r="AV10" s="35"/>
      <c r="AW10" s="35"/>
      <c r="AX10" s="35"/>
      <c r="AY10" s="35"/>
      <c r="AZ10" s="35"/>
      <c r="BA10" s="35"/>
      <c r="BB10" s="35">
        <f>データ!X6</f>
        <v>8477.65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evtQKOgqyGli/LO3HixNJ1J8L12C8hVyr0UfmSa1msJEhkUOqF6UasRMre33coqcGbAvMqG5E1kchSHLLnlXQ==" saltValue="gCqVxXkVpJUbw+hSJutm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272124</v>
      </c>
      <c r="D6" s="19">
        <f t="shared" si="3"/>
        <v>46</v>
      </c>
      <c r="E6" s="19">
        <f t="shared" si="3"/>
        <v>17</v>
      </c>
      <c r="F6" s="19">
        <f t="shared" si="3"/>
        <v>1</v>
      </c>
      <c r="G6" s="19">
        <f t="shared" si="3"/>
        <v>0</v>
      </c>
      <c r="H6" s="19" t="str">
        <f t="shared" si="3"/>
        <v>大阪府　八尾市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53.52</v>
      </c>
      <c r="P6" s="20">
        <f t="shared" si="3"/>
        <v>90.91</v>
      </c>
      <c r="Q6" s="20">
        <f t="shared" si="3"/>
        <v>54.72</v>
      </c>
      <c r="R6" s="20">
        <f t="shared" si="3"/>
        <v>2563</v>
      </c>
      <c r="S6" s="20">
        <f t="shared" si="3"/>
        <v>263693</v>
      </c>
      <c r="T6" s="20">
        <f t="shared" si="3"/>
        <v>41.72</v>
      </c>
      <c r="U6" s="20">
        <f t="shared" si="3"/>
        <v>6320.54</v>
      </c>
      <c r="V6" s="20">
        <f t="shared" si="3"/>
        <v>238985</v>
      </c>
      <c r="W6" s="20">
        <f t="shared" si="3"/>
        <v>28.19</v>
      </c>
      <c r="X6" s="20">
        <f t="shared" si="3"/>
        <v>8477.65</v>
      </c>
      <c r="Y6" s="21">
        <f>IF(Y7="",NA(),Y7)</f>
        <v>105.79</v>
      </c>
      <c r="Z6" s="21">
        <f t="shared" ref="Z6:AH6" si="4">IF(Z7="",NA(),Z7)</f>
        <v>105.65</v>
      </c>
      <c r="AA6" s="21">
        <f t="shared" si="4"/>
        <v>105.55</v>
      </c>
      <c r="AB6" s="21">
        <f t="shared" si="4"/>
        <v>105.2</v>
      </c>
      <c r="AC6" s="21">
        <f t="shared" si="4"/>
        <v>105.41</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51.65</v>
      </c>
      <c r="AV6" s="21">
        <f t="shared" ref="AV6:BD6" si="6">IF(AV7="",NA(),AV7)</f>
        <v>45.63</v>
      </c>
      <c r="AW6" s="21">
        <f t="shared" si="6"/>
        <v>49.19</v>
      </c>
      <c r="AX6" s="21">
        <f t="shared" si="6"/>
        <v>46.22</v>
      </c>
      <c r="AY6" s="21">
        <f t="shared" si="6"/>
        <v>40.950000000000003</v>
      </c>
      <c r="AZ6" s="21">
        <f t="shared" si="6"/>
        <v>83.46</v>
      </c>
      <c r="BA6" s="21">
        <f t="shared" si="6"/>
        <v>80.64</v>
      </c>
      <c r="BB6" s="21">
        <f t="shared" si="6"/>
        <v>88.1</v>
      </c>
      <c r="BC6" s="21">
        <f t="shared" si="6"/>
        <v>84.84</v>
      </c>
      <c r="BD6" s="21">
        <f t="shared" si="6"/>
        <v>88.42</v>
      </c>
      <c r="BE6" s="20" t="str">
        <f>IF(BE7="","",IF(BE7="-","【-】","【"&amp;SUBSTITUTE(TEXT(BE7,"#,##0.00"),"-","△")&amp;"】"))</f>
        <v>【71.39】</v>
      </c>
      <c r="BF6" s="21">
        <f>IF(BF7="",NA(),BF7)</f>
        <v>690.67</v>
      </c>
      <c r="BG6" s="21">
        <f t="shared" ref="BG6:BO6" si="7">IF(BG7="",NA(),BG7)</f>
        <v>669.17</v>
      </c>
      <c r="BH6" s="21">
        <f t="shared" si="7"/>
        <v>653.08000000000004</v>
      </c>
      <c r="BI6" s="21">
        <f t="shared" si="7"/>
        <v>631.01</v>
      </c>
      <c r="BJ6" s="21">
        <f t="shared" si="7"/>
        <v>603.16999999999996</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113.2</v>
      </c>
      <c r="BR6" s="21">
        <f t="shared" ref="BR6:BZ6" si="8">IF(BR7="",NA(),BR7)</f>
        <v>113.29</v>
      </c>
      <c r="BS6" s="21">
        <f t="shared" si="8"/>
        <v>112.44</v>
      </c>
      <c r="BT6" s="21">
        <f t="shared" si="8"/>
        <v>111.7</v>
      </c>
      <c r="BU6" s="21">
        <f t="shared" si="8"/>
        <v>112.02</v>
      </c>
      <c r="BV6" s="21">
        <f t="shared" si="8"/>
        <v>100.97</v>
      </c>
      <c r="BW6" s="21">
        <f t="shared" si="8"/>
        <v>101.84</v>
      </c>
      <c r="BX6" s="21">
        <f t="shared" si="8"/>
        <v>101.62</v>
      </c>
      <c r="BY6" s="21">
        <f t="shared" si="8"/>
        <v>102.36</v>
      </c>
      <c r="BZ6" s="21">
        <f t="shared" si="8"/>
        <v>103.76</v>
      </c>
      <c r="CA6" s="20" t="str">
        <f>IF(CA7="","",IF(CA7="-","【-】","【"&amp;SUBSTITUTE(TEXT(CA7,"#,##0.00"),"-","△")&amp;"】"))</f>
        <v>【99.73】</v>
      </c>
      <c r="CB6" s="21">
        <f>IF(CB7="",NA(),CB7)</f>
        <v>132.82</v>
      </c>
      <c r="CC6" s="21">
        <f t="shared" ref="CC6:CK6" si="9">IF(CC7="",NA(),CC7)</f>
        <v>132.62</v>
      </c>
      <c r="CD6" s="21">
        <f t="shared" si="9"/>
        <v>132.68</v>
      </c>
      <c r="CE6" s="21">
        <f t="shared" si="9"/>
        <v>130.99</v>
      </c>
      <c r="CF6" s="21">
        <f t="shared" si="9"/>
        <v>130.71</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90.25</v>
      </c>
      <c r="CY6" s="21">
        <f t="shared" ref="CY6:DG6" si="11">IF(CY7="",NA(),CY7)</f>
        <v>91.08</v>
      </c>
      <c r="CZ6" s="21">
        <f t="shared" si="11"/>
        <v>91.25</v>
      </c>
      <c r="DA6" s="21">
        <f t="shared" si="11"/>
        <v>92.18</v>
      </c>
      <c r="DB6" s="21">
        <f t="shared" si="11"/>
        <v>92.56</v>
      </c>
      <c r="DC6" s="21">
        <f t="shared" si="11"/>
        <v>96.75</v>
      </c>
      <c r="DD6" s="21">
        <f t="shared" si="11"/>
        <v>96.78</v>
      </c>
      <c r="DE6" s="21">
        <f t="shared" si="11"/>
        <v>97</v>
      </c>
      <c r="DF6" s="21">
        <f t="shared" si="11"/>
        <v>97.24</v>
      </c>
      <c r="DG6" s="21">
        <f t="shared" si="11"/>
        <v>97.79</v>
      </c>
      <c r="DH6" s="20" t="str">
        <f>IF(DH7="","",IF(DH7="-","【-】","【"&amp;SUBSTITUTE(TEXT(DH7,"#,##0.00"),"-","△")&amp;"】"))</f>
        <v>【95.72】</v>
      </c>
      <c r="DI6" s="21">
        <f>IF(DI7="",NA(),DI7)</f>
        <v>7.88</v>
      </c>
      <c r="DJ6" s="21">
        <f t="shared" ref="DJ6:DR6" si="12">IF(DJ7="",NA(),DJ7)</f>
        <v>10.38</v>
      </c>
      <c r="DK6" s="21">
        <f t="shared" si="12"/>
        <v>12.89</v>
      </c>
      <c r="DL6" s="21">
        <f t="shared" si="12"/>
        <v>15.41</v>
      </c>
      <c r="DM6" s="21">
        <f t="shared" si="12"/>
        <v>17.829999999999998</v>
      </c>
      <c r="DN6" s="21">
        <f t="shared" si="12"/>
        <v>28.24</v>
      </c>
      <c r="DO6" s="21">
        <f t="shared" si="12"/>
        <v>29.38</v>
      </c>
      <c r="DP6" s="21">
        <f t="shared" si="12"/>
        <v>30.6</v>
      </c>
      <c r="DQ6" s="21">
        <f t="shared" si="12"/>
        <v>27.39</v>
      </c>
      <c r="DR6" s="21">
        <f t="shared" si="12"/>
        <v>30.42</v>
      </c>
      <c r="DS6" s="20" t="str">
        <f>IF(DS7="","",IF(DS7="-","【-】","【"&amp;SUBSTITUTE(TEXT(DS7,"#,##0.00"),"-","△")&amp;"】"))</f>
        <v>【38.17】</v>
      </c>
      <c r="DT6" s="21">
        <f>IF(DT7="",NA(),DT7)</f>
        <v>1.37</v>
      </c>
      <c r="DU6" s="21">
        <f t="shared" ref="DU6:EC6" si="13">IF(DU7="",NA(),DU7)</f>
        <v>2.23</v>
      </c>
      <c r="DV6" s="21">
        <f t="shared" si="13"/>
        <v>3.26</v>
      </c>
      <c r="DW6" s="21">
        <f t="shared" si="13"/>
        <v>5.01</v>
      </c>
      <c r="DX6" s="21">
        <f t="shared" si="13"/>
        <v>7.25</v>
      </c>
      <c r="DY6" s="21">
        <f t="shared" si="13"/>
        <v>3.67</v>
      </c>
      <c r="DZ6" s="21">
        <f t="shared" si="13"/>
        <v>3.45</v>
      </c>
      <c r="EA6" s="21">
        <f t="shared" si="13"/>
        <v>5.0199999999999996</v>
      </c>
      <c r="EB6" s="21">
        <f t="shared" si="13"/>
        <v>5.86</v>
      </c>
      <c r="EC6" s="21">
        <f t="shared" si="13"/>
        <v>6.66</v>
      </c>
      <c r="ED6" s="20" t="str">
        <f>IF(ED7="","",IF(ED7="-","【-】","【"&amp;SUBSTITUTE(TEXT(ED7,"#,##0.00"),"-","△")&amp;"】"))</f>
        <v>【6.54】</v>
      </c>
      <c r="EE6" s="21">
        <f>IF(EE7="",NA(),EE7)</f>
        <v>0.19</v>
      </c>
      <c r="EF6" s="21">
        <f t="shared" ref="EF6:EN6" si="14">IF(EF7="",NA(),EF7)</f>
        <v>0.37</v>
      </c>
      <c r="EG6" s="21">
        <f t="shared" si="14"/>
        <v>0.1</v>
      </c>
      <c r="EH6" s="21">
        <f t="shared" si="14"/>
        <v>0.08</v>
      </c>
      <c r="EI6" s="21">
        <f t="shared" si="14"/>
        <v>0.01</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15">
      <c r="A7" s="14"/>
      <c r="B7" s="23">
        <v>2021</v>
      </c>
      <c r="C7" s="23">
        <v>272124</v>
      </c>
      <c r="D7" s="23">
        <v>46</v>
      </c>
      <c r="E7" s="23">
        <v>17</v>
      </c>
      <c r="F7" s="23">
        <v>1</v>
      </c>
      <c r="G7" s="23">
        <v>0</v>
      </c>
      <c r="H7" s="23" t="s">
        <v>96</v>
      </c>
      <c r="I7" s="23" t="s">
        <v>97</v>
      </c>
      <c r="J7" s="23" t="s">
        <v>98</v>
      </c>
      <c r="K7" s="23" t="s">
        <v>99</v>
      </c>
      <c r="L7" s="23" t="s">
        <v>100</v>
      </c>
      <c r="M7" s="23" t="s">
        <v>101</v>
      </c>
      <c r="N7" s="24" t="s">
        <v>102</v>
      </c>
      <c r="O7" s="24">
        <v>53.52</v>
      </c>
      <c r="P7" s="24">
        <v>90.91</v>
      </c>
      <c r="Q7" s="24">
        <v>54.72</v>
      </c>
      <c r="R7" s="24">
        <v>2563</v>
      </c>
      <c r="S7" s="24">
        <v>263693</v>
      </c>
      <c r="T7" s="24">
        <v>41.72</v>
      </c>
      <c r="U7" s="24">
        <v>6320.54</v>
      </c>
      <c r="V7" s="24">
        <v>238985</v>
      </c>
      <c r="W7" s="24">
        <v>28.19</v>
      </c>
      <c r="X7" s="24">
        <v>8477.65</v>
      </c>
      <c r="Y7" s="24">
        <v>105.79</v>
      </c>
      <c r="Z7" s="24">
        <v>105.65</v>
      </c>
      <c r="AA7" s="24">
        <v>105.55</v>
      </c>
      <c r="AB7" s="24">
        <v>105.2</v>
      </c>
      <c r="AC7" s="24">
        <v>105.41</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51.65</v>
      </c>
      <c r="AV7" s="24">
        <v>45.63</v>
      </c>
      <c r="AW7" s="24">
        <v>49.19</v>
      </c>
      <c r="AX7" s="24">
        <v>46.22</v>
      </c>
      <c r="AY7" s="24">
        <v>40.950000000000003</v>
      </c>
      <c r="AZ7" s="24">
        <v>83.46</v>
      </c>
      <c r="BA7" s="24">
        <v>80.64</v>
      </c>
      <c r="BB7" s="24">
        <v>88.1</v>
      </c>
      <c r="BC7" s="24">
        <v>84.84</v>
      </c>
      <c r="BD7" s="24">
        <v>88.42</v>
      </c>
      <c r="BE7" s="24">
        <v>71.39</v>
      </c>
      <c r="BF7" s="24">
        <v>690.67</v>
      </c>
      <c r="BG7" s="24">
        <v>669.17</v>
      </c>
      <c r="BH7" s="24">
        <v>653.08000000000004</v>
      </c>
      <c r="BI7" s="24">
        <v>631.01</v>
      </c>
      <c r="BJ7" s="24">
        <v>603.16999999999996</v>
      </c>
      <c r="BK7" s="24">
        <v>612.6</v>
      </c>
      <c r="BL7" s="24">
        <v>606.79999999999995</v>
      </c>
      <c r="BM7" s="24">
        <v>585.55999999999995</v>
      </c>
      <c r="BN7" s="24">
        <v>565.62</v>
      </c>
      <c r="BO7" s="24">
        <v>544.61</v>
      </c>
      <c r="BP7" s="24">
        <v>669.11</v>
      </c>
      <c r="BQ7" s="24">
        <v>113.2</v>
      </c>
      <c r="BR7" s="24">
        <v>113.29</v>
      </c>
      <c r="BS7" s="24">
        <v>112.44</v>
      </c>
      <c r="BT7" s="24">
        <v>111.7</v>
      </c>
      <c r="BU7" s="24">
        <v>112.02</v>
      </c>
      <c r="BV7" s="24">
        <v>100.97</v>
      </c>
      <c r="BW7" s="24">
        <v>101.84</v>
      </c>
      <c r="BX7" s="24">
        <v>101.62</v>
      </c>
      <c r="BY7" s="24">
        <v>102.36</v>
      </c>
      <c r="BZ7" s="24">
        <v>103.76</v>
      </c>
      <c r="CA7" s="24">
        <v>99.73</v>
      </c>
      <c r="CB7" s="24">
        <v>132.82</v>
      </c>
      <c r="CC7" s="24">
        <v>132.62</v>
      </c>
      <c r="CD7" s="24">
        <v>132.68</v>
      </c>
      <c r="CE7" s="24">
        <v>130.99</v>
      </c>
      <c r="CF7" s="24">
        <v>130.71</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90.25</v>
      </c>
      <c r="CY7" s="24">
        <v>91.08</v>
      </c>
      <c r="CZ7" s="24">
        <v>91.25</v>
      </c>
      <c r="DA7" s="24">
        <v>92.18</v>
      </c>
      <c r="DB7" s="24">
        <v>92.56</v>
      </c>
      <c r="DC7" s="24">
        <v>96.75</v>
      </c>
      <c r="DD7" s="24">
        <v>96.78</v>
      </c>
      <c r="DE7" s="24">
        <v>97</v>
      </c>
      <c r="DF7" s="24">
        <v>97.24</v>
      </c>
      <c r="DG7" s="24">
        <v>97.79</v>
      </c>
      <c r="DH7" s="24">
        <v>95.72</v>
      </c>
      <c r="DI7" s="24">
        <v>7.88</v>
      </c>
      <c r="DJ7" s="24">
        <v>10.38</v>
      </c>
      <c r="DK7" s="24">
        <v>12.89</v>
      </c>
      <c r="DL7" s="24">
        <v>15.41</v>
      </c>
      <c r="DM7" s="24">
        <v>17.829999999999998</v>
      </c>
      <c r="DN7" s="24">
        <v>28.24</v>
      </c>
      <c r="DO7" s="24">
        <v>29.38</v>
      </c>
      <c r="DP7" s="24">
        <v>30.6</v>
      </c>
      <c r="DQ7" s="24">
        <v>27.39</v>
      </c>
      <c r="DR7" s="24">
        <v>30.42</v>
      </c>
      <c r="DS7" s="24">
        <v>38.17</v>
      </c>
      <c r="DT7" s="24">
        <v>1.37</v>
      </c>
      <c r="DU7" s="24">
        <v>2.23</v>
      </c>
      <c r="DV7" s="24">
        <v>3.26</v>
      </c>
      <c r="DW7" s="24">
        <v>5.01</v>
      </c>
      <c r="DX7" s="24">
        <v>7.25</v>
      </c>
      <c r="DY7" s="24">
        <v>3.67</v>
      </c>
      <c r="DZ7" s="24">
        <v>3.45</v>
      </c>
      <c r="EA7" s="24">
        <v>5.0199999999999996</v>
      </c>
      <c r="EB7" s="24">
        <v>5.86</v>
      </c>
      <c r="EC7" s="24">
        <v>6.66</v>
      </c>
      <c r="ED7" s="24">
        <v>6.54</v>
      </c>
      <c r="EE7" s="24">
        <v>0.19</v>
      </c>
      <c r="EF7" s="24">
        <v>0.37</v>
      </c>
      <c r="EG7" s="24">
        <v>0.1</v>
      </c>
      <c r="EH7" s="24">
        <v>0.08</v>
      </c>
      <c r="EI7" s="24">
        <v>0.01</v>
      </c>
      <c r="EJ7" s="24">
        <v>0.1</v>
      </c>
      <c r="EK7" s="24">
        <v>0.12</v>
      </c>
      <c r="EL7" s="24">
        <v>0.19</v>
      </c>
      <c r="EM7" s="24">
        <v>0.19</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2023-02-01T07:50:07Z</cp:lastPrinted>
  <dcterms:created xsi:type="dcterms:W3CDTF">2023-01-12T23:32:35Z</dcterms:created>
  <dcterms:modified xsi:type="dcterms:W3CDTF">2023-02-28T00:12:14Z</dcterms:modified>
  <cp:category/>
</cp:coreProperties>
</file>