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qbTtj/26KcNmzBjwr20dHaFwjFvt5IupJ1uUE36xgxkHYPk0IK+Sr1+Mzs305cxI4Fcd7S8TthgZL7R6k5cZcA==" workbookSaltValue="xgjkipfEZHh6LM58IzFnN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AT10" i="4"/>
  <c r="AL10" i="4"/>
  <c r="AD10" i="4"/>
  <c r="W10" i="4"/>
  <c r="P10" i="4"/>
  <c r="I10" i="4"/>
  <c r="B10" i="4"/>
  <c r="BB8" i="4"/>
  <c r="AT8" i="4"/>
  <c r="AL8" i="4"/>
  <c r="AD8" i="4"/>
  <c r="P8" i="4"/>
  <c r="I8" i="4"/>
  <c r="B8" i="4"/>
</calcChain>
</file>

<file path=xl/sharedStrings.xml><?xml version="1.0" encoding="utf-8"?>
<sst xmlns="http://schemas.openxmlformats.org/spreadsheetml/2006/main" count="258" uniqueCount="119">
  <si>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</si>
  <si>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</si>
  <si>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</si>
  <si>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</si>
  <si>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</si>
  <si>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</si>
  <si>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</si>
  <si>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</si>
  <si>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</si>
  <si>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</si>
  <si>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</si>
  <si>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</si>
  <si>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</si>
  <si>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</si>
  <si>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</si>
  <si>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</si>
  <si>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</si>
  <si>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</si>
  <si>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</si>
  <si>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</si>
  <si>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</si>
  <si>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</si>
  <si>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</si>
  <si>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</si>
  <si>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</si>
  <si>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</si>
  <si>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</si>
  <si>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</si>
  <si>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</si>
  <si>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</si>
  <si>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</si>
  <si>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</si>
  <si>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</si>
  <si>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</si>
  <si>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</si>
  <si>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</si>
  <si>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</si>
  <si>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</si>
  <si>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</si>
  <si>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</si>
  <si>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</si>
  <si>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</si>
  <si>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</si>
  <si>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</si>
  <si>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</si>
  <si>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</si>
  <si>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</si>
  <si>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</si>
  <si>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</si>
  <si>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</si>
  <si>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</si>
  <si>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</si>
  <si>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</si>
  <si>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</si>
  <si>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</si>
  <si>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</si>
  <si>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</si>
  <si>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</si>
  <si>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</si>
  <si>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</si>
  <si>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</si>
  <si>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</si>
  <si>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</si>
  <si>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</si>
  <si>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</si>
  <si>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</si>
  <si>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</si>
  <si>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</si>
  <si>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</si>
  <si>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</si>
  <si>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</si>
  <si>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</si>
  <si>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</si>
  <si>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</si>
  <si>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</si>
  <si>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</si>
  <si>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</si>
  <si>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</si>
  <si>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</si>
  <si>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</si>
  <si>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</si>
  <si>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</si>
  <si>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</si>
  <si>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</si>
  <si>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</si>
  <si>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</si>
  <si>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</si>
  <si>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</si>
  <si>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</si>
  <si>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</si>
  <si>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</si>
  <si>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</si>
  <si>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</si>
  <si>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</si>
  <si>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</si>
  <si>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</si>
  <si>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茨木市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</si>
  <si>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</si>
  <si>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</si>
  <si>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</si>
  <si>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</si>
  <si>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</si>
  <si>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</si>
  <si>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</si>
  <si>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</si>
  <si>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</si>
  <si>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</si>
  <si>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</si>
  <si>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</si>
  <si>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</si>
  <si>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</si>
  <si>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</si>
  <si>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</si>
  <si>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</si>
  <si>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</si>
  <si>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</si>
  <si>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①有形固定資産減価償却率が年々上昇しているが、これは多くの公設浄化槽が平成25年度以降に設置していることから減価償却累計額が増加しているためである。そのため、当面耐用年数を迎える公設浄化槽はほとんどない。
　浄化槽事業のため③管渠改善率の対象となる管渠はない。</t>
    <phoneticPr fontId="4"/>
  </si>
  <si>
    <t>　公共下水道事業と比較すると経費回収率の悪い状況が続くものと考えるが、地方公共団体の責務である一般廃棄物の処理及び一般会計側の経費の縮減を考えると市全体の利益となり、その会計上の不足額についても一般会計側のメリット部分について費用の負担を求め、経営の安定化を図っている。市全体の利益となる事業であり、早期の普及率の向上を目指す。</t>
    <phoneticPr fontId="4"/>
  </si>
  <si>
    <t>　平成25年度から事業を開始し、令和３年度において、類似団体平均値と比較すると、効率的な事業運営の観点では、①経常収支比率及び⑧水洗化率はやや高い水準にある。①については一般会計からの繰入金により100％を前後している状態にある。⑥汚水処理原価については高い水準であるが、これは事業が小規模でありスケールメリットが生かせず、維持管理費が高く事業投資に費用がかかるためである。
　経営の健全性の観点では、類似団体平均値と比較して⑤経費回収率・③流動比率は低い水準にあり、②累積欠損金比率は高い水準にある。②累積欠損金比率は営業収益で算出しており、一般会計からの繰入金が計上されていないため、欠損額が高くなっている。⑤経費回収率は使用料で算出しており、一般会計からの繰入金が計上されていないため、低くなっている。③流動比率は一般会計からの繰入金を翌年度に精算しており、返金額が多くなると100％を下回る。これは、事業規模が小さく、汚水処理単価が高くなる反面、使用料を下水道使用料に合わせているためである。
　他に、④企業債残高対事業規模比率については、類似団体平均値と比較して事業開始から日が浅いため高い水準であることから、投資規模が使用料水準と比較して過大なものになっている。
　なお、⑦施設利用率については、汚水処理施設を保有していないため、該当数値はない。</t>
    <rPh sb="478" eb="481">
      <t>ヘイキンチ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</si>
</sst>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36-491E-B236-450D3053E58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736-491E-B236-450D3053E58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92.44</c:v>
                </c:pt>
                <c:pt idx="1">
                  <c:v>103.99</c:v>
                </c:pt>
                <c:pt idx="2">
                  <c:v>89.91</c:v>
                </c:pt>
                <c:pt idx="3">
                  <c:v>121.67</c:v>
                </c:pt>
                <c:pt idx="4">
                  <c:v>109.18</c:v>
                </c:pt>
              </c:numCache>
            </c:numRef>
          </c:val>
          <c:extLst>
            <c:ext xmlns:c16="http://schemas.microsoft.com/office/drawing/2014/chart" uri="{C3380CC4-5D6E-409C-BE32-E72D297353CC}">
              <c16:uniqueId val="{00000000-1025-4CBE-AEC1-AD4C096EAA9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93.44</c:v>
                </c:pt>
                <c:pt idx="1">
                  <c:v>90.02</c:v>
                </c:pt>
                <c:pt idx="2">
                  <c:v>93.76</c:v>
                </c:pt>
                <c:pt idx="3">
                  <c:v>95.33</c:v>
                </c:pt>
                <c:pt idx="4">
                  <c:v>92.17</c:v>
                </c:pt>
              </c:numCache>
            </c:numRef>
          </c:val>
          <c:smooth val="0"/>
          <c:extLst>
            <c:ext xmlns:c16="http://schemas.microsoft.com/office/drawing/2014/chart" uri="{C3380CC4-5D6E-409C-BE32-E72D297353CC}">
              <c16:uniqueId val="{00000001-1025-4CBE-AEC1-AD4C096EAA9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9.2899999999999991</c:v>
                </c:pt>
                <c:pt idx="1">
                  <c:v>12.04</c:v>
                </c:pt>
                <c:pt idx="2">
                  <c:v>14.32</c:v>
                </c:pt>
                <c:pt idx="3">
                  <c:v>17.09</c:v>
                </c:pt>
                <c:pt idx="4">
                  <c:v>20.170000000000002</c:v>
                </c:pt>
              </c:numCache>
            </c:numRef>
          </c:val>
          <c:extLst>
            <c:ext xmlns:c16="http://schemas.microsoft.com/office/drawing/2014/chart" uri="{C3380CC4-5D6E-409C-BE32-E72D297353CC}">
              <c16:uniqueId val="{00000000-3D83-416A-820D-DCF55389AEA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16.420000000000002</c:v>
                </c:pt>
                <c:pt idx="1">
                  <c:v>16.41</c:v>
                </c:pt>
                <c:pt idx="2">
                  <c:v>16.63</c:v>
                </c:pt>
                <c:pt idx="3">
                  <c:v>15.4</c:v>
                </c:pt>
                <c:pt idx="4">
                  <c:v>16.28</c:v>
                </c:pt>
              </c:numCache>
            </c:numRef>
          </c:val>
          <c:smooth val="0"/>
          <c:extLst>
            <c:ext xmlns:c16="http://schemas.microsoft.com/office/drawing/2014/chart" uri="{C3380CC4-5D6E-409C-BE32-E72D297353CC}">
              <c16:uniqueId val="{00000001-3D83-416A-820D-DCF55389AEA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9E-444D-98DF-9C5924B2DB4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69E-444D-98DF-9C5924B2DB4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819.3</c:v>
                </c:pt>
                <c:pt idx="1">
                  <c:v>980.79</c:v>
                </c:pt>
                <c:pt idx="2">
                  <c:v>1260.1500000000001</c:v>
                </c:pt>
                <c:pt idx="3">
                  <c:v>893.43</c:v>
                </c:pt>
                <c:pt idx="4">
                  <c:v>1010.68</c:v>
                </c:pt>
              </c:numCache>
            </c:numRef>
          </c:val>
          <c:extLst>
            <c:ext xmlns:c16="http://schemas.microsoft.com/office/drawing/2014/chart" uri="{C3380CC4-5D6E-409C-BE32-E72D297353CC}">
              <c16:uniqueId val="{00000000-D303-47BB-94A3-F325446E870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123.58</c:v>
                </c:pt>
                <c:pt idx="1">
                  <c:v>221.28</c:v>
                </c:pt>
                <c:pt idx="2">
                  <c:v>173.09</c:v>
                </c:pt>
                <c:pt idx="3">
                  <c:v>162.82</c:v>
                </c:pt>
                <c:pt idx="4">
                  <c:v>193.62</c:v>
                </c:pt>
              </c:numCache>
            </c:numRef>
          </c:val>
          <c:smooth val="0"/>
          <c:extLst>
            <c:ext xmlns:c16="http://schemas.microsoft.com/office/drawing/2014/chart" uri="{C3380CC4-5D6E-409C-BE32-E72D297353CC}">
              <c16:uniqueId val="{00000001-D303-47BB-94A3-F325446E870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119.16</c:v>
                </c:pt>
                <c:pt idx="1">
                  <c:v>101.58</c:v>
                </c:pt>
                <c:pt idx="2">
                  <c:v>50.49</c:v>
                </c:pt>
                <c:pt idx="3">
                  <c:v>118.34</c:v>
                </c:pt>
                <c:pt idx="4">
                  <c:v>73.59</c:v>
                </c:pt>
              </c:numCache>
            </c:numRef>
          </c:val>
          <c:extLst>
            <c:ext xmlns:c16="http://schemas.microsoft.com/office/drawing/2014/chart" uri="{C3380CC4-5D6E-409C-BE32-E72D297353CC}">
              <c16:uniqueId val="{00000000-AD03-4E88-ADD1-ACAE9EEDCFF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172.39</c:v>
                </c:pt>
                <c:pt idx="1">
                  <c:v>113.42</c:v>
                </c:pt>
                <c:pt idx="2">
                  <c:v>117.39</c:v>
                </c:pt>
                <c:pt idx="3">
                  <c:v>125.61</c:v>
                </c:pt>
                <c:pt idx="4">
                  <c:v>67.75</c:v>
                </c:pt>
              </c:numCache>
            </c:numRef>
          </c:val>
          <c:smooth val="0"/>
          <c:extLst>
            <c:ext xmlns:c16="http://schemas.microsoft.com/office/drawing/2014/chart" uri="{C3380CC4-5D6E-409C-BE32-E72D297353CC}">
              <c16:uniqueId val="{00000001-AD03-4E88-ADD1-ACAE9EEDCFF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7329.14</c:v>
                </c:pt>
                <c:pt idx="1">
                  <c:v>6816.27</c:v>
                </c:pt>
                <c:pt idx="2">
                  <c:v>7211.03</c:v>
                </c:pt>
                <c:pt idx="3">
                  <c:v>6779.61</c:v>
                </c:pt>
                <c:pt idx="4">
                  <c:v>6326.26</c:v>
                </c:pt>
              </c:numCache>
            </c:numRef>
          </c:val>
          <c:extLst>
            <c:ext xmlns:c16="http://schemas.microsoft.com/office/drawing/2014/chart" uri="{C3380CC4-5D6E-409C-BE32-E72D297353CC}">
              <c16:uniqueId val="{00000000-76F4-4A87-A3D3-AD1C83C2AEB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421.25</c:v>
                </c:pt>
                <c:pt idx="3">
                  <c:v>398.42</c:v>
                </c:pt>
                <c:pt idx="4">
                  <c:v>393.35</c:v>
                </c:pt>
              </c:numCache>
            </c:numRef>
          </c:val>
          <c:smooth val="0"/>
          <c:extLst>
            <c:ext xmlns:c16="http://schemas.microsoft.com/office/drawing/2014/chart" uri="{C3380CC4-5D6E-409C-BE32-E72D297353CC}">
              <c16:uniqueId val="{00000001-76F4-4A87-A3D3-AD1C83C2AEB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c:v>
                </c:pt>
                <c:pt idx="1">
                  <c:v>8.86</c:v>
                </c:pt>
                <c:pt idx="2">
                  <c:v>9.59</c:v>
                </c:pt>
                <c:pt idx="3">
                  <c:v>9.66</c:v>
                </c:pt>
                <c:pt idx="4">
                  <c:v>8.2899999999999991</c:v>
                </c:pt>
              </c:numCache>
            </c:numRef>
          </c:val>
          <c:extLst>
            <c:ext xmlns:c16="http://schemas.microsoft.com/office/drawing/2014/chart" uri="{C3380CC4-5D6E-409C-BE32-E72D297353CC}">
              <c16:uniqueId val="{00000000-4FF6-48DF-BFF8-282F91534D5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53.23</c:v>
                </c:pt>
                <c:pt idx="3">
                  <c:v>50.7</c:v>
                </c:pt>
                <c:pt idx="4">
                  <c:v>48.13</c:v>
                </c:pt>
              </c:numCache>
            </c:numRef>
          </c:val>
          <c:smooth val="0"/>
          <c:extLst>
            <c:ext xmlns:c16="http://schemas.microsoft.com/office/drawing/2014/chart" uri="{C3380CC4-5D6E-409C-BE32-E72D297353CC}">
              <c16:uniqueId val="{00000001-4FF6-48DF-BFF8-282F91534D5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966.86</c:v>
                </c:pt>
                <c:pt idx="1">
                  <c:v>1089.8699999999999</c:v>
                </c:pt>
                <c:pt idx="2">
                  <c:v>1031.25</c:v>
                </c:pt>
                <c:pt idx="3">
                  <c:v>997.35</c:v>
                </c:pt>
                <c:pt idx="4">
                  <c:v>1210.53</c:v>
                </c:pt>
              </c:numCache>
            </c:numRef>
          </c:val>
          <c:extLst>
            <c:ext xmlns:c16="http://schemas.microsoft.com/office/drawing/2014/chart" uri="{C3380CC4-5D6E-409C-BE32-E72D297353CC}">
              <c16:uniqueId val="{00000000-A10E-43CE-82DE-7A2B59BA5C7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283.3</c:v>
                </c:pt>
                <c:pt idx="3">
                  <c:v>289.81</c:v>
                </c:pt>
                <c:pt idx="4">
                  <c:v>301.54000000000002</c:v>
                </c:pt>
              </c:numCache>
            </c:numRef>
          </c:val>
          <c:smooth val="0"/>
          <c:extLst>
            <c:ext xmlns:c16="http://schemas.microsoft.com/office/drawing/2014/chart" uri="{C3380CC4-5D6E-409C-BE32-E72D297353CC}">
              <c16:uniqueId val="{00000001-A10E-43CE-82DE-7A2B59BA5C7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B1-4E67-89B7-D81882D5873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55.96</c:v>
                </c:pt>
                <c:pt idx="3">
                  <c:v>56.45</c:v>
                </c:pt>
                <c:pt idx="4">
                  <c:v>58.26</c:v>
                </c:pt>
              </c:numCache>
            </c:numRef>
          </c:val>
          <c:smooth val="0"/>
          <c:extLst>
            <c:ext xmlns:c16="http://schemas.microsoft.com/office/drawing/2014/chart" uri="{C3380CC4-5D6E-409C-BE32-E72D297353CC}">
              <c16:uniqueId val="{00000001-5EB1-4E67-89B7-D81882D5873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94.91</c:v>
                </c:pt>
                <c:pt idx="1">
                  <c:v>97.51</c:v>
                </c:pt>
                <c:pt idx="2">
                  <c:v>96.9</c:v>
                </c:pt>
                <c:pt idx="3">
                  <c:v>97.9</c:v>
                </c:pt>
                <c:pt idx="4">
                  <c:v>98.93</c:v>
                </c:pt>
              </c:numCache>
            </c:numRef>
          </c:val>
          <c:extLst>
            <c:ext xmlns:c16="http://schemas.microsoft.com/office/drawing/2014/chart" uri="{C3380CC4-5D6E-409C-BE32-E72D297353CC}">
              <c16:uniqueId val="{00000000-44FF-4AA0-B09C-0567883DF73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60.12</c:v>
                </c:pt>
                <c:pt idx="3">
                  <c:v>54.99</c:v>
                </c:pt>
                <c:pt idx="4">
                  <c:v>66.430000000000007</c:v>
                </c:pt>
              </c:numCache>
            </c:numRef>
          </c:val>
          <c:smooth val="0"/>
          <c:extLst>
            <c:ext xmlns:c16="http://schemas.microsoft.com/office/drawing/2014/chart" uri="{C3380CC4-5D6E-409C-BE32-E72D297353CC}">
              <c16:uniqueId val="{00000001-44FF-4AA0-B09C-0567883DF73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大阪府　茨木市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K3</v>
      </c>
      <c r="X8" s="40"/>
      <c r="Y8" s="40"/>
      <c r="Z8" s="40"/>
      <c r="AA8" s="40"/>
      <c r="AB8" s="40"/>
      <c r="AC8" s="40"/>
      <c r="AD8" s="41" t="str">
        <f>データ!$M$6</f>
        <v>非設置</v>
      </c>
      <c r="AE8" s="41"/>
      <c r="AF8" s="41"/>
      <c r="AG8" s="41"/>
      <c r="AH8" s="41"/>
      <c r="AI8" s="41"/>
      <c r="AJ8" s="41"/>
      <c r="AK8" s="3"/>
      <c r="AL8" s="42">
        <f>データ!S6</f>
        <v>283504</v>
      </c>
      <c r="AM8" s="42"/>
      <c r="AN8" s="42"/>
      <c r="AO8" s="42"/>
      <c r="AP8" s="42"/>
      <c r="AQ8" s="42"/>
      <c r="AR8" s="42"/>
      <c r="AS8" s="42"/>
      <c r="AT8" s="35">
        <f>データ!T6</f>
        <v>76.489999999999995</v>
      </c>
      <c r="AU8" s="35"/>
      <c r="AV8" s="35"/>
      <c r="AW8" s="35"/>
      <c r="AX8" s="35"/>
      <c r="AY8" s="35"/>
      <c r="AZ8" s="35"/>
      <c r="BA8" s="35"/>
      <c r="BB8" s="35">
        <f>データ!U6</f>
        <v>3706.42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36.630000000000003</v>
      </c>
      <c r="J10" s="35"/>
      <c r="K10" s="35"/>
      <c r="L10" s="35"/>
      <c r="M10" s="35"/>
      <c r="N10" s="35"/>
      <c r="O10" s="35"/>
      <c r="P10" s="35">
        <f>データ!P6</f>
        <v>0.23</v>
      </c>
      <c r="Q10" s="35"/>
      <c r="R10" s="35"/>
      <c r="S10" s="35"/>
      <c r="T10" s="35"/>
      <c r="U10" s="35"/>
      <c r="V10" s="35"/>
      <c r="W10" s="35">
        <f>データ!Q6</f>
        <v>100</v>
      </c>
      <c r="X10" s="35"/>
      <c r="Y10" s="35"/>
      <c r="Z10" s="35"/>
      <c r="AA10" s="35"/>
      <c r="AB10" s="35"/>
      <c r="AC10" s="35"/>
      <c r="AD10" s="42">
        <f>データ!R6</f>
        <v>2035</v>
      </c>
      <c r="AE10" s="42"/>
      <c r="AF10" s="42"/>
      <c r="AG10" s="42"/>
      <c r="AH10" s="42"/>
      <c r="AI10" s="42"/>
      <c r="AJ10" s="42"/>
      <c r="AK10" s="2"/>
      <c r="AL10" s="42">
        <f>データ!V6</f>
        <v>657</v>
      </c>
      <c r="AM10" s="42"/>
      <c r="AN10" s="42"/>
      <c r="AO10" s="42"/>
      <c r="AP10" s="42"/>
      <c r="AQ10" s="42"/>
      <c r="AR10" s="42"/>
      <c r="AS10" s="42"/>
      <c r="AT10" s="35">
        <f>データ!W6</f>
        <v>0.57999999999999996</v>
      </c>
      <c r="AU10" s="35"/>
      <c r="AV10" s="35"/>
      <c r="AW10" s="35"/>
      <c r="AX10" s="35"/>
      <c r="AY10" s="35"/>
      <c r="AZ10" s="35"/>
      <c r="BA10" s="35"/>
      <c r="BB10" s="35">
        <f>データ!X6</f>
        <v>1132.76</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116</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117</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OC2mlC96OFYjdhZ8Fv0TQ9yM/aOnFHM8nbMr751+nVB94JSICc9xDfJguvPnspJK4Og4RANO+oPJLLv45w0yig==" saltValue="fw4eEBHSGJaw+Ms4QRmq5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272116</v>
      </c>
      <c r="D6" s="19">
        <f t="shared" si="3"/>
        <v>46</v>
      </c>
      <c r="E6" s="19">
        <f t="shared" si="3"/>
        <v>18</v>
      </c>
      <c r="F6" s="19">
        <f t="shared" si="3"/>
        <v>0</v>
      </c>
      <c r="G6" s="19">
        <f t="shared" si="3"/>
        <v>0</v>
      </c>
      <c r="H6" s="19" t="str">
        <f t="shared" si="3"/>
        <v>大阪府　茨木市</v>
      </c>
      <c r="I6" s="19" t="str">
        <f t="shared" si="3"/>
        <v>法適用</v>
      </c>
      <c r="J6" s="19" t="str">
        <f t="shared" si="3"/>
        <v>下水道事業</v>
      </c>
      <c r="K6" s="19" t="str">
        <f t="shared" si="3"/>
        <v>特定地域生活排水処理</v>
      </c>
      <c r="L6" s="19" t="str">
        <f t="shared" si="3"/>
        <v>K3</v>
      </c>
      <c r="M6" s="19" t="str">
        <f t="shared" si="3"/>
        <v>非設置</v>
      </c>
      <c r="N6" s="20" t="str">
        <f t="shared" si="3"/>
        <v>-</v>
      </c>
      <c r="O6" s="20">
        <f t="shared" si="3"/>
        <v>36.630000000000003</v>
      </c>
      <c r="P6" s="20">
        <f t="shared" si="3"/>
        <v>0.23</v>
      </c>
      <c r="Q6" s="20">
        <f t="shared" si="3"/>
        <v>100</v>
      </c>
      <c r="R6" s="20">
        <f t="shared" si="3"/>
        <v>2035</v>
      </c>
      <c r="S6" s="20">
        <f t="shared" si="3"/>
        <v>283504</v>
      </c>
      <c r="T6" s="20">
        <f t="shared" si="3"/>
        <v>76.489999999999995</v>
      </c>
      <c r="U6" s="20">
        <f t="shared" si="3"/>
        <v>3706.42</v>
      </c>
      <c r="V6" s="20">
        <f t="shared" si="3"/>
        <v>657</v>
      </c>
      <c r="W6" s="20">
        <f t="shared" si="3"/>
        <v>0.57999999999999996</v>
      </c>
      <c r="X6" s="20">
        <f t="shared" si="3"/>
        <v>1132.76</v>
      </c>
      <c r="Y6" s="21">
        <f>IF(Y7="",NA(),Y7)</f>
        <v>92.44</v>
      </c>
      <c r="Z6" s="21">
        <f t="shared" ref="Z6:AH6" si="4">IF(Z7="",NA(),Z7)</f>
        <v>103.99</v>
      </c>
      <c r="AA6" s="21">
        <f t="shared" si="4"/>
        <v>89.91</v>
      </c>
      <c r="AB6" s="21">
        <f t="shared" si="4"/>
        <v>121.67</v>
      </c>
      <c r="AC6" s="21">
        <f t="shared" si="4"/>
        <v>109.18</v>
      </c>
      <c r="AD6" s="21">
        <f t="shared" si="4"/>
        <v>93.44</v>
      </c>
      <c r="AE6" s="21">
        <f t="shared" si="4"/>
        <v>90.02</v>
      </c>
      <c r="AF6" s="21">
        <f t="shared" si="4"/>
        <v>93.76</v>
      </c>
      <c r="AG6" s="21">
        <f t="shared" si="4"/>
        <v>95.33</v>
      </c>
      <c r="AH6" s="21">
        <f t="shared" si="4"/>
        <v>92.17</v>
      </c>
      <c r="AI6" s="20" t="str">
        <f>IF(AI7="","",IF(AI7="-","【-】","【"&amp;SUBSTITUTE(TEXT(AI7,"#,##0.00"),"-","△")&amp;"】"))</f>
        <v>【98.81】</v>
      </c>
      <c r="AJ6" s="21">
        <f>IF(AJ7="",NA(),AJ7)</f>
        <v>819.3</v>
      </c>
      <c r="AK6" s="21">
        <f t="shared" ref="AK6:AS6" si="5">IF(AK7="",NA(),AK7)</f>
        <v>980.79</v>
      </c>
      <c r="AL6" s="21">
        <f t="shared" si="5"/>
        <v>1260.1500000000001</v>
      </c>
      <c r="AM6" s="21">
        <f t="shared" si="5"/>
        <v>893.43</v>
      </c>
      <c r="AN6" s="21">
        <f t="shared" si="5"/>
        <v>1010.68</v>
      </c>
      <c r="AO6" s="21">
        <f t="shared" si="5"/>
        <v>123.58</v>
      </c>
      <c r="AP6" s="21">
        <f t="shared" si="5"/>
        <v>221.28</v>
      </c>
      <c r="AQ6" s="21">
        <f t="shared" si="5"/>
        <v>173.09</v>
      </c>
      <c r="AR6" s="21">
        <f t="shared" si="5"/>
        <v>162.82</v>
      </c>
      <c r="AS6" s="21">
        <f t="shared" si="5"/>
        <v>193.62</v>
      </c>
      <c r="AT6" s="20" t="str">
        <f>IF(AT7="","",IF(AT7="-","【-】","【"&amp;SUBSTITUTE(TEXT(AT7,"#,##0.00"),"-","△")&amp;"】"))</f>
        <v>【102.81】</v>
      </c>
      <c r="AU6" s="21">
        <f>IF(AU7="",NA(),AU7)</f>
        <v>119.16</v>
      </c>
      <c r="AV6" s="21">
        <f t="shared" ref="AV6:BD6" si="6">IF(AV7="",NA(),AV7)</f>
        <v>101.58</v>
      </c>
      <c r="AW6" s="21">
        <f t="shared" si="6"/>
        <v>50.49</v>
      </c>
      <c r="AX6" s="21">
        <f t="shared" si="6"/>
        <v>118.34</v>
      </c>
      <c r="AY6" s="21">
        <f t="shared" si="6"/>
        <v>73.59</v>
      </c>
      <c r="AZ6" s="21">
        <f t="shared" si="6"/>
        <v>172.39</v>
      </c>
      <c r="BA6" s="21">
        <f t="shared" si="6"/>
        <v>113.42</v>
      </c>
      <c r="BB6" s="21">
        <f t="shared" si="6"/>
        <v>117.39</v>
      </c>
      <c r="BC6" s="21">
        <f t="shared" si="6"/>
        <v>125.61</v>
      </c>
      <c r="BD6" s="21">
        <f t="shared" si="6"/>
        <v>67.75</v>
      </c>
      <c r="BE6" s="20" t="str">
        <f>IF(BE7="","",IF(BE7="-","【-】","【"&amp;SUBSTITUTE(TEXT(BE7,"#,##0.00"),"-","△")&amp;"】"))</f>
        <v>【112.20】</v>
      </c>
      <c r="BF6" s="21">
        <f>IF(BF7="",NA(),BF7)</f>
        <v>7329.14</v>
      </c>
      <c r="BG6" s="21">
        <f t="shared" ref="BG6:BO6" si="7">IF(BG7="",NA(),BG7)</f>
        <v>6816.27</v>
      </c>
      <c r="BH6" s="21">
        <f t="shared" si="7"/>
        <v>7211.03</v>
      </c>
      <c r="BI6" s="21">
        <f t="shared" si="7"/>
        <v>6779.61</v>
      </c>
      <c r="BJ6" s="21">
        <f t="shared" si="7"/>
        <v>6326.26</v>
      </c>
      <c r="BK6" s="21">
        <f t="shared" si="7"/>
        <v>407.42</v>
      </c>
      <c r="BL6" s="21">
        <f t="shared" si="7"/>
        <v>386.46</v>
      </c>
      <c r="BM6" s="21">
        <f t="shared" si="7"/>
        <v>421.25</v>
      </c>
      <c r="BN6" s="21">
        <f t="shared" si="7"/>
        <v>398.42</v>
      </c>
      <c r="BO6" s="21">
        <f t="shared" si="7"/>
        <v>393.35</v>
      </c>
      <c r="BP6" s="20" t="str">
        <f>IF(BP7="","",IF(BP7="-","【-】","【"&amp;SUBSTITUTE(TEXT(BP7,"#,##0.00"),"-","△")&amp;"】"))</f>
        <v>【310.14】</v>
      </c>
      <c r="BQ6" s="21">
        <f>IF(BQ7="",NA(),BQ7)</f>
        <v>10</v>
      </c>
      <c r="BR6" s="21">
        <f t="shared" ref="BR6:BZ6" si="8">IF(BR7="",NA(),BR7)</f>
        <v>8.86</v>
      </c>
      <c r="BS6" s="21">
        <f t="shared" si="8"/>
        <v>9.59</v>
      </c>
      <c r="BT6" s="21">
        <f t="shared" si="8"/>
        <v>9.66</v>
      </c>
      <c r="BU6" s="21">
        <f t="shared" si="8"/>
        <v>8.2899999999999991</v>
      </c>
      <c r="BV6" s="21">
        <f t="shared" si="8"/>
        <v>57.08</v>
      </c>
      <c r="BW6" s="21">
        <f t="shared" si="8"/>
        <v>55.85</v>
      </c>
      <c r="BX6" s="21">
        <f t="shared" si="8"/>
        <v>53.23</v>
      </c>
      <c r="BY6" s="21">
        <f t="shared" si="8"/>
        <v>50.7</v>
      </c>
      <c r="BZ6" s="21">
        <f t="shared" si="8"/>
        <v>48.13</v>
      </c>
      <c r="CA6" s="20" t="str">
        <f>IF(CA7="","",IF(CA7="-","【-】","【"&amp;SUBSTITUTE(TEXT(CA7,"#,##0.00"),"-","△")&amp;"】"))</f>
        <v>【57.71】</v>
      </c>
      <c r="CB6" s="21">
        <f>IF(CB7="",NA(),CB7)</f>
        <v>966.86</v>
      </c>
      <c r="CC6" s="21">
        <f t="shared" ref="CC6:CK6" si="9">IF(CC7="",NA(),CC7)</f>
        <v>1089.8699999999999</v>
      </c>
      <c r="CD6" s="21">
        <f t="shared" si="9"/>
        <v>1031.25</v>
      </c>
      <c r="CE6" s="21">
        <f t="shared" si="9"/>
        <v>997.35</v>
      </c>
      <c r="CF6" s="21">
        <f t="shared" si="9"/>
        <v>1210.53</v>
      </c>
      <c r="CG6" s="21">
        <f t="shared" si="9"/>
        <v>286.86</v>
      </c>
      <c r="CH6" s="21">
        <f t="shared" si="9"/>
        <v>287.91000000000003</v>
      </c>
      <c r="CI6" s="21">
        <f t="shared" si="9"/>
        <v>283.3</v>
      </c>
      <c r="CJ6" s="21">
        <f t="shared" si="9"/>
        <v>289.81</v>
      </c>
      <c r="CK6" s="21">
        <f t="shared" si="9"/>
        <v>301.54000000000002</v>
      </c>
      <c r="CL6" s="20" t="str">
        <f>IF(CL7="","",IF(CL7="-","【-】","【"&amp;SUBSTITUTE(TEXT(CL7,"#,##0.00"),"-","△")&amp;"】"))</f>
        <v>【286.17】</v>
      </c>
      <c r="CM6" s="21" t="str">
        <f>IF(CM7="",NA(),CM7)</f>
        <v>-</v>
      </c>
      <c r="CN6" s="21" t="str">
        <f t="shared" ref="CN6:CV6" si="10">IF(CN7="",NA(),CN7)</f>
        <v>-</v>
      </c>
      <c r="CO6" s="21" t="str">
        <f t="shared" si="10"/>
        <v>-</v>
      </c>
      <c r="CP6" s="21" t="str">
        <f t="shared" si="10"/>
        <v>-</v>
      </c>
      <c r="CQ6" s="21" t="str">
        <f t="shared" si="10"/>
        <v>-</v>
      </c>
      <c r="CR6" s="21">
        <f t="shared" si="10"/>
        <v>57.22</v>
      </c>
      <c r="CS6" s="21">
        <f t="shared" si="10"/>
        <v>54.93</v>
      </c>
      <c r="CT6" s="21">
        <f t="shared" si="10"/>
        <v>55.96</v>
      </c>
      <c r="CU6" s="21">
        <f t="shared" si="10"/>
        <v>56.45</v>
      </c>
      <c r="CV6" s="21">
        <f t="shared" si="10"/>
        <v>58.26</v>
      </c>
      <c r="CW6" s="20" t="str">
        <f>IF(CW7="","",IF(CW7="-","【-】","【"&amp;SUBSTITUTE(TEXT(CW7,"#,##0.00"),"-","△")&amp;"】"))</f>
        <v>【56.80】</v>
      </c>
      <c r="CX6" s="21">
        <f>IF(CX7="",NA(),CX7)</f>
        <v>94.91</v>
      </c>
      <c r="CY6" s="21">
        <f t="shared" ref="CY6:DG6" si="11">IF(CY7="",NA(),CY7)</f>
        <v>97.51</v>
      </c>
      <c r="CZ6" s="21">
        <f t="shared" si="11"/>
        <v>96.9</v>
      </c>
      <c r="DA6" s="21">
        <f t="shared" si="11"/>
        <v>97.9</v>
      </c>
      <c r="DB6" s="21">
        <f t="shared" si="11"/>
        <v>98.93</v>
      </c>
      <c r="DC6" s="21">
        <f t="shared" si="11"/>
        <v>67.290000000000006</v>
      </c>
      <c r="DD6" s="21">
        <f t="shared" si="11"/>
        <v>65.569999999999993</v>
      </c>
      <c r="DE6" s="21">
        <f t="shared" si="11"/>
        <v>60.12</v>
      </c>
      <c r="DF6" s="21">
        <f t="shared" si="11"/>
        <v>54.99</v>
      </c>
      <c r="DG6" s="21">
        <f t="shared" si="11"/>
        <v>66.430000000000007</v>
      </c>
      <c r="DH6" s="20" t="str">
        <f>IF(DH7="","",IF(DH7="-","【-】","【"&amp;SUBSTITUTE(TEXT(DH7,"#,##0.00"),"-","△")&amp;"】"))</f>
        <v>【83.38】</v>
      </c>
      <c r="DI6" s="21">
        <f>IF(DI7="",NA(),DI7)</f>
        <v>9.2899999999999991</v>
      </c>
      <c r="DJ6" s="21">
        <f t="shared" ref="DJ6:DR6" si="12">IF(DJ7="",NA(),DJ7)</f>
        <v>12.04</v>
      </c>
      <c r="DK6" s="21">
        <f t="shared" si="12"/>
        <v>14.32</v>
      </c>
      <c r="DL6" s="21">
        <f t="shared" si="12"/>
        <v>17.09</v>
      </c>
      <c r="DM6" s="21">
        <f t="shared" si="12"/>
        <v>20.170000000000002</v>
      </c>
      <c r="DN6" s="21">
        <f t="shared" si="12"/>
        <v>16.420000000000002</v>
      </c>
      <c r="DO6" s="21">
        <f t="shared" si="12"/>
        <v>16.41</v>
      </c>
      <c r="DP6" s="21">
        <f t="shared" si="12"/>
        <v>16.63</v>
      </c>
      <c r="DQ6" s="21">
        <f t="shared" si="12"/>
        <v>15.4</v>
      </c>
      <c r="DR6" s="21">
        <f t="shared" si="12"/>
        <v>16.28</v>
      </c>
      <c r="DS6" s="20" t="str">
        <f>IF(DS7="","",IF(DS7="-","【-】","【"&amp;SUBSTITUTE(TEXT(DS7,"#,##0.00"),"-","△")&amp;"】"))</f>
        <v>【19.84】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272116</v>
      </c>
      <c r="D7" s="23">
        <v>46</v>
      </c>
      <c r="E7" s="23">
        <v>18</v>
      </c>
      <c r="F7" s="23">
        <v>0</v>
      </c>
      <c r="G7" s="23">
        <v>0</v>
      </c>
      <c r="H7" s="23" t="s">
        <v>96</v>
      </c>
      <c r="I7" s="23" t="s">
        <v>97</v>
      </c>
      <c r="J7" s="23" t="s">
        <v>98</v>
      </c>
      <c r="K7" s="23" t="s">
        <v>99</v>
      </c>
      <c r="L7" s="23" t="s">
        <v>100</v>
      </c>
      <c r="M7" s="23" t="s">
        <v>101</v>
      </c>
      <c r="N7" s="24" t="s">
        <v>102</v>
      </c>
      <c r="O7" s="24">
        <v>36.630000000000003</v>
      </c>
      <c r="P7" s="24">
        <v>0.23</v>
      </c>
      <c r="Q7" s="24">
        <v>100</v>
      </c>
      <c r="R7" s="24">
        <v>2035</v>
      </c>
      <c r="S7" s="24">
        <v>283504</v>
      </c>
      <c r="T7" s="24">
        <v>76.489999999999995</v>
      </c>
      <c r="U7" s="24">
        <v>3706.42</v>
      </c>
      <c r="V7" s="24">
        <v>657</v>
      </c>
      <c r="W7" s="24">
        <v>0.57999999999999996</v>
      </c>
      <c r="X7" s="24">
        <v>1132.76</v>
      </c>
      <c r="Y7" s="24">
        <v>92.44</v>
      </c>
      <c r="Z7" s="24">
        <v>103.99</v>
      </c>
      <c r="AA7" s="24">
        <v>89.91</v>
      </c>
      <c r="AB7" s="24">
        <v>121.67</v>
      </c>
      <c r="AC7" s="24">
        <v>109.18</v>
      </c>
      <c r="AD7" s="24">
        <v>93.44</v>
      </c>
      <c r="AE7" s="24">
        <v>90.02</v>
      </c>
      <c r="AF7" s="24">
        <v>93.76</v>
      </c>
      <c r="AG7" s="24">
        <v>95.33</v>
      </c>
      <c r="AH7" s="24">
        <v>92.17</v>
      </c>
      <c r="AI7" s="24">
        <v>98.81</v>
      </c>
      <c r="AJ7" s="24">
        <v>819.3</v>
      </c>
      <c r="AK7" s="24">
        <v>980.79</v>
      </c>
      <c r="AL7" s="24">
        <v>1260.1500000000001</v>
      </c>
      <c r="AM7" s="24">
        <v>893.43</v>
      </c>
      <c r="AN7" s="24">
        <v>1010.68</v>
      </c>
      <c r="AO7" s="24">
        <v>123.58</v>
      </c>
      <c r="AP7" s="24">
        <v>221.28</v>
      </c>
      <c r="AQ7" s="24">
        <v>173.09</v>
      </c>
      <c r="AR7" s="24">
        <v>162.82</v>
      </c>
      <c r="AS7" s="24">
        <v>193.62</v>
      </c>
      <c r="AT7" s="24">
        <v>102.81</v>
      </c>
      <c r="AU7" s="24">
        <v>119.16</v>
      </c>
      <c r="AV7" s="24">
        <v>101.58</v>
      </c>
      <c r="AW7" s="24">
        <v>50.49</v>
      </c>
      <c r="AX7" s="24">
        <v>118.34</v>
      </c>
      <c r="AY7" s="24">
        <v>73.59</v>
      </c>
      <c r="AZ7" s="24">
        <v>172.39</v>
      </c>
      <c r="BA7" s="24">
        <v>113.42</v>
      </c>
      <c r="BB7" s="24">
        <v>117.39</v>
      </c>
      <c r="BC7" s="24">
        <v>125.61</v>
      </c>
      <c r="BD7" s="24">
        <v>67.75</v>
      </c>
      <c r="BE7" s="24">
        <v>112.2</v>
      </c>
      <c r="BF7" s="24">
        <v>7329.14</v>
      </c>
      <c r="BG7" s="24">
        <v>6816.27</v>
      </c>
      <c r="BH7" s="24">
        <v>7211.03</v>
      </c>
      <c r="BI7" s="24">
        <v>6779.61</v>
      </c>
      <c r="BJ7" s="24">
        <v>6326.26</v>
      </c>
      <c r="BK7" s="24">
        <v>407.42</v>
      </c>
      <c r="BL7" s="24">
        <v>386.46</v>
      </c>
      <c r="BM7" s="24">
        <v>421.25</v>
      </c>
      <c r="BN7" s="24">
        <v>398.42</v>
      </c>
      <c r="BO7" s="24">
        <v>393.35</v>
      </c>
      <c r="BP7" s="24">
        <v>310.14</v>
      </c>
      <c r="BQ7" s="24">
        <v>10</v>
      </c>
      <c r="BR7" s="24">
        <v>8.86</v>
      </c>
      <c r="BS7" s="24">
        <v>9.59</v>
      </c>
      <c r="BT7" s="24">
        <v>9.66</v>
      </c>
      <c r="BU7" s="24">
        <v>8.2899999999999991</v>
      </c>
      <c r="BV7" s="24">
        <v>57.08</v>
      </c>
      <c r="BW7" s="24">
        <v>55.85</v>
      </c>
      <c r="BX7" s="24">
        <v>53.23</v>
      </c>
      <c r="BY7" s="24">
        <v>50.7</v>
      </c>
      <c r="BZ7" s="24">
        <v>48.13</v>
      </c>
      <c r="CA7" s="24">
        <v>57.71</v>
      </c>
      <c r="CB7" s="24">
        <v>966.86</v>
      </c>
      <c r="CC7" s="24">
        <v>1089.8699999999999</v>
      </c>
      <c r="CD7" s="24">
        <v>1031.25</v>
      </c>
      <c r="CE7" s="24">
        <v>997.35</v>
      </c>
      <c r="CF7" s="24">
        <v>1210.53</v>
      </c>
      <c r="CG7" s="24">
        <v>286.86</v>
      </c>
      <c r="CH7" s="24">
        <v>287.91000000000003</v>
      </c>
      <c r="CI7" s="24">
        <v>283.3</v>
      </c>
      <c r="CJ7" s="24">
        <v>289.81</v>
      </c>
      <c r="CK7" s="24">
        <v>301.54000000000002</v>
      </c>
      <c r="CL7" s="24">
        <v>286.17</v>
      </c>
      <c r="CM7" s="24" t="s">
        <v>102</v>
      </c>
      <c r="CN7" s="24" t="s">
        <v>102</v>
      </c>
      <c r="CO7" s="24" t="s">
        <v>102</v>
      </c>
      <c r="CP7" s="24" t="s">
        <v>102</v>
      </c>
      <c r="CQ7" s="24" t="s">
        <v>102</v>
      </c>
      <c r="CR7" s="24">
        <v>57.22</v>
      </c>
      <c r="CS7" s="24">
        <v>54.93</v>
      </c>
      <c r="CT7" s="24">
        <v>55.96</v>
      </c>
      <c r="CU7" s="24">
        <v>56.45</v>
      </c>
      <c r="CV7" s="24">
        <v>58.26</v>
      </c>
      <c r="CW7" s="24">
        <v>56.8</v>
      </c>
      <c r="CX7" s="24">
        <v>94.91</v>
      </c>
      <c r="CY7" s="24">
        <v>97.51</v>
      </c>
      <c r="CZ7" s="24">
        <v>96.9</v>
      </c>
      <c r="DA7" s="24">
        <v>97.9</v>
      </c>
      <c r="DB7" s="24">
        <v>98.93</v>
      </c>
      <c r="DC7" s="24">
        <v>67.290000000000006</v>
      </c>
      <c r="DD7" s="24">
        <v>65.569999999999993</v>
      </c>
      <c r="DE7" s="24">
        <v>60.12</v>
      </c>
      <c r="DF7" s="24">
        <v>54.99</v>
      </c>
      <c r="DG7" s="24">
        <v>66.430000000000007</v>
      </c>
      <c r="DH7" s="24">
        <v>83.38</v>
      </c>
      <c r="DI7" s="24">
        <v>9.2899999999999991</v>
      </c>
      <c r="DJ7" s="24">
        <v>12.04</v>
      </c>
      <c r="DK7" s="24">
        <v>14.32</v>
      </c>
      <c r="DL7" s="24">
        <v>17.09</v>
      </c>
      <c r="DM7" s="24">
        <v>20.170000000000002</v>
      </c>
      <c r="DN7" s="24">
        <v>16.420000000000002</v>
      </c>
      <c r="DO7" s="24">
        <v>16.41</v>
      </c>
      <c r="DP7" s="24">
        <v>16.63</v>
      </c>
      <c r="DQ7" s="24">
        <v>15.4</v>
      </c>
      <c r="DR7" s="24">
        <v>16.28</v>
      </c>
      <c r="DS7" s="24">
        <v>19.84</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2023-01-31T06:04:54Z</cp:lastPrinted>
  <dcterms:created xsi:type="dcterms:W3CDTF">2023-01-12T23:49:49Z</dcterms:created>
  <dcterms:modified xsi:type="dcterms:W3CDTF">2023-02-28T00:12:09Z</dcterms:modified>
  <cp:category/>
</cp:coreProperties>
</file>