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G0000sv0ns101\d11757$\doc\財政\04公営企業\01.決算統計\R4年度（R3決算）\20.経営比較分析表\07.アップロード\02.アップロードデータ（分析表）\"/>
    </mc:Choice>
  </mc:AlternateContent>
  <workbookProtection workbookAlgorithmName="SHA-512" workbookHashValue="F+sLC5uMkRrCmidzbPEdef/x2pYQMsyGM0st0ZGcYFp+MBz7wVD3OLY3CJeUGkGo+cg5you879CBrhFOIuSmQA==" workbookSaltValue="TA/yX5WFlBH3d/gGqEVeZ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BB8" i="4" s="1"/>
  <c r="T6" i="5"/>
  <c r="S6" i="5"/>
  <c r="AL8" i="4" s="1"/>
  <c r="R6" i="5"/>
  <c r="Q6" i="5"/>
  <c r="W10" i="4" s="1"/>
  <c r="P6" i="5"/>
  <c r="O6" i="5"/>
  <c r="I10" i="4" s="1"/>
  <c r="N6" i="5"/>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P10" i="4"/>
  <c r="B10" i="4"/>
  <c r="AT8" i="4"/>
  <c r="W8" i="4"/>
  <c r="P8" i="4"/>
  <c r="B6" i="4"/>
</calcChain>
</file>

<file path=xl/sharedStrings.xml><?xml version="1.0" encoding="utf-8"?>
<sst xmlns="http://schemas.openxmlformats.org/spreadsheetml/2006/main" count="236" uniqueCount="117">
  <si>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</si>
  <si>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</si>
  <si>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</si>
  <si>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</si>
  <si>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</si>
  <si>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</si>
  <si>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</si>
  <si>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</si>
  <si>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</si>
  <si>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</si>
  <si>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</si>
  <si>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</si>
  <si>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</si>
  <si>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</si>
  <si>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</si>
  <si>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</si>
  <si>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</si>
  <si>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</si>
  <si>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</si>
  <si>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</si>
  <si>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</si>
  <si>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</si>
  <si>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</si>
  <si>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</si>
  <si>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</si>
  <si>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</si>
  <si>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</si>
  <si>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</si>
  <si>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</si>
  <si>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</si>
  <si>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</si>
  <si>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</si>
  <si>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</si>
  <si>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</si>
  <si>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</si>
  <si>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</si>
  <si>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</si>
  <si>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</si>
  <si>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</si>
  <si>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</si>
  <si>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</si>
  <si>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</si>
  <si>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</si>
  <si>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</si>
  <si>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</si>
  <si>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</si>
  <si>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</si>
  <si>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</si>
  <si>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</si>
  <si>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</si>
  <si>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</si>
  <si>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</si>
  <si>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</si>
  <si>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</si>
  <si>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</si>
  <si>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</si>
  <si>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</si>
  <si>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</si>
  <si>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</si>
  <si>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</si>
  <si>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</si>
  <si>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</si>
  <si>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</si>
  <si>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</si>
  <si>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</si>
  <si>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</si>
  <si>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</si>
  <si>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</si>
  <si>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</si>
  <si>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</si>
  <si>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</si>
  <si>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</si>
  <si>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</si>
  <si>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</si>
  <si>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</si>
  <si>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</si>
  <si>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</si>
  <si>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</si>
  <si>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</si>
  <si>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</si>
  <si>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</si>
  <si>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</si>
  <si>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</si>
  <si>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</si>
  <si>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</si>
  <si>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</si>
  <si>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</si>
  <si>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</si>
  <si>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</si>
  <si>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</si>
  <si>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</si>
  <si>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</si>
  <si>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</si>
  <si>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</si>
  <si>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</si>
  <si>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</si>
  <si>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茨木市</t>
  </si>
  <si>
    <t>法適用</t>
  </si>
  <si>
    <t>下水道事業</t>
  </si>
  <si>
    <t>特定環境保全公共下水道</t>
  </si>
  <si>
    <t>D3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</si>
  <si>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</si>
  <si>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</si>
  <si>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</si>
  <si>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</si>
  <si>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</si>
  <si>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</si>
  <si>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</si>
  <si>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</si>
  <si>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</si>
  <si>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</si>
  <si>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</si>
  <si>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</si>
  <si>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</si>
  <si>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r>
      <t>　平成16年に事業を開始したことから、令和</t>
    </r>
    <r>
      <rPr>
        <sz val="11"/>
        <color rgb="FFFF0000"/>
        <rFont val="ＭＳ ゴシック"/>
        <family val="3"/>
        <charset val="128"/>
      </rPr>
      <t>３</t>
    </r>
    <r>
      <rPr>
        <sz val="11"/>
        <color theme="1"/>
        <rFont val="ＭＳ ゴシック"/>
        <family val="3"/>
        <charset val="128"/>
      </rPr>
      <t>年度に更新対象となる管渠はない。</t>
    </r>
    <phoneticPr fontId="4"/>
  </si>
  <si>
    <t xml:space="preserve">　平成29年度に下水道使用料の改定を実施している。
　策定した経営戦略を基に、公共下水道事業と一体として永続的な事業運営を図り、経営の健全性・効率性を確保していくことが重要である。
</t>
    <phoneticPr fontId="4"/>
  </si>
  <si>
    <t>　令和３年度において類似団体平均値と比較すると、効率的な事業運営の点では、①経常収支比率はやや低い傾向にある。これは令和元年度まで資金の不足分を賄っていた一般会計からの基準外繰入金の充当がなかったためである。⑧水洗化率はやや高い水準にある。これは平成29年度に新たな下水道本管を供用開始したことに伴い、水洗便所設置済み人口が増加したことが要因である。また⑥汚水処理原価は平成30年度に低下しているが、これは資産減耗費が減少したことにより汚水処理費が減少したためであり、令和２年度と同様の傾向である。
　経営の健全性の観点では、③流動比率は低い水準にある。これは令和元年度まで資金の不足分を賄っていた一般会計からの繰入金の充当がなかったためである。⑤経費回収率について、平成30年度に上昇しているのは、資産減耗費が減少したことにより汚水処理費が減少したためであり、令和２年度と同様の傾向である。　
　他に、④企業債残高対事業規模比率については、類似団体平均値と比較して高い水準であることから、投資規模が使用料水準と比較して過大なものになっている。
　特定環境保全公共下水道事業については公共下水道事業と一体的に経営しており、全体収支では黒字となっている。
なお、⑦施設利用率については、汚水処理施設を保有していないため、該当数値はない。</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</si>
</sst>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6F4-48B3-87A0-177E0F888B6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0.09</c:v>
                </c:pt>
                <c:pt idx="2">
                  <c:v>0.06</c:v>
                </c:pt>
                <c:pt idx="3">
                  <c:v>0.02</c:v>
                </c:pt>
                <c:pt idx="4" formatCode="#,##0.00;&quot;△&quot;#,##0.00">
                  <c:v>0</c:v>
                </c:pt>
              </c:numCache>
            </c:numRef>
          </c:val>
          <c:smooth val="0"/>
          <c:extLst>
            <c:ext xmlns:c16="http://schemas.microsoft.com/office/drawing/2014/chart" uri="{C3380CC4-5D6E-409C-BE32-E72D297353CC}">
              <c16:uniqueId val="{00000001-F6F4-48B3-87A0-177E0F888B6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EB2-43AB-8B90-8EF50B193CA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37.08</c:v>
                </c:pt>
                <c:pt idx="1">
                  <c:v>37.46</c:v>
                </c:pt>
                <c:pt idx="2">
                  <c:v>37.65</c:v>
                </c:pt>
                <c:pt idx="3">
                  <c:v>36.71</c:v>
                </c:pt>
                <c:pt idx="4">
                  <c:v>33.799999999999997</c:v>
                </c:pt>
              </c:numCache>
            </c:numRef>
          </c:val>
          <c:smooth val="0"/>
          <c:extLst>
            <c:ext xmlns:c16="http://schemas.microsoft.com/office/drawing/2014/chart" uri="{C3380CC4-5D6E-409C-BE32-E72D297353CC}">
              <c16:uniqueId val="{00000001-5EB2-43AB-8B90-8EF50B193CA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75.989999999999995</c:v>
                </c:pt>
                <c:pt idx="1">
                  <c:v>82.47</c:v>
                </c:pt>
                <c:pt idx="2">
                  <c:v>82.86</c:v>
                </c:pt>
                <c:pt idx="3">
                  <c:v>80.760000000000005</c:v>
                </c:pt>
                <c:pt idx="4">
                  <c:v>81.44</c:v>
                </c:pt>
              </c:numCache>
            </c:numRef>
          </c:val>
          <c:extLst>
            <c:ext xmlns:c16="http://schemas.microsoft.com/office/drawing/2014/chart" uri="{C3380CC4-5D6E-409C-BE32-E72D297353CC}">
              <c16:uniqueId val="{00000000-CE61-4761-807E-EF8B9054195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67.22</c:v>
                </c:pt>
                <c:pt idx="1">
                  <c:v>67.459999999999994</c:v>
                </c:pt>
                <c:pt idx="2">
                  <c:v>67.37</c:v>
                </c:pt>
                <c:pt idx="3">
                  <c:v>70.05</c:v>
                </c:pt>
                <c:pt idx="4">
                  <c:v>67.09</c:v>
                </c:pt>
              </c:numCache>
            </c:numRef>
          </c:val>
          <c:smooth val="0"/>
          <c:extLst>
            <c:ext xmlns:c16="http://schemas.microsoft.com/office/drawing/2014/chart" uri="{C3380CC4-5D6E-409C-BE32-E72D297353CC}">
              <c16:uniqueId val="{00000001-CE61-4761-807E-EF8B9054195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120.81</c:v>
                </c:pt>
                <c:pt idx="1">
                  <c:v>128</c:v>
                </c:pt>
                <c:pt idx="2">
                  <c:v>136.54</c:v>
                </c:pt>
                <c:pt idx="3">
                  <c:v>90.65</c:v>
                </c:pt>
                <c:pt idx="4">
                  <c:v>90.25</c:v>
                </c:pt>
              </c:numCache>
            </c:numRef>
          </c:val>
          <c:extLst>
            <c:ext xmlns:c16="http://schemas.microsoft.com/office/drawing/2014/chart" uri="{C3380CC4-5D6E-409C-BE32-E72D297353CC}">
              <c16:uniqueId val="{00000000-8D21-42B9-B668-65A2D8DA0457}"/>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99.91</c:v>
                </c:pt>
                <c:pt idx="1">
                  <c:v>98.03</c:v>
                </c:pt>
                <c:pt idx="2">
                  <c:v>101.38</c:v>
                </c:pt>
                <c:pt idx="3">
                  <c:v>100.3</c:v>
                </c:pt>
                <c:pt idx="4">
                  <c:v>99.59</c:v>
                </c:pt>
              </c:numCache>
            </c:numRef>
          </c:val>
          <c:smooth val="0"/>
          <c:extLst>
            <c:ext xmlns:c16="http://schemas.microsoft.com/office/drawing/2014/chart" uri="{C3380CC4-5D6E-409C-BE32-E72D297353CC}">
              <c16:uniqueId val="{00000001-8D21-42B9-B668-65A2D8DA0457}"/>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12.74</c:v>
                </c:pt>
                <c:pt idx="1">
                  <c:v>14.73</c:v>
                </c:pt>
                <c:pt idx="2">
                  <c:v>16.72</c:v>
                </c:pt>
                <c:pt idx="3">
                  <c:v>18.7</c:v>
                </c:pt>
                <c:pt idx="4">
                  <c:v>20.67</c:v>
                </c:pt>
              </c:numCache>
            </c:numRef>
          </c:val>
          <c:extLst>
            <c:ext xmlns:c16="http://schemas.microsoft.com/office/drawing/2014/chart" uri="{C3380CC4-5D6E-409C-BE32-E72D297353CC}">
              <c16:uniqueId val="{00000000-CC97-4051-AAEA-604FBDA783C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14.76</c:v>
                </c:pt>
                <c:pt idx="1">
                  <c:v>15.02</c:v>
                </c:pt>
                <c:pt idx="2">
                  <c:v>13.2</c:v>
                </c:pt>
                <c:pt idx="3">
                  <c:v>15.82</c:v>
                </c:pt>
                <c:pt idx="4">
                  <c:v>18.97</c:v>
                </c:pt>
              </c:numCache>
            </c:numRef>
          </c:val>
          <c:smooth val="0"/>
          <c:extLst>
            <c:ext xmlns:c16="http://schemas.microsoft.com/office/drawing/2014/chart" uri="{C3380CC4-5D6E-409C-BE32-E72D297353CC}">
              <c16:uniqueId val="{00000001-CC97-4051-AAEA-604FBDA783C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8B0-4E4C-ABF0-8845CA976A2C}"/>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08B0-4E4C-ABF0-8845CA976A2C}"/>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8852.7099999999991</c:v>
                </c:pt>
                <c:pt idx="1">
                  <c:v>6464.26</c:v>
                </c:pt>
                <c:pt idx="2">
                  <c:v>6603.55</c:v>
                </c:pt>
                <c:pt idx="3">
                  <c:v>3829</c:v>
                </c:pt>
                <c:pt idx="4">
                  <c:v>3810.82</c:v>
                </c:pt>
              </c:numCache>
            </c:numRef>
          </c:val>
          <c:extLst>
            <c:ext xmlns:c16="http://schemas.microsoft.com/office/drawing/2014/chart" uri="{C3380CC4-5D6E-409C-BE32-E72D297353CC}">
              <c16:uniqueId val="{00000000-74AA-4F19-B576-38A68E3022B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148.76</c:v>
                </c:pt>
                <c:pt idx="1">
                  <c:v>179.15</c:v>
                </c:pt>
                <c:pt idx="2">
                  <c:v>360.63</c:v>
                </c:pt>
                <c:pt idx="3">
                  <c:v>254.91</c:v>
                </c:pt>
                <c:pt idx="4">
                  <c:v>366.52</c:v>
                </c:pt>
              </c:numCache>
            </c:numRef>
          </c:val>
          <c:smooth val="0"/>
          <c:extLst>
            <c:ext xmlns:c16="http://schemas.microsoft.com/office/drawing/2014/chart" uri="{C3380CC4-5D6E-409C-BE32-E72D297353CC}">
              <c16:uniqueId val="{00000001-74AA-4F19-B576-38A68E3022B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51.95</c:v>
                </c:pt>
                <c:pt idx="1">
                  <c:v>13.23</c:v>
                </c:pt>
                <c:pt idx="2">
                  <c:v>12.85</c:v>
                </c:pt>
                <c:pt idx="3">
                  <c:v>-68.87</c:v>
                </c:pt>
                <c:pt idx="4">
                  <c:v>-137.26</c:v>
                </c:pt>
              </c:numCache>
            </c:numRef>
          </c:val>
          <c:extLst>
            <c:ext xmlns:c16="http://schemas.microsoft.com/office/drawing/2014/chart" uri="{C3380CC4-5D6E-409C-BE32-E72D297353CC}">
              <c16:uniqueId val="{00000000-3100-4737-8B34-98F56726913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129.05000000000001</c:v>
                </c:pt>
                <c:pt idx="1">
                  <c:v>131.47999999999999</c:v>
                </c:pt>
                <c:pt idx="2">
                  <c:v>75.33</c:v>
                </c:pt>
                <c:pt idx="3">
                  <c:v>64.17</c:v>
                </c:pt>
                <c:pt idx="4">
                  <c:v>89.11</c:v>
                </c:pt>
              </c:numCache>
            </c:numRef>
          </c:val>
          <c:smooth val="0"/>
          <c:extLst>
            <c:ext xmlns:c16="http://schemas.microsoft.com/office/drawing/2014/chart" uri="{C3380CC4-5D6E-409C-BE32-E72D297353CC}">
              <c16:uniqueId val="{00000001-3100-4737-8B34-98F56726913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8934.17</c:v>
                </c:pt>
                <c:pt idx="1">
                  <c:v>6578.29</c:v>
                </c:pt>
                <c:pt idx="2">
                  <c:v>6319.35</c:v>
                </c:pt>
                <c:pt idx="3">
                  <c:v>3292.4</c:v>
                </c:pt>
                <c:pt idx="4">
                  <c:v>3093.45</c:v>
                </c:pt>
              </c:numCache>
            </c:numRef>
          </c:val>
          <c:extLst>
            <c:ext xmlns:c16="http://schemas.microsoft.com/office/drawing/2014/chart" uri="{C3380CC4-5D6E-409C-BE32-E72D297353CC}">
              <c16:uniqueId val="{00000000-D4B6-4EEA-AEB2-9953BA20B09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1223.96</c:v>
                </c:pt>
                <c:pt idx="1">
                  <c:v>1269.1500000000001</c:v>
                </c:pt>
                <c:pt idx="2">
                  <c:v>1087.96</c:v>
                </c:pt>
                <c:pt idx="3">
                  <c:v>1209.45</c:v>
                </c:pt>
                <c:pt idx="4">
                  <c:v>1042.6400000000001</c:v>
                </c:pt>
              </c:numCache>
            </c:numRef>
          </c:val>
          <c:smooth val="0"/>
          <c:extLst>
            <c:ext xmlns:c16="http://schemas.microsoft.com/office/drawing/2014/chart" uri="{C3380CC4-5D6E-409C-BE32-E72D297353CC}">
              <c16:uniqueId val="{00000001-D4B6-4EEA-AEB2-9953BA20B09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26.67</c:v>
                </c:pt>
                <c:pt idx="1">
                  <c:v>75.88</c:v>
                </c:pt>
                <c:pt idx="2">
                  <c:v>74.89</c:v>
                </c:pt>
                <c:pt idx="3">
                  <c:v>66.069999999999993</c:v>
                </c:pt>
                <c:pt idx="4">
                  <c:v>65.209999999999994</c:v>
                </c:pt>
              </c:numCache>
            </c:numRef>
          </c:val>
          <c:extLst>
            <c:ext xmlns:c16="http://schemas.microsoft.com/office/drawing/2014/chart" uri="{C3380CC4-5D6E-409C-BE32-E72D297353CC}">
              <c16:uniqueId val="{00000000-F58F-4AA8-A6C1-ADAFEFB8AAF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61.54</c:v>
                </c:pt>
                <c:pt idx="1">
                  <c:v>63.97</c:v>
                </c:pt>
                <c:pt idx="2">
                  <c:v>59.67</c:v>
                </c:pt>
                <c:pt idx="3">
                  <c:v>55.93</c:v>
                </c:pt>
                <c:pt idx="4">
                  <c:v>55.76</c:v>
                </c:pt>
              </c:numCache>
            </c:numRef>
          </c:val>
          <c:smooth val="0"/>
          <c:extLst>
            <c:ext xmlns:c16="http://schemas.microsoft.com/office/drawing/2014/chart" uri="{C3380CC4-5D6E-409C-BE32-E72D297353CC}">
              <c16:uniqueId val="{00000001-F58F-4AA8-A6C1-ADAFEFB8AAF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389.44</c:v>
                </c:pt>
                <c:pt idx="1">
                  <c:v>150.01</c:v>
                </c:pt>
                <c:pt idx="2">
                  <c:v>150.02000000000001</c:v>
                </c:pt>
                <c:pt idx="3">
                  <c:v>207.55</c:v>
                </c:pt>
                <c:pt idx="4">
                  <c:v>218.26</c:v>
                </c:pt>
              </c:numCache>
            </c:numRef>
          </c:val>
          <c:extLst>
            <c:ext xmlns:c16="http://schemas.microsoft.com/office/drawing/2014/chart" uri="{C3380CC4-5D6E-409C-BE32-E72D297353CC}">
              <c16:uniqueId val="{00000000-6D08-4EDD-94E1-01E9E53464C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267.86</c:v>
                </c:pt>
                <c:pt idx="1">
                  <c:v>256.82</c:v>
                </c:pt>
                <c:pt idx="2">
                  <c:v>270.60000000000002</c:v>
                </c:pt>
                <c:pt idx="3">
                  <c:v>289.60000000000002</c:v>
                </c:pt>
                <c:pt idx="4">
                  <c:v>296.14999999999998</c:v>
                </c:pt>
              </c:numCache>
            </c:numRef>
          </c:val>
          <c:smooth val="0"/>
          <c:extLst>
            <c:ext xmlns:c16="http://schemas.microsoft.com/office/drawing/2014/chart" uri="{C3380CC4-5D6E-409C-BE32-E72D297353CC}">
              <c16:uniqueId val="{00000001-6D08-4EDD-94E1-01E9E53464C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【1,201.79】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【85.24】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【75.31】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【25.87】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【0.15】</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大阪府　茨木市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特定環境保全公共下水道</v>
      </c>
      <c r="Q8" s="40"/>
      <c r="R8" s="40"/>
      <c r="S8" s="40"/>
      <c r="T8" s="40"/>
      <c r="U8" s="40"/>
      <c r="V8" s="40"/>
      <c r="W8" s="40" t="str">
        <f>データ!L6</f>
        <v>D3</v>
      </c>
      <c r="X8" s="40"/>
      <c r="Y8" s="40"/>
      <c r="Z8" s="40"/>
      <c r="AA8" s="40"/>
      <c r="AB8" s="40"/>
      <c r="AC8" s="40"/>
      <c r="AD8" s="41" t="str">
        <f>データ!$M$6</f>
        <v>非設置</v>
      </c>
      <c r="AE8" s="41"/>
      <c r="AF8" s="41"/>
      <c r="AG8" s="41"/>
      <c r="AH8" s="41"/>
      <c r="AI8" s="41"/>
      <c r="AJ8" s="41"/>
      <c r="AK8" s="3"/>
      <c r="AL8" s="42">
        <f>データ!S6</f>
        <v>283504</v>
      </c>
      <c r="AM8" s="42"/>
      <c r="AN8" s="42"/>
      <c r="AO8" s="42"/>
      <c r="AP8" s="42"/>
      <c r="AQ8" s="42"/>
      <c r="AR8" s="42"/>
      <c r="AS8" s="42"/>
      <c r="AT8" s="35">
        <f>データ!T6</f>
        <v>76.489999999999995</v>
      </c>
      <c r="AU8" s="35"/>
      <c r="AV8" s="35"/>
      <c r="AW8" s="35"/>
      <c r="AX8" s="35"/>
      <c r="AY8" s="35"/>
      <c r="AZ8" s="35"/>
      <c r="BA8" s="35"/>
      <c r="BB8" s="35">
        <f>データ!U6</f>
        <v>3706.42</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38.47</v>
      </c>
      <c r="J10" s="35"/>
      <c r="K10" s="35"/>
      <c r="L10" s="35"/>
      <c r="M10" s="35"/>
      <c r="N10" s="35"/>
      <c r="O10" s="35"/>
      <c r="P10" s="35">
        <f>データ!P6</f>
        <v>0.2</v>
      </c>
      <c r="Q10" s="35"/>
      <c r="R10" s="35"/>
      <c r="S10" s="35"/>
      <c r="T10" s="35"/>
      <c r="U10" s="35"/>
      <c r="V10" s="35"/>
      <c r="W10" s="35">
        <f>データ!Q6</f>
        <v>100</v>
      </c>
      <c r="X10" s="35"/>
      <c r="Y10" s="35"/>
      <c r="Z10" s="35"/>
      <c r="AA10" s="35"/>
      <c r="AB10" s="35"/>
      <c r="AC10" s="35"/>
      <c r="AD10" s="42">
        <f>データ!R6</f>
        <v>2035</v>
      </c>
      <c r="AE10" s="42"/>
      <c r="AF10" s="42"/>
      <c r="AG10" s="42"/>
      <c r="AH10" s="42"/>
      <c r="AI10" s="42"/>
      <c r="AJ10" s="42"/>
      <c r="AK10" s="2"/>
      <c r="AL10" s="42">
        <f>データ!V6</f>
        <v>555</v>
      </c>
      <c r="AM10" s="42"/>
      <c r="AN10" s="42"/>
      <c r="AO10" s="42"/>
      <c r="AP10" s="42"/>
      <c r="AQ10" s="42"/>
      <c r="AR10" s="42"/>
      <c r="AS10" s="42"/>
      <c r="AT10" s="35">
        <f>データ!W6</f>
        <v>0.26</v>
      </c>
      <c r="AU10" s="35"/>
      <c r="AV10" s="35"/>
      <c r="AW10" s="35"/>
      <c r="AX10" s="35"/>
      <c r="AY10" s="35"/>
      <c r="AZ10" s="35"/>
      <c r="BA10" s="35"/>
      <c r="BB10" s="35">
        <f>データ!X6</f>
        <v>2134.62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116</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114</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1" t="s">
        <v>115</v>
      </c>
      <c r="BM66" s="72"/>
      <c r="BN66" s="72"/>
      <c r="BO66" s="72"/>
      <c r="BP66" s="72"/>
      <c r="BQ66" s="72"/>
      <c r="BR66" s="72"/>
      <c r="BS66" s="72"/>
      <c r="BT66" s="72"/>
      <c r="BU66" s="72"/>
      <c r="BV66" s="72"/>
      <c r="BW66" s="72"/>
      <c r="BX66" s="72"/>
      <c r="BY66" s="72"/>
      <c r="BZ66" s="7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1"/>
      <c r="BM67" s="72"/>
      <c r="BN67" s="72"/>
      <c r="BO67" s="72"/>
      <c r="BP67" s="72"/>
      <c r="BQ67" s="72"/>
      <c r="BR67" s="72"/>
      <c r="BS67" s="72"/>
      <c r="BT67" s="72"/>
      <c r="BU67" s="72"/>
      <c r="BV67" s="72"/>
      <c r="BW67" s="72"/>
      <c r="BX67" s="72"/>
      <c r="BY67" s="72"/>
      <c r="BZ67" s="7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1"/>
      <c r="BM68" s="72"/>
      <c r="BN68" s="72"/>
      <c r="BO68" s="72"/>
      <c r="BP68" s="72"/>
      <c r="BQ68" s="72"/>
      <c r="BR68" s="72"/>
      <c r="BS68" s="72"/>
      <c r="BT68" s="72"/>
      <c r="BU68" s="72"/>
      <c r="BV68" s="72"/>
      <c r="BW68" s="72"/>
      <c r="BX68" s="72"/>
      <c r="BY68" s="72"/>
      <c r="BZ68" s="7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1"/>
      <c r="BM69" s="72"/>
      <c r="BN69" s="72"/>
      <c r="BO69" s="72"/>
      <c r="BP69" s="72"/>
      <c r="BQ69" s="72"/>
      <c r="BR69" s="72"/>
      <c r="BS69" s="72"/>
      <c r="BT69" s="72"/>
      <c r="BU69" s="72"/>
      <c r="BV69" s="72"/>
      <c r="BW69" s="72"/>
      <c r="BX69" s="72"/>
      <c r="BY69" s="72"/>
      <c r="BZ69" s="7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1"/>
      <c r="BM70" s="72"/>
      <c r="BN70" s="72"/>
      <c r="BO70" s="72"/>
      <c r="BP70" s="72"/>
      <c r="BQ70" s="72"/>
      <c r="BR70" s="72"/>
      <c r="BS70" s="72"/>
      <c r="BT70" s="72"/>
      <c r="BU70" s="72"/>
      <c r="BV70" s="72"/>
      <c r="BW70" s="72"/>
      <c r="BX70" s="72"/>
      <c r="BY70" s="72"/>
      <c r="BZ70" s="7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1"/>
      <c r="BM71" s="72"/>
      <c r="BN71" s="72"/>
      <c r="BO71" s="72"/>
      <c r="BP71" s="72"/>
      <c r="BQ71" s="72"/>
      <c r="BR71" s="72"/>
      <c r="BS71" s="72"/>
      <c r="BT71" s="72"/>
      <c r="BU71" s="72"/>
      <c r="BV71" s="72"/>
      <c r="BW71" s="72"/>
      <c r="BX71" s="72"/>
      <c r="BY71" s="72"/>
      <c r="BZ71" s="7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1"/>
      <c r="BM72" s="72"/>
      <c r="BN72" s="72"/>
      <c r="BO72" s="72"/>
      <c r="BP72" s="72"/>
      <c r="BQ72" s="72"/>
      <c r="BR72" s="72"/>
      <c r="BS72" s="72"/>
      <c r="BT72" s="72"/>
      <c r="BU72" s="72"/>
      <c r="BV72" s="72"/>
      <c r="BW72" s="72"/>
      <c r="BX72" s="72"/>
      <c r="BY72" s="72"/>
      <c r="BZ72" s="7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1"/>
      <c r="BM73" s="72"/>
      <c r="BN73" s="72"/>
      <c r="BO73" s="72"/>
      <c r="BP73" s="72"/>
      <c r="BQ73" s="72"/>
      <c r="BR73" s="72"/>
      <c r="BS73" s="72"/>
      <c r="BT73" s="72"/>
      <c r="BU73" s="72"/>
      <c r="BV73" s="72"/>
      <c r="BW73" s="72"/>
      <c r="BX73" s="72"/>
      <c r="BY73" s="72"/>
      <c r="BZ73" s="7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1"/>
      <c r="BM74" s="72"/>
      <c r="BN74" s="72"/>
      <c r="BO74" s="72"/>
      <c r="BP74" s="72"/>
      <c r="BQ74" s="72"/>
      <c r="BR74" s="72"/>
      <c r="BS74" s="72"/>
      <c r="BT74" s="72"/>
      <c r="BU74" s="72"/>
      <c r="BV74" s="72"/>
      <c r="BW74" s="72"/>
      <c r="BX74" s="72"/>
      <c r="BY74" s="72"/>
      <c r="BZ74" s="7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1"/>
      <c r="BM75" s="72"/>
      <c r="BN75" s="72"/>
      <c r="BO75" s="72"/>
      <c r="BP75" s="72"/>
      <c r="BQ75" s="72"/>
      <c r="BR75" s="72"/>
      <c r="BS75" s="72"/>
      <c r="BT75" s="72"/>
      <c r="BU75" s="72"/>
      <c r="BV75" s="72"/>
      <c r="BW75" s="72"/>
      <c r="BX75" s="72"/>
      <c r="BY75" s="72"/>
      <c r="BZ75" s="7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1"/>
      <c r="BM76" s="72"/>
      <c r="BN76" s="72"/>
      <c r="BO76" s="72"/>
      <c r="BP76" s="72"/>
      <c r="BQ76" s="72"/>
      <c r="BR76" s="72"/>
      <c r="BS76" s="72"/>
      <c r="BT76" s="72"/>
      <c r="BU76" s="72"/>
      <c r="BV76" s="72"/>
      <c r="BW76" s="72"/>
      <c r="BX76" s="72"/>
      <c r="BY76" s="72"/>
      <c r="BZ76" s="7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1"/>
      <c r="BM77" s="72"/>
      <c r="BN77" s="72"/>
      <c r="BO77" s="72"/>
      <c r="BP77" s="72"/>
      <c r="BQ77" s="72"/>
      <c r="BR77" s="72"/>
      <c r="BS77" s="72"/>
      <c r="BT77" s="72"/>
      <c r="BU77" s="72"/>
      <c r="BV77" s="72"/>
      <c r="BW77" s="72"/>
      <c r="BX77" s="72"/>
      <c r="BY77" s="72"/>
      <c r="BZ77" s="7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1"/>
      <c r="BM78" s="72"/>
      <c r="BN78" s="72"/>
      <c r="BO78" s="72"/>
      <c r="BP78" s="72"/>
      <c r="BQ78" s="72"/>
      <c r="BR78" s="72"/>
      <c r="BS78" s="72"/>
      <c r="BT78" s="72"/>
      <c r="BU78" s="72"/>
      <c r="BV78" s="72"/>
      <c r="BW78" s="72"/>
      <c r="BX78" s="72"/>
      <c r="BY78" s="72"/>
      <c r="BZ78" s="7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1"/>
      <c r="BM79" s="72"/>
      <c r="BN79" s="72"/>
      <c r="BO79" s="72"/>
      <c r="BP79" s="72"/>
      <c r="BQ79" s="72"/>
      <c r="BR79" s="72"/>
      <c r="BS79" s="72"/>
      <c r="BT79" s="72"/>
      <c r="BU79" s="72"/>
      <c r="BV79" s="72"/>
      <c r="BW79" s="72"/>
      <c r="BX79" s="72"/>
      <c r="BY79" s="72"/>
      <c r="BZ79" s="7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1"/>
      <c r="BM80" s="72"/>
      <c r="BN80" s="72"/>
      <c r="BO80" s="72"/>
      <c r="BP80" s="72"/>
      <c r="BQ80" s="72"/>
      <c r="BR80" s="72"/>
      <c r="BS80" s="72"/>
      <c r="BT80" s="72"/>
      <c r="BU80" s="72"/>
      <c r="BV80" s="72"/>
      <c r="BW80" s="72"/>
      <c r="BX80" s="72"/>
      <c r="BY80" s="72"/>
      <c r="BZ80" s="7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1"/>
      <c r="BM81" s="72"/>
      <c r="BN81" s="72"/>
      <c r="BO81" s="72"/>
      <c r="BP81" s="72"/>
      <c r="BQ81" s="72"/>
      <c r="BR81" s="72"/>
      <c r="BS81" s="72"/>
      <c r="BT81" s="72"/>
      <c r="BU81" s="72"/>
      <c r="BV81" s="72"/>
      <c r="BW81" s="72"/>
      <c r="BX81" s="72"/>
      <c r="BY81" s="72"/>
      <c r="BZ81" s="7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4"/>
      <c r="BM82" s="75"/>
      <c r="BN82" s="75"/>
      <c r="BO82" s="75"/>
      <c r="BP82" s="75"/>
      <c r="BQ82" s="75"/>
      <c r="BR82" s="75"/>
      <c r="BS82" s="75"/>
      <c r="BT82" s="75"/>
      <c r="BU82" s="75"/>
      <c r="BV82" s="75"/>
      <c r="BW82" s="75"/>
      <c r="BX82" s="75"/>
      <c r="BY82" s="75"/>
      <c r="BZ82" s="7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【105.35】</v>
      </c>
      <c r="F85" s="12" t="str">
        <f>データ!AT6</f>
        <v>【63.89】</v>
      </c>
      <c r="G85" s="12" t="str">
        <f>データ!BE6</f>
        <v>【44.07】</v>
      </c>
      <c r="H85" s="12" t="str">
        <f>データ!BP6</f>
        <v>【1,201.79】</v>
      </c>
      <c r="I85" s="12" t="str">
        <f>データ!CA6</f>
        <v>【75.31】</v>
      </c>
      <c r="J85" s="12" t="str">
        <f>データ!CL6</f>
        <v>【216.39】</v>
      </c>
      <c r="K85" s="12" t="str">
        <f>データ!CW6</f>
        <v>【42.57】</v>
      </c>
      <c r="L85" s="12" t="str">
        <f>データ!DH6</f>
        <v>【85.24】</v>
      </c>
      <c r="M85" s="12" t="str">
        <f>データ!DS6</f>
        <v>【25.87】</v>
      </c>
      <c r="N85" s="12" t="str">
        <f>データ!ED6</f>
        <v>【0.01】</v>
      </c>
      <c r="O85" s="12" t="str">
        <f>データ!EO6</f>
        <v>【0.15】</v>
      </c>
    </row>
  </sheetData>
  <sheetProtection algorithmName="SHA-512" hashValue="qv4aHhdtQiHCu8biB2y5kPNt1N+MPytZNb3DU6MTsv1pIOdyJKxzLVwSH8v6ej9rc9Jh7xXT3dgh7uOig7Rubg==" saltValue="EEFoeLOM3B65pFszlqd5xQ=="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2021</v>
      </c>
      <c r="C6" s="19">
        <f t="shared" ref="C6:X6" si="3">C7</f>
        <v>272116</v>
      </c>
      <c r="D6" s="19">
        <f t="shared" si="3"/>
        <v>46</v>
      </c>
      <c r="E6" s="19">
        <f t="shared" si="3"/>
        <v>17</v>
      </c>
      <c r="F6" s="19">
        <f t="shared" si="3"/>
        <v>4</v>
      </c>
      <c r="G6" s="19">
        <f t="shared" si="3"/>
        <v>0</v>
      </c>
      <c r="H6" s="19" t="str">
        <f t="shared" si="3"/>
        <v>大阪府　茨木市</v>
      </c>
      <c r="I6" s="19" t="str">
        <f t="shared" si="3"/>
        <v>法適用</v>
      </c>
      <c r="J6" s="19" t="str">
        <f t="shared" si="3"/>
        <v>下水道事業</v>
      </c>
      <c r="K6" s="19" t="str">
        <f t="shared" si="3"/>
        <v>特定環境保全公共下水道</v>
      </c>
      <c r="L6" s="19" t="str">
        <f t="shared" si="3"/>
        <v>D3</v>
      </c>
      <c r="M6" s="19" t="str">
        <f t="shared" si="3"/>
        <v>非設置</v>
      </c>
      <c r="N6" s="20" t="str">
        <f t="shared" si="3"/>
        <v>-</v>
      </c>
      <c r="O6" s="20">
        <f t="shared" si="3"/>
        <v>38.47</v>
      </c>
      <c r="P6" s="20">
        <f t="shared" si="3"/>
        <v>0.2</v>
      </c>
      <c r="Q6" s="20">
        <f t="shared" si="3"/>
        <v>100</v>
      </c>
      <c r="R6" s="20">
        <f t="shared" si="3"/>
        <v>2035</v>
      </c>
      <c r="S6" s="20">
        <f t="shared" si="3"/>
        <v>283504</v>
      </c>
      <c r="T6" s="20">
        <f t="shared" si="3"/>
        <v>76.489999999999995</v>
      </c>
      <c r="U6" s="20">
        <f t="shared" si="3"/>
        <v>3706.42</v>
      </c>
      <c r="V6" s="20">
        <f t="shared" si="3"/>
        <v>555</v>
      </c>
      <c r="W6" s="20">
        <f t="shared" si="3"/>
        <v>0.26</v>
      </c>
      <c r="X6" s="20">
        <f t="shared" si="3"/>
        <v>2134.62</v>
      </c>
      <c r="Y6" s="21">
        <f>IF(Y7="",NA(),Y7)</f>
        <v>120.81</v>
      </c>
      <c r="Z6" s="21">
        <f t="shared" ref="Z6:AH6" si="4">IF(Z7="",NA(),Z7)</f>
        <v>128</v>
      </c>
      <c r="AA6" s="21">
        <f t="shared" si="4"/>
        <v>136.54</v>
      </c>
      <c r="AB6" s="21">
        <f t="shared" si="4"/>
        <v>90.65</v>
      </c>
      <c r="AC6" s="21">
        <f t="shared" si="4"/>
        <v>90.25</v>
      </c>
      <c r="AD6" s="21">
        <f t="shared" si="4"/>
        <v>99.91</v>
      </c>
      <c r="AE6" s="21">
        <f t="shared" si="4"/>
        <v>98.03</v>
      </c>
      <c r="AF6" s="21">
        <f t="shared" si="4"/>
        <v>101.38</v>
      </c>
      <c r="AG6" s="21">
        <f t="shared" si="4"/>
        <v>100.3</v>
      </c>
      <c r="AH6" s="21">
        <f t="shared" si="4"/>
        <v>99.59</v>
      </c>
      <c r="AI6" s="20" t="str">
        <f>IF(AI7="","",IF(AI7="-","【-】","【"&amp;SUBSTITUTE(TEXT(AI7,"#,##0.00"),"-","△")&amp;"】"))</f>
        <v>【105.35】</v>
      </c>
      <c r="AJ6" s="21">
        <f>IF(AJ7="",NA(),AJ7)</f>
        <v>8852.7099999999991</v>
      </c>
      <c r="AK6" s="21">
        <f t="shared" ref="AK6:AS6" si="5">IF(AK7="",NA(),AK7)</f>
        <v>6464.26</v>
      </c>
      <c r="AL6" s="21">
        <f t="shared" si="5"/>
        <v>6603.55</v>
      </c>
      <c r="AM6" s="21">
        <f t="shared" si="5"/>
        <v>3829</v>
      </c>
      <c r="AN6" s="21">
        <f t="shared" si="5"/>
        <v>3810.82</v>
      </c>
      <c r="AO6" s="21">
        <f t="shared" si="5"/>
        <v>148.76</v>
      </c>
      <c r="AP6" s="21">
        <f t="shared" si="5"/>
        <v>179.15</v>
      </c>
      <c r="AQ6" s="21">
        <f t="shared" si="5"/>
        <v>360.63</v>
      </c>
      <c r="AR6" s="21">
        <f t="shared" si="5"/>
        <v>254.91</v>
      </c>
      <c r="AS6" s="21">
        <f t="shared" si="5"/>
        <v>366.52</v>
      </c>
      <c r="AT6" s="20" t="str">
        <f>IF(AT7="","",IF(AT7="-","【-】","【"&amp;SUBSTITUTE(TEXT(AT7,"#,##0.00"),"-","△")&amp;"】"))</f>
        <v>【63.89】</v>
      </c>
      <c r="AU6" s="21">
        <f>IF(AU7="",NA(),AU7)</f>
        <v>51.95</v>
      </c>
      <c r="AV6" s="21">
        <f t="shared" ref="AV6:BD6" si="6">IF(AV7="",NA(),AV7)</f>
        <v>13.23</v>
      </c>
      <c r="AW6" s="21">
        <f t="shared" si="6"/>
        <v>12.85</v>
      </c>
      <c r="AX6" s="21">
        <f t="shared" si="6"/>
        <v>-68.87</v>
      </c>
      <c r="AY6" s="21">
        <f t="shared" si="6"/>
        <v>-137.26</v>
      </c>
      <c r="AZ6" s="21">
        <f t="shared" si="6"/>
        <v>129.05000000000001</v>
      </c>
      <c r="BA6" s="21">
        <f t="shared" si="6"/>
        <v>131.47999999999999</v>
      </c>
      <c r="BB6" s="21">
        <f t="shared" si="6"/>
        <v>75.33</v>
      </c>
      <c r="BC6" s="21">
        <f t="shared" si="6"/>
        <v>64.17</v>
      </c>
      <c r="BD6" s="21">
        <f t="shared" si="6"/>
        <v>89.11</v>
      </c>
      <c r="BE6" s="20" t="str">
        <f>IF(BE7="","",IF(BE7="-","【-】","【"&amp;SUBSTITUTE(TEXT(BE7,"#,##0.00"),"-","△")&amp;"】"))</f>
        <v>【44.07】</v>
      </c>
      <c r="BF6" s="21">
        <f>IF(BF7="",NA(),BF7)</f>
        <v>8934.17</v>
      </c>
      <c r="BG6" s="21">
        <f t="shared" ref="BG6:BO6" si="7">IF(BG7="",NA(),BG7)</f>
        <v>6578.29</v>
      </c>
      <c r="BH6" s="21">
        <f t="shared" si="7"/>
        <v>6319.35</v>
      </c>
      <c r="BI6" s="21">
        <f t="shared" si="7"/>
        <v>3292.4</v>
      </c>
      <c r="BJ6" s="21">
        <f t="shared" si="7"/>
        <v>3093.45</v>
      </c>
      <c r="BK6" s="21">
        <f t="shared" si="7"/>
        <v>1223.96</v>
      </c>
      <c r="BL6" s="21">
        <f t="shared" si="7"/>
        <v>1269.1500000000001</v>
      </c>
      <c r="BM6" s="21">
        <f t="shared" si="7"/>
        <v>1087.96</v>
      </c>
      <c r="BN6" s="21">
        <f t="shared" si="7"/>
        <v>1209.45</v>
      </c>
      <c r="BO6" s="21">
        <f t="shared" si="7"/>
        <v>1042.6400000000001</v>
      </c>
      <c r="BP6" s="20" t="str">
        <f>IF(BP7="","",IF(BP7="-","【-】","【"&amp;SUBSTITUTE(TEXT(BP7,"#,##0.00"),"-","△")&amp;"】"))</f>
        <v>【1,201.79】</v>
      </c>
      <c r="BQ6" s="21">
        <f>IF(BQ7="",NA(),BQ7)</f>
        <v>26.67</v>
      </c>
      <c r="BR6" s="21">
        <f t="shared" ref="BR6:BZ6" si="8">IF(BR7="",NA(),BR7)</f>
        <v>75.88</v>
      </c>
      <c r="BS6" s="21">
        <f t="shared" si="8"/>
        <v>74.89</v>
      </c>
      <c r="BT6" s="21">
        <f t="shared" si="8"/>
        <v>66.069999999999993</v>
      </c>
      <c r="BU6" s="21">
        <f t="shared" si="8"/>
        <v>65.209999999999994</v>
      </c>
      <c r="BV6" s="21">
        <f t="shared" si="8"/>
        <v>61.54</v>
      </c>
      <c r="BW6" s="21">
        <f t="shared" si="8"/>
        <v>63.97</v>
      </c>
      <c r="BX6" s="21">
        <f t="shared" si="8"/>
        <v>59.67</v>
      </c>
      <c r="BY6" s="21">
        <f t="shared" si="8"/>
        <v>55.93</v>
      </c>
      <c r="BZ6" s="21">
        <f t="shared" si="8"/>
        <v>55.76</v>
      </c>
      <c r="CA6" s="20" t="str">
        <f>IF(CA7="","",IF(CA7="-","【-】","【"&amp;SUBSTITUTE(TEXT(CA7,"#,##0.00"),"-","△")&amp;"】"))</f>
        <v>【75.31】</v>
      </c>
      <c r="CB6" s="21">
        <f>IF(CB7="",NA(),CB7)</f>
        <v>389.44</v>
      </c>
      <c r="CC6" s="21">
        <f t="shared" ref="CC6:CK6" si="9">IF(CC7="",NA(),CC7)</f>
        <v>150.01</v>
      </c>
      <c r="CD6" s="21">
        <f t="shared" si="9"/>
        <v>150.02000000000001</v>
      </c>
      <c r="CE6" s="21">
        <f t="shared" si="9"/>
        <v>207.55</v>
      </c>
      <c r="CF6" s="21">
        <f t="shared" si="9"/>
        <v>218.26</v>
      </c>
      <c r="CG6" s="21">
        <f t="shared" si="9"/>
        <v>267.86</v>
      </c>
      <c r="CH6" s="21">
        <f t="shared" si="9"/>
        <v>256.82</v>
      </c>
      <c r="CI6" s="21">
        <f t="shared" si="9"/>
        <v>270.60000000000002</v>
      </c>
      <c r="CJ6" s="21">
        <f t="shared" si="9"/>
        <v>289.60000000000002</v>
      </c>
      <c r="CK6" s="21">
        <f t="shared" si="9"/>
        <v>296.14999999999998</v>
      </c>
      <c r="CL6" s="20" t="str">
        <f>IF(CL7="","",IF(CL7="-","【-】","【"&amp;SUBSTITUTE(TEXT(CL7,"#,##0.00"),"-","△")&amp;"】"))</f>
        <v>【216.39】</v>
      </c>
      <c r="CM6" s="21" t="str">
        <f>IF(CM7="",NA(),CM7)</f>
        <v>-</v>
      </c>
      <c r="CN6" s="21" t="str">
        <f t="shared" ref="CN6:CV6" si="10">IF(CN7="",NA(),CN7)</f>
        <v>-</v>
      </c>
      <c r="CO6" s="21" t="str">
        <f t="shared" si="10"/>
        <v>-</v>
      </c>
      <c r="CP6" s="21" t="str">
        <f t="shared" si="10"/>
        <v>-</v>
      </c>
      <c r="CQ6" s="21" t="str">
        <f t="shared" si="10"/>
        <v>-</v>
      </c>
      <c r="CR6" s="21">
        <f t="shared" si="10"/>
        <v>37.08</v>
      </c>
      <c r="CS6" s="21">
        <f t="shared" si="10"/>
        <v>37.46</v>
      </c>
      <c r="CT6" s="21">
        <f t="shared" si="10"/>
        <v>37.65</v>
      </c>
      <c r="CU6" s="21">
        <f t="shared" si="10"/>
        <v>36.71</v>
      </c>
      <c r="CV6" s="21">
        <f t="shared" si="10"/>
        <v>33.799999999999997</v>
      </c>
      <c r="CW6" s="20" t="str">
        <f>IF(CW7="","",IF(CW7="-","【-】","【"&amp;SUBSTITUTE(TEXT(CW7,"#,##0.00"),"-","△")&amp;"】"))</f>
        <v>【42.57】</v>
      </c>
      <c r="CX6" s="21">
        <f>IF(CX7="",NA(),CX7)</f>
        <v>75.989999999999995</v>
      </c>
      <c r="CY6" s="21">
        <f t="shared" ref="CY6:DG6" si="11">IF(CY7="",NA(),CY7)</f>
        <v>82.47</v>
      </c>
      <c r="CZ6" s="21">
        <f t="shared" si="11"/>
        <v>82.86</v>
      </c>
      <c r="DA6" s="21">
        <f t="shared" si="11"/>
        <v>80.760000000000005</v>
      </c>
      <c r="DB6" s="21">
        <f t="shared" si="11"/>
        <v>81.44</v>
      </c>
      <c r="DC6" s="21">
        <f t="shared" si="11"/>
        <v>67.22</v>
      </c>
      <c r="DD6" s="21">
        <f t="shared" si="11"/>
        <v>67.459999999999994</v>
      </c>
      <c r="DE6" s="21">
        <f t="shared" si="11"/>
        <v>67.37</v>
      </c>
      <c r="DF6" s="21">
        <f t="shared" si="11"/>
        <v>70.05</v>
      </c>
      <c r="DG6" s="21">
        <f t="shared" si="11"/>
        <v>67.09</v>
      </c>
      <c r="DH6" s="20" t="str">
        <f>IF(DH7="","",IF(DH7="-","【-】","【"&amp;SUBSTITUTE(TEXT(DH7,"#,##0.00"),"-","△")&amp;"】"))</f>
        <v>【85.24】</v>
      </c>
      <c r="DI6" s="21">
        <f>IF(DI7="",NA(),DI7)</f>
        <v>12.74</v>
      </c>
      <c r="DJ6" s="21">
        <f t="shared" ref="DJ6:DR6" si="12">IF(DJ7="",NA(),DJ7)</f>
        <v>14.73</v>
      </c>
      <c r="DK6" s="21">
        <f t="shared" si="12"/>
        <v>16.72</v>
      </c>
      <c r="DL6" s="21">
        <f t="shared" si="12"/>
        <v>18.7</v>
      </c>
      <c r="DM6" s="21">
        <f t="shared" si="12"/>
        <v>20.67</v>
      </c>
      <c r="DN6" s="21">
        <f t="shared" si="12"/>
        <v>14.76</v>
      </c>
      <c r="DO6" s="21">
        <f t="shared" si="12"/>
        <v>15.02</v>
      </c>
      <c r="DP6" s="21">
        <f t="shared" si="12"/>
        <v>13.2</v>
      </c>
      <c r="DQ6" s="21">
        <f t="shared" si="12"/>
        <v>15.82</v>
      </c>
      <c r="DR6" s="21">
        <f t="shared" si="12"/>
        <v>18.97</v>
      </c>
      <c r="DS6" s="20" t="str">
        <f>IF(DS7="","",IF(DS7="-","【-】","【"&amp;SUBSTITUTE(TEXT(DS7,"#,##0.00"),"-","△")&amp;"】"))</f>
        <v>【25.87】</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【0.01】</v>
      </c>
      <c r="EE6" s="20">
        <f>IF(EE7="",NA(),EE7)</f>
        <v>0</v>
      </c>
      <c r="EF6" s="20">
        <f t="shared" ref="EF6:EN6" si="14">IF(EF7="",NA(),EF7)</f>
        <v>0</v>
      </c>
      <c r="EG6" s="20">
        <f t="shared" si="14"/>
        <v>0</v>
      </c>
      <c r="EH6" s="20">
        <f t="shared" si="14"/>
        <v>0</v>
      </c>
      <c r="EI6" s="20">
        <f t="shared" si="14"/>
        <v>0</v>
      </c>
      <c r="EJ6" s="21">
        <f t="shared" si="14"/>
        <v>0.13</v>
      </c>
      <c r="EK6" s="21">
        <f t="shared" si="14"/>
        <v>0.09</v>
      </c>
      <c r="EL6" s="21">
        <f t="shared" si="14"/>
        <v>0.06</v>
      </c>
      <c r="EM6" s="21">
        <f t="shared" si="14"/>
        <v>0.02</v>
      </c>
      <c r="EN6" s="20">
        <f t="shared" si="14"/>
        <v>0</v>
      </c>
      <c r="EO6" s="20" t="str">
        <f>IF(EO7="","",IF(EO7="-","【-】","【"&amp;SUBSTITUTE(TEXT(EO7,"#,##0.00"),"-","△")&amp;"】"))</f>
        <v>【0.15】</v>
      </c>
    </row>
    <row r="7" spans="1:148" s="22" customFormat="1" x14ac:dyDescent="0.15">
      <c r="A7" s="14"/>
      <c r="B7" s="23">
        <v>2021</v>
      </c>
      <c r="C7" s="23">
        <v>272116</v>
      </c>
      <c r="D7" s="23">
        <v>46</v>
      </c>
      <c r="E7" s="23">
        <v>17</v>
      </c>
      <c r="F7" s="23">
        <v>4</v>
      </c>
      <c r="G7" s="23">
        <v>0</v>
      </c>
      <c r="H7" s="23" t="s">
        <v>96</v>
      </c>
      <c r="I7" s="23" t="s">
        <v>97</v>
      </c>
      <c r="J7" s="23" t="s">
        <v>98</v>
      </c>
      <c r="K7" s="23" t="s">
        <v>99</v>
      </c>
      <c r="L7" s="23" t="s">
        <v>100</v>
      </c>
      <c r="M7" s="23" t="s">
        <v>101</v>
      </c>
      <c r="N7" s="24" t="s">
        <v>102</v>
      </c>
      <c r="O7" s="24">
        <v>38.47</v>
      </c>
      <c r="P7" s="24">
        <v>0.2</v>
      </c>
      <c r="Q7" s="24">
        <v>100</v>
      </c>
      <c r="R7" s="24">
        <v>2035</v>
      </c>
      <c r="S7" s="24">
        <v>283504</v>
      </c>
      <c r="T7" s="24">
        <v>76.489999999999995</v>
      </c>
      <c r="U7" s="24">
        <v>3706.42</v>
      </c>
      <c r="V7" s="24">
        <v>555</v>
      </c>
      <c r="W7" s="24">
        <v>0.26</v>
      </c>
      <c r="X7" s="24">
        <v>2134.62</v>
      </c>
      <c r="Y7" s="24">
        <v>120.81</v>
      </c>
      <c r="Z7" s="24">
        <v>128</v>
      </c>
      <c r="AA7" s="24">
        <v>136.54</v>
      </c>
      <c r="AB7" s="24">
        <v>90.65</v>
      </c>
      <c r="AC7" s="24">
        <v>90.25</v>
      </c>
      <c r="AD7" s="24">
        <v>99.91</v>
      </c>
      <c r="AE7" s="24">
        <v>98.03</v>
      </c>
      <c r="AF7" s="24">
        <v>101.38</v>
      </c>
      <c r="AG7" s="24">
        <v>100.3</v>
      </c>
      <c r="AH7" s="24">
        <v>99.59</v>
      </c>
      <c r="AI7" s="24">
        <v>105.35</v>
      </c>
      <c r="AJ7" s="24">
        <v>8852.7099999999991</v>
      </c>
      <c r="AK7" s="24">
        <v>6464.26</v>
      </c>
      <c r="AL7" s="24">
        <v>6603.55</v>
      </c>
      <c r="AM7" s="24">
        <v>3829</v>
      </c>
      <c r="AN7" s="24">
        <v>3810.82</v>
      </c>
      <c r="AO7" s="24">
        <v>148.76</v>
      </c>
      <c r="AP7" s="24">
        <v>179.15</v>
      </c>
      <c r="AQ7" s="24">
        <v>360.63</v>
      </c>
      <c r="AR7" s="24">
        <v>254.91</v>
      </c>
      <c r="AS7" s="24">
        <v>366.52</v>
      </c>
      <c r="AT7" s="24">
        <v>63.89</v>
      </c>
      <c r="AU7" s="24">
        <v>51.95</v>
      </c>
      <c r="AV7" s="24">
        <v>13.23</v>
      </c>
      <c r="AW7" s="24">
        <v>12.85</v>
      </c>
      <c r="AX7" s="24">
        <v>-68.87</v>
      </c>
      <c r="AY7" s="24">
        <v>-137.26</v>
      </c>
      <c r="AZ7" s="24">
        <v>129.05000000000001</v>
      </c>
      <c r="BA7" s="24">
        <v>131.47999999999999</v>
      </c>
      <c r="BB7" s="24">
        <v>75.33</v>
      </c>
      <c r="BC7" s="24">
        <v>64.17</v>
      </c>
      <c r="BD7" s="24">
        <v>89.11</v>
      </c>
      <c r="BE7" s="24">
        <v>44.07</v>
      </c>
      <c r="BF7" s="24">
        <v>8934.17</v>
      </c>
      <c r="BG7" s="24">
        <v>6578.29</v>
      </c>
      <c r="BH7" s="24">
        <v>6319.35</v>
      </c>
      <c r="BI7" s="24">
        <v>3292.4</v>
      </c>
      <c r="BJ7" s="24">
        <v>3093.45</v>
      </c>
      <c r="BK7" s="24">
        <v>1223.96</v>
      </c>
      <c r="BL7" s="24">
        <v>1269.1500000000001</v>
      </c>
      <c r="BM7" s="24">
        <v>1087.96</v>
      </c>
      <c r="BN7" s="24">
        <v>1209.45</v>
      </c>
      <c r="BO7" s="24">
        <v>1042.6400000000001</v>
      </c>
      <c r="BP7" s="24">
        <v>1201.79</v>
      </c>
      <c r="BQ7" s="24">
        <v>26.67</v>
      </c>
      <c r="BR7" s="24">
        <v>75.88</v>
      </c>
      <c r="BS7" s="24">
        <v>74.89</v>
      </c>
      <c r="BT7" s="24">
        <v>66.069999999999993</v>
      </c>
      <c r="BU7" s="24">
        <v>65.209999999999994</v>
      </c>
      <c r="BV7" s="24">
        <v>61.54</v>
      </c>
      <c r="BW7" s="24">
        <v>63.97</v>
      </c>
      <c r="BX7" s="24">
        <v>59.67</v>
      </c>
      <c r="BY7" s="24">
        <v>55.93</v>
      </c>
      <c r="BZ7" s="24">
        <v>55.76</v>
      </c>
      <c r="CA7" s="24">
        <v>75.31</v>
      </c>
      <c r="CB7" s="24">
        <v>389.44</v>
      </c>
      <c r="CC7" s="24">
        <v>150.01</v>
      </c>
      <c r="CD7" s="24">
        <v>150.02000000000001</v>
      </c>
      <c r="CE7" s="24">
        <v>207.55</v>
      </c>
      <c r="CF7" s="24">
        <v>218.26</v>
      </c>
      <c r="CG7" s="24">
        <v>267.86</v>
      </c>
      <c r="CH7" s="24">
        <v>256.82</v>
      </c>
      <c r="CI7" s="24">
        <v>270.60000000000002</v>
      </c>
      <c r="CJ7" s="24">
        <v>289.60000000000002</v>
      </c>
      <c r="CK7" s="24">
        <v>296.14999999999998</v>
      </c>
      <c r="CL7" s="24">
        <v>216.39</v>
      </c>
      <c r="CM7" s="24" t="s">
        <v>102</v>
      </c>
      <c r="CN7" s="24" t="s">
        <v>102</v>
      </c>
      <c r="CO7" s="24" t="s">
        <v>102</v>
      </c>
      <c r="CP7" s="24" t="s">
        <v>102</v>
      </c>
      <c r="CQ7" s="24" t="s">
        <v>102</v>
      </c>
      <c r="CR7" s="24">
        <v>37.08</v>
      </c>
      <c r="CS7" s="24">
        <v>37.46</v>
      </c>
      <c r="CT7" s="24">
        <v>37.65</v>
      </c>
      <c r="CU7" s="24">
        <v>36.71</v>
      </c>
      <c r="CV7" s="24">
        <v>33.799999999999997</v>
      </c>
      <c r="CW7" s="24">
        <v>42.57</v>
      </c>
      <c r="CX7" s="24">
        <v>75.989999999999995</v>
      </c>
      <c r="CY7" s="24">
        <v>82.47</v>
      </c>
      <c r="CZ7" s="24">
        <v>82.86</v>
      </c>
      <c r="DA7" s="24">
        <v>80.760000000000005</v>
      </c>
      <c r="DB7" s="24">
        <v>81.44</v>
      </c>
      <c r="DC7" s="24">
        <v>67.22</v>
      </c>
      <c r="DD7" s="24">
        <v>67.459999999999994</v>
      </c>
      <c r="DE7" s="24">
        <v>67.37</v>
      </c>
      <c r="DF7" s="24">
        <v>70.05</v>
      </c>
      <c r="DG7" s="24">
        <v>67.09</v>
      </c>
      <c r="DH7" s="24">
        <v>85.24</v>
      </c>
      <c r="DI7" s="24">
        <v>12.74</v>
      </c>
      <c r="DJ7" s="24">
        <v>14.73</v>
      </c>
      <c r="DK7" s="24">
        <v>16.72</v>
      </c>
      <c r="DL7" s="24">
        <v>18.7</v>
      </c>
      <c r="DM7" s="24">
        <v>20.67</v>
      </c>
      <c r="DN7" s="24">
        <v>14.76</v>
      </c>
      <c r="DO7" s="24">
        <v>15.02</v>
      </c>
      <c r="DP7" s="24">
        <v>13.2</v>
      </c>
      <c r="DQ7" s="24">
        <v>15.82</v>
      </c>
      <c r="DR7" s="24">
        <v>18.97</v>
      </c>
      <c r="DS7" s="24">
        <v>25.87</v>
      </c>
      <c r="DT7" s="24">
        <v>0</v>
      </c>
      <c r="DU7" s="24">
        <v>0</v>
      </c>
      <c r="DV7" s="24">
        <v>0</v>
      </c>
      <c r="DW7" s="24">
        <v>0</v>
      </c>
      <c r="DX7" s="24">
        <v>0</v>
      </c>
      <c r="DY7" s="24">
        <v>0</v>
      </c>
      <c r="DZ7" s="24">
        <v>0</v>
      </c>
      <c r="EA7" s="24">
        <v>0</v>
      </c>
      <c r="EB7" s="24">
        <v>0</v>
      </c>
      <c r="EC7" s="24">
        <v>0</v>
      </c>
      <c r="ED7" s="24">
        <v>0.01</v>
      </c>
      <c r="EE7" s="24">
        <v>0</v>
      </c>
      <c r="EF7" s="24">
        <v>0</v>
      </c>
      <c r="EG7" s="24">
        <v>0</v>
      </c>
      <c r="EH7" s="24">
        <v>0</v>
      </c>
      <c r="EI7" s="24">
        <v>0</v>
      </c>
      <c r="EJ7" s="24">
        <v>0.13</v>
      </c>
      <c r="EK7" s="24">
        <v>0.09</v>
      </c>
      <c r="EL7" s="24">
        <v>0.06</v>
      </c>
      <c r="EM7" s="24">
        <v>0.02</v>
      </c>
      <c r="EN7" s="24">
        <v>0</v>
      </c>
      <c r="EO7" s="24">
        <v>0.15</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108</v>
      </c>
    </row>
    <row r="12" spans="1:148" x14ac:dyDescent="0.15">
      <c r="B12">
        <v>1</v>
      </c>
      <c r="C12">
        <v>1</v>
      </c>
      <c r="D12">
        <v>1</v>
      </c>
      <c r="E12">
        <v>2</v>
      </c>
      <c r="F12">
        <v>3</v>
      </c>
      <c r="G12" t="s">
        <v>109</v>
      </c>
    </row>
    <row r="13" spans="1:148" x14ac:dyDescent="0.15">
      <c r="B13" t="s">
        <v>110</v>
      </c>
      <c r="C13" t="s">
        <v>110</v>
      </c>
      <c r="D13" t="s">
        <v>111</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2023-01-31T06:03:11Z</cp:lastPrinted>
  <dcterms:created xsi:type="dcterms:W3CDTF">2023-01-12T23:40:10Z</dcterms:created>
  <dcterms:modified xsi:type="dcterms:W3CDTF">2023-02-28T00:12:07Z</dcterms:modified>
  <cp:category/>
</cp:coreProperties>
</file>