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6AYFyaS2EUJb1oj6utC3f+oAX6NtKATMvzRZvR5jQarYw1yhumzKF4vr4OuRlsiRWQ5L4eIzNJUWubUUdKpkvQ==" workbookSaltValue="loufhdhnBthrQXRzoiLw2w==" workbookSpinCount="100000" lockStructure="1"/>
  <bookViews>
    <workbookView xWindow="0" yWindow="0" windowWidth="20490" windowHeight="777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<sst xmlns="http://schemas.openxmlformats.org/spreadsheetml/2006/main" count="228" uniqueCount="114">
  <si>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</si>
  <si>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</si>
  <si>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</si>
  <si>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</si>
  <si>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</si>
  <si>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</si>
  <si>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</si>
  <si>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</si>
  <si>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</si>
  <si>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</si>
  <si>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</si>
  <si>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</si>
  <si>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</si>
  <si>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</si>
  <si>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</si>
  <si>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</si>
  <si>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</si>
  <si>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</si>
  <si>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</si>
  <si>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</si>
  <si>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</si>
  <si>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</si>
  <si>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</si>
  <si>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</si>
  <si>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</si>
  <si>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</si>
  <si>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</si>
  <si>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</si>
  <si>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</si>
  <si>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</si>
  <si>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</si>
  <si>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</si>
  <si>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</si>
  <si>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</si>
  <si>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</si>
  <si>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</si>
  <si>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</si>
  <si>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</si>
  <si>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</si>
  <si>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</si>
  <si>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</si>
  <si>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</si>
  <si>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</si>
  <si>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</si>
  <si>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</si>
  <si>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</si>
  <si>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</si>
  <si>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</si>
  <si>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</si>
  <si>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</si>
  <si>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</si>
  <si>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</si>
  <si>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</si>
  <si>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</si>
  <si>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</si>
  <si>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</si>
  <si>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</si>
  <si>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</si>
  <si>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</si>
  <si>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</si>
  <si>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</si>
  <si>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</si>
  <si>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</si>
  <si>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</si>
  <si>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</si>
  <si>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</si>
  <si>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</si>
  <si>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</si>
  <si>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</si>
  <si>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</si>
  <si>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</si>
  <si>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</si>
  <si>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</si>
  <si>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</si>
  <si>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</si>
  <si>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</si>
  <si>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</si>
  <si>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</si>
  <si>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</si>
  <si>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</si>
  <si>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</si>
  <si>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</si>
  <si>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</si>
  <si>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</si>
  <si>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</si>
  <si>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</si>
  <si>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</si>
  <si>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</si>
  <si>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</si>
  <si>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</si>
  <si>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</si>
  <si>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</si>
  <si>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茨木市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</si>
  <si>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</si>
  <si>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</si>
  <si>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</si>
  <si>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</si>
  <si>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</si>
  <si>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</si>
  <si>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</si>
  <si>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</si>
  <si>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</si>
  <si>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</si>
  <si>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</si>
  <si>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</si>
  <si>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</si>
  <si>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</si>
  <si>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</si>
  <si>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</si>
  <si>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</si>
  <si>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</si>
  <si>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①有形固定資産減価償却率は、類似団体平均値の推移と同様に微増の傾向であるが、類似団体平均値より低水準で推移しており、計画的に施設更新を行っている結果、類似団体より老朽化は進んでいないと言える。
　②管路経年化率も微増傾向ではあるが、類似団体平均値より低水準で推移しており、類似団体と比較すると管路の老朽化は進んでいないといえる。
　③管路更新率は、類似団体平均値と同程度に推移している。老朽管の更新については、水道施設更新計画に基づいて進めている。なお、令和2年度は令和元年度からの繰越工事が完成したことにより、管路更新率が1.0％を超える結果となり、類似団体平均値を上回った。令和3年度は大口径の管路更新を優先して実施したことから、管路更新率が1.0％を下回ったものの、類似団体平均値を上回る結果となった。
引き続き計画的に老朽管の更新を適時適切に行う。
</t>
    <rPh sb="107" eb="109">
      <t>ビゾウ</t>
    </rPh>
    <rPh sb="109" eb="111">
      <t>ケイコウ</t>
    </rPh>
    <rPh sb="130" eb="132">
      <t>スイイ</t>
    </rPh>
    <rPh sb="137" eb="139">
      <t>ルイジ</t>
    </rPh>
    <rPh sb="139" eb="141">
      <t>ダンタイ</t>
    </rPh>
    <rPh sb="234" eb="236">
      <t>レイワ</t>
    </rPh>
    <rPh sb="236" eb="238">
      <t>ガンネン</t>
    </rPh>
    <rPh sb="238" eb="239">
      <t>ド</t>
    </rPh>
    <rPh sb="242" eb="244">
      <t>クリコシ</t>
    </rPh>
    <rPh sb="244" eb="246">
      <t>コウジ</t>
    </rPh>
    <rPh sb="247" eb="249">
      <t>カンセイ</t>
    </rPh>
    <rPh sb="257" eb="259">
      <t>カンロ</t>
    </rPh>
    <rPh sb="259" eb="261">
      <t>コウシン</t>
    </rPh>
    <rPh sb="261" eb="262">
      <t>リツ</t>
    </rPh>
    <rPh sb="290" eb="292">
      <t>レイワ</t>
    </rPh>
    <rPh sb="293" eb="295">
      <t>ネンド</t>
    </rPh>
    <rPh sb="296" eb="299">
      <t>ダイコウケイ</t>
    </rPh>
    <rPh sb="300" eb="302">
      <t>カンロ</t>
    </rPh>
    <rPh sb="302" eb="304">
      <t>コウシン</t>
    </rPh>
    <rPh sb="305" eb="307">
      <t>ユウセン</t>
    </rPh>
    <rPh sb="309" eb="311">
      <t>ジッシ</t>
    </rPh>
    <rPh sb="318" eb="320">
      <t>カンロ</t>
    </rPh>
    <rPh sb="320" eb="322">
      <t>コウシン</t>
    </rPh>
    <rPh sb="322" eb="323">
      <t>リツ</t>
    </rPh>
    <rPh sb="329" eb="331">
      <t>シタマワ</t>
    </rPh>
    <rPh sb="337" eb="339">
      <t>ルイジ</t>
    </rPh>
    <rPh sb="339" eb="341">
      <t>ダンタイ</t>
    </rPh>
    <rPh sb="341" eb="344">
      <t>ヘイキンチ</t>
    </rPh>
    <rPh sb="345" eb="347">
      <t>ウワマワ</t>
    </rPh>
    <rPh sb="348" eb="350">
      <t>ケッカ</t>
    </rPh>
    <phoneticPr fontId="4"/>
  </si>
  <si>
    <t>　①経常収支比率は、100%を上回っており、単年度収支は黒字を維持している。
　③多額の現金支出を伴う継続事業により、当該値は平成30年度以降、類似団体平均値を下回り、低下が続いていたが、令和2年度に事業が完了したことにより、令和3年度に微増に転じた。ただ、その間も、流動比率は200%超を維持しており、短期的な支払能力に問題はないと考えている。
 ④企業債残高対給水収益比率は令和元年度に100％を下回った。その後も、必要な投資を行いながら低水準に抑えられており健全な経営ができているものと考えている。
　⑤料金回収率は、100%を上回っており、事業に必要な費用を給水収益で賄えているといえる。
　⑥給水原価は、類似団体平均値を下回る水準となっており、効率的な運営が行われているといえる。令和3年度は有収水量が前年度と比較して減少したことにより、数値が微増している。
　⑦施設利用率は過去5年継続して類似団体平均値を上回っており、施設を効率的に利用できているといえる。ただし、将来においては人口減少による給水収益の減少や更新重要の増加が予想されることから、施設規模の適正化や効率的・効果的な施設更新を実施するために、施設更新計画や水道事業ビジョン・経営戦略を策定・運用している。
　⑧有収率は過去5年間継続して類似団体平均値を上回っており、94%超となっている。今後も高水準を継続できるよう施設管理を行う。</t>
    <rPh sb="15" eb="17">
      <t>ウワマワ</t>
    </rPh>
    <rPh sb="41" eb="43">
      <t>タガク</t>
    </rPh>
    <rPh sb="59" eb="61">
      <t>トウガイ</t>
    </rPh>
    <rPh sb="61" eb="62">
      <t>チ</t>
    </rPh>
    <rPh sb="63" eb="65">
      <t>ヘイセイ</t>
    </rPh>
    <rPh sb="67" eb="69">
      <t>ネンド</t>
    </rPh>
    <rPh sb="69" eb="71">
      <t>イコウ</t>
    </rPh>
    <rPh sb="72" eb="74">
      <t>ルイジ</t>
    </rPh>
    <rPh sb="74" eb="76">
      <t>ダンタイ</t>
    </rPh>
    <rPh sb="76" eb="79">
      <t>ヘイキンチ</t>
    </rPh>
    <rPh sb="80" eb="82">
      <t>シタマワ</t>
    </rPh>
    <rPh sb="84" eb="86">
      <t>テイカ</t>
    </rPh>
    <rPh sb="87" eb="88">
      <t>ツヅ</t>
    </rPh>
    <rPh sb="100" eb="102">
      <t>ジギョウ</t>
    </rPh>
    <rPh sb="119" eb="121">
      <t>ビゾウ</t>
    </rPh>
    <rPh sb="122" eb="123">
      <t>テン</t>
    </rPh>
    <rPh sb="439" eb="441">
      <t>ショウライ</t>
    </rPh>
    <rPh sb="453" eb="455">
      <t>キュウスイ</t>
    </rPh>
    <rPh sb="455" eb="457">
      <t>シュウエキ</t>
    </rPh>
    <rPh sb="469" eb="471">
      <t>ヨソウ</t>
    </rPh>
    <rPh sb="484" eb="487">
      <t>テキセイカ</t>
    </rPh>
    <rPh sb="488" eb="491">
      <t>コウリツテキ</t>
    </rPh>
    <rPh sb="492" eb="495">
      <t>コウカテキ</t>
    </rPh>
    <rPh sb="501" eb="503">
      <t>ジッシ</t>
    </rPh>
    <rPh sb="530" eb="532">
      <t>サクテイ</t>
    </rPh>
    <rPh sb="533" eb="535">
      <t>ウンヨウ</t>
    </rPh>
    <phoneticPr fontId="4"/>
  </si>
  <si>
    <r>
      <t>　令和2年度から企業債を財源に管路等の更新を行っているものの、企業債残高対給水収益比率は100%を下回る水準を維持しており、健全な状態と言える。また、流動比率も200%超の水準を維持しており、また、経常収支比率及び料金回収率も100%を上回っていることから、現時点において経営の健全性・効率性に問題はないと考えている。
　管路は、令和3年度に見直した水道施設更新計画に基づき、老朽管の更新と耐震化を効率的、効果的に進めており、今後も計画的に取り組んでいく。
　また、人口減少に伴う給水収益の減少、管路の老朽化に伴う更新費用の増大</t>
    </r>
    <r>
      <rPr>
        <sz val="11"/>
        <rFont val="ＭＳ ゴシック"/>
        <family val="3"/>
        <charset val="128"/>
      </rPr>
      <t>、危機管理事象への対応、水道法の改正等、</t>
    </r>
    <r>
      <rPr>
        <sz val="11"/>
        <color theme="1"/>
        <rFont val="ＭＳ ゴシック"/>
        <family val="3"/>
        <charset val="128"/>
      </rPr>
      <t>水道事業を取り巻く環境の変化に対応するため、水道事業ビジョンについて令和4年度の中間見直しに合わせて経営戦略と統合した計画として令和5年3月末に改定を行い、更なる経営基盤の強化を図っていく。</t>
    </r>
    <rPh sb="12" eb="14">
      <t>ザイゲン</t>
    </rPh>
    <rPh sb="55" eb="57">
      <t>イジ</t>
    </rPh>
    <rPh sb="99" eb="101">
      <t>ケイジョウ</t>
    </rPh>
    <rPh sb="101" eb="103">
      <t>シュウシ</t>
    </rPh>
    <rPh sb="103" eb="105">
      <t>ヒリツ</t>
    </rPh>
    <rPh sb="105" eb="106">
      <t>オヨ</t>
    </rPh>
    <rPh sb="107" eb="109">
      <t>リョウキン</t>
    </rPh>
    <rPh sb="109" eb="111">
      <t>カイシュウ</t>
    </rPh>
    <rPh sb="111" eb="112">
      <t>リツ</t>
    </rPh>
    <rPh sb="118" eb="120">
      <t>ウワマワ</t>
    </rPh>
    <rPh sb="171" eb="173">
      <t>ミナオ</t>
    </rPh>
    <rPh sb="240" eb="242">
      <t>キュウスイ</t>
    </rPh>
    <rPh sb="242" eb="244">
      <t>シュウエキ</t>
    </rPh>
    <rPh sb="248" eb="250">
      <t>カンロ</t>
    </rPh>
    <rPh sb="265" eb="267">
      <t>キキ</t>
    </rPh>
    <rPh sb="267" eb="269">
      <t>カンリ</t>
    </rPh>
    <rPh sb="269" eb="271">
      <t>ジショウ</t>
    </rPh>
    <rPh sb="273" eb="275">
      <t>タイオウ</t>
    </rPh>
    <rPh sb="321" eb="323">
      <t>ネンド</t>
    </rPh>
    <rPh sb="324" eb="326">
      <t>チュウカン</t>
    </rPh>
    <rPh sb="326" eb="328">
      <t>ミナオ</t>
    </rPh>
    <rPh sb="330" eb="331">
      <t>ア</t>
    </rPh>
    <rPh sb="339" eb="341">
      <t>トウゴウ</t>
    </rPh>
    <rPh sb="343" eb="345">
      <t>ケイカク</t>
    </rPh>
    <rPh sb="348" eb="350">
      <t>レイワ</t>
    </rPh>
    <rPh sb="351" eb="352">
      <t>ネン</t>
    </rPh>
    <rPh sb="353" eb="354">
      <t>ガツ</t>
    </rPh>
    <rPh sb="354" eb="355">
      <t>マツ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</si>
</sst>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0.51</c:v>
                </c:pt>
                <c:pt idx="1">
                  <c:v>0.71</c:v>
                </c:pt>
                <c:pt idx="2">
                  <c:v>0.75</c:v>
                </c:pt>
                <c:pt idx="3">
                  <c:v>1.18</c:v>
                </c:pt>
                <c:pt idx="4">
                  <c:v>0.78</c:v>
                </c:pt>
              </c:numCache>
            </c:numRef>
          </c:val>
          <c:extLst>
            <c:ext xmlns:c16="http://schemas.microsoft.com/office/drawing/2014/chart" uri="{C3380CC4-5D6E-409C-BE32-E72D297353CC}">
              <c16:uniqueId val="{00000000-A5E5-41CC-9407-80939C30C4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A5E5-41CC-9407-80939C30C4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75.17</c:v>
                </c:pt>
                <c:pt idx="1">
                  <c:v>74.73</c:v>
                </c:pt>
                <c:pt idx="2">
                  <c:v>74.430000000000007</c:v>
                </c:pt>
                <c:pt idx="3">
                  <c:v>76.5</c:v>
                </c:pt>
                <c:pt idx="4">
                  <c:v>75.67</c:v>
                </c:pt>
              </c:numCache>
            </c:numRef>
          </c:val>
          <c:extLst>
            <c:ext xmlns:c16="http://schemas.microsoft.com/office/drawing/2014/chart" uri="{C3380CC4-5D6E-409C-BE32-E72D297353CC}">
              <c16:uniqueId val="{00000000-B080-49B9-A44E-752D044C0F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B080-49B9-A44E-752D044C0F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95.09</c:v>
                </c:pt>
                <c:pt idx="1">
                  <c:v>95.26</c:v>
                </c:pt>
                <c:pt idx="2">
                  <c:v>94.7</c:v>
                </c:pt>
                <c:pt idx="3">
                  <c:v>95.03</c:v>
                </c:pt>
                <c:pt idx="4">
                  <c:v>95.29</c:v>
                </c:pt>
              </c:numCache>
            </c:numRef>
          </c:val>
          <c:extLst>
            <c:ext xmlns:c16="http://schemas.microsoft.com/office/drawing/2014/chart" uri="{C3380CC4-5D6E-409C-BE32-E72D297353CC}">
              <c16:uniqueId val="{00000000-4F40-4E6D-93BA-CAE86466E0E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4F40-4E6D-93BA-CAE86466E0E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114.91</c:v>
                </c:pt>
                <c:pt idx="1">
                  <c:v>114.91</c:v>
                </c:pt>
                <c:pt idx="2">
                  <c:v>117.71</c:v>
                </c:pt>
                <c:pt idx="3">
                  <c:v>115.81</c:v>
                </c:pt>
                <c:pt idx="4">
                  <c:v>113.8</c:v>
                </c:pt>
              </c:numCache>
            </c:numRef>
          </c:val>
          <c:extLst>
            <c:ext xmlns:c16="http://schemas.microsoft.com/office/drawing/2014/chart" uri="{C3380CC4-5D6E-409C-BE32-E72D297353CC}">
              <c16:uniqueId val="{00000000-7233-4457-8ACC-7D8CDA8C68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7233-4457-8ACC-7D8CDA8C68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47.79</c:v>
                </c:pt>
                <c:pt idx="1">
                  <c:v>45.92</c:v>
                </c:pt>
                <c:pt idx="2">
                  <c:v>46.94</c:v>
                </c:pt>
                <c:pt idx="3">
                  <c:v>46.97</c:v>
                </c:pt>
                <c:pt idx="4">
                  <c:v>48.28</c:v>
                </c:pt>
              </c:numCache>
            </c:numRef>
          </c:val>
          <c:extLst>
            <c:ext xmlns:c16="http://schemas.microsoft.com/office/drawing/2014/chart" uri="{C3380CC4-5D6E-409C-BE32-E72D297353CC}">
              <c16:uniqueId val="{00000000-6841-4A2D-8A8F-51AC09DCEC5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6841-4A2D-8A8F-51AC09DCEC5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12.78</c:v>
                </c:pt>
                <c:pt idx="1">
                  <c:v>14.51</c:v>
                </c:pt>
                <c:pt idx="2">
                  <c:v>15.63</c:v>
                </c:pt>
                <c:pt idx="3">
                  <c:v>16.73</c:v>
                </c:pt>
                <c:pt idx="4">
                  <c:v>19.73</c:v>
                </c:pt>
              </c:numCache>
            </c:numRef>
          </c:val>
          <c:extLst>
            <c:ext xmlns:c16="http://schemas.microsoft.com/office/drawing/2014/chart" uri="{C3380CC4-5D6E-409C-BE32-E72D297353CC}">
              <c16:uniqueId val="{00000000-40DD-47E1-A5B8-B1D5BAAF19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40DD-47E1-A5B8-B1D5BAAF19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9E-4BA0-A7E1-194539842CC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779E-4BA0-A7E1-194539842CC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364.87</c:v>
                </c:pt>
                <c:pt idx="1">
                  <c:v>289.70999999999998</c:v>
                </c:pt>
                <c:pt idx="2">
                  <c:v>264.11</c:v>
                </c:pt>
                <c:pt idx="3">
                  <c:v>247.2</c:v>
                </c:pt>
                <c:pt idx="4">
                  <c:v>284.02999999999997</c:v>
                </c:pt>
              </c:numCache>
            </c:numRef>
          </c:val>
          <c:extLst>
            <c:ext xmlns:c16="http://schemas.microsoft.com/office/drawing/2014/chart" uri="{C3380CC4-5D6E-409C-BE32-E72D297353CC}">
              <c16:uniqueId val="{00000000-01FF-4763-89DB-D907BD2F3B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01FF-4763-89DB-D907BD2F3B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115.22</c:v>
                </c:pt>
                <c:pt idx="1">
                  <c:v>102.84</c:v>
                </c:pt>
                <c:pt idx="2">
                  <c:v>89.87</c:v>
                </c:pt>
                <c:pt idx="3">
                  <c:v>87.74</c:v>
                </c:pt>
                <c:pt idx="4">
                  <c:v>83.14</c:v>
                </c:pt>
              </c:numCache>
            </c:numRef>
          </c:val>
          <c:extLst>
            <c:ext xmlns:c16="http://schemas.microsoft.com/office/drawing/2014/chart" uri="{C3380CC4-5D6E-409C-BE32-E72D297353CC}">
              <c16:uniqueId val="{00000000-63F1-4BBE-892B-B359C1501D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63F1-4BBE-892B-B359C1501D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105.91</c:v>
                </c:pt>
                <c:pt idx="1">
                  <c:v>103.4</c:v>
                </c:pt>
                <c:pt idx="2">
                  <c:v>106.79</c:v>
                </c:pt>
                <c:pt idx="3">
                  <c:v>103.57</c:v>
                </c:pt>
                <c:pt idx="4">
                  <c:v>105.36</c:v>
                </c:pt>
              </c:numCache>
            </c:numRef>
          </c:val>
          <c:extLst>
            <c:ext xmlns:c16="http://schemas.microsoft.com/office/drawing/2014/chart" uri="{C3380CC4-5D6E-409C-BE32-E72D297353CC}">
              <c16:uniqueId val="{00000000-B31A-4BF0-9903-0536FF9743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B31A-4BF0-9903-0536FF9743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139.38</c:v>
                </c:pt>
                <c:pt idx="1">
                  <c:v>142.82</c:v>
                </c:pt>
                <c:pt idx="2">
                  <c:v>139.52000000000001</c:v>
                </c:pt>
                <c:pt idx="3">
                  <c:v>139.25</c:v>
                </c:pt>
                <c:pt idx="4">
                  <c:v>140.80000000000001</c:v>
                </c:pt>
              </c:numCache>
            </c:numRef>
          </c:val>
          <c:extLst>
            <c:ext xmlns:c16="http://schemas.microsoft.com/office/drawing/2014/chart" uri="{C3380CC4-5D6E-409C-BE32-E72D297353CC}">
              <c16:uniqueId val="{00000000-1EF5-4286-8778-B25415AA48C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1EF5-4286-8778-B25415AA48C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大阪府　茨木市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自治体職員</v>
      </c>
      <c r="AE8" s="44"/>
      <c r="AF8" s="44"/>
      <c r="AG8" s="44"/>
      <c r="AH8" s="44"/>
      <c r="AI8" s="44"/>
      <c r="AJ8" s="44"/>
      <c r="AK8" s="2"/>
      <c r="AL8" s="45">
        <f>データ!$R$6</f>
        <v>283504</v>
      </c>
      <c r="AM8" s="45"/>
      <c r="AN8" s="45"/>
      <c r="AO8" s="45"/>
      <c r="AP8" s="45"/>
      <c r="AQ8" s="45"/>
      <c r="AR8" s="45"/>
      <c r="AS8" s="45"/>
      <c r="AT8" s="46">
        <f>データ!$S$6</f>
        <v>76.489999999999995</v>
      </c>
      <c r="AU8" s="47"/>
      <c r="AV8" s="47"/>
      <c r="AW8" s="47"/>
      <c r="AX8" s="47"/>
      <c r="AY8" s="47"/>
      <c r="AZ8" s="47"/>
      <c r="BA8" s="47"/>
      <c r="BB8" s="48">
        <f>データ!$T$6</f>
        <v>3706.42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89.09</v>
      </c>
      <c r="J10" s="47"/>
      <c r="K10" s="47"/>
      <c r="L10" s="47"/>
      <c r="M10" s="47"/>
      <c r="N10" s="47"/>
      <c r="O10" s="81"/>
      <c r="P10" s="48">
        <f>データ!$P$6</f>
        <v>99.86</v>
      </c>
      <c r="Q10" s="48"/>
      <c r="R10" s="48"/>
      <c r="S10" s="48"/>
      <c r="T10" s="48"/>
      <c r="U10" s="48"/>
      <c r="V10" s="48"/>
      <c r="W10" s="45">
        <f>データ!$Q$6</f>
        <v>2035</v>
      </c>
      <c r="X10" s="45"/>
      <c r="Y10" s="45"/>
      <c r="Z10" s="45"/>
      <c r="AA10" s="45"/>
      <c r="AB10" s="45"/>
      <c r="AC10" s="45"/>
      <c r="AD10" s="2"/>
      <c r="AE10" s="2"/>
      <c r="AF10" s="2"/>
      <c r="AG10" s="2"/>
      <c r="AH10" s="2"/>
      <c r="AI10" s="2"/>
      <c r="AJ10" s="2"/>
      <c r="AK10" s="2"/>
      <c r="AL10" s="45">
        <f>データ!$U$6</f>
        <v>283285</v>
      </c>
      <c r="AM10" s="45"/>
      <c r="AN10" s="45"/>
      <c r="AO10" s="45"/>
      <c r="AP10" s="45"/>
      <c r="AQ10" s="45"/>
      <c r="AR10" s="45"/>
      <c r="AS10" s="45"/>
      <c r="AT10" s="46">
        <f>データ!$V$6</f>
        <v>47.29</v>
      </c>
      <c r="AU10" s="47"/>
      <c r="AV10" s="47"/>
      <c r="AW10" s="47"/>
      <c r="AX10" s="47"/>
      <c r="AY10" s="47"/>
      <c r="AZ10" s="47"/>
      <c r="BA10" s="47"/>
      <c r="BB10" s="48">
        <f>データ!$W$6</f>
        <v>5990.38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WoywbT9BZdIgbG7rI7BrZ59h0VI3vGD78Exzsyzyscnqcwi5U6F1Rwb3pWDvogl5gg7RhJg3SGN2eomeLChSxA==" saltValue="ITg2mOcDo8vb0lIaFFRkM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272116</v>
      </c>
      <c r="D6" s="20">
        <f t="shared" si="3"/>
        <v>46</v>
      </c>
      <c r="E6" s="20">
        <f t="shared" si="3"/>
        <v>1</v>
      </c>
      <c r="F6" s="20">
        <f t="shared" si="3"/>
        <v>0</v>
      </c>
      <c r="G6" s="20">
        <f t="shared" si="3"/>
        <v>1</v>
      </c>
      <c r="H6" s="20" t="str">
        <f t="shared" si="3"/>
        <v>大阪府　茨木市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89.09</v>
      </c>
      <c r="P6" s="21">
        <f t="shared" si="3"/>
        <v>99.86</v>
      </c>
      <c r="Q6" s="21">
        <f t="shared" si="3"/>
        <v>2035</v>
      </c>
      <c r="R6" s="21">
        <f t="shared" si="3"/>
        <v>283504</v>
      </c>
      <c r="S6" s="21">
        <f t="shared" si="3"/>
        <v>76.489999999999995</v>
      </c>
      <c r="T6" s="21">
        <f t="shared" si="3"/>
        <v>3706.42</v>
      </c>
      <c r="U6" s="21">
        <f t="shared" si="3"/>
        <v>283285</v>
      </c>
      <c r="V6" s="21">
        <f t="shared" si="3"/>
        <v>47.29</v>
      </c>
      <c r="W6" s="21">
        <f t="shared" si="3"/>
        <v>5990.38</v>
      </c>
      <c r="X6" s="22">
        <f>IF(X7="",NA(),X7)</f>
        <v>114.91</v>
      </c>
      <c r="Y6" s="22">
        <f t="shared" ref="Y6:AG6" si="4">IF(Y7="",NA(),Y7)</f>
        <v>114.91</v>
      </c>
      <c r="Z6" s="22">
        <f t="shared" si="4"/>
        <v>117.71</v>
      </c>
      <c r="AA6" s="22">
        <f t="shared" si="4"/>
        <v>115.81</v>
      </c>
      <c r="AB6" s="22">
        <f t="shared" si="4"/>
        <v>113.8</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364.87</v>
      </c>
      <c r="AU6" s="22">
        <f t="shared" ref="AU6:BC6" si="6">IF(AU7="",NA(),AU7)</f>
        <v>289.70999999999998</v>
      </c>
      <c r="AV6" s="22">
        <f t="shared" si="6"/>
        <v>264.11</v>
      </c>
      <c r="AW6" s="22">
        <f t="shared" si="6"/>
        <v>247.2</v>
      </c>
      <c r="AX6" s="22">
        <f t="shared" si="6"/>
        <v>284.02999999999997</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115.22</v>
      </c>
      <c r="BF6" s="22">
        <f t="shared" ref="BF6:BN6" si="7">IF(BF7="",NA(),BF7)</f>
        <v>102.84</v>
      </c>
      <c r="BG6" s="22">
        <f t="shared" si="7"/>
        <v>89.87</v>
      </c>
      <c r="BH6" s="22">
        <f t="shared" si="7"/>
        <v>87.74</v>
      </c>
      <c r="BI6" s="22">
        <f t="shared" si="7"/>
        <v>83.14</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105.91</v>
      </c>
      <c r="BQ6" s="22">
        <f t="shared" ref="BQ6:BY6" si="8">IF(BQ7="",NA(),BQ7)</f>
        <v>103.4</v>
      </c>
      <c r="BR6" s="22">
        <f t="shared" si="8"/>
        <v>106.79</v>
      </c>
      <c r="BS6" s="22">
        <f t="shared" si="8"/>
        <v>103.57</v>
      </c>
      <c r="BT6" s="22">
        <f t="shared" si="8"/>
        <v>105.36</v>
      </c>
      <c r="BU6" s="22">
        <f t="shared" si="8"/>
        <v>106.02</v>
      </c>
      <c r="BV6" s="22">
        <f t="shared" si="8"/>
        <v>104.84</v>
      </c>
      <c r="BW6" s="22">
        <f t="shared" si="8"/>
        <v>106.11</v>
      </c>
      <c r="BX6" s="22">
        <f t="shared" si="8"/>
        <v>103.75</v>
      </c>
      <c r="BY6" s="22">
        <f t="shared" si="8"/>
        <v>105.3</v>
      </c>
      <c r="BZ6" s="21" t="str">
        <f>IF(BZ7="","",IF(BZ7="-","【-】","【"&amp;SUBSTITUTE(TEXT(BZ7,"#,##0.00"),"-","△")&amp;"】"))</f>
        <v>【102.35】</v>
      </c>
      <c r="CA6" s="22">
        <f>IF(CA7="",NA(),CA7)</f>
        <v>139.38</v>
      </c>
      <c r="CB6" s="22">
        <f t="shared" ref="CB6:CJ6" si="9">IF(CB7="",NA(),CB7)</f>
        <v>142.82</v>
      </c>
      <c r="CC6" s="22">
        <f t="shared" si="9"/>
        <v>139.52000000000001</v>
      </c>
      <c r="CD6" s="22">
        <f t="shared" si="9"/>
        <v>139.25</v>
      </c>
      <c r="CE6" s="22">
        <f t="shared" si="9"/>
        <v>140.80000000000001</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75.17</v>
      </c>
      <c r="CM6" s="22">
        <f t="shared" ref="CM6:CU6" si="10">IF(CM7="",NA(),CM7)</f>
        <v>74.73</v>
      </c>
      <c r="CN6" s="22">
        <f t="shared" si="10"/>
        <v>74.430000000000007</v>
      </c>
      <c r="CO6" s="22">
        <f t="shared" si="10"/>
        <v>76.5</v>
      </c>
      <c r="CP6" s="22">
        <f t="shared" si="10"/>
        <v>75.67</v>
      </c>
      <c r="CQ6" s="22">
        <f t="shared" si="10"/>
        <v>62.88</v>
      </c>
      <c r="CR6" s="22">
        <f t="shared" si="10"/>
        <v>62.32</v>
      </c>
      <c r="CS6" s="22">
        <f t="shared" si="10"/>
        <v>61.71</v>
      </c>
      <c r="CT6" s="22">
        <f t="shared" si="10"/>
        <v>63.12</v>
      </c>
      <c r="CU6" s="22">
        <f t="shared" si="10"/>
        <v>62.57</v>
      </c>
      <c r="CV6" s="21" t="str">
        <f>IF(CV7="","",IF(CV7="-","【-】","【"&amp;SUBSTITUTE(TEXT(CV7,"#,##0.00"),"-","△")&amp;"】"))</f>
        <v>【60.29】</v>
      </c>
      <c r="CW6" s="22">
        <f>IF(CW7="",NA(),CW7)</f>
        <v>95.09</v>
      </c>
      <c r="CX6" s="22">
        <f t="shared" ref="CX6:DF6" si="11">IF(CX7="",NA(),CX7)</f>
        <v>95.26</v>
      </c>
      <c r="CY6" s="22">
        <f t="shared" si="11"/>
        <v>94.7</v>
      </c>
      <c r="CZ6" s="22">
        <f t="shared" si="11"/>
        <v>95.03</v>
      </c>
      <c r="DA6" s="22">
        <f t="shared" si="11"/>
        <v>95.29</v>
      </c>
      <c r="DB6" s="22">
        <f t="shared" si="11"/>
        <v>90.13</v>
      </c>
      <c r="DC6" s="22">
        <f t="shared" si="11"/>
        <v>90.19</v>
      </c>
      <c r="DD6" s="22">
        <f t="shared" si="11"/>
        <v>90.03</v>
      </c>
      <c r="DE6" s="22">
        <f t="shared" si="11"/>
        <v>90.09</v>
      </c>
      <c r="DF6" s="22">
        <f t="shared" si="11"/>
        <v>90.21</v>
      </c>
      <c r="DG6" s="21" t="str">
        <f>IF(DG7="","",IF(DG7="-","【-】","【"&amp;SUBSTITUTE(TEXT(DG7,"#,##0.00"),"-","△")&amp;"】"))</f>
        <v>【90.12】</v>
      </c>
      <c r="DH6" s="22">
        <f>IF(DH7="",NA(),DH7)</f>
        <v>47.79</v>
      </c>
      <c r="DI6" s="22">
        <f t="shared" ref="DI6:DQ6" si="12">IF(DI7="",NA(),DI7)</f>
        <v>45.92</v>
      </c>
      <c r="DJ6" s="22">
        <f t="shared" si="12"/>
        <v>46.94</v>
      </c>
      <c r="DK6" s="22">
        <f t="shared" si="12"/>
        <v>46.97</v>
      </c>
      <c r="DL6" s="22">
        <f t="shared" si="12"/>
        <v>48.28</v>
      </c>
      <c r="DM6" s="22">
        <f t="shared" si="12"/>
        <v>48.01</v>
      </c>
      <c r="DN6" s="22">
        <f t="shared" si="12"/>
        <v>48.86</v>
      </c>
      <c r="DO6" s="22">
        <f t="shared" si="12"/>
        <v>49.6</v>
      </c>
      <c r="DP6" s="22">
        <f t="shared" si="12"/>
        <v>50.31</v>
      </c>
      <c r="DQ6" s="22">
        <f t="shared" si="12"/>
        <v>50.74</v>
      </c>
      <c r="DR6" s="21" t="str">
        <f>IF(DR7="","",IF(DR7="-","【-】","【"&amp;SUBSTITUTE(TEXT(DR7,"#,##0.00"),"-","△")&amp;"】"))</f>
        <v>【50.88】</v>
      </c>
      <c r="DS6" s="22">
        <f>IF(DS7="",NA(),DS7)</f>
        <v>12.78</v>
      </c>
      <c r="DT6" s="22">
        <f t="shared" ref="DT6:EB6" si="13">IF(DT7="",NA(),DT7)</f>
        <v>14.51</v>
      </c>
      <c r="DU6" s="22">
        <f t="shared" si="13"/>
        <v>15.63</v>
      </c>
      <c r="DV6" s="22">
        <f t="shared" si="13"/>
        <v>16.73</v>
      </c>
      <c r="DW6" s="22">
        <f t="shared" si="13"/>
        <v>19.73</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0.51</v>
      </c>
      <c r="EE6" s="22">
        <f t="shared" ref="EE6:EM6" si="14">IF(EE7="",NA(),EE7)</f>
        <v>0.71</v>
      </c>
      <c r="EF6" s="22">
        <f t="shared" si="14"/>
        <v>0.75</v>
      </c>
      <c r="EG6" s="22">
        <f t="shared" si="14"/>
        <v>1.18</v>
      </c>
      <c r="EH6" s="22">
        <f t="shared" si="14"/>
        <v>0.78</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272116</v>
      </c>
      <c r="D7" s="24">
        <v>46</v>
      </c>
      <c r="E7" s="24">
        <v>1</v>
      </c>
      <c r="F7" s="24">
        <v>0</v>
      </c>
      <c r="G7" s="24">
        <v>1</v>
      </c>
      <c r="H7" s="24" t="s">
        <v>92</v>
      </c>
      <c r="I7" s="24" t="s">
        <v>93</v>
      </c>
      <c r="J7" s="24" t="s">
        <v>94</v>
      </c>
      <c r="K7" s="24" t="s">
        <v>95</v>
      </c>
      <c r="L7" s="24" t="s">
        <v>96</v>
      </c>
      <c r="M7" s="24" t="s">
        <v>97</v>
      </c>
      <c r="N7" s="25" t="s">
        <v>98</v>
      </c>
      <c r="O7" s="25">
        <v>89.09</v>
      </c>
      <c r="P7" s="25">
        <v>99.86</v>
      </c>
      <c r="Q7" s="25">
        <v>2035</v>
      </c>
      <c r="R7" s="25">
        <v>283504</v>
      </c>
      <c r="S7" s="25">
        <v>76.489999999999995</v>
      </c>
      <c r="T7" s="25">
        <v>3706.42</v>
      </c>
      <c r="U7" s="25">
        <v>283285</v>
      </c>
      <c r="V7" s="25">
        <v>47.29</v>
      </c>
      <c r="W7" s="25">
        <v>5990.38</v>
      </c>
      <c r="X7" s="25">
        <v>114.91</v>
      </c>
      <c r="Y7" s="25">
        <v>114.91</v>
      </c>
      <c r="Z7" s="25">
        <v>117.71</v>
      </c>
      <c r="AA7" s="25">
        <v>115.81</v>
      </c>
      <c r="AB7" s="25">
        <v>113.8</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364.87</v>
      </c>
      <c r="AU7" s="25">
        <v>289.70999999999998</v>
      </c>
      <c r="AV7" s="25">
        <v>264.11</v>
      </c>
      <c r="AW7" s="25">
        <v>247.2</v>
      </c>
      <c r="AX7" s="25">
        <v>284.02999999999997</v>
      </c>
      <c r="AY7" s="25">
        <v>307.83</v>
      </c>
      <c r="AZ7" s="25">
        <v>318.89</v>
      </c>
      <c r="BA7" s="25">
        <v>309.10000000000002</v>
      </c>
      <c r="BB7" s="25">
        <v>306.08</v>
      </c>
      <c r="BC7" s="25">
        <v>306.14999999999998</v>
      </c>
      <c r="BD7" s="25">
        <v>261.51</v>
      </c>
      <c r="BE7" s="25">
        <v>115.22</v>
      </c>
      <c r="BF7" s="25">
        <v>102.84</v>
      </c>
      <c r="BG7" s="25">
        <v>89.87</v>
      </c>
      <c r="BH7" s="25">
        <v>87.74</v>
      </c>
      <c r="BI7" s="25">
        <v>83.14</v>
      </c>
      <c r="BJ7" s="25">
        <v>295.44</v>
      </c>
      <c r="BK7" s="25">
        <v>290.07</v>
      </c>
      <c r="BL7" s="25">
        <v>290.42</v>
      </c>
      <c r="BM7" s="25">
        <v>294.66000000000003</v>
      </c>
      <c r="BN7" s="25">
        <v>285.27</v>
      </c>
      <c r="BO7" s="25">
        <v>265.16000000000003</v>
      </c>
      <c r="BP7" s="25">
        <v>105.91</v>
      </c>
      <c r="BQ7" s="25">
        <v>103.4</v>
      </c>
      <c r="BR7" s="25">
        <v>106.79</v>
      </c>
      <c r="BS7" s="25">
        <v>103.57</v>
      </c>
      <c r="BT7" s="25">
        <v>105.36</v>
      </c>
      <c r="BU7" s="25">
        <v>106.02</v>
      </c>
      <c r="BV7" s="25">
        <v>104.84</v>
      </c>
      <c r="BW7" s="25">
        <v>106.11</v>
      </c>
      <c r="BX7" s="25">
        <v>103.75</v>
      </c>
      <c r="BY7" s="25">
        <v>105.3</v>
      </c>
      <c r="BZ7" s="25">
        <v>102.35</v>
      </c>
      <c r="CA7" s="25">
        <v>139.38</v>
      </c>
      <c r="CB7" s="25">
        <v>142.82</v>
      </c>
      <c r="CC7" s="25">
        <v>139.52000000000001</v>
      </c>
      <c r="CD7" s="25">
        <v>139.25</v>
      </c>
      <c r="CE7" s="25">
        <v>140.80000000000001</v>
      </c>
      <c r="CF7" s="25">
        <v>158.6</v>
      </c>
      <c r="CG7" s="25">
        <v>161.82</v>
      </c>
      <c r="CH7" s="25">
        <v>161.03</v>
      </c>
      <c r="CI7" s="25">
        <v>159.93</v>
      </c>
      <c r="CJ7" s="25">
        <v>162.77000000000001</v>
      </c>
      <c r="CK7" s="25">
        <v>167.74</v>
      </c>
      <c r="CL7" s="25">
        <v>75.17</v>
      </c>
      <c r="CM7" s="25">
        <v>74.73</v>
      </c>
      <c r="CN7" s="25">
        <v>74.430000000000007</v>
      </c>
      <c r="CO7" s="25">
        <v>76.5</v>
      </c>
      <c r="CP7" s="25">
        <v>75.67</v>
      </c>
      <c r="CQ7" s="25">
        <v>62.88</v>
      </c>
      <c r="CR7" s="25">
        <v>62.32</v>
      </c>
      <c r="CS7" s="25">
        <v>61.71</v>
      </c>
      <c r="CT7" s="25">
        <v>63.12</v>
      </c>
      <c r="CU7" s="25">
        <v>62.57</v>
      </c>
      <c r="CV7" s="25">
        <v>60.29</v>
      </c>
      <c r="CW7" s="25">
        <v>95.09</v>
      </c>
      <c r="CX7" s="25">
        <v>95.26</v>
      </c>
      <c r="CY7" s="25">
        <v>94.7</v>
      </c>
      <c r="CZ7" s="25">
        <v>95.03</v>
      </c>
      <c r="DA7" s="25">
        <v>95.29</v>
      </c>
      <c r="DB7" s="25">
        <v>90.13</v>
      </c>
      <c r="DC7" s="25">
        <v>90.19</v>
      </c>
      <c r="DD7" s="25">
        <v>90.03</v>
      </c>
      <c r="DE7" s="25">
        <v>90.09</v>
      </c>
      <c r="DF7" s="25">
        <v>90.21</v>
      </c>
      <c r="DG7" s="25">
        <v>90.12</v>
      </c>
      <c r="DH7" s="25">
        <v>47.79</v>
      </c>
      <c r="DI7" s="25">
        <v>45.92</v>
      </c>
      <c r="DJ7" s="25">
        <v>46.94</v>
      </c>
      <c r="DK7" s="25">
        <v>46.97</v>
      </c>
      <c r="DL7" s="25">
        <v>48.28</v>
      </c>
      <c r="DM7" s="25">
        <v>48.01</v>
      </c>
      <c r="DN7" s="25">
        <v>48.86</v>
      </c>
      <c r="DO7" s="25">
        <v>49.6</v>
      </c>
      <c r="DP7" s="25">
        <v>50.31</v>
      </c>
      <c r="DQ7" s="25">
        <v>50.74</v>
      </c>
      <c r="DR7" s="25">
        <v>50.88</v>
      </c>
      <c r="DS7" s="25">
        <v>12.78</v>
      </c>
      <c r="DT7" s="25">
        <v>14.51</v>
      </c>
      <c r="DU7" s="25">
        <v>15.63</v>
      </c>
      <c r="DV7" s="25">
        <v>16.73</v>
      </c>
      <c r="DW7" s="25">
        <v>19.73</v>
      </c>
      <c r="DX7" s="25">
        <v>16.600000000000001</v>
      </c>
      <c r="DY7" s="25">
        <v>18.510000000000002</v>
      </c>
      <c r="DZ7" s="25">
        <v>20.49</v>
      </c>
      <c r="EA7" s="25">
        <v>21.34</v>
      </c>
      <c r="EB7" s="25">
        <v>23.27</v>
      </c>
      <c r="EC7" s="25">
        <v>22.3</v>
      </c>
      <c r="ED7" s="25">
        <v>0.51</v>
      </c>
      <c r="EE7" s="25">
        <v>0.71</v>
      </c>
      <c r="EF7" s="25">
        <v>0.75</v>
      </c>
      <c r="EG7" s="25">
        <v>1.18</v>
      </c>
      <c r="EH7" s="25">
        <v>0.78</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2023-01-30T05:58:08Z</cp:lastPrinted>
  <dcterms:created xsi:type="dcterms:W3CDTF">2022-12-01T01:01:30Z</dcterms:created>
  <dcterms:modified xsi:type="dcterms:W3CDTF">2023-02-28T00:12:04Z</dcterms:modified>
  <cp:category/>
</cp:coreProperties>
</file>