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3pzhjiPkB4t/VN+BFT8LsmlTjqh7YnprJ58kSlgkd1I2D9AwwipRJjLZP/VsIsMXUi2ohgbce/N49RBYeguqjQ==" workbookSaltValue="9mBaGQNrtSk70dQQJ4peG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AA6" i="5"/>
  <c r="JW8" i="4" s="1"/>
  <c r="Z6" i="5"/>
  <c r="Y6" i="5"/>
  <c r="X6" i="5"/>
  <c r="W6" i="5"/>
  <c r="CN12" i="4" s="1"/>
  <c r="V6" i="5"/>
  <c r="U6" i="5"/>
  <c r="T6" i="5"/>
  <c r="S6" i="5"/>
  <c r="R6" i="5"/>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AU12" i="4"/>
  <c r="B12" i="4"/>
  <c r="LP10" i="4"/>
  <c r="JW10" i="4"/>
  <c r="ID10" i="4"/>
  <c r="FZ10" i="4"/>
  <c r="EG10" i="4"/>
  <c r="CN10" i="4"/>
  <c r="AU10" i="4"/>
  <c r="B10" i="4"/>
  <c r="LP8" i="4"/>
  <c r="ID8" i="4"/>
  <c r="FZ8" i="4"/>
  <c r="EG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JJ78" i="4"/>
  <c r="GR54" i="4"/>
  <c r="GR32" i="4"/>
  <c r="DD32" i="4"/>
  <c r="EO78" i="4"/>
  <c r="DD54" i="4"/>
  <c r="KF32" i="4"/>
  <c r="U78" i="4"/>
  <c r="P54" i="4"/>
  <c r="P32" i="4"/>
  <c r="KF54" i="4"/>
  <c r="LY54" i="4"/>
  <c r="LY32" i="4"/>
  <c r="IK54" i="4"/>
  <c r="LO78" i="4"/>
  <c r="IK32" i="4"/>
  <c r="GT78" i="4"/>
  <c r="EW54" i="4"/>
  <c r="EW32" i="4"/>
  <c r="BZ78" i="4"/>
  <c r="BI54" i="4"/>
  <c r="BI32" i="4"/>
  <c r="BG78" i="4"/>
  <c r="AT54" i="4"/>
  <c r="AT32" i="4"/>
  <c r="LJ32" i="4"/>
  <c r="EH32" i="4"/>
  <c r="LJ54" i="4"/>
  <c r="KV78" i="4"/>
  <c r="HV54" i="4"/>
  <c r="HV32" i="4"/>
  <c r="GA78" i="4"/>
  <c r="EH54" i="4"/>
</calcChain>
</file>

<file path=xl/sharedStrings.xml><?xml version="1.0" encoding="utf-8"?>
<sst xmlns="http://schemas.openxmlformats.org/spreadsheetml/2006/main" count="326" uniqueCount="198">
  <si>
    <t>経営比較分析表（令和3年度決算）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</si>
  <si>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</si>
  <si>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</si>
  <si>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</si>
  <si>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</si>
  <si>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</si>
  <si>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</si>
  <si>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</si>
  <si>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</si>
  <si>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</si>
  <si>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phoneticPr fontId="4"/>
  </si>
  <si>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</si>
  <si>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</si>
  <si>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</si>
  <si>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</si>
  <si>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</si>
  <si>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</si>
  <si>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</si>
  <si>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</si>
  <si>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</si>
  <si>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phoneticPr fontId="4"/>
  </si>
  <si>
    <t>類似病院平均値（平均値）</t>
    <rPh sb="2" eb="4">
      <t>ビョウイン</t>
    </rPh>
    <phoneticPr fontId="4"/>
  </si>
  <si>
    <t>【】</t>
    <phoneticPr fontId="4"/>
  </si>
  <si>
    <t>令和3年度全国平均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</si>
  <si>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</si>
  <si>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</si>
  <si>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</si>
  <si>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</si>
  <si>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</si>
  <si>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最大使用病床（一般）</t>
    <rPh sb="0" eb="2">
      <t>サイダイ</t>
    </rPh>
    <rPh sb="2" eb="4">
      <t>シヨウ</t>
    </rPh>
    <rPh sb="4" eb="6">
      <t>ビョウショウ</t>
    </rPh>
    <rPh sb="7" eb="9">
      <t>イッパン</t>
    </rPh>
    <phoneticPr fontId="4"/>
  </si>
  <si>
    <t>最大使用病床（療養）</t>
    <rPh sb="0" eb="2">
      <t>サイダイ</t>
    </rPh>
    <rPh sb="2" eb="4">
      <t>シヨウ</t>
    </rPh>
    <rPh sb="4" eb="6">
      <t>ビョウショウ</t>
    </rPh>
    <rPh sb="7" eb="9">
      <t>リョウヨウ</t>
    </rPh>
    <phoneticPr fontId="4"/>
  </si>
  <si>
    <t>最大使用病床（一般＋療養）</t>
    <rPh sb="0" eb="2">
      <t>サイダイ</t>
    </rPh>
    <rPh sb="2" eb="4">
      <t>シヨウ</t>
    </rPh>
    <rPh sb="4" eb="6">
      <t>ビョウショウ</t>
    </rPh>
    <rPh sb="7" eb="9">
      <t>イッパン</t>
    </rPh>
    <rPh sb="10" eb="12">
      <t>リョウヨウ</t>
    </rPh>
    <phoneticPr fontId="4"/>
  </si>
  <si>
    <t>※１　ド…人間ドック　透…人工透析　Ｉ…ＩＣＵ・ＣＣＵ 未…ＮＩＣＵ・未熟児室　訓…運動機能訓練室　ガ…ガン（放射線）診療</t>
    <phoneticPr fontId="4"/>
  </si>
  <si>
    <t>※２　救…救急告示病院　臨…臨床研修病院　が…がん診療連携拠点病院　感…感染症指定医療機関　ヘ…へき地医療拠点病院　災…災害拠点病院　地…地域医療支援病院  特…特定機能病院　輪…病院群輪番制病院</t>
    <phoneticPr fontId="4"/>
  </si>
  <si>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</si>
  <si>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phoneticPr fontId="4"/>
  </si>
  <si>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</si>
  <si>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</si>
  <si>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</si>
  <si>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</si>
  <si>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</si>
  <si>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phoneticPr fontId="4"/>
  </si>
  <si>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</si>
  <si>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</si>
  <si>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</si>
  <si>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</si>
  <si>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</si>
  <si>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</si>
  <si>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</si>
  <si>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</si>
  <si>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</si>
  <si>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</si>
  <si>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</si>
  <si>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</si>
  <si>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</si>
  <si>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</si>
  <si>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</si>
  <si>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</si>
  <si>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</si>
  <si>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</si>
  <si>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</si>
  <si>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</si>
  <si>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</si>
  <si>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</si>
  <si>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</si>
  <si>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</si>
  <si>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</si>
  <si>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</si>
  <si>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</si>
  <si>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</si>
  <si>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</si>
  <si>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</si>
  <si>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</si>
  <si>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</si>
  <si>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</si>
  <si>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</si>
  <si>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</si>
  <si>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</si>
  <si>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</si>
  <si>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</si>
  <si>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4"/>
  </si>
  <si>
    <t>令和3</t>
  </si>
  <si>
    <t>令和4</t>
    <phoneticPr fontId="4"/>
  </si>
  <si>
    <t>令和5</t>
    <phoneticPr fontId="4"/>
  </si>
  <si>
    <t>2. 老朽化の状況</t>
    <phoneticPr fontId="4"/>
  </si>
  <si>
    <t>全体総括</t>
    <phoneticPr fontId="4"/>
  </si>
  <si>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</si>
  <si>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</si>
  <si>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</si>
  <si>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</si>
  <si>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</si>
  <si>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</si>
  <si>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</si>
  <si>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</si>
  <si>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</si>
  <si>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</si>
  <si>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</si>
  <si>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</si>
  <si>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8"/>
  </si>
  <si>
    <t>団体コード</t>
    <rPh sb="0" eb="2">
      <t>ダンタイ</t>
    </rPh>
    <phoneticPr fontId="8"/>
  </si>
  <si>
    <t>業務コード</t>
    <rPh sb="0" eb="2">
      <t>ギョウム</t>
    </rPh>
    <phoneticPr fontId="8"/>
  </si>
  <si>
    <t>業種コード</t>
    <rPh sb="0" eb="2">
      <t>ギョウシュ</t>
    </rPh>
    <phoneticPr fontId="8"/>
  </si>
  <si>
    <t>事業コード</t>
    <rPh sb="0" eb="2">
      <t>ジギョウ</t>
    </rPh>
    <phoneticPr fontId="8"/>
  </si>
  <si>
    <t>施設コード</t>
    <rPh sb="0" eb="2">
      <t>シセツ</t>
    </rPh>
    <phoneticPr fontId="8"/>
  </si>
  <si>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</si>
  <si>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</si>
  <si>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</si>
  <si>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rPh sb="1" eb="3">
      <t>ケイジョウ</t>
    </rPh>
    <rPh sb="3" eb="5">
      <t>シュウシ</t>
    </rPh>
    <rPh sb="5" eb="7">
      <t>ヒリツ</t>
    </rPh>
    <phoneticPr fontId="4"/>
  </si>
  <si>
    <t>②医業収支比率(％)</t>
    <phoneticPr fontId="4"/>
  </si>
  <si>
    <t>③累積欠損金比率(％)</t>
    <phoneticPr fontId="4"/>
  </si>
  <si>
    <t>④病床利用率(％)</t>
    <phoneticPr fontId="4"/>
  </si>
  <si>
    <t>⑤入院患者１人１日当たり収益(円)</t>
    <phoneticPr fontId="4"/>
  </si>
  <si>
    <t>⑥外来患者１人１日当たり収益(円)</t>
    <phoneticPr fontId="4"/>
  </si>
  <si>
    <t>⑦職員給与費対医業収益比率(％)</t>
    <phoneticPr fontId="4"/>
  </si>
  <si>
    <t>⑧材料費対医業収益比率(％)</t>
    <phoneticPr fontId="4"/>
  </si>
  <si>
    <t>①有形固定資産減価償却率(％)</t>
    <phoneticPr fontId="4"/>
  </si>
  <si>
    <t>②機械備品減価償却率(％)</t>
    <phoneticPr fontId="4"/>
  </si>
  <si>
    <t>③１床当たり有形固定資産(円)</t>
    <phoneticPr fontId="4"/>
  </si>
  <si>
    <t>小項目</t>
    <rPh sb="0" eb="3">
      <t>ショウコウモク</t>
    </rPh>
    <phoneticPr fontId="4"/>
  </si>
  <si>
    <t>都道府県名称</t>
    <rPh sb="0" eb="4">
      <t>トドウフケン</t>
    </rPh>
    <phoneticPr fontId="4"/>
  </si>
  <si>
    <t>団体名称</t>
    <rPh sb="0" eb="3">
      <t>ダンタイメイ</t>
    </rPh>
    <phoneticPr fontId="4"/>
  </si>
  <si>
    <t>施設名称</t>
    <phoneticPr fontId="4"/>
  </si>
  <si>
    <t>類似区分</t>
    <phoneticPr fontId="4"/>
  </si>
  <si>
    <t>経営形態</t>
    <phoneticPr fontId="4"/>
  </si>
  <si>
    <t>診療科数</t>
    <phoneticPr fontId="4"/>
  </si>
  <si>
    <t>DPC対象病院</t>
    <phoneticPr fontId="4"/>
  </si>
  <si>
    <t>特殊診療機能</t>
    <phoneticPr fontId="4"/>
  </si>
  <si>
    <t>指定病院の状況</t>
    <phoneticPr fontId="4"/>
  </si>
  <si>
    <t>人口（人）</t>
    <phoneticPr fontId="4"/>
  </si>
  <si>
    <t>建物面積（㎡）</t>
  </si>
  <si>
    <t>不採算地区病院</t>
    <phoneticPr fontId="4"/>
  </si>
  <si>
    <t>不採算地区中核病院</t>
    <phoneticPr fontId="4"/>
  </si>
  <si>
    <t>看護配置</t>
    <phoneticPr fontId="4"/>
  </si>
  <si>
    <t>許可病床（一般）</t>
    <phoneticPr fontId="4"/>
  </si>
  <si>
    <t>許可病床（療養）</t>
    <phoneticPr fontId="4"/>
  </si>
  <si>
    <t>許可病床（結核）</t>
    <phoneticPr fontId="4"/>
  </si>
  <si>
    <t>許可病床（精神）</t>
    <phoneticPr fontId="4"/>
  </si>
  <si>
    <t>許可病床（感染症）</t>
    <phoneticPr fontId="4"/>
  </si>
  <si>
    <t>許可病床（合計）</t>
    <phoneticPr fontId="4"/>
  </si>
  <si>
    <t>最大使用病床（一般）</t>
    <phoneticPr fontId="4"/>
  </si>
  <si>
    <t>最大使用病床（療養）</t>
    <phoneticPr fontId="4"/>
  </si>
  <si>
    <t>最大使用病床（一般＋療養）</t>
    <phoneticPr fontId="4"/>
  </si>
  <si>
    <t>当該値(N-4)</t>
    <phoneticPr fontId="4"/>
  </si>
  <si>
    <t>当該値(N-3)</t>
    <phoneticPr fontId="4"/>
  </si>
  <si>
    <t>当該値(N-2)</t>
    <phoneticPr fontId="4"/>
  </si>
  <si>
    <t>当該値(N-1)</t>
    <phoneticPr fontId="4"/>
  </si>
  <si>
    <t>当該値(N)</t>
    <phoneticPr fontId="4"/>
  </si>
  <si>
    <t>平均値(N-4)</t>
  </si>
  <si>
    <t>平均値(N-3)</t>
  </si>
  <si>
    <t>平均値(N-2)</t>
  </si>
  <si>
    <t>平均値(N-1)</t>
  </si>
  <si>
    <t>平均値(N)</t>
  </si>
  <si>
    <t>全国平均</t>
  </si>
  <si>
    <t>当該値(N-4)</t>
    <phoneticPr fontId="4"/>
  </si>
  <si>
    <t>当該値(N-3)</t>
    <phoneticPr fontId="4"/>
  </si>
  <si>
    <t>当該値(N-1)</t>
    <phoneticPr fontId="4"/>
  </si>
  <si>
    <t>当該値(N)</t>
    <phoneticPr fontId="4"/>
  </si>
  <si>
    <t>当該値(N-3)</t>
    <phoneticPr fontId="4"/>
  </si>
  <si>
    <t>当該値(N-1)</t>
    <phoneticPr fontId="4"/>
  </si>
  <si>
    <t>当該値(N)</t>
    <phoneticPr fontId="4"/>
  </si>
  <si>
    <t>当該値(N-4)</t>
    <phoneticPr fontId="4"/>
  </si>
  <si>
    <t>当該値(N-3)</t>
    <phoneticPr fontId="4"/>
  </si>
  <si>
    <t>当該値(N-2)</t>
    <phoneticPr fontId="4"/>
  </si>
  <si>
    <t>当該値(N)</t>
    <phoneticPr fontId="4"/>
  </si>
  <si>
    <t>当該値(N-4)</t>
    <phoneticPr fontId="4"/>
  </si>
  <si>
    <t>当該値(N-2)</t>
    <phoneticPr fontId="4"/>
  </si>
  <si>
    <t>当該値(N-4)</t>
    <phoneticPr fontId="4"/>
  </si>
  <si>
    <t>当該値(N-2)</t>
    <phoneticPr fontId="4"/>
  </si>
  <si>
    <t>当該値(N-1)</t>
    <phoneticPr fontId="4"/>
  </si>
  <si>
    <t>当該値(N-3)</t>
    <phoneticPr fontId="4"/>
  </si>
  <si>
    <t>当該値(N-1)</t>
    <phoneticPr fontId="4"/>
  </si>
  <si>
    <t>当該値(N-2)</t>
    <phoneticPr fontId="4"/>
  </si>
  <si>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</si>
  <si>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</si>
  <si>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</si>
  <si>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大阪府</t>
  </si>
  <si>
    <t>枚方市</t>
  </si>
  <si>
    <t>市立ひらかた病院</t>
  </si>
  <si>
    <t>条例全部</t>
  </si>
  <si>
    <t>病院事業</t>
  </si>
  <si>
    <t>一般病院</t>
  </si>
  <si>
    <t>300床以上～400床未満</t>
  </si>
  <si>
    <t>自治体職員</t>
  </si>
  <si>
    <t>直営</t>
  </si>
  <si>
    <t>対象</t>
  </si>
  <si>
    <t>ド 未 訓 ガ</t>
  </si>
  <si>
    <t>救 臨 感 地 輪</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</si>
  <si>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</si>
  <si>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</si>
  <si>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</si>
  <si>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</si>
  <si>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</si>
  <si>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</si>
  <si>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</si>
  <si>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本院は、幅広い疾患に対して効率的な医療を提供する急性期病院の役割を担うとともに、北河内唯一の市立病院として、救急医療や災害時医療、小児・周産期医療などの政策的な医療を担っている。
　また、第２種感染症指定医療機関として、多くの新型コロナウイルス感染症の患者を受け入れるなど地域の感染症医療の中心的な役割を担うとともに、地域医療支援病院として、地域の診療所（かかりつけ医）との医療連携の中核を担う病院としても取り組んでいる。</t>
    <rPh sb="153" eb="154">
      <t>ニナ</t>
    </rPh>
    <phoneticPr fontId="4"/>
  </si>
  <si>
    <t>　新型コロナウイルス感染症の感染状況は未だ見通せず、来院患者数の回復や国庫補助についても不透明な状況にあるが、引き続き、第２種感染症指定医療機関としての責務を果たすべく新型コロナウイルス感染症への対応を行うとともに、通常診療との両立を図っていく。
　医業収支の改善に向け、引き続き救急搬送患者の受入れ促進や、地域医療支援病院の承認を契機として地域連携の一層の強化を図ることで紹介率・逆紹介率の向上をさせ医業収益の増加に努める。
　また、令和元年度・２年度にそれぞれ開設した「消化器センター」「下肢機能再建センター」のほか、令和４年度には内視鏡手術支援ロボット「da Vinci」の導入、音声外科センターの設置し、これらを柱とする収益構造の構築を図るとともに、集患に向けた地域の診療所へ積極的な情報発信などにより、病床利用率の向上に努める。</t>
    <rPh sb="220" eb="223">
      <t>ガンネンド</t>
    </rPh>
    <rPh sb="226" eb="227">
      <t>ド</t>
    </rPh>
    <rPh sb="232" eb="234">
      <t>カイセツ</t>
    </rPh>
    <rPh sb="261" eb="263">
      <t>レイワ</t>
    </rPh>
    <rPh sb="264" eb="266">
      <t>ネンド</t>
    </rPh>
    <rPh sb="268" eb="275">
      <t>ナイシキョウシュジュツシエン</t>
    </rPh>
    <rPh sb="290" eb="292">
      <t>ドウニュウ</t>
    </rPh>
    <rPh sb="293" eb="297">
      <t>オンセイゲカ</t>
    </rPh>
    <rPh sb="302" eb="304">
      <t>セッチ</t>
    </rPh>
    <phoneticPr fontId="4"/>
  </si>
  <si>
    <r>
      <t>　当院は平成26年９月に開院し、令和３年度で開院８年目となった。
　現在のところ施設に大きな老朽化は見られないが、24時間稼働していることから、施設更新計画を踏まえ、現状に合わせて計画的に修繕・改修等を行っていく必要がある。</t>
    </r>
    <r>
      <rPr>
        <sz val="10"/>
        <color rgb="FFFF0000"/>
        <rFont val="ＭＳ ゴシック"/>
        <family val="3"/>
        <charset val="128"/>
      </rPr>
      <t xml:space="preserve">
　</t>
    </r>
    <r>
      <rPr>
        <sz val="10"/>
        <color theme="1"/>
        <rFont val="ＭＳ ゴシック"/>
        <family val="3"/>
        <charset val="128"/>
      </rPr>
      <t>有形固定資産減価償却率については、新病院建設に係る建物減価償却費の未償却額が多いことから、類似病院平均値を大きく下回っている
　器械備品減価償却率については、新病院開院時に購入した医療機器の多くが償却終了したことから類似病院平均値と近似している。今後は機器更新計画に基づき計画的に更新していく必要がある。</t>
    </r>
    <rPh sb="228" eb="229">
      <t>アタイ</t>
    </rPh>
    <phoneticPr fontId="4"/>
  </si>
  <si>
    <r>
      <t>　</t>
    </r>
    <r>
      <rPr>
        <sz val="8"/>
        <color theme="1"/>
        <rFont val="ＭＳ ゴシック"/>
        <family val="3"/>
        <charset val="128"/>
      </rPr>
      <t>医業収支については、医業収益で新型コロナウイルス感染症による受診控えが解消されてきたこと等により、入院・外来ともに患者数が増加し、約8億1,544万増の約90億7,876万となった。医業費用は新型コロナウイルス感染症の検査試薬や抗がん剤の購入などによる材料費の増加や、診療体制充実のための職員数増加による給与費の増加などに伴い約1億7,978万増の約101億700万円となった。これにより医業収支は約10億2,824万の支出超過となったものの、昨年度から約6億3,567万円改善したため、医業収支比率は大幅に改善している。</t>
    </r>
    <r>
      <rPr>
        <sz val="8"/>
        <color rgb="FFFF0000"/>
        <rFont val="ＭＳ ゴシック"/>
        <family val="3"/>
        <charset val="128"/>
      </rPr>
      <t xml:space="preserve">
　</t>
    </r>
    <r>
      <rPr>
        <sz val="8"/>
        <color theme="1"/>
        <rFont val="ＭＳ ゴシック"/>
        <family val="3"/>
        <charset val="128"/>
      </rPr>
      <t>経常収支については、新型コロナウイルス感染症患者の受入れ病床確保のための空床補償など国府からの補助金が増加したことにより医業外収益が約3億2,479万円増加し、経常収支は約6億912万円の収入超過となり、経常収支比率は大きく改善している。</t>
    </r>
    <r>
      <rPr>
        <sz val="8"/>
        <color rgb="FFFF0000"/>
        <rFont val="ＭＳ ゴシック"/>
        <family val="3"/>
        <charset val="128"/>
      </rPr>
      <t xml:space="preserve">
　</t>
    </r>
    <r>
      <rPr>
        <sz val="8"/>
        <color theme="1"/>
        <rFont val="ＭＳ ゴシック"/>
        <family val="3"/>
        <charset val="128"/>
      </rPr>
      <t>入院及び外来患者1人1日当たり収益については、専門性の高い治療を必要とする患者の割合やコロナ関連の検査などが増えたことで、診療単価は増加している。</t>
    </r>
    <rPh sb="45" eb="46">
      <t>ナド</t>
    </rPh>
    <rPh sb="75" eb="76">
      <t>ゾウ</t>
    </rPh>
    <rPh sb="120" eb="122">
      <t>コウニュウ</t>
    </rPh>
    <rPh sb="131" eb="133">
      <t>ゾウカ</t>
    </rPh>
    <rPh sb="162" eb="163">
      <t>トモナ</t>
    </rPh>
    <rPh sb="164" eb="165">
      <t>ヤク</t>
    </rPh>
    <rPh sb="238" eb="240">
      <t>カイゼン</t>
    </rPh>
    <rPh sb="252" eb="254">
      <t>オオハバ</t>
    </rPh>
    <rPh sb="255" eb="25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</si>
</sst>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sz val="12"/>
      <name val="ＭＳ 明朝"/>
      <family val="1"/>
      <charset val="128"/>
    </font>
    <font>
      <sz val="10"/>
      <color rgb="FFFF0000"/>
      <name val="ＭＳ ゴシック"/>
      <family val="3"/>
      <charset val="128"/>
    </font>
    <font>
      <sz val="11"/>
      <color theme="1"/>
      <name val="ＭＳ Ｐ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3" fillId="0" borderId="0" applyFont="0" applyFill="0" applyBorder="0" applyAlignment="0" applyProtection="0"/>
  </cellStyleXfs>
  <cellXfs count="17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lignment vertical="center"/>
    </xf>
    <xf numFmtId="0" fontId="8"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5" fillId="0" borderId="8" xfId="0" applyFont="1" applyBorder="1">
      <alignment vertical="center"/>
    </xf>
    <xf numFmtId="0" fontId="3" fillId="0" borderId="0" xfId="0" applyFont="1" applyBorder="1" applyAlignment="1">
      <alignment vertical="center"/>
    </xf>
    <xf numFmtId="0" fontId="5" fillId="0" borderId="9" xfId="0" applyFont="1" applyBorder="1">
      <alignment vertical="center"/>
    </xf>
    <xf numFmtId="0" fontId="8" fillId="0" borderId="0" xfId="0" applyFont="1">
      <alignment vertical="center"/>
    </xf>
    <xf numFmtId="0" fontId="8" fillId="0" borderId="0" xfId="0" applyFont="1" applyBorder="1" applyAlignment="1">
      <alignment vertical="center" shrinkToFit="1"/>
    </xf>
    <xf numFmtId="0" fontId="11" fillId="0" borderId="0" xfId="0" applyFont="1" applyBorder="1" applyAlignment="1">
      <alignment horizontal="center" vertical="center"/>
    </xf>
    <xf numFmtId="0" fontId="8" fillId="0" borderId="0"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11" xfId="0" applyFont="1" applyBorder="1">
      <alignment vertical="center"/>
    </xf>
    <xf numFmtId="38" fontId="7" fillId="0" borderId="0" xfId="1" applyNumberFormat="1" applyFont="1" applyBorder="1" applyAlignment="1">
      <alignment vertical="center"/>
    </xf>
    <xf numFmtId="180" fontId="8"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38" fontId="7" fillId="0" borderId="0" xfId="1" applyFont="1" applyBorder="1" applyAlignment="1">
      <alignment vertical="center"/>
    </xf>
    <xf numFmtId="0" fontId="12" fillId="0" borderId="0" xfId="0" applyFont="1" applyBorder="1" applyAlignment="1">
      <alignment vertical="center" shrinkToFit="1"/>
    </xf>
    <xf numFmtId="181"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0" fillId="0" borderId="0" xfId="0" applyFont="1">
      <alignment vertical="center"/>
    </xf>
    <xf numFmtId="0" fontId="0" fillId="0" borderId="0" xfId="0" applyFont="1" applyBorder="1">
      <alignment vertical="center"/>
    </xf>
    <xf numFmtId="0" fontId="3" fillId="0" borderId="0" xfId="0" applyFont="1" applyFill="1" applyBorder="1" applyAlignment="1">
      <alignment vertical="center"/>
    </xf>
    <xf numFmtId="0" fontId="15" fillId="0" borderId="0" xfId="0" applyFont="1" applyProtection="1">
      <alignment vertical="center"/>
      <protection hidden="1"/>
    </xf>
    <xf numFmtId="0" fontId="15" fillId="0" borderId="0" xfId="0" applyFont="1">
      <alignment vertical="center"/>
    </xf>
    <xf numFmtId="179" fontId="8" fillId="0" borderId="15" xfId="0" applyNumberFormat="1" applyFont="1" applyBorder="1" applyAlignment="1" applyProtection="1">
      <alignment horizontal="center" vertical="center" shrinkToFit="1"/>
      <protection hidden="1"/>
    </xf>
    <xf numFmtId="0" fontId="0" fillId="0" borderId="6" xfId="0" applyFont="1" applyBorder="1">
      <alignment vertical="center"/>
    </xf>
    <xf numFmtId="178" fontId="8" fillId="0" borderId="15"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177" fontId="8" fillId="0" borderId="15"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8" fontId="8" fillId="0" borderId="13" xfId="0" applyNumberFormat="1" applyFont="1" applyBorder="1" applyAlignment="1" applyProtection="1">
      <alignment horizontal="center" vertical="center" shrinkToFit="1"/>
      <protection hidden="1"/>
    </xf>
    <xf numFmtId="178" fontId="8" fillId="0" borderId="14" xfId="0" applyNumberFormat="1" applyFont="1" applyBorder="1" applyAlignment="1" applyProtection="1">
      <alignment horizontal="center" vertical="center" shrinkToFit="1"/>
      <protection hidden="1"/>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9" xfId="0" applyFont="1" applyBorder="1" applyAlignment="1">
      <alignment horizontal="left" vertical="center" shrinkToFit="1"/>
    </xf>
    <xf numFmtId="0" fontId="8" fillId="0" borderId="8" xfId="0" applyFont="1" applyBorder="1" applyAlignment="1" applyProtection="1">
      <alignment horizontal="left" vertical="top" wrapText="1" shrinkToFit="1"/>
      <protection locked="0"/>
    </xf>
    <xf numFmtId="0" fontId="8" fillId="0" borderId="0" xfId="0" applyFont="1" applyBorder="1" applyAlignment="1" applyProtection="1">
      <alignment horizontal="left" vertical="top" wrapText="1" shrinkToFit="1"/>
      <protection locked="0"/>
    </xf>
    <xf numFmtId="0" fontId="8" fillId="0" borderId="9" xfId="0" applyFont="1" applyBorder="1" applyAlignment="1" applyProtection="1">
      <alignment horizontal="left" vertical="top" wrapText="1" shrinkToFit="1"/>
      <protection locked="0"/>
    </xf>
    <xf numFmtId="0" fontId="8" fillId="0" borderId="10" xfId="0" applyFont="1" applyBorder="1" applyAlignment="1" applyProtection="1">
      <alignment horizontal="left" vertical="top" wrapText="1" shrinkToFit="1"/>
      <protection locked="0"/>
    </xf>
    <xf numFmtId="0" fontId="8" fillId="0" borderId="1" xfId="0" applyFont="1" applyBorder="1" applyAlignment="1" applyProtection="1">
      <alignment horizontal="left" vertical="top" wrapText="1" shrinkToFit="1"/>
      <protection locked="0"/>
    </xf>
    <xf numFmtId="0" fontId="8" fillId="0" borderId="11" xfId="0" applyFont="1" applyBorder="1" applyAlignment="1" applyProtection="1">
      <alignment horizontal="left" vertical="top" wrapText="1" shrinkToFit="1"/>
      <protection locked="0"/>
    </xf>
    <xf numFmtId="0" fontId="8" fillId="0" borderId="15" xfId="0" applyFont="1" applyBorder="1" applyAlignment="1">
      <alignment horizontal="center" vertical="center" shrinkToFit="1"/>
    </xf>
    <xf numFmtId="179" fontId="8" fillId="0" borderId="12" xfId="0" applyNumberFormat="1" applyFont="1" applyBorder="1" applyAlignment="1" applyProtection="1">
      <alignment horizontal="center" vertical="center" shrinkToFit="1"/>
      <protection hidden="1"/>
    </xf>
    <xf numFmtId="179" fontId="8" fillId="0" borderId="13" xfId="0" applyNumberFormat="1" applyFont="1" applyBorder="1" applyAlignment="1" applyProtection="1">
      <alignment horizontal="center" vertical="center" shrinkToFit="1"/>
      <protection hidden="1"/>
    </xf>
    <xf numFmtId="179" fontId="8" fillId="0" borderId="14" xfId="0" applyNumberFormat="1" applyFont="1" applyBorder="1" applyAlignment="1" applyProtection="1">
      <alignment horizontal="center" vertical="center" shrinkToFit="1"/>
      <protection hidden="1"/>
    </xf>
    <xf numFmtId="177" fontId="8" fillId="0" borderId="12" xfId="0" applyNumberFormat="1" applyFont="1" applyBorder="1" applyAlignment="1" applyProtection="1">
      <alignment horizontal="center" vertical="center" shrinkToFit="1"/>
      <protection hidden="1"/>
    </xf>
    <xf numFmtId="177" fontId="8" fillId="0" borderId="13" xfId="0" applyNumberFormat="1" applyFont="1" applyBorder="1" applyAlignment="1" applyProtection="1">
      <alignment horizontal="center" vertical="center" shrinkToFit="1"/>
      <protection hidden="1"/>
    </xf>
    <xf numFmtId="177" fontId="8" fillId="0" borderId="14" xfId="0" applyNumberFormat="1" applyFont="1" applyBorder="1" applyAlignment="1" applyProtection="1">
      <alignment horizontal="center" vertical="center" shrinkToFit="1"/>
      <protection hidden="1"/>
    </xf>
    <xf numFmtId="0" fontId="7" fillId="0" borderId="0" xfId="0" applyFont="1" applyBorder="1" applyAlignment="1">
      <alignment horizontal="left" shrinkToFit="1"/>
    </xf>
    <xf numFmtId="0" fontId="7" fillId="0" borderId="1" xfId="0" applyFont="1" applyBorder="1" applyAlignment="1">
      <alignment horizontal="left" shrinkToFit="1"/>
    </xf>
    <xf numFmtId="0" fontId="16"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9" fillId="0" borderId="5" xfId="2" applyFont="1" applyBorder="1" applyAlignment="1" applyProtection="1">
      <alignment horizontal="center" vertical="center" shrinkToFit="1"/>
      <protection locked="0"/>
    </xf>
    <xf numFmtId="0" fontId="9" fillId="0" borderId="6" xfId="2" applyFont="1" applyBorder="1" applyAlignment="1" applyProtection="1">
      <alignment horizontal="center" vertical="center" shrinkToFit="1"/>
      <protection locked="0"/>
    </xf>
    <xf numFmtId="0" fontId="9" fillId="0" borderId="10" xfId="2" applyFont="1" applyBorder="1" applyAlignment="1" applyProtection="1">
      <alignment horizontal="center" vertical="center" shrinkToFit="1"/>
      <protection locked="0"/>
    </xf>
    <xf numFmtId="0" fontId="9" fillId="0" borderId="1" xfId="2" applyFont="1" applyBorder="1" applyAlignment="1" applyProtection="1">
      <alignment horizontal="center" vertical="center" shrinkToFit="1"/>
      <protection locked="0"/>
    </xf>
    <xf numFmtId="0" fontId="9" fillId="0" borderId="6"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1" xfId="2" applyFont="1" applyBorder="1" applyAlignment="1">
      <alignment horizontal="center" vertical="center" shrinkToFit="1"/>
    </xf>
    <xf numFmtId="0" fontId="9" fillId="0" borderId="11" xfId="2" applyFont="1" applyBorder="1" applyAlignment="1">
      <alignment horizontal="center" vertical="center" shrinkToFit="1"/>
    </xf>
    <xf numFmtId="176" fontId="5" fillId="0" borderId="2"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4"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7" fillId="0" borderId="0" xfId="0" applyFont="1" applyAlignment="1">
      <alignment horizontal="left"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6" fillId="0" borderId="0" xfId="0" applyFont="1" applyAlignment="1">
      <alignment horizontal="center" vertical="center"/>
    </xf>
    <xf numFmtId="0" fontId="3" fillId="0" borderId="1" xfId="0" applyNumberFormat="1" applyFont="1" applyBorder="1" applyAlignment="1" applyProtection="1">
      <alignment horizontal="left" vertical="center"/>
      <protection hidden="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c:v>
                </c:pt>
                <c:pt idx="1">
                  <c:v>76.099999999999994</c:v>
                </c:pt>
                <c:pt idx="2">
                  <c:v>76.900000000000006</c:v>
                </c:pt>
                <c:pt idx="3">
                  <c:v>69.400000000000006</c:v>
                </c:pt>
                <c:pt idx="4">
                  <c:v>72.7</c:v>
                </c:pt>
              </c:numCache>
            </c:numRef>
          </c:val>
          <c:extLst>
            <c:ext xmlns:c16="http://schemas.microsoft.com/office/drawing/2014/chart" uri="{C3380CC4-5D6E-409C-BE32-E72D297353CC}">
              <c16:uniqueId val="{00000000-EBCC-4389-8A03-F7A82F7EC8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EBCC-4389-8A03-F7A82F7EC8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11185</c:v>
                </c:pt>
                <c:pt idx="1">
                  <c:v>11389</c:v>
                </c:pt>
                <c:pt idx="2">
                  <c:v>12279</c:v>
                </c:pt>
                <c:pt idx="3">
                  <c:v>13573</c:v>
                </c:pt>
                <c:pt idx="4">
                  <c:v>14835</c:v>
                </c:pt>
              </c:numCache>
            </c:numRef>
          </c:val>
          <c:extLst>
            <c:ext xmlns:c16="http://schemas.microsoft.com/office/drawing/2014/chart" uri="{C3380CC4-5D6E-409C-BE32-E72D297353CC}">
              <c16:uniqueId val="{00000000-ECDD-4A3F-9F5F-D34C34F09F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ECDD-4A3F-9F5F-D34C34F09F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53874</c:v>
                </c:pt>
                <c:pt idx="1">
                  <c:v>56504</c:v>
                </c:pt>
                <c:pt idx="2">
                  <c:v>57835</c:v>
                </c:pt>
                <c:pt idx="3">
                  <c:v>61958</c:v>
                </c:pt>
                <c:pt idx="4">
                  <c:v>64203</c:v>
                </c:pt>
              </c:numCache>
            </c:numRef>
          </c:val>
          <c:extLst>
            <c:ext xmlns:c16="http://schemas.microsoft.com/office/drawing/2014/chart" uri="{C3380CC4-5D6E-409C-BE32-E72D297353CC}">
              <c16:uniqueId val="{00000000-0021-4792-80F6-240A421F6B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0021-4792-80F6-240A421F6B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106.4</c:v>
                </c:pt>
                <c:pt idx="1">
                  <c:v>0.2</c:v>
                </c:pt>
                <c:pt idx="2">
                  <c:v>0.5</c:v>
                </c:pt>
                <c:pt idx="3">
                  <c:v>0</c:v>
                </c:pt>
                <c:pt idx="4">
                  <c:v>0</c:v>
                </c:pt>
              </c:numCache>
            </c:numRef>
          </c:val>
          <c:extLst>
            <c:ext xmlns:c16="http://schemas.microsoft.com/office/drawing/2014/chart" uri="{C3380CC4-5D6E-409C-BE32-E72D297353CC}">
              <c16:uniqueId val="{00000000-175A-47BE-B853-AB94EF5FFA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75A-47BE-B853-AB94EF5FFA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86.5</c:v>
                </c:pt>
                <c:pt idx="1">
                  <c:v>88.2</c:v>
                </c:pt>
                <c:pt idx="2">
                  <c:v>89.8</c:v>
                </c:pt>
                <c:pt idx="3">
                  <c:v>83.2</c:v>
                </c:pt>
                <c:pt idx="4">
                  <c:v>89.8</c:v>
                </c:pt>
              </c:numCache>
            </c:numRef>
          </c:val>
          <c:extLst>
            <c:ext xmlns:c16="http://schemas.microsoft.com/office/drawing/2014/chart" uri="{C3380CC4-5D6E-409C-BE32-E72D297353CC}">
              <c16:uniqueId val="{00000000-201D-4B0C-BE1B-891748224A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01D-4B0C-BE1B-891748224A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90.5</c:v>
                </c:pt>
                <c:pt idx="1">
                  <c:v>99.7</c:v>
                </c:pt>
                <c:pt idx="2">
                  <c:v>99.7</c:v>
                </c:pt>
                <c:pt idx="3">
                  <c:v>105.8</c:v>
                </c:pt>
                <c:pt idx="4">
                  <c:v>114.9</c:v>
                </c:pt>
              </c:numCache>
            </c:numRef>
          </c:val>
          <c:extLst>
            <c:ext xmlns:c16="http://schemas.microsoft.com/office/drawing/2014/chart" uri="{C3380CC4-5D6E-409C-BE32-E72D297353CC}">
              <c16:uniqueId val="{00000000-5BE6-411A-A4C3-B664469273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BE6-411A-A4C3-B664469273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31.9</c:v>
                </c:pt>
                <c:pt idx="1">
                  <c:v>38.6</c:v>
                </c:pt>
                <c:pt idx="2">
                  <c:v>41.4</c:v>
                </c:pt>
                <c:pt idx="3">
                  <c:v>43</c:v>
                </c:pt>
                <c:pt idx="4">
                  <c:v>46</c:v>
                </c:pt>
              </c:numCache>
            </c:numRef>
          </c:val>
          <c:extLst>
            <c:ext xmlns:c16="http://schemas.microsoft.com/office/drawing/2014/chart" uri="{C3380CC4-5D6E-409C-BE32-E72D297353CC}">
              <c16:uniqueId val="{00000000-B2F6-40BA-AE9F-431B67768E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B2F6-40BA-AE9F-431B67768E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62.9</c:v>
                </c:pt>
                <c:pt idx="1">
                  <c:v>72.7</c:v>
                </c:pt>
                <c:pt idx="2">
                  <c:v>71.8</c:v>
                </c:pt>
                <c:pt idx="3">
                  <c:v>68.900000000000006</c:v>
                </c:pt>
                <c:pt idx="4">
                  <c:v>68.7</c:v>
                </c:pt>
              </c:numCache>
            </c:numRef>
          </c:val>
          <c:extLst>
            <c:ext xmlns:c16="http://schemas.microsoft.com/office/drawing/2014/chart" uri="{C3380CC4-5D6E-409C-BE32-E72D297353CC}">
              <c16:uniqueId val="{00000000-14A1-44D0-B28E-40418B807E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14A1-44D0-B28E-40418B807EE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48674928</c:v>
                </c:pt>
                <c:pt idx="1">
                  <c:v>48674615</c:v>
                </c:pt>
                <c:pt idx="2">
                  <c:v>49142287</c:v>
                </c:pt>
                <c:pt idx="3">
                  <c:v>49103794</c:v>
                </c:pt>
                <c:pt idx="4">
                  <c:v>49628755</c:v>
                </c:pt>
              </c:numCache>
            </c:numRef>
          </c:val>
          <c:extLst>
            <c:ext xmlns:c16="http://schemas.microsoft.com/office/drawing/2014/chart" uri="{C3380CC4-5D6E-409C-BE32-E72D297353CC}">
              <c16:uniqueId val="{00000000-70B6-4AAD-8FF8-B5464C11243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70B6-4AAD-8FF8-B5464C11243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18.2</c:v>
                </c:pt>
                <c:pt idx="1">
                  <c:v>18.5</c:v>
                </c:pt>
                <c:pt idx="2">
                  <c:v>19.3</c:v>
                </c:pt>
                <c:pt idx="3">
                  <c:v>21.7</c:v>
                </c:pt>
                <c:pt idx="4">
                  <c:v>21.1</c:v>
                </c:pt>
              </c:numCache>
            </c:numRef>
          </c:val>
          <c:extLst>
            <c:ext xmlns:c16="http://schemas.microsoft.com/office/drawing/2014/chart" uri="{C3380CC4-5D6E-409C-BE32-E72D297353CC}">
              <c16:uniqueId val="{00000000-0555-4011-9C0B-0FBEA24F3B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0555-4011-9C0B-0FBEA24F3B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58.6</c:v>
                </c:pt>
                <c:pt idx="1">
                  <c:v>57.3</c:v>
                </c:pt>
                <c:pt idx="2">
                  <c:v>55.9</c:v>
                </c:pt>
                <c:pt idx="3">
                  <c:v>62.3</c:v>
                </c:pt>
                <c:pt idx="4">
                  <c:v>57.4</c:v>
                </c:pt>
              </c:numCache>
            </c:numRef>
          </c:val>
          <c:extLst>
            <c:ext xmlns:c16="http://schemas.microsoft.com/office/drawing/2014/chart" uri="{C3380CC4-5D6E-409C-BE32-E72D297353CC}">
              <c16:uniqueId val="{00000000-62BB-4190-9130-D73219509B8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62BB-4190-9130-D73219509B8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0"/>
  <sheetViews>
    <sheetView showGridLines="0" tabSelected="1" zoomScaleNormal="100" zoomScaleSheetLayoutView="70" workbookViewId="0"/>
  </sheetViews>
  <sheetFormatPr defaultColWidth="2.625" defaultRowHeight="13.5"/>
  <cols>
    <col min="1" max="1" width="2" style="64" customWidth="1"/>
    <col min="2" max="2" width="0.875" style="64" customWidth="1"/>
    <col min="3" max="372" width="0.625" style="64" customWidth="1"/>
    <col min="373" max="373" width="2.25" style="64" customWidth="1"/>
    <col min="374" max="388" width="3" style="64" customWidth="1"/>
    <col min="389" max="392" width="2.625" style="64"/>
    <col min="393" max="393" width="2.625" style="64" hidden="1" customWidth="1"/>
    <col min="394" max="16384" width="2.625" style="64"/>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大阪府枚方市　市立ひらかた病院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161" t="s">
        <v>9</v>
      </c>
      <c r="NK7" s="162"/>
      <c r="NL7" s="162"/>
      <c r="NM7" s="162"/>
      <c r="NN7" s="162"/>
      <c r="NO7" s="162"/>
      <c r="NP7" s="162"/>
      <c r="NQ7" s="162"/>
      <c r="NR7" s="162"/>
      <c r="NS7" s="162"/>
      <c r="NT7" s="162"/>
      <c r="NU7" s="162"/>
      <c r="NV7" s="162"/>
      <c r="NW7" s="163"/>
      <c r="NX7" s="3"/>
    </row>
    <row r="8" spans="1:388" ht="18.75" customHeight="1">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300床以上～400床未満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自治体職員</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32">
        <f>データ!Z6</f>
        <v>327</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データ!AA6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データ!AB6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5" t="s">
        <v>10</v>
      </c>
      <c r="NK8" s="156"/>
      <c r="NL8" s="153" t="s">
        <v>11</v>
      </c>
      <c r="NM8" s="153"/>
      <c r="NN8" s="153"/>
      <c r="NO8" s="153"/>
      <c r="NP8" s="153"/>
      <c r="NQ8" s="153"/>
      <c r="NR8" s="153"/>
      <c r="NS8" s="153"/>
      <c r="NT8" s="153"/>
      <c r="NU8" s="153"/>
      <c r="NV8" s="153"/>
      <c r="NW8" s="154"/>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57" t="s">
        <v>21</v>
      </c>
      <c r="NM9" s="157"/>
      <c r="NN9" s="157"/>
      <c r="NO9" s="157"/>
      <c r="NP9" s="157"/>
      <c r="NQ9" s="157"/>
      <c r="NR9" s="157"/>
      <c r="NS9" s="157"/>
      <c r="NT9" s="157"/>
      <c r="NU9" s="157"/>
      <c r="NV9" s="157"/>
      <c r="NW9" s="158"/>
      <c r="NX9" s="3"/>
    </row>
    <row r="10" spans="1:388" ht="18.75" customHeight="1">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32">
        <f>データ!Q6</f>
        <v>24</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3" t="str">
        <f>データ!R6</f>
        <v>対象</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未 訓 ガ</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感 地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32" t="str">
        <f>データ!AC6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f>データ!AD6</f>
        <v>8</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データ!AE6</f>
        <v>335</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51" t="s">
        <v>22</v>
      </c>
      <c r="NK10" s="152"/>
      <c r="NL10" s="146" t="s">
        <v>23</v>
      </c>
      <c r="NM10" s="146"/>
      <c r="NN10" s="146"/>
      <c r="NO10" s="146"/>
      <c r="NP10" s="146"/>
      <c r="NQ10" s="146"/>
      <c r="NR10" s="146"/>
      <c r="NS10" s="146"/>
      <c r="NT10" s="146"/>
      <c r="NU10" s="146"/>
      <c r="NV10" s="146"/>
      <c r="NW10" s="147"/>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6"/>
      <c r="NJ11" s="3"/>
      <c r="NK11" s="3"/>
      <c r="NL11" s="3"/>
      <c r="NM11" s="3"/>
      <c r="NN11" s="3"/>
      <c r="NO11" s="3"/>
      <c r="NP11" s="3"/>
      <c r="NQ11" s="3"/>
      <c r="NR11" s="3"/>
      <c r="NS11" s="3"/>
      <c r="NT11" s="3"/>
      <c r="NU11" s="3"/>
      <c r="NV11" s="3"/>
      <c r="NW11" s="3"/>
      <c r="NX11" s="3"/>
    </row>
    <row r="12" spans="1:388" ht="18.75" customHeight="1">
      <c r="A12" s="2"/>
      <c r="B12" s="132">
        <f>データ!U6</f>
        <v>397681</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4"/>
      <c r="AU12" s="132">
        <f>データ!V6</f>
        <v>31824</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3" t="str">
        <f>データ!W6</f>
        <v>非該当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非該当</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FZ12" s="143" t="str">
        <f>データ!Y6</f>
        <v>７：１</v>
      </c>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44"/>
      <c r="HL12" s="144"/>
      <c r="HM12" s="144"/>
      <c r="HN12" s="144"/>
      <c r="HO12" s="144"/>
      <c r="HP12" s="144"/>
      <c r="HQ12" s="144"/>
      <c r="HR12" s="145"/>
      <c r="ID12" s="132">
        <f>データ!AF6</f>
        <v>293</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データ!AG6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データ!AH6</f>
        <v>293</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6"/>
      <c r="NJ12" s="3"/>
      <c r="NK12" s="3"/>
      <c r="NL12" s="3"/>
      <c r="NM12" s="3"/>
      <c r="NN12" s="3"/>
      <c r="NO12" s="3"/>
      <c r="NP12" s="3"/>
      <c r="NQ12" s="3"/>
      <c r="NR12" s="3"/>
      <c r="NS12" s="3"/>
      <c r="NT12" s="3"/>
      <c r="NU12" s="3"/>
      <c r="NV12" s="3"/>
      <c r="NW12" s="3"/>
      <c r="NX12" s="3"/>
    </row>
    <row r="13" spans="1:388" ht="17.25" customHeight="1">
      <c r="A13" s="2"/>
      <c r="B13" s="135" t="s">
        <v>32</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6"/>
      <c r="NJ13" s="7"/>
      <c r="NK13" s="7"/>
      <c r="NL13" s="7"/>
      <c r="NM13" s="7"/>
      <c r="NN13" s="7"/>
      <c r="NO13" s="7"/>
      <c r="NP13" s="7"/>
      <c r="NQ13" s="7"/>
      <c r="NR13" s="7"/>
      <c r="NS13" s="7"/>
      <c r="NT13" s="7"/>
      <c r="NU13" s="7"/>
      <c r="NV13" s="7"/>
      <c r="NW13" s="7"/>
      <c r="NX13" s="7"/>
    </row>
    <row r="14" spans="1:388" ht="17.25" customHeight="1">
      <c r="A14" s="2"/>
      <c r="B14" s="135" t="s">
        <v>33</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6"/>
      <c r="NJ14" s="136" t="s">
        <v>34</v>
      </c>
      <c r="NK14" s="136"/>
      <c r="NL14" s="136"/>
      <c r="NM14" s="136"/>
      <c r="NN14" s="136"/>
      <c r="NO14" s="136"/>
      <c r="NP14" s="136"/>
      <c r="NQ14" s="136"/>
      <c r="NR14" s="136"/>
      <c r="NS14" s="136"/>
      <c r="NT14" s="136"/>
      <c r="NU14" s="136"/>
      <c r="NV14" s="136"/>
      <c r="NW14" s="136"/>
      <c r="NX14" s="13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6"/>
      <c r="NK15" s="136"/>
      <c r="NL15" s="136"/>
      <c r="NM15" s="136"/>
      <c r="NN15" s="136"/>
      <c r="NO15" s="136"/>
      <c r="NP15" s="136"/>
      <c r="NQ15" s="136"/>
      <c r="NR15" s="136"/>
      <c r="NS15" s="136"/>
      <c r="NT15" s="136"/>
      <c r="NU15" s="136"/>
      <c r="NV15" s="136"/>
      <c r="NW15" s="136"/>
      <c r="NX15" s="136"/>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7" t="s">
        <v>36</v>
      </c>
      <c r="NK16" s="138"/>
      <c r="NL16" s="138"/>
      <c r="NM16" s="138"/>
      <c r="NN16" s="139"/>
      <c r="NO16" s="137" t="s">
        <v>37</v>
      </c>
      <c r="NP16" s="138"/>
      <c r="NQ16" s="138"/>
      <c r="NR16" s="138"/>
      <c r="NS16" s="139"/>
      <c r="NT16" s="137" t="s">
        <v>38</v>
      </c>
      <c r="NU16" s="138"/>
      <c r="NV16" s="138"/>
      <c r="NW16" s="138"/>
      <c r="NX16" s="139"/>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40"/>
      <c r="NK17" s="141"/>
      <c r="NL17" s="141"/>
      <c r="NM17" s="141"/>
      <c r="NN17" s="142"/>
      <c r="NO17" s="140"/>
      <c r="NP17" s="141"/>
      <c r="NQ17" s="141"/>
      <c r="NR17" s="141"/>
      <c r="NS17" s="142"/>
      <c r="NT17" s="140"/>
      <c r="NU17" s="141"/>
      <c r="NV17" s="141"/>
      <c r="NW17" s="141"/>
      <c r="NX17" s="14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4" t="s">
        <v>39</v>
      </c>
      <c r="NK18" s="125"/>
      <c r="NL18" s="125"/>
      <c r="NM18" s="128" t="s">
        <v>40</v>
      </c>
      <c r="NN18" s="129"/>
      <c r="NO18" s="124" t="s">
        <v>39</v>
      </c>
      <c r="NP18" s="125"/>
      <c r="NQ18" s="125"/>
      <c r="NR18" s="128" t="s">
        <v>40</v>
      </c>
      <c r="NS18" s="129"/>
      <c r="NT18" s="124" t="s">
        <v>39</v>
      </c>
      <c r="NU18" s="125"/>
      <c r="NV18" s="125"/>
      <c r="NW18" s="128" t="s">
        <v>40</v>
      </c>
      <c r="NX18" s="129"/>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6"/>
      <c r="NK19" s="127"/>
      <c r="NL19" s="127"/>
      <c r="NM19" s="130"/>
      <c r="NN19" s="131"/>
      <c r="NO19" s="126"/>
      <c r="NP19" s="127"/>
      <c r="NQ19" s="127"/>
      <c r="NR19" s="130"/>
      <c r="NS19" s="131"/>
      <c r="NT19" s="126"/>
      <c r="NU19" s="127"/>
      <c r="NV19" s="127"/>
      <c r="NW19" s="130"/>
      <c r="NX19" s="131"/>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93" t="s">
        <v>57</v>
      </c>
      <c r="H33" s="93"/>
      <c r="I33" s="93"/>
      <c r="J33" s="93"/>
      <c r="K33" s="93"/>
      <c r="L33" s="93"/>
      <c r="M33" s="93"/>
      <c r="N33" s="93"/>
      <c r="O33" s="93"/>
      <c r="P33" s="76">
        <f>データ!AI7</f>
        <v>90.5</v>
      </c>
      <c r="Q33" s="77"/>
      <c r="R33" s="77"/>
      <c r="S33" s="77"/>
      <c r="T33" s="77"/>
      <c r="U33" s="77"/>
      <c r="V33" s="77"/>
      <c r="W33" s="77"/>
      <c r="X33" s="77"/>
      <c r="Y33" s="77"/>
      <c r="Z33" s="77"/>
      <c r="AA33" s="77"/>
      <c r="AB33" s="77"/>
      <c r="AC33" s="77"/>
      <c r="AD33" s="78"/>
      <c r="AE33" s="76">
        <f>データ!AJ7</f>
        <v>99.7</v>
      </c>
      <c r="AF33" s="77"/>
      <c r="AG33" s="77"/>
      <c r="AH33" s="77"/>
      <c r="AI33" s="77"/>
      <c r="AJ33" s="77"/>
      <c r="AK33" s="77"/>
      <c r="AL33" s="77"/>
      <c r="AM33" s="77"/>
      <c r="AN33" s="77"/>
      <c r="AO33" s="77"/>
      <c r="AP33" s="77"/>
      <c r="AQ33" s="77"/>
      <c r="AR33" s="77"/>
      <c r="AS33" s="78"/>
      <c r="AT33" s="76">
        <f>データ!AK7</f>
        <v>99.7</v>
      </c>
      <c r="AU33" s="77"/>
      <c r="AV33" s="77"/>
      <c r="AW33" s="77"/>
      <c r="AX33" s="77"/>
      <c r="AY33" s="77"/>
      <c r="AZ33" s="77"/>
      <c r="BA33" s="77"/>
      <c r="BB33" s="77"/>
      <c r="BC33" s="77"/>
      <c r="BD33" s="77"/>
      <c r="BE33" s="77"/>
      <c r="BF33" s="77"/>
      <c r="BG33" s="77"/>
      <c r="BH33" s="78"/>
      <c r="BI33" s="76">
        <f>データ!AL7</f>
        <v>105.8</v>
      </c>
      <c r="BJ33" s="77"/>
      <c r="BK33" s="77"/>
      <c r="BL33" s="77"/>
      <c r="BM33" s="77"/>
      <c r="BN33" s="77"/>
      <c r="BO33" s="77"/>
      <c r="BP33" s="77"/>
      <c r="BQ33" s="77"/>
      <c r="BR33" s="77"/>
      <c r="BS33" s="77"/>
      <c r="BT33" s="77"/>
      <c r="BU33" s="77"/>
      <c r="BV33" s="77"/>
      <c r="BW33" s="78"/>
      <c r="BX33" s="76">
        <f>データ!AM7</f>
        <v>114.9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86.5</v>
      </c>
      <c r="DE33" s="77"/>
      <c r="DF33" s="77"/>
      <c r="DG33" s="77"/>
      <c r="DH33" s="77"/>
      <c r="DI33" s="77"/>
      <c r="DJ33" s="77"/>
      <c r="DK33" s="77"/>
      <c r="DL33" s="77"/>
      <c r="DM33" s="77"/>
      <c r="DN33" s="77"/>
      <c r="DO33" s="77"/>
      <c r="DP33" s="77"/>
      <c r="DQ33" s="77"/>
      <c r="DR33" s="78"/>
      <c r="DS33" s="76">
        <f>データ!AU7</f>
        <v>88.2</v>
      </c>
      <c r="DT33" s="77"/>
      <c r="DU33" s="77"/>
      <c r="DV33" s="77"/>
      <c r="DW33" s="77"/>
      <c r="DX33" s="77"/>
      <c r="DY33" s="77"/>
      <c r="DZ33" s="77"/>
      <c r="EA33" s="77"/>
      <c r="EB33" s="77"/>
      <c r="EC33" s="77"/>
      <c r="ED33" s="77"/>
      <c r="EE33" s="77"/>
      <c r="EF33" s="77"/>
      <c r="EG33" s="78"/>
      <c r="EH33" s="76">
        <f>データ!AV7</f>
        <v>89.8</v>
      </c>
      <c r="EI33" s="77"/>
      <c r="EJ33" s="77"/>
      <c r="EK33" s="77"/>
      <c r="EL33" s="77"/>
      <c r="EM33" s="77"/>
      <c r="EN33" s="77"/>
      <c r="EO33" s="77"/>
      <c r="EP33" s="77"/>
      <c r="EQ33" s="77"/>
      <c r="ER33" s="77"/>
      <c r="ES33" s="77"/>
      <c r="ET33" s="77"/>
      <c r="EU33" s="77"/>
      <c r="EV33" s="78"/>
      <c r="EW33" s="76">
        <f>データ!AW7</f>
        <v>83.2</v>
      </c>
      <c r="EX33" s="77"/>
      <c r="EY33" s="77"/>
      <c r="EZ33" s="77"/>
      <c r="FA33" s="77"/>
      <c r="FB33" s="77"/>
      <c r="FC33" s="77"/>
      <c r="FD33" s="77"/>
      <c r="FE33" s="77"/>
      <c r="FF33" s="77"/>
      <c r="FG33" s="77"/>
      <c r="FH33" s="77"/>
      <c r="FI33" s="77"/>
      <c r="FJ33" s="77"/>
      <c r="FK33" s="78"/>
      <c r="FL33" s="76">
        <f>データ!AX7</f>
        <v>89.8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106.4</v>
      </c>
      <c r="GS33" s="77"/>
      <c r="GT33" s="77"/>
      <c r="GU33" s="77"/>
      <c r="GV33" s="77"/>
      <c r="GW33" s="77"/>
      <c r="GX33" s="77"/>
      <c r="GY33" s="77"/>
      <c r="GZ33" s="77"/>
      <c r="HA33" s="77"/>
      <c r="HB33" s="77"/>
      <c r="HC33" s="77"/>
      <c r="HD33" s="77"/>
      <c r="HE33" s="77"/>
      <c r="HF33" s="78"/>
      <c r="HG33" s="76">
        <f>データ!BF7</f>
        <v>0.2</v>
      </c>
      <c r="HH33" s="77"/>
      <c r="HI33" s="77"/>
      <c r="HJ33" s="77"/>
      <c r="HK33" s="77"/>
      <c r="HL33" s="77"/>
      <c r="HM33" s="77"/>
      <c r="HN33" s="77"/>
      <c r="HO33" s="77"/>
      <c r="HP33" s="77"/>
      <c r="HQ33" s="77"/>
      <c r="HR33" s="77"/>
      <c r="HS33" s="77"/>
      <c r="HT33" s="77"/>
      <c r="HU33" s="78"/>
      <c r="HV33" s="76">
        <f>データ!BG7</f>
        <v>0.5</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71</v>
      </c>
      <c r="KG33" s="77"/>
      <c r="KH33" s="77"/>
      <c r="KI33" s="77"/>
      <c r="KJ33" s="77"/>
      <c r="KK33" s="77"/>
      <c r="KL33" s="77"/>
      <c r="KM33" s="77"/>
      <c r="KN33" s="77"/>
      <c r="KO33" s="77"/>
      <c r="KP33" s="77"/>
      <c r="KQ33" s="77"/>
      <c r="KR33" s="77"/>
      <c r="KS33" s="77"/>
      <c r="KT33" s="78"/>
      <c r="KU33" s="76">
        <f>データ!BQ7</f>
        <v>76.099999999999994</v>
      </c>
      <c r="KV33" s="77"/>
      <c r="KW33" s="77"/>
      <c r="KX33" s="77"/>
      <c r="KY33" s="77"/>
      <c r="KZ33" s="77"/>
      <c r="LA33" s="77"/>
      <c r="LB33" s="77"/>
      <c r="LC33" s="77"/>
      <c r="LD33" s="77"/>
      <c r="LE33" s="77"/>
      <c r="LF33" s="77"/>
      <c r="LG33" s="77"/>
      <c r="LH33" s="77"/>
      <c r="LI33" s="78"/>
      <c r="LJ33" s="76">
        <f>データ!BR7</f>
        <v>76.900000000000006</v>
      </c>
      <c r="LK33" s="77"/>
      <c r="LL33" s="77"/>
      <c r="LM33" s="77"/>
      <c r="LN33" s="77"/>
      <c r="LO33" s="77"/>
      <c r="LP33" s="77"/>
      <c r="LQ33" s="77"/>
      <c r="LR33" s="77"/>
      <c r="LS33" s="77"/>
      <c r="LT33" s="77"/>
      <c r="LU33" s="77"/>
      <c r="LV33" s="77"/>
      <c r="LW33" s="77"/>
      <c r="LX33" s="78"/>
      <c r="LY33" s="76">
        <f>データ!BS7</f>
        <v>69.400000000000006</v>
      </c>
      <c r="LZ33" s="77"/>
      <c r="MA33" s="77"/>
      <c r="MB33" s="77"/>
      <c r="MC33" s="77"/>
      <c r="MD33" s="77"/>
      <c r="ME33" s="77"/>
      <c r="MF33" s="77"/>
      <c r="MG33" s="77"/>
      <c r="MH33" s="77"/>
      <c r="MI33" s="77"/>
      <c r="MJ33" s="77"/>
      <c r="MK33" s="77"/>
      <c r="ML33" s="77"/>
      <c r="MM33" s="78"/>
      <c r="MN33" s="76">
        <f>データ!BT7</f>
        <v>72.7</v>
      </c>
      <c r="MO33" s="77"/>
      <c r="MP33" s="77"/>
      <c r="MQ33" s="77"/>
      <c r="MR33" s="77"/>
      <c r="MS33" s="77"/>
      <c r="MT33" s="77"/>
      <c r="MU33" s="77"/>
      <c r="MV33" s="77"/>
      <c r="MW33" s="77"/>
      <c r="MX33" s="77"/>
      <c r="MY33" s="77"/>
      <c r="MZ33" s="77"/>
      <c r="NA33" s="77"/>
      <c r="NB33" s="78"/>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197</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5"/>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5"/>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5"/>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5"/>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5"/>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5"/>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5"/>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5"/>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5"/>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5"/>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5"/>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6"/>
      <c r="NK51" s="107"/>
      <c r="NL51" s="107"/>
      <c r="NM51" s="107"/>
      <c r="NN51" s="107"/>
      <c r="NO51" s="107"/>
      <c r="NP51" s="107"/>
      <c r="NQ51" s="107"/>
      <c r="NR51" s="107"/>
      <c r="NS51" s="107"/>
      <c r="NT51" s="107"/>
      <c r="NU51" s="107"/>
      <c r="NV51" s="107"/>
      <c r="NW51" s="107"/>
      <c r="NX51" s="108"/>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9" t="s">
        <v>196</v>
      </c>
      <c r="NK54" s="110"/>
      <c r="NL54" s="110"/>
      <c r="NM54" s="110"/>
      <c r="NN54" s="110"/>
      <c r="NO54" s="110"/>
      <c r="NP54" s="110"/>
      <c r="NQ54" s="110"/>
      <c r="NR54" s="110"/>
      <c r="NS54" s="110"/>
      <c r="NT54" s="110"/>
      <c r="NU54" s="110"/>
      <c r="NV54" s="110"/>
      <c r="NW54" s="110"/>
      <c r="NX54" s="111"/>
      <c r="OC54" s="18" t="s">
        <v>83</v>
      </c>
    </row>
    <row r="55" spans="1:393" ht="13.5" customHeight="1">
      <c r="A55" s="2"/>
      <c r="B55" s="15"/>
      <c r="C55" s="5"/>
      <c r="D55" s="5"/>
      <c r="E55" s="5"/>
      <c r="F55" s="5"/>
      <c r="G55" s="93" t="s">
        <v>57</v>
      </c>
      <c r="H55" s="93"/>
      <c r="I55" s="93"/>
      <c r="J55" s="93"/>
      <c r="K55" s="93"/>
      <c r="L55" s="93"/>
      <c r="M55" s="93"/>
      <c r="N55" s="93"/>
      <c r="O55" s="93"/>
      <c r="P55" s="94">
        <f>データ!CA7</f>
        <v>53874</v>
      </c>
      <c r="Q55" s="95"/>
      <c r="R55" s="95"/>
      <c r="S55" s="95"/>
      <c r="T55" s="95"/>
      <c r="U55" s="95"/>
      <c r="V55" s="95"/>
      <c r="W55" s="95"/>
      <c r="X55" s="95"/>
      <c r="Y55" s="95"/>
      <c r="Z55" s="95"/>
      <c r="AA55" s="95"/>
      <c r="AB55" s="95"/>
      <c r="AC55" s="95"/>
      <c r="AD55" s="96"/>
      <c r="AE55" s="94">
        <f>データ!CB7</f>
        <v>56504</v>
      </c>
      <c r="AF55" s="95"/>
      <c r="AG55" s="95"/>
      <c r="AH55" s="95"/>
      <c r="AI55" s="95"/>
      <c r="AJ55" s="95"/>
      <c r="AK55" s="95"/>
      <c r="AL55" s="95"/>
      <c r="AM55" s="95"/>
      <c r="AN55" s="95"/>
      <c r="AO55" s="95"/>
      <c r="AP55" s="95"/>
      <c r="AQ55" s="95"/>
      <c r="AR55" s="95"/>
      <c r="AS55" s="96"/>
      <c r="AT55" s="94">
        <f>データ!CC7</f>
        <v>57835</v>
      </c>
      <c r="AU55" s="95"/>
      <c r="AV55" s="95"/>
      <c r="AW55" s="95"/>
      <c r="AX55" s="95"/>
      <c r="AY55" s="95"/>
      <c r="AZ55" s="95"/>
      <c r="BA55" s="95"/>
      <c r="BB55" s="95"/>
      <c r="BC55" s="95"/>
      <c r="BD55" s="95"/>
      <c r="BE55" s="95"/>
      <c r="BF55" s="95"/>
      <c r="BG55" s="95"/>
      <c r="BH55" s="96"/>
      <c r="BI55" s="94">
        <f>データ!CD7</f>
        <v>61958</v>
      </c>
      <c r="BJ55" s="95"/>
      <c r="BK55" s="95"/>
      <c r="BL55" s="95"/>
      <c r="BM55" s="95"/>
      <c r="BN55" s="95"/>
      <c r="BO55" s="95"/>
      <c r="BP55" s="95"/>
      <c r="BQ55" s="95"/>
      <c r="BR55" s="95"/>
      <c r="BS55" s="95"/>
      <c r="BT55" s="95"/>
      <c r="BU55" s="95"/>
      <c r="BV55" s="95"/>
      <c r="BW55" s="96"/>
      <c r="BX55" s="94">
        <f>データ!CE7</f>
        <v>64203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11185</v>
      </c>
      <c r="DE55" s="95"/>
      <c r="DF55" s="95"/>
      <c r="DG55" s="95"/>
      <c r="DH55" s="95"/>
      <c r="DI55" s="95"/>
      <c r="DJ55" s="95"/>
      <c r="DK55" s="95"/>
      <c r="DL55" s="95"/>
      <c r="DM55" s="95"/>
      <c r="DN55" s="95"/>
      <c r="DO55" s="95"/>
      <c r="DP55" s="95"/>
      <c r="DQ55" s="95"/>
      <c r="DR55" s="96"/>
      <c r="DS55" s="94">
        <f>データ!CM7</f>
        <v>11389</v>
      </c>
      <c r="DT55" s="95"/>
      <c r="DU55" s="95"/>
      <c r="DV55" s="95"/>
      <c r="DW55" s="95"/>
      <c r="DX55" s="95"/>
      <c r="DY55" s="95"/>
      <c r="DZ55" s="95"/>
      <c r="EA55" s="95"/>
      <c r="EB55" s="95"/>
      <c r="EC55" s="95"/>
      <c r="ED55" s="95"/>
      <c r="EE55" s="95"/>
      <c r="EF55" s="95"/>
      <c r="EG55" s="96"/>
      <c r="EH55" s="94">
        <f>データ!CN7</f>
        <v>12279</v>
      </c>
      <c r="EI55" s="95"/>
      <c r="EJ55" s="95"/>
      <c r="EK55" s="95"/>
      <c r="EL55" s="95"/>
      <c r="EM55" s="95"/>
      <c r="EN55" s="95"/>
      <c r="EO55" s="95"/>
      <c r="EP55" s="95"/>
      <c r="EQ55" s="95"/>
      <c r="ER55" s="95"/>
      <c r="ES55" s="95"/>
      <c r="ET55" s="95"/>
      <c r="EU55" s="95"/>
      <c r="EV55" s="96"/>
      <c r="EW55" s="94">
        <f>データ!CO7</f>
        <v>13573</v>
      </c>
      <c r="EX55" s="95"/>
      <c r="EY55" s="95"/>
      <c r="EZ55" s="95"/>
      <c r="FA55" s="95"/>
      <c r="FB55" s="95"/>
      <c r="FC55" s="95"/>
      <c r="FD55" s="95"/>
      <c r="FE55" s="95"/>
      <c r="FF55" s="95"/>
      <c r="FG55" s="95"/>
      <c r="FH55" s="95"/>
      <c r="FI55" s="95"/>
      <c r="FJ55" s="95"/>
      <c r="FK55" s="96"/>
      <c r="FL55" s="94">
        <f>データ!CP7</f>
        <v>14835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58.6</v>
      </c>
      <c r="GS55" s="77"/>
      <c r="GT55" s="77"/>
      <c r="GU55" s="77"/>
      <c r="GV55" s="77"/>
      <c r="GW55" s="77"/>
      <c r="GX55" s="77"/>
      <c r="GY55" s="77"/>
      <c r="GZ55" s="77"/>
      <c r="HA55" s="77"/>
      <c r="HB55" s="77"/>
      <c r="HC55" s="77"/>
      <c r="HD55" s="77"/>
      <c r="HE55" s="77"/>
      <c r="HF55" s="78"/>
      <c r="HG55" s="76">
        <f>データ!CX7</f>
        <v>57.3</v>
      </c>
      <c r="HH55" s="77"/>
      <c r="HI55" s="77"/>
      <c r="HJ55" s="77"/>
      <c r="HK55" s="77"/>
      <c r="HL55" s="77"/>
      <c r="HM55" s="77"/>
      <c r="HN55" s="77"/>
      <c r="HO55" s="77"/>
      <c r="HP55" s="77"/>
      <c r="HQ55" s="77"/>
      <c r="HR55" s="77"/>
      <c r="HS55" s="77"/>
      <c r="HT55" s="77"/>
      <c r="HU55" s="78"/>
      <c r="HV55" s="76">
        <f>データ!CY7</f>
        <v>55.9</v>
      </c>
      <c r="HW55" s="77"/>
      <c r="HX55" s="77"/>
      <c r="HY55" s="77"/>
      <c r="HZ55" s="77"/>
      <c r="IA55" s="77"/>
      <c r="IB55" s="77"/>
      <c r="IC55" s="77"/>
      <c r="ID55" s="77"/>
      <c r="IE55" s="77"/>
      <c r="IF55" s="77"/>
      <c r="IG55" s="77"/>
      <c r="IH55" s="77"/>
      <c r="II55" s="77"/>
      <c r="IJ55" s="78"/>
      <c r="IK55" s="76">
        <f>データ!CZ7</f>
        <v>62.3</v>
      </c>
      <c r="IL55" s="77"/>
      <c r="IM55" s="77"/>
      <c r="IN55" s="77"/>
      <c r="IO55" s="77"/>
      <c r="IP55" s="77"/>
      <c r="IQ55" s="77"/>
      <c r="IR55" s="77"/>
      <c r="IS55" s="77"/>
      <c r="IT55" s="77"/>
      <c r="IU55" s="77"/>
      <c r="IV55" s="77"/>
      <c r="IW55" s="77"/>
      <c r="IX55" s="77"/>
      <c r="IY55" s="78"/>
      <c r="IZ55" s="76">
        <f>データ!DA7</f>
        <v>57.4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18.2</v>
      </c>
      <c r="KG55" s="77"/>
      <c r="KH55" s="77"/>
      <c r="KI55" s="77"/>
      <c r="KJ55" s="77"/>
      <c r="KK55" s="77"/>
      <c r="KL55" s="77"/>
      <c r="KM55" s="77"/>
      <c r="KN55" s="77"/>
      <c r="KO55" s="77"/>
      <c r="KP55" s="77"/>
      <c r="KQ55" s="77"/>
      <c r="KR55" s="77"/>
      <c r="KS55" s="77"/>
      <c r="KT55" s="78"/>
      <c r="KU55" s="76">
        <f>データ!DI7</f>
        <v>18.5</v>
      </c>
      <c r="KV55" s="77"/>
      <c r="KW55" s="77"/>
      <c r="KX55" s="77"/>
      <c r="KY55" s="77"/>
      <c r="KZ55" s="77"/>
      <c r="LA55" s="77"/>
      <c r="LB55" s="77"/>
      <c r="LC55" s="77"/>
      <c r="LD55" s="77"/>
      <c r="LE55" s="77"/>
      <c r="LF55" s="77"/>
      <c r="LG55" s="77"/>
      <c r="LH55" s="77"/>
      <c r="LI55" s="78"/>
      <c r="LJ55" s="76">
        <f>データ!DJ7</f>
        <v>19.3</v>
      </c>
      <c r="LK55" s="77"/>
      <c r="LL55" s="77"/>
      <c r="LM55" s="77"/>
      <c r="LN55" s="77"/>
      <c r="LO55" s="77"/>
      <c r="LP55" s="77"/>
      <c r="LQ55" s="77"/>
      <c r="LR55" s="77"/>
      <c r="LS55" s="77"/>
      <c r="LT55" s="77"/>
      <c r="LU55" s="77"/>
      <c r="LV55" s="77"/>
      <c r="LW55" s="77"/>
      <c r="LX55" s="78"/>
      <c r="LY55" s="76">
        <f>データ!DK7</f>
        <v>21.7</v>
      </c>
      <c r="LZ55" s="77"/>
      <c r="MA55" s="77"/>
      <c r="MB55" s="77"/>
      <c r="MC55" s="77"/>
      <c r="MD55" s="77"/>
      <c r="ME55" s="77"/>
      <c r="MF55" s="77"/>
      <c r="MG55" s="77"/>
      <c r="MH55" s="77"/>
      <c r="MI55" s="77"/>
      <c r="MJ55" s="77"/>
      <c r="MK55" s="77"/>
      <c r="ML55" s="77"/>
      <c r="MM55" s="78"/>
      <c r="MN55" s="76">
        <f>データ!DL7</f>
        <v>21.1</v>
      </c>
      <c r="MO55" s="77"/>
      <c r="MP55" s="77"/>
      <c r="MQ55" s="77"/>
      <c r="MR55" s="77"/>
      <c r="MS55" s="77"/>
      <c r="MT55" s="77"/>
      <c r="MU55" s="77"/>
      <c r="MV55" s="77"/>
      <c r="MW55" s="77"/>
      <c r="MX55" s="77"/>
      <c r="MY55" s="77"/>
      <c r="MZ55" s="77"/>
      <c r="NA55" s="77"/>
      <c r="NB55" s="78"/>
      <c r="NC55" s="5"/>
      <c r="ND55" s="5"/>
      <c r="NE55" s="5"/>
      <c r="NF55" s="5"/>
      <c r="NG55" s="5"/>
      <c r="NH55" s="17"/>
      <c r="NI55" s="2"/>
      <c r="NJ55" s="109"/>
      <c r="NK55" s="110"/>
      <c r="NL55" s="110"/>
      <c r="NM55" s="110"/>
      <c r="NN55" s="110"/>
      <c r="NO55" s="110"/>
      <c r="NP55" s="110"/>
      <c r="NQ55" s="110"/>
      <c r="NR55" s="110"/>
      <c r="NS55" s="110"/>
      <c r="NT55" s="110"/>
      <c r="NU55" s="110"/>
      <c r="NV55" s="110"/>
      <c r="NW55" s="110"/>
      <c r="NX55" s="111"/>
    </row>
    <row r="56" spans="1:393" ht="13.5" customHeight="1">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9"/>
      <c r="NK56" s="110"/>
      <c r="NL56" s="110"/>
      <c r="NM56" s="110"/>
      <c r="NN56" s="110"/>
      <c r="NO56" s="110"/>
      <c r="NP56" s="110"/>
      <c r="NQ56" s="110"/>
      <c r="NR56" s="110"/>
      <c r="NS56" s="110"/>
      <c r="NT56" s="110"/>
      <c r="NU56" s="110"/>
      <c r="NV56" s="110"/>
      <c r="NW56" s="110"/>
      <c r="NX56" s="111"/>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9"/>
      <c r="NK57" s="110"/>
      <c r="NL57" s="110"/>
      <c r="NM57" s="110"/>
      <c r="NN57" s="110"/>
      <c r="NO57" s="110"/>
      <c r="NP57" s="110"/>
      <c r="NQ57" s="110"/>
      <c r="NR57" s="110"/>
      <c r="NS57" s="110"/>
      <c r="NT57" s="110"/>
      <c r="NU57" s="110"/>
      <c r="NV57" s="110"/>
      <c r="NW57" s="110"/>
      <c r="NX57" s="111"/>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9"/>
      <c r="NK58" s="110"/>
      <c r="NL58" s="110"/>
      <c r="NM58" s="110"/>
      <c r="NN58" s="110"/>
      <c r="NO58" s="110"/>
      <c r="NP58" s="110"/>
      <c r="NQ58" s="110"/>
      <c r="NR58" s="110"/>
      <c r="NS58" s="110"/>
      <c r="NT58" s="110"/>
      <c r="NU58" s="110"/>
      <c r="NV58" s="110"/>
      <c r="NW58" s="110"/>
      <c r="NX58" s="111"/>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9"/>
      <c r="NK59" s="110"/>
      <c r="NL59" s="110"/>
      <c r="NM59" s="110"/>
      <c r="NN59" s="110"/>
      <c r="NO59" s="110"/>
      <c r="NP59" s="110"/>
      <c r="NQ59" s="110"/>
      <c r="NR59" s="110"/>
      <c r="NS59" s="110"/>
      <c r="NT59" s="110"/>
      <c r="NU59" s="110"/>
      <c r="NV59" s="110"/>
      <c r="NW59" s="110"/>
      <c r="NX59" s="111"/>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9"/>
      <c r="NK60" s="110"/>
      <c r="NL60" s="110"/>
      <c r="NM60" s="110"/>
      <c r="NN60" s="110"/>
      <c r="NO60" s="110"/>
      <c r="NP60" s="110"/>
      <c r="NQ60" s="110"/>
      <c r="NR60" s="110"/>
      <c r="NS60" s="110"/>
      <c r="NT60" s="110"/>
      <c r="NU60" s="110"/>
      <c r="NV60" s="110"/>
      <c r="NW60" s="110"/>
      <c r="NX60" s="111"/>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9"/>
      <c r="NK61" s="110"/>
      <c r="NL61" s="110"/>
      <c r="NM61" s="110"/>
      <c r="NN61" s="110"/>
      <c r="NO61" s="110"/>
      <c r="NP61" s="110"/>
      <c r="NQ61" s="110"/>
      <c r="NR61" s="110"/>
      <c r="NS61" s="110"/>
      <c r="NT61" s="110"/>
      <c r="NU61" s="110"/>
      <c r="NV61" s="110"/>
      <c r="NW61" s="110"/>
      <c r="NX61" s="111"/>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9"/>
      <c r="NK62" s="110"/>
      <c r="NL62" s="110"/>
      <c r="NM62" s="110"/>
      <c r="NN62" s="110"/>
      <c r="NO62" s="110"/>
      <c r="NP62" s="110"/>
      <c r="NQ62" s="110"/>
      <c r="NR62" s="110"/>
      <c r="NS62" s="110"/>
      <c r="NT62" s="110"/>
      <c r="NU62" s="110"/>
      <c r="NV62" s="110"/>
      <c r="NW62" s="110"/>
      <c r="NX62" s="111"/>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9"/>
      <c r="NK63" s="110"/>
      <c r="NL63" s="110"/>
      <c r="NM63" s="110"/>
      <c r="NN63" s="110"/>
      <c r="NO63" s="110"/>
      <c r="NP63" s="110"/>
      <c r="NQ63" s="110"/>
      <c r="NR63" s="110"/>
      <c r="NS63" s="110"/>
      <c r="NT63" s="110"/>
      <c r="NU63" s="110"/>
      <c r="NV63" s="110"/>
      <c r="NW63" s="110"/>
      <c r="NX63" s="111"/>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9"/>
      <c r="NK64" s="110"/>
      <c r="NL64" s="110"/>
      <c r="NM64" s="110"/>
      <c r="NN64" s="110"/>
      <c r="NO64" s="110"/>
      <c r="NP64" s="110"/>
      <c r="NQ64" s="110"/>
      <c r="NR64" s="110"/>
      <c r="NS64" s="110"/>
      <c r="NT64" s="110"/>
      <c r="NU64" s="110"/>
      <c r="NV64" s="110"/>
      <c r="NW64" s="110"/>
      <c r="NX64" s="111"/>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9"/>
      <c r="NK65" s="110"/>
      <c r="NL65" s="110"/>
      <c r="NM65" s="110"/>
      <c r="NN65" s="110"/>
      <c r="NO65" s="110"/>
      <c r="NP65" s="110"/>
      <c r="NQ65" s="110"/>
      <c r="NR65" s="110"/>
      <c r="NS65" s="110"/>
      <c r="NT65" s="110"/>
      <c r="NU65" s="110"/>
      <c r="NV65" s="110"/>
      <c r="NW65" s="110"/>
      <c r="NX65" s="111"/>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9"/>
      <c r="NK66" s="110"/>
      <c r="NL66" s="110"/>
      <c r="NM66" s="110"/>
      <c r="NN66" s="110"/>
      <c r="NO66" s="110"/>
      <c r="NP66" s="110"/>
      <c r="NQ66" s="110"/>
      <c r="NR66" s="110"/>
      <c r="NS66" s="110"/>
      <c r="NT66" s="110"/>
      <c r="NU66" s="110"/>
      <c r="NV66" s="110"/>
      <c r="NW66" s="110"/>
      <c r="NX66" s="111"/>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2"/>
      <c r="NK67" s="113"/>
      <c r="NL67" s="113"/>
      <c r="NM67" s="113"/>
      <c r="NN67" s="113"/>
      <c r="NO67" s="113"/>
      <c r="NP67" s="113"/>
      <c r="NQ67" s="113"/>
      <c r="NR67" s="113"/>
      <c r="NS67" s="113"/>
      <c r="NT67" s="113"/>
      <c r="NU67" s="113"/>
      <c r="NV67" s="113"/>
      <c r="NW67" s="113"/>
      <c r="NX67" s="114"/>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65"/>
      <c r="H78" s="65"/>
      <c r="I78" s="5"/>
      <c r="J78" s="19"/>
      <c r="K78" s="19"/>
      <c r="L78" s="19"/>
      <c r="M78" s="19"/>
      <c r="N78" s="19"/>
      <c r="O78" s="19"/>
      <c r="P78" s="19"/>
      <c r="Q78" s="19"/>
      <c r="R78" s="26"/>
      <c r="S78" s="26"/>
      <c r="T78" s="26"/>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7"/>
      <c r="DM78" s="27"/>
      <c r="DN78" s="27"/>
      <c r="DO78" s="27"/>
      <c r="DP78" s="27"/>
      <c r="DQ78" s="27"/>
      <c r="DR78" s="27"/>
      <c r="DS78" s="27"/>
      <c r="DT78" s="27"/>
      <c r="DU78" s="27"/>
      <c r="DV78" s="27"/>
      <c r="DW78" s="27"/>
      <c r="DX78" s="27"/>
      <c r="DY78" s="27"/>
      <c r="DZ78" s="27"/>
      <c r="ED78" s="19"/>
      <c r="EE78" s="19"/>
      <c r="EF78" s="19"/>
      <c r="EG78" s="19"/>
      <c r="EH78" s="19"/>
      <c r="EI78" s="19"/>
      <c r="EJ78" s="19"/>
      <c r="EK78" s="19"/>
      <c r="EL78" s="26"/>
      <c r="EM78" s="26"/>
      <c r="EN78" s="26"/>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7"/>
      <c r="IG78" s="27"/>
      <c r="IH78" s="27"/>
      <c r="II78" s="27"/>
      <c r="IJ78" s="27"/>
      <c r="IK78" s="27"/>
      <c r="IL78" s="27"/>
      <c r="IM78" s="27"/>
      <c r="IN78" s="27"/>
      <c r="IO78" s="27"/>
      <c r="IP78" s="27"/>
      <c r="IQ78" s="27"/>
      <c r="IY78" s="19"/>
      <c r="IZ78" s="19"/>
      <c r="JA78" s="19"/>
      <c r="JB78" s="19"/>
      <c r="JC78" s="19"/>
      <c r="JD78" s="19"/>
      <c r="JE78" s="19"/>
      <c r="JF78" s="19"/>
      <c r="JG78" s="26"/>
      <c r="JH78" s="26"/>
      <c r="JI78" s="26"/>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8"/>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65"/>
      <c r="H79" s="65"/>
      <c r="I79" s="29"/>
      <c r="J79" s="72" t="s">
        <v>57</v>
      </c>
      <c r="K79" s="73"/>
      <c r="L79" s="73"/>
      <c r="M79" s="73"/>
      <c r="N79" s="73"/>
      <c r="O79" s="73"/>
      <c r="P79" s="73"/>
      <c r="Q79" s="73"/>
      <c r="R79" s="73"/>
      <c r="S79" s="73"/>
      <c r="T79" s="74"/>
      <c r="U79" s="71">
        <f>データ!DS7</f>
        <v>31.9</v>
      </c>
      <c r="V79" s="71"/>
      <c r="W79" s="71"/>
      <c r="X79" s="71"/>
      <c r="Y79" s="71"/>
      <c r="Z79" s="71"/>
      <c r="AA79" s="71"/>
      <c r="AB79" s="71"/>
      <c r="AC79" s="71"/>
      <c r="AD79" s="71"/>
      <c r="AE79" s="71"/>
      <c r="AF79" s="71"/>
      <c r="AG79" s="71"/>
      <c r="AH79" s="71"/>
      <c r="AI79" s="71"/>
      <c r="AJ79" s="71"/>
      <c r="AK79" s="71"/>
      <c r="AL79" s="71"/>
      <c r="AM79" s="71"/>
      <c r="AN79" s="71">
        <f>データ!DT7</f>
        <v>38.6</v>
      </c>
      <c r="AO79" s="71"/>
      <c r="AP79" s="71"/>
      <c r="AQ79" s="71"/>
      <c r="AR79" s="71"/>
      <c r="AS79" s="71"/>
      <c r="AT79" s="71"/>
      <c r="AU79" s="71"/>
      <c r="AV79" s="71"/>
      <c r="AW79" s="71"/>
      <c r="AX79" s="71"/>
      <c r="AY79" s="71"/>
      <c r="AZ79" s="71"/>
      <c r="BA79" s="71"/>
      <c r="BB79" s="71"/>
      <c r="BC79" s="71"/>
      <c r="BD79" s="71"/>
      <c r="BE79" s="71"/>
      <c r="BF79" s="71"/>
      <c r="BG79" s="71">
        <f>データ!DU7</f>
        <v>41.4</v>
      </c>
      <c r="BH79" s="71"/>
      <c r="BI79" s="71"/>
      <c r="BJ79" s="71"/>
      <c r="BK79" s="71"/>
      <c r="BL79" s="71"/>
      <c r="BM79" s="71"/>
      <c r="BN79" s="71"/>
      <c r="BO79" s="71"/>
      <c r="BP79" s="71"/>
      <c r="BQ79" s="71"/>
      <c r="BR79" s="71"/>
      <c r="BS79" s="71"/>
      <c r="BT79" s="71"/>
      <c r="BU79" s="71"/>
      <c r="BV79" s="71"/>
      <c r="BW79" s="71"/>
      <c r="BX79" s="71"/>
      <c r="BY79" s="71"/>
      <c r="BZ79" s="71">
        <f>データ!DV7</f>
        <v>43</v>
      </c>
      <c r="CA79" s="71"/>
      <c r="CB79" s="71"/>
      <c r="CC79" s="71"/>
      <c r="CD79" s="71"/>
      <c r="CE79" s="71"/>
      <c r="CF79" s="71"/>
      <c r="CG79" s="71"/>
      <c r="CH79" s="71"/>
      <c r="CI79" s="71"/>
      <c r="CJ79" s="71"/>
      <c r="CK79" s="71"/>
      <c r="CL79" s="71"/>
      <c r="CM79" s="71"/>
      <c r="CN79" s="71"/>
      <c r="CO79" s="71"/>
      <c r="CP79" s="71"/>
      <c r="CQ79" s="71"/>
      <c r="CR79" s="71"/>
      <c r="CS79" s="71">
        <f>データ!DW7</f>
        <v>46</v>
      </c>
      <c r="CT79" s="71"/>
      <c r="CU79" s="71"/>
      <c r="CV79" s="71"/>
      <c r="CW79" s="71"/>
      <c r="CX79" s="71"/>
      <c r="CY79" s="71"/>
      <c r="CZ79" s="71"/>
      <c r="DA79" s="71"/>
      <c r="DB79" s="71"/>
      <c r="DC79" s="71"/>
      <c r="DD79" s="71"/>
      <c r="DE79" s="71"/>
      <c r="DF79" s="71"/>
      <c r="DG79" s="71"/>
      <c r="DH79" s="71"/>
      <c r="DI79" s="71"/>
      <c r="DJ79" s="71"/>
      <c r="DK79" s="71"/>
      <c r="DL79" s="30"/>
      <c r="DM79" s="30"/>
      <c r="DN79" s="30"/>
      <c r="DO79" s="30"/>
      <c r="DP79" s="30"/>
      <c r="DQ79" s="30"/>
      <c r="DR79" s="30"/>
      <c r="DS79" s="30"/>
      <c r="DT79" s="30"/>
      <c r="DU79" s="30"/>
      <c r="DV79" s="30"/>
      <c r="DW79" s="30"/>
      <c r="DX79" s="30"/>
      <c r="DY79" s="30"/>
      <c r="DZ79" s="30"/>
      <c r="ED79" s="72" t="s">
        <v>57</v>
      </c>
      <c r="EE79" s="73"/>
      <c r="EF79" s="73"/>
      <c r="EG79" s="73"/>
      <c r="EH79" s="73"/>
      <c r="EI79" s="73"/>
      <c r="EJ79" s="73"/>
      <c r="EK79" s="73"/>
      <c r="EL79" s="73"/>
      <c r="EM79" s="73"/>
      <c r="EN79" s="74"/>
      <c r="EO79" s="71">
        <f>データ!ED7</f>
        <v>62.9</v>
      </c>
      <c r="EP79" s="71"/>
      <c r="EQ79" s="71"/>
      <c r="ER79" s="71"/>
      <c r="ES79" s="71"/>
      <c r="ET79" s="71"/>
      <c r="EU79" s="71"/>
      <c r="EV79" s="71"/>
      <c r="EW79" s="71"/>
      <c r="EX79" s="71"/>
      <c r="EY79" s="71"/>
      <c r="EZ79" s="71"/>
      <c r="FA79" s="71"/>
      <c r="FB79" s="71"/>
      <c r="FC79" s="71"/>
      <c r="FD79" s="71"/>
      <c r="FE79" s="71"/>
      <c r="FF79" s="71"/>
      <c r="FG79" s="71"/>
      <c r="FH79" s="71">
        <f>データ!EE7</f>
        <v>72.7</v>
      </c>
      <c r="FI79" s="71"/>
      <c r="FJ79" s="71"/>
      <c r="FK79" s="71"/>
      <c r="FL79" s="71"/>
      <c r="FM79" s="71"/>
      <c r="FN79" s="71"/>
      <c r="FO79" s="71"/>
      <c r="FP79" s="71"/>
      <c r="FQ79" s="71"/>
      <c r="FR79" s="71"/>
      <c r="FS79" s="71"/>
      <c r="FT79" s="71"/>
      <c r="FU79" s="71"/>
      <c r="FV79" s="71"/>
      <c r="FW79" s="71"/>
      <c r="FX79" s="71"/>
      <c r="FY79" s="71"/>
      <c r="FZ79" s="71"/>
      <c r="GA79" s="71">
        <f>データ!EF7</f>
        <v>71.8</v>
      </c>
      <c r="GB79" s="71"/>
      <c r="GC79" s="71"/>
      <c r="GD79" s="71"/>
      <c r="GE79" s="71"/>
      <c r="GF79" s="71"/>
      <c r="GG79" s="71"/>
      <c r="GH79" s="71"/>
      <c r="GI79" s="71"/>
      <c r="GJ79" s="71"/>
      <c r="GK79" s="71"/>
      <c r="GL79" s="71"/>
      <c r="GM79" s="71"/>
      <c r="GN79" s="71"/>
      <c r="GO79" s="71"/>
      <c r="GP79" s="71"/>
      <c r="GQ79" s="71"/>
      <c r="GR79" s="71"/>
      <c r="GS79" s="71"/>
      <c r="GT79" s="71">
        <f>データ!EG7</f>
        <v>68.900000000000006</v>
      </c>
      <c r="GU79" s="71"/>
      <c r="GV79" s="71"/>
      <c r="GW79" s="71"/>
      <c r="GX79" s="71"/>
      <c r="GY79" s="71"/>
      <c r="GZ79" s="71"/>
      <c r="HA79" s="71"/>
      <c r="HB79" s="71"/>
      <c r="HC79" s="71"/>
      <c r="HD79" s="71"/>
      <c r="HE79" s="71"/>
      <c r="HF79" s="71"/>
      <c r="HG79" s="71"/>
      <c r="HH79" s="71"/>
      <c r="HI79" s="71"/>
      <c r="HJ79" s="71"/>
      <c r="HK79" s="71"/>
      <c r="HL79" s="71"/>
      <c r="HM79" s="71">
        <f>データ!EH7</f>
        <v>68.7</v>
      </c>
      <c r="HN79" s="71"/>
      <c r="HO79" s="71"/>
      <c r="HP79" s="71"/>
      <c r="HQ79" s="71"/>
      <c r="HR79" s="71"/>
      <c r="HS79" s="71"/>
      <c r="HT79" s="71"/>
      <c r="HU79" s="71"/>
      <c r="HV79" s="71"/>
      <c r="HW79" s="71"/>
      <c r="HX79" s="71"/>
      <c r="HY79" s="71"/>
      <c r="HZ79" s="71"/>
      <c r="IA79" s="71"/>
      <c r="IB79" s="71"/>
      <c r="IC79" s="71"/>
      <c r="ID79" s="71"/>
      <c r="IE79" s="71"/>
      <c r="IF79" s="31"/>
      <c r="IG79" s="31"/>
      <c r="IH79" s="31"/>
      <c r="II79" s="31"/>
      <c r="IJ79" s="31"/>
      <c r="IK79" s="31"/>
      <c r="IL79" s="31"/>
      <c r="IM79" s="31"/>
      <c r="IN79" s="31"/>
      <c r="IO79" s="31"/>
      <c r="IP79" s="31"/>
      <c r="IQ79" s="31"/>
      <c r="IY79" s="72" t="s">
        <v>57</v>
      </c>
      <c r="IZ79" s="73"/>
      <c r="JA79" s="73"/>
      <c r="JB79" s="73"/>
      <c r="JC79" s="73"/>
      <c r="JD79" s="73"/>
      <c r="JE79" s="73"/>
      <c r="JF79" s="73"/>
      <c r="JG79" s="73"/>
      <c r="JH79" s="73"/>
      <c r="JI79" s="74"/>
      <c r="JJ79" s="69">
        <f>データ!EO7</f>
        <v>48674928</v>
      </c>
      <c r="JK79" s="69"/>
      <c r="JL79" s="69"/>
      <c r="JM79" s="69"/>
      <c r="JN79" s="69"/>
      <c r="JO79" s="69"/>
      <c r="JP79" s="69"/>
      <c r="JQ79" s="69"/>
      <c r="JR79" s="69"/>
      <c r="JS79" s="69"/>
      <c r="JT79" s="69"/>
      <c r="JU79" s="69"/>
      <c r="JV79" s="69"/>
      <c r="JW79" s="69"/>
      <c r="JX79" s="69"/>
      <c r="JY79" s="69"/>
      <c r="JZ79" s="69"/>
      <c r="KA79" s="69"/>
      <c r="KB79" s="69"/>
      <c r="KC79" s="69">
        <f>データ!EP7</f>
        <v>48674615</v>
      </c>
      <c r="KD79" s="69"/>
      <c r="KE79" s="69"/>
      <c r="KF79" s="69"/>
      <c r="KG79" s="69"/>
      <c r="KH79" s="69"/>
      <c r="KI79" s="69"/>
      <c r="KJ79" s="69"/>
      <c r="KK79" s="69"/>
      <c r="KL79" s="69"/>
      <c r="KM79" s="69"/>
      <c r="KN79" s="69"/>
      <c r="KO79" s="69"/>
      <c r="KP79" s="69"/>
      <c r="KQ79" s="69"/>
      <c r="KR79" s="69"/>
      <c r="KS79" s="69"/>
      <c r="KT79" s="69"/>
      <c r="KU79" s="69"/>
      <c r="KV79" s="69">
        <f>データ!EQ7</f>
        <v>49142287</v>
      </c>
      <c r="KW79" s="69"/>
      <c r="KX79" s="69"/>
      <c r="KY79" s="69"/>
      <c r="KZ79" s="69"/>
      <c r="LA79" s="69"/>
      <c r="LB79" s="69"/>
      <c r="LC79" s="69"/>
      <c r="LD79" s="69"/>
      <c r="LE79" s="69"/>
      <c r="LF79" s="69"/>
      <c r="LG79" s="69"/>
      <c r="LH79" s="69"/>
      <c r="LI79" s="69"/>
      <c r="LJ79" s="69"/>
      <c r="LK79" s="69"/>
      <c r="LL79" s="69"/>
      <c r="LM79" s="69"/>
      <c r="LN79" s="69"/>
      <c r="LO79" s="69">
        <f>データ!ER7</f>
        <v>49103794</v>
      </c>
      <c r="LP79" s="69"/>
      <c r="LQ79" s="69"/>
      <c r="LR79" s="69"/>
      <c r="LS79" s="69"/>
      <c r="LT79" s="69"/>
      <c r="LU79" s="69"/>
      <c r="LV79" s="69"/>
      <c r="LW79" s="69"/>
      <c r="LX79" s="69"/>
      <c r="LY79" s="69"/>
      <c r="LZ79" s="69"/>
      <c r="MA79" s="69"/>
      <c r="MB79" s="69"/>
      <c r="MC79" s="69"/>
      <c r="MD79" s="69"/>
      <c r="ME79" s="69"/>
      <c r="MF79" s="69"/>
      <c r="MG79" s="69"/>
      <c r="MH79" s="69">
        <f>データ!ES7</f>
        <v>49628755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8"/>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29"/>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0"/>
      <c r="DM80" s="30"/>
      <c r="DN80" s="30"/>
      <c r="DO80" s="30"/>
      <c r="DP80" s="30"/>
      <c r="DQ80" s="30"/>
      <c r="DR80" s="30"/>
      <c r="DS80" s="30"/>
      <c r="DT80" s="30"/>
      <c r="DU80" s="30"/>
      <c r="DV80" s="30"/>
      <c r="DW80" s="30"/>
      <c r="DX80" s="30"/>
      <c r="DY80" s="30"/>
      <c r="DZ80" s="30"/>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1"/>
      <c r="IG80" s="31"/>
      <c r="IH80" s="31"/>
      <c r="II80" s="31"/>
      <c r="IJ80" s="31"/>
      <c r="IK80" s="31"/>
      <c r="IL80" s="31"/>
      <c r="IM80" s="31"/>
      <c r="IN80" s="31"/>
      <c r="IO80" s="31"/>
      <c r="IP80" s="31"/>
      <c r="IQ80" s="31"/>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8"/>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8"/>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6"/>
      <c r="FF82" s="66"/>
      <c r="FG82" s="66"/>
      <c r="FH82" s="66"/>
      <c r="FI82" s="66"/>
      <c r="FJ82" s="66"/>
      <c r="FK82" s="66"/>
      <c r="FL82" s="66"/>
      <c r="FM82" s="66"/>
      <c r="FN82" s="66"/>
      <c r="FO82" s="66"/>
      <c r="FP82" s="66"/>
      <c r="FQ82" s="66"/>
      <c r="FR82" s="66"/>
      <c r="FS82" s="66"/>
      <c r="FT82" s="66"/>
      <c r="FU82" s="66"/>
      <c r="FV82" s="66"/>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66"/>
      <c r="DZ83" s="66"/>
      <c r="EA83" s="66"/>
      <c r="EB83" s="66"/>
      <c r="EC83" s="66"/>
      <c r="ED83" s="66"/>
      <c r="EE83" s="66"/>
      <c r="EF83" s="66"/>
      <c r="EG83" s="66"/>
      <c r="EH83" s="66"/>
      <c r="EI83" s="66"/>
      <c r="EJ83" s="66"/>
      <c r="EK83" s="66"/>
      <c r="EL83" s="66"/>
      <c r="EM83" s="66"/>
      <c r="EN83" s="66"/>
      <c r="EO83" s="66"/>
      <c r="EP83" s="66"/>
      <c r="EQ83" s="66"/>
      <c r="ER83" s="66"/>
      <c r="ES83" s="66"/>
      <c r="ET83" s="66"/>
      <c r="EU83" s="66"/>
      <c r="EV83" s="66"/>
      <c r="EW83" s="66"/>
      <c r="EX83" s="66"/>
      <c r="EY83" s="66"/>
      <c r="EZ83" s="66"/>
      <c r="FA83" s="66"/>
      <c r="FB83" s="66"/>
      <c r="FC83" s="66"/>
      <c r="FD83" s="66"/>
      <c r="FE83" s="66"/>
      <c r="FF83" s="66"/>
      <c r="FG83" s="66"/>
      <c r="FH83" s="66"/>
      <c r="FI83" s="66"/>
      <c r="FJ83" s="66"/>
      <c r="FK83" s="66"/>
      <c r="FL83" s="66"/>
      <c r="FM83" s="66"/>
      <c r="FN83" s="66"/>
      <c r="FO83" s="66"/>
      <c r="FP83" s="66"/>
      <c r="FQ83" s="66"/>
      <c r="FR83" s="66"/>
      <c r="FS83" s="66"/>
      <c r="FT83" s="66"/>
      <c r="FU83" s="66"/>
      <c r="FV83" s="66"/>
      <c r="FW83" s="66"/>
      <c r="FX83" s="66"/>
      <c r="FY83" s="66"/>
      <c r="FZ83" s="66"/>
      <c r="GA83" s="66"/>
      <c r="GB83" s="66"/>
      <c r="GC83" s="66"/>
      <c r="GD83" s="66"/>
      <c r="GE83" s="66"/>
      <c r="GF83" s="66"/>
      <c r="GG83" s="66"/>
      <c r="GH83" s="66"/>
      <c r="GI83" s="66"/>
      <c r="GJ83" s="66"/>
      <c r="GK83" s="66"/>
      <c r="GL83" s="66"/>
      <c r="GM83" s="66"/>
      <c r="GN83" s="66"/>
      <c r="GO83" s="66"/>
      <c r="GP83" s="66"/>
      <c r="GQ83" s="66"/>
      <c r="GR83" s="66"/>
      <c r="GS83" s="66"/>
      <c r="GT83" s="66"/>
      <c r="GU83" s="66"/>
      <c r="GV83" s="66"/>
      <c r="GW83" s="66"/>
      <c r="GX83" s="66"/>
      <c r="GY83" s="66"/>
      <c r="GZ83" s="66"/>
      <c r="HA83" s="66"/>
      <c r="HB83" s="66"/>
      <c r="HC83" s="66"/>
      <c r="HD83" s="66"/>
      <c r="HE83" s="66"/>
      <c r="HF83" s="66"/>
      <c r="HG83" s="66"/>
      <c r="HH83" s="66"/>
      <c r="HI83" s="66"/>
      <c r="HJ83" s="66"/>
      <c r="HK83" s="66"/>
      <c r="HL83" s="66"/>
      <c r="HM83" s="66"/>
      <c r="HN83" s="66"/>
      <c r="HO83" s="66"/>
      <c r="HP83" s="66"/>
      <c r="HQ83" s="66"/>
      <c r="HR83" s="66"/>
      <c r="HS83" s="66"/>
      <c r="HT83" s="66"/>
      <c r="HU83" s="66"/>
      <c r="HV83" s="66"/>
      <c r="HW83" s="66"/>
      <c r="HX83" s="66"/>
      <c r="HY83" s="66"/>
      <c r="HZ83" s="66"/>
      <c r="IA83" s="66"/>
      <c r="IB83" s="66"/>
      <c r="IC83" s="66"/>
      <c r="ID83" s="66"/>
      <c r="IE83" s="66"/>
      <c r="IF83" s="66"/>
      <c r="IG83" s="66"/>
      <c r="IH83" s="66"/>
      <c r="II83" s="66"/>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8" spans="1:388">
      <c r="C88" s="67"/>
      <c r="D88" s="67"/>
      <c r="E88" s="67"/>
      <c r="F88" s="67"/>
      <c r="G88" s="67"/>
      <c r="H88" s="67"/>
      <c r="I88" s="67"/>
      <c r="J88" s="67"/>
      <c r="K88" s="67"/>
      <c r="L88" s="67"/>
      <c r="M88" s="68"/>
      <c r="N88" s="68"/>
      <c r="O88" s="68"/>
      <c r="P88" s="68"/>
      <c r="Q88" s="68"/>
      <c r="R88" s="68"/>
      <c r="S88" s="68"/>
      <c r="T88" s="68"/>
      <c r="U88" s="68"/>
      <c r="V88" s="68"/>
      <c r="W88" s="68"/>
      <c r="X88" s="68"/>
    </row>
    <row r="89" spans="1:388" hidden="1">
      <c r="B89" s="67" t="s">
        <v>87</v>
      </c>
      <c r="C89" s="67" t="s">
        <v>88</v>
      </c>
      <c r="D89" s="67" t="s">
        <v>89</v>
      </c>
      <c r="E89" s="67" t="s">
        <v>90</v>
      </c>
      <c r="F89" s="67" t="s">
        <v>91</v>
      </c>
      <c r="G89" s="67" t="s">
        <v>92</v>
      </c>
      <c r="H89" s="67" t="s">
        <v>93</v>
      </c>
      <c r="I89" s="67" t="s">
        <v>94</v>
      </c>
      <c r="J89" s="67" t="s">
        <v>87</v>
      </c>
      <c r="K89" s="67" t="s">
        <v>88</v>
      </c>
      <c r="L89" s="67" t="s">
        <v>89</v>
      </c>
      <c r="M89" s="68"/>
      <c r="N89" s="68"/>
      <c r="O89" s="68"/>
      <c r="P89" s="68"/>
      <c r="Q89" s="68"/>
      <c r="R89" s="68"/>
      <c r="S89" s="68"/>
      <c r="T89" s="68"/>
      <c r="U89" s="68"/>
      <c r="V89" s="68"/>
      <c r="W89" s="68"/>
      <c r="X89" s="68"/>
    </row>
    <row r="90" spans="1:388" hidden="1">
      <c r="B90" s="67" t="str">
        <f>データ!AS6</f>
        <v>【106.2】</v>
      </c>
      <c r="C90" s="67" t="str">
        <f>データ!BD6</f>
        <v>【86.6】</v>
      </c>
      <c r="D90" s="67" t="str">
        <f>データ!BO6</f>
        <v>【70.7】</v>
      </c>
      <c r="E90" s="67" t="str">
        <f>データ!BZ6</f>
        <v>【67.1】</v>
      </c>
      <c r="F90" s="67" t="str">
        <f>データ!CK6</f>
        <v>【59,287】</v>
      </c>
      <c r="G90" s="67" t="str">
        <f>データ!CV6</f>
        <v>【17,202】</v>
      </c>
      <c r="H90" s="67" t="str">
        <f>データ!DG6</f>
        <v>【56.4】</v>
      </c>
      <c r="I90" s="67" t="str">
        <f>データ!DR6</f>
        <v>【24.8】</v>
      </c>
      <c r="J90" s="67" t="str">
        <f>データ!EC6</f>
        <v>【56.0】</v>
      </c>
      <c r="K90" s="67" t="str">
        <f>データ!EN6</f>
        <v>【70.7】</v>
      </c>
      <c r="L90" s="67" t="str">
        <f>データ!EY6</f>
        <v>【49,765,843】</v>
      </c>
      <c r="M90" s="68"/>
      <c r="N90" s="68"/>
      <c r="O90" s="68"/>
      <c r="P90" s="68"/>
      <c r="Q90" s="68"/>
      <c r="R90" s="68"/>
      <c r="S90" s="68"/>
      <c r="T90" s="68"/>
      <c r="U90" s="68"/>
      <c r="V90" s="68"/>
      <c r="W90" s="68"/>
      <c r="X90" s="68"/>
    </row>
  </sheetData>
  <sheetProtection algorithmName="SHA-512" hashValue="u7psuzKlVzngOt77u0hKgKij6TXc/h2OKZbBuis8Iqrj55U9XskeF7GBmKRy72j5gvnNdjbWbXUa7fxaRPloZw==" saltValue="RaPi8LKOhpriMIPABPOh+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4"/>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65" t="s">
        <v>107</v>
      </c>
      <c r="AJ4" s="166"/>
      <c r="AK4" s="166"/>
      <c r="AL4" s="166"/>
      <c r="AM4" s="166"/>
      <c r="AN4" s="166"/>
      <c r="AO4" s="166"/>
      <c r="AP4" s="166"/>
      <c r="AQ4" s="166"/>
      <c r="AR4" s="166"/>
      <c r="AS4" s="167"/>
      <c r="AT4" s="168" t="s">
        <v>108</v>
      </c>
      <c r="AU4" s="164"/>
      <c r="AV4" s="164"/>
      <c r="AW4" s="164"/>
      <c r="AX4" s="164"/>
      <c r="AY4" s="164"/>
      <c r="AZ4" s="164"/>
      <c r="BA4" s="164"/>
      <c r="BB4" s="164"/>
      <c r="BC4" s="164"/>
      <c r="BD4" s="164"/>
      <c r="BE4" s="168" t="s">
        <v>109</v>
      </c>
      <c r="BF4" s="164"/>
      <c r="BG4" s="164"/>
      <c r="BH4" s="164"/>
      <c r="BI4" s="164"/>
      <c r="BJ4" s="164"/>
      <c r="BK4" s="164"/>
      <c r="BL4" s="164"/>
      <c r="BM4" s="164"/>
      <c r="BN4" s="164"/>
      <c r="BO4" s="164"/>
      <c r="BP4" s="165" t="s">
        <v>110</v>
      </c>
      <c r="BQ4" s="166"/>
      <c r="BR4" s="166"/>
      <c r="BS4" s="166"/>
      <c r="BT4" s="166"/>
      <c r="BU4" s="166"/>
      <c r="BV4" s="166"/>
      <c r="BW4" s="166"/>
      <c r="BX4" s="166"/>
      <c r="BY4" s="166"/>
      <c r="BZ4" s="167"/>
      <c r="CA4" s="164" t="s">
        <v>111</v>
      </c>
      <c r="CB4" s="164"/>
      <c r="CC4" s="164"/>
      <c r="CD4" s="164"/>
      <c r="CE4" s="164"/>
      <c r="CF4" s="164"/>
      <c r="CG4" s="164"/>
      <c r="CH4" s="164"/>
      <c r="CI4" s="164"/>
      <c r="CJ4" s="164"/>
      <c r="CK4" s="164"/>
      <c r="CL4" s="168" t="s">
        <v>112</v>
      </c>
      <c r="CM4" s="164"/>
      <c r="CN4" s="164"/>
      <c r="CO4" s="164"/>
      <c r="CP4" s="164"/>
      <c r="CQ4" s="164"/>
      <c r="CR4" s="164"/>
      <c r="CS4" s="164"/>
      <c r="CT4" s="164"/>
      <c r="CU4" s="164"/>
      <c r="CV4" s="164"/>
      <c r="CW4" s="164" t="s">
        <v>113</v>
      </c>
      <c r="CX4" s="164"/>
      <c r="CY4" s="164"/>
      <c r="CZ4" s="164"/>
      <c r="DA4" s="164"/>
      <c r="DB4" s="164"/>
      <c r="DC4" s="164"/>
      <c r="DD4" s="164"/>
      <c r="DE4" s="164"/>
      <c r="DF4" s="164"/>
      <c r="DG4" s="164"/>
      <c r="DH4" s="164" t="s">
        <v>114</v>
      </c>
      <c r="DI4" s="164"/>
      <c r="DJ4" s="164"/>
      <c r="DK4" s="164"/>
      <c r="DL4" s="164"/>
      <c r="DM4" s="164"/>
      <c r="DN4" s="164"/>
      <c r="DO4" s="164"/>
      <c r="DP4" s="164"/>
      <c r="DQ4" s="164"/>
      <c r="DR4" s="164"/>
      <c r="DS4" s="165" t="s">
        <v>115</v>
      </c>
      <c r="DT4" s="166"/>
      <c r="DU4" s="166"/>
      <c r="DV4" s="166"/>
      <c r="DW4" s="166"/>
      <c r="DX4" s="166"/>
      <c r="DY4" s="166"/>
      <c r="DZ4" s="166"/>
      <c r="EA4" s="166"/>
      <c r="EB4" s="166"/>
      <c r="EC4" s="167"/>
      <c r="ED4" s="164" t="s">
        <v>116</v>
      </c>
      <c r="EE4" s="164"/>
      <c r="EF4" s="164"/>
      <c r="EG4" s="164"/>
      <c r="EH4" s="164"/>
      <c r="EI4" s="164"/>
      <c r="EJ4" s="164"/>
      <c r="EK4" s="164"/>
      <c r="EL4" s="164"/>
      <c r="EM4" s="164"/>
      <c r="EN4" s="164"/>
      <c r="EO4" s="164" t="s">
        <v>117</v>
      </c>
      <c r="EP4" s="164"/>
      <c r="EQ4" s="164"/>
      <c r="ER4" s="164"/>
      <c r="ES4" s="164"/>
      <c r="ET4" s="164"/>
      <c r="EU4" s="164"/>
      <c r="EV4" s="164"/>
      <c r="EW4" s="164"/>
      <c r="EX4" s="164"/>
      <c r="EY4" s="164"/>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153</v>
      </c>
      <c r="AU5" s="47" t="s">
        <v>154</v>
      </c>
      <c r="AV5" s="47" t="s">
        <v>144</v>
      </c>
      <c r="AW5" s="47" t="s">
        <v>155</v>
      </c>
      <c r="AX5" s="47" t="s">
        <v>156</v>
      </c>
      <c r="AY5" s="47" t="s">
        <v>147</v>
      </c>
      <c r="AZ5" s="47" t="s">
        <v>148</v>
      </c>
      <c r="BA5" s="47" t="s">
        <v>149</v>
      </c>
      <c r="BB5" s="47" t="s">
        <v>150</v>
      </c>
      <c r="BC5" s="47" t="s">
        <v>151</v>
      </c>
      <c r="BD5" s="47" t="s">
        <v>152</v>
      </c>
      <c r="BE5" s="47" t="s">
        <v>153</v>
      </c>
      <c r="BF5" s="47" t="s">
        <v>157</v>
      </c>
      <c r="BG5" s="47" t="s">
        <v>144</v>
      </c>
      <c r="BH5" s="47" t="s">
        <v>158</v>
      </c>
      <c r="BI5" s="47" t="s">
        <v>159</v>
      </c>
      <c r="BJ5" s="47" t="s">
        <v>147</v>
      </c>
      <c r="BK5" s="47" t="s">
        <v>148</v>
      </c>
      <c r="BL5" s="47" t="s">
        <v>149</v>
      </c>
      <c r="BM5" s="47" t="s">
        <v>150</v>
      </c>
      <c r="BN5" s="47" t="s">
        <v>151</v>
      </c>
      <c r="BO5" s="47" t="s">
        <v>152</v>
      </c>
      <c r="BP5" s="47" t="s">
        <v>160</v>
      </c>
      <c r="BQ5" s="47" t="s">
        <v>161</v>
      </c>
      <c r="BR5" s="47" t="s">
        <v>162</v>
      </c>
      <c r="BS5" s="47" t="s">
        <v>158</v>
      </c>
      <c r="BT5" s="47" t="s">
        <v>163</v>
      </c>
      <c r="BU5" s="47" t="s">
        <v>147</v>
      </c>
      <c r="BV5" s="47" t="s">
        <v>148</v>
      </c>
      <c r="BW5" s="47" t="s">
        <v>149</v>
      </c>
      <c r="BX5" s="47" t="s">
        <v>150</v>
      </c>
      <c r="BY5" s="47" t="s">
        <v>151</v>
      </c>
      <c r="BZ5" s="47" t="s">
        <v>152</v>
      </c>
      <c r="CA5" s="47" t="s">
        <v>164</v>
      </c>
      <c r="CB5" s="47" t="s">
        <v>161</v>
      </c>
      <c r="CC5" s="47" t="s">
        <v>165</v>
      </c>
      <c r="CD5" s="47" t="s">
        <v>158</v>
      </c>
      <c r="CE5" s="47" t="s">
        <v>156</v>
      </c>
      <c r="CF5" s="47" t="s">
        <v>147</v>
      </c>
      <c r="CG5" s="47" t="s">
        <v>148</v>
      </c>
      <c r="CH5" s="47" t="s">
        <v>149</v>
      </c>
      <c r="CI5" s="47" t="s">
        <v>150</v>
      </c>
      <c r="CJ5" s="47" t="s">
        <v>151</v>
      </c>
      <c r="CK5" s="47" t="s">
        <v>152</v>
      </c>
      <c r="CL5" s="47" t="s">
        <v>166</v>
      </c>
      <c r="CM5" s="47" t="s">
        <v>161</v>
      </c>
      <c r="CN5" s="47" t="s">
        <v>167</v>
      </c>
      <c r="CO5" s="47" t="s">
        <v>168</v>
      </c>
      <c r="CP5" s="47" t="s">
        <v>156</v>
      </c>
      <c r="CQ5" s="47" t="s">
        <v>147</v>
      </c>
      <c r="CR5" s="47" t="s">
        <v>148</v>
      </c>
      <c r="CS5" s="47" t="s">
        <v>149</v>
      </c>
      <c r="CT5" s="47" t="s">
        <v>150</v>
      </c>
      <c r="CU5" s="47" t="s">
        <v>151</v>
      </c>
      <c r="CV5" s="47" t="s">
        <v>152</v>
      </c>
      <c r="CW5" s="47" t="s">
        <v>142</v>
      </c>
      <c r="CX5" s="47" t="s">
        <v>169</v>
      </c>
      <c r="CY5" s="47" t="s">
        <v>167</v>
      </c>
      <c r="CZ5" s="47" t="s">
        <v>170</v>
      </c>
      <c r="DA5" s="47" t="s">
        <v>156</v>
      </c>
      <c r="DB5" s="47" t="s">
        <v>147</v>
      </c>
      <c r="DC5" s="47" t="s">
        <v>148</v>
      </c>
      <c r="DD5" s="47" t="s">
        <v>149</v>
      </c>
      <c r="DE5" s="47" t="s">
        <v>150</v>
      </c>
      <c r="DF5" s="47" t="s">
        <v>151</v>
      </c>
      <c r="DG5" s="47" t="s">
        <v>152</v>
      </c>
      <c r="DH5" s="47" t="s">
        <v>166</v>
      </c>
      <c r="DI5" s="47" t="s">
        <v>161</v>
      </c>
      <c r="DJ5" s="47" t="s">
        <v>171</v>
      </c>
      <c r="DK5" s="47" t="s">
        <v>158</v>
      </c>
      <c r="DL5" s="47" t="s">
        <v>163</v>
      </c>
      <c r="DM5" s="47" t="s">
        <v>147</v>
      </c>
      <c r="DN5" s="47" t="s">
        <v>148</v>
      </c>
      <c r="DO5" s="47" t="s">
        <v>149</v>
      </c>
      <c r="DP5" s="47" t="s">
        <v>150</v>
      </c>
      <c r="DQ5" s="47" t="s">
        <v>151</v>
      </c>
      <c r="DR5" s="47" t="s">
        <v>152</v>
      </c>
      <c r="DS5" s="47" t="s">
        <v>142</v>
      </c>
      <c r="DT5" s="47" t="s">
        <v>161</v>
      </c>
      <c r="DU5" s="47" t="s">
        <v>165</v>
      </c>
      <c r="DV5" s="47" t="s">
        <v>170</v>
      </c>
      <c r="DW5" s="47" t="s">
        <v>156</v>
      </c>
      <c r="DX5" s="47" t="s">
        <v>147</v>
      </c>
      <c r="DY5" s="47" t="s">
        <v>148</v>
      </c>
      <c r="DZ5" s="47" t="s">
        <v>149</v>
      </c>
      <c r="EA5" s="47" t="s">
        <v>150</v>
      </c>
      <c r="EB5" s="47" t="s">
        <v>151</v>
      </c>
      <c r="EC5" s="47" t="s">
        <v>152</v>
      </c>
      <c r="ED5" s="47" t="s">
        <v>166</v>
      </c>
      <c r="EE5" s="47" t="s">
        <v>161</v>
      </c>
      <c r="EF5" s="47" t="s">
        <v>165</v>
      </c>
      <c r="EG5" s="47" t="s">
        <v>155</v>
      </c>
      <c r="EH5" s="47" t="s">
        <v>156</v>
      </c>
      <c r="EI5" s="47" t="s">
        <v>147</v>
      </c>
      <c r="EJ5" s="47" t="s">
        <v>148</v>
      </c>
      <c r="EK5" s="47" t="s">
        <v>149</v>
      </c>
      <c r="EL5" s="47" t="s">
        <v>150</v>
      </c>
      <c r="EM5" s="47" t="s">
        <v>151</v>
      </c>
      <c r="EN5" s="47" t="s">
        <v>172</v>
      </c>
      <c r="EO5" s="47" t="s">
        <v>142</v>
      </c>
      <c r="EP5" s="47" t="s">
        <v>161</v>
      </c>
      <c r="EQ5" s="47" t="s">
        <v>144</v>
      </c>
      <c r="ER5" s="47" t="s">
        <v>170</v>
      </c>
      <c r="ES5" s="47" t="s">
        <v>163</v>
      </c>
      <c r="ET5" s="47" t="s">
        <v>147</v>
      </c>
      <c r="EU5" s="47" t="s">
        <v>148</v>
      </c>
      <c r="EV5" s="47" t="s">
        <v>149</v>
      </c>
      <c r="EW5" s="47" t="s">
        <v>150</v>
      </c>
      <c r="EX5" s="47" t="s">
        <v>151</v>
      </c>
      <c r="EY5" s="47" t="s">
        <v>152</v>
      </c>
    </row>
    <row r="6" spans="1:155" s="52" customFormat="1">
      <c r="A6" s="33" t="s">
        <v>173</v>
      </c>
      <c r="B6" s="48">
        <f>B8</f>
        <v>2021</v>
      </c>
      <c r="C6" s="48">
        <f t="shared" ref="C6:M6" si="2">C8</f>
        <v>272108</v>
      </c>
      <c r="D6" s="48">
        <f t="shared" si="2"/>
        <v>46</v>
      </c>
      <c r="E6" s="48">
        <f t="shared" si="2"/>
        <v>6</v>
      </c>
      <c r="F6" s="48">
        <f t="shared" si="2"/>
        <v>0</v>
      </c>
      <c r="G6" s="48">
        <f t="shared" si="2"/>
        <v>1</v>
      </c>
      <c r="H6" s="169" t="str">
        <f>IF(H8&lt;&gt;I8,H8,"")&amp;IF(I8&lt;&gt;J8,I8,"")&amp;"　"&amp;J8</f>
        <v>大阪府枚方市　市立ひらかた病院</v>
      </c>
      <c r="I6" s="170"/>
      <c r="J6" s="171"/>
      <c r="K6" s="48" t="str">
        <f t="shared" si="2"/>
        <v>条例全部</v>
      </c>
      <c r="L6" s="48" t="str">
        <f t="shared" si="2"/>
        <v>病院事業</v>
      </c>
      <c r="M6" s="48" t="str">
        <f t="shared" si="2"/>
        <v>一般病院</v>
      </c>
      <c r="N6" s="48" t="str">
        <f>N8</f>
        <v>300床以上～400床未満</v>
      </c>
      <c r="O6" s="48" t="str">
        <f>O8</f>
        <v>自治体職員</v>
      </c>
      <c r="P6" s="48" t="str">
        <f>P8</f>
        <v>直営</v>
      </c>
      <c r="Q6" s="49">
        <f t="shared" ref="Q6:AH6" si="3">Q8</f>
        <v>24</v>
      </c>
      <c r="R6" s="48" t="str">
        <f t="shared" si="3"/>
        <v>対象</v>
      </c>
      <c r="S6" s="48" t="str">
        <f t="shared" si="3"/>
        <v>ド 未 訓 ガ</v>
      </c>
      <c r="T6" s="48" t="str">
        <f t="shared" si="3"/>
        <v>救 臨 感 地 輪</v>
      </c>
      <c r="U6" s="49">
        <f>U8</f>
        <v>397681</v>
      </c>
      <c r="V6" s="49">
        <f>V8</f>
        <v>31824</v>
      </c>
      <c r="W6" s="48" t="str">
        <f>W8</f>
        <v>非該当</v>
      </c>
      <c r="X6" s="48" t="str">
        <f t="shared" ref="X6" si="4">X8</f>
        <v>非該当</v>
      </c>
      <c r="Y6" s="48" t="str">
        <f t="shared" si="3"/>
        <v>７：１</v>
      </c>
      <c r="Z6" s="49">
        <f t="shared" si="3"/>
        <v>327</v>
      </c>
      <c r="AA6" s="49" t="str">
        <f t="shared" si="3"/>
        <v>-</v>
      </c>
      <c r="AB6" s="49" t="str">
        <f t="shared" si="3"/>
        <v>-</v>
      </c>
      <c r="AC6" s="49" t="str">
        <f t="shared" si="3"/>
        <v>-</v>
      </c>
      <c r="AD6" s="49">
        <f t="shared" si="3"/>
        <v>8</v>
      </c>
      <c r="AE6" s="49">
        <f t="shared" si="3"/>
        <v>335</v>
      </c>
      <c r="AF6" s="49">
        <f t="shared" si="3"/>
        <v>293</v>
      </c>
      <c r="AG6" s="49" t="str">
        <f t="shared" si="3"/>
        <v>-</v>
      </c>
      <c r="AH6" s="49">
        <f t="shared" si="3"/>
        <v>293</v>
      </c>
      <c r="AI6" s="50">
        <f>IF(AI8="-",NA(),AI8)</f>
        <v>90.5</v>
      </c>
      <c r="AJ6" s="50">
        <f t="shared" ref="AJ6:AR6" si="5">IF(AJ8="-",NA(),AJ8)</f>
        <v>99.7</v>
      </c>
      <c r="AK6" s="50">
        <f t="shared" si="5"/>
        <v>99.7</v>
      </c>
      <c r="AL6" s="50">
        <f t="shared" si="5"/>
        <v>105.8</v>
      </c>
      <c r="AM6" s="50">
        <f t="shared" si="5"/>
        <v>114.9</v>
      </c>
      <c r="AN6" s="50">
        <f t="shared" si="5"/>
        <v>97</v>
      </c>
      <c r="AO6" s="50">
        <f t="shared" si="5"/>
        <v>97.8</v>
      </c>
      <c r="AP6" s="50">
        <f t="shared" si="5"/>
        <v>97</v>
      </c>
      <c r="AQ6" s="50">
        <f t="shared" si="5"/>
        <v>102.4</v>
      </c>
      <c r="AR6" s="50">
        <f t="shared" si="5"/>
        <v>107.2</v>
      </c>
      <c r="AS6" s="50" t="str">
        <f>IF(AS8="-","【-】","【"&amp;SUBSTITUTE(TEXT(AS8,"#,##0.0"),"-","△")&amp;"】")</f>
        <v>【106.2】</v>
      </c>
      <c r="AT6" s="50">
        <f>IF(AT8="-",NA(),AT8)</f>
        <v>86.5</v>
      </c>
      <c r="AU6" s="50">
        <f t="shared" ref="AU6:BC6" si="6">IF(AU8="-",NA(),AU8)</f>
        <v>88.2</v>
      </c>
      <c r="AV6" s="50">
        <f t="shared" si="6"/>
        <v>89.8</v>
      </c>
      <c r="AW6" s="50">
        <f t="shared" si="6"/>
        <v>83.2</v>
      </c>
      <c r="AX6" s="50">
        <f t="shared" si="6"/>
        <v>89.8</v>
      </c>
      <c r="AY6" s="50">
        <f t="shared" si="6"/>
        <v>89.6</v>
      </c>
      <c r="AZ6" s="50">
        <f t="shared" si="6"/>
        <v>89.7</v>
      </c>
      <c r="BA6" s="50">
        <f t="shared" si="6"/>
        <v>89.3</v>
      </c>
      <c r="BB6" s="50">
        <f t="shared" si="6"/>
        <v>84.1</v>
      </c>
      <c r="BC6" s="50">
        <f t="shared" si="6"/>
        <v>86.3</v>
      </c>
      <c r="BD6" s="50" t="str">
        <f>IF(BD8="-","【-】","【"&amp;SUBSTITUTE(TEXT(BD8,"#,##0.0"),"-","△")&amp;"】")</f>
        <v>【86.6】</v>
      </c>
      <c r="BE6" s="50">
        <f>IF(BE8="-",NA(),BE8)</f>
        <v>106.4</v>
      </c>
      <c r="BF6" s="50">
        <f t="shared" ref="BF6:BN6" si="7">IF(BF8="-",NA(),BF8)</f>
        <v>0.2</v>
      </c>
      <c r="BG6" s="50">
        <f t="shared" si="7"/>
        <v>0.5</v>
      </c>
      <c r="BH6" s="50">
        <f t="shared" si="7"/>
        <v>0</v>
      </c>
      <c r="BI6" s="50">
        <f t="shared" si="7"/>
        <v>0</v>
      </c>
      <c r="BJ6" s="50">
        <f t="shared" si="7"/>
        <v>80.7</v>
      </c>
      <c r="BK6" s="50">
        <f t="shared" si="7"/>
        <v>75.900000000000006</v>
      </c>
      <c r="BL6" s="50">
        <f t="shared" si="7"/>
        <v>75.099999999999994</v>
      </c>
      <c r="BM6" s="50">
        <f t="shared" si="7"/>
        <v>83.2</v>
      </c>
      <c r="BN6" s="50">
        <f t="shared" si="7"/>
        <v>84.6</v>
      </c>
      <c r="BO6" s="50" t="str">
        <f>IF(BO8="-","【-】","【"&amp;SUBSTITUTE(TEXT(BO8,"#,##0.0"),"-","△")&amp;"】")</f>
        <v>【70.7】</v>
      </c>
      <c r="BP6" s="50">
        <f>IF(BP8="-",NA(),BP8)</f>
        <v>71</v>
      </c>
      <c r="BQ6" s="50">
        <f t="shared" ref="BQ6:BY6" si="8">IF(BQ8="-",NA(),BQ8)</f>
        <v>76.099999999999994</v>
      </c>
      <c r="BR6" s="50">
        <f t="shared" si="8"/>
        <v>76.900000000000006</v>
      </c>
      <c r="BS6" s="50">
        <f t="shared" si="8"/>
        <v>69.400000000000006</v>
      </c>
      <c r="BT6" s="50">
        <f t="shared" si="8"/>
        <v>72.7</v>
      </c>
      <c r="BU6" s="50">
        <f t="shared" si="8"/>
        <v>73.5</v>
      </c>
      <c r="BV6" s="50">
        <f t="shared" si="8"/>
        <v>74.099999999999994</v>
      </c>
      <c r="BW6" s="50">
        <f t="shared" si="8"/>
        <v>74.400000000000006</v>
      </c>
      <c r="BX6" s="50">
        <f t="shared" si="8"/>
        <v>66.5</v>
      </c>
      <c r="BY6" s="50">
        <f t="shared" si="8"/>
        <v>66.8</v>
      </c>
      <c r="BZ6" s="50" t="str">
        <f>IF(BZ8="-","【-】","【"&amp;SUBSTITUTE(TEXT(BZ8,"#,##0.0"),"-","△")&amp;"】")</f>
        <v>【67.1】</v>
      </c>
      <c r="CA6" s="51">
        <f>IF(CA8="-",NA(),CA8)</f>
        <v>53874</v>
      </c>
      <c r="CB6" s="51">
        <f t="shared" ref="CB6:CJ6" si="9">IF(CB8="-",NA(),CB8)</f>
        <v>56504</v>
      </c>
      <c r="CC6" s="51">
        <f t="shared" si="9"/>
        <v>57835</v>
      </c>
      <c r="CD6" s="51">
        <f t="shared" si="9"/>
        <v>61958</v>
      </c>
      <c r="CE6" s="51">
        <f t="shared" si="9"/>
        <v>64203</v>
      </c>
      <c r="CF6" s="51">
        <f t="shared" si="9"/>
        <v>50958</v>
      </c>
      <c r="CG6" s="51">
        <f t="shared" si="9"/>
        <v>52405</v>
      </c>
      <c r="CH6" s="51">
        <f t="shared" si="9"/>
        <v>53523</v>
      </c>
      <c r="CI6" s="51">
        <f t="shared" si="9"/>
        <v>57368</v>
      </c>
      <c r="CJ6" s="51">
        <f t="shared" si="9"/>
        <v>59838</v>
      </c>
      <c r="CK6" s="50" t="str">
        <f>IF(CK8="-","【-】","【"&amp;SUBSTITUTE(TEXT(CK8,"#,##0"),"-","△")&amp;"】")</f>
        <v>【59,287】</v>
      </c>
      <c r="CL6" s="51">
        <f>IF(CL8="-",NA(),CL8)</f>
        <v>11185</v>
      </c>
      <c r="CM6" s="51">
        <f t="shared" ref="CM6:CU6" si="10">IF(CM8="-",NA(),CM8)</f>
        <v>11389</v>
      </c>
      <c r="CN6" s="51">
        <f t="shared" si="10"/>
        <v>12279</v>
      </c>
      <c r="CO6" s="51">
        <f t="shared" si="10"/>
        <v>13573</v>
      </c>
      <c r="CP6" s="51">
        <f t="shared" si="10"/>
        <v>14835</v>
      </c>
      <c r="CQ6" s="51">
        <f t="shared" si="10"/>
        <v>13792</v>
      </c>
      <c r="CR6" s="51">
        <f t="shared" si="10"/>
        <v>14290</v>
      </c>
      <c r="CS6" s="51">
        <f t="shared" si="10"/>
        <v>15111</v>
      </c>
      <c r="CT6" s="51">
        <f t="shared" si="10"/>
        <v>15986</v>
      </c>
      <c r="CU6" s="51">
        <f t="shared" si="10"/>
        <v>16421</v>
      </c>
      <c r="CV6" s="50" t="str">
        <f>IF(CV8="-","【-】","【"&amp;SUBSTITUTE(TEXT(CV8,"#,##0"),"-","△")&amp;"】")</f>
        <v>【17,202】</v>
      </c>
      <c r="CW6" s="50">
        <f>IF(CW8="-",NA(),CW8)</f>
        <v>58.6</v>
      </c>
      <c r="CX6" s="50">
        <f t="shared" ref="CX6:DF6" si="11">IF(CX8="-",NA(),CX8)</f>
        <v>57.3</v>
      </c>
      <c r="CY6" s="50">
        <f t="shared" si="11"/>
        <v>55.9</v>
      </c>
      <c r="CZ6" s="50">
        <f t="shared" si="11"/>
        <v>62.3</v>
      </c>
      <c r="DA6" s="50">
        <f t="shared" si="11"/>
        <v>57.4</v>
      </c>
      <c r="DB6" s="50">
        <f t="shared" si="11"/>
        <v>56.1</v>
      </c>
      <c r="DC6" s="50">
        <f t="shared" si="11"/>
        <v>56</v>
      </c>
      <c r="DD6" s="50">
        <f t="shared" si="11"/>
        <v>56.2</v>
      </c>
      <c r="DE6" s="50">
        <f t="shared" si="11"/>
        <v>60.8</v>
      </c>
      <c r="DF6" s="50">
        <f t="shared" si="11"/>
        <v>57.4</v>
      </c>
      <c r="DG6" s="50" t="str">
        <f>IF(DG8="-","【-】","【"&amp;SUBSTITUTE(TEXT(DG8,"#,##0.0"),"-","△")&amp;"】")</f>
        <v>【56.4】</v>
      </c>
      <c r="DH6" s="50">
        <f>IF(DH8="-",NA(),DH8)</f>
        <v>18.2</v>
      </c>
      <c r="DI6" s="50">
        <f t="shared" ref="DI6:DQ6" si="12">IF(DI8="-",NA(),DI8)</f>
        <v>18.5</v>
      </c>
      <c r="DJ6" s="50">
        <f t="shared" si="12"/>
        <v>19.3</v>
      </c>
      <c r="DK6" s="50">
        <f t="shared" si="12"/>
        <v>21.7</v>
      </c>
      <c r="DL6" s="50">
        <f t="shared" si="12"/>
        <v>21.1</v>
      </c>
      <c r="DM6" s="50">
        <f t="shared" si="12"/>
        <v>23.9</v>
      </c>
      <c r="DN6" s="50">
        <f t="shared" si="12"/>
        <v>23.6</v>
      </c>
      <c r="DO6" s="50">
        <f t="shared" si="12"/>
        <v>24.2</v>
      </c>
      <c r="DP6" s="50">
        <f t="shared" si="12"/>
        <v>24.1</v>
      </c>
      <c r="DQ6" s="50">
        <f t="shared" si="12"/>
        <v>23.9</v>
      </c>
      <c r="DR6" s="50" t="str">
        <f>IF(DR8="-","【-】","【"&amp;SUBSTITUTE(TEXT(DR8,"#,##0.0"),"-","△")&amp;"】")</f>
        <v>【24.8】</v>
      </c>
      <c r="DS6" s="50">
        <f>IF(DS8="-",NA(),DS8)</f>
        <v>31.9</v>
      </c>
      <c r="DT6" s="50">
        <f t="shared" ref="DT6:EB6" si="13">IF(DT8="-",NA(),DT8)</f>
        <v>38.6</v>
      </c>
      <c r="DU6" s="50">
        <f t="shared" si="13"/>
        <v>41.4</v>
      </c>
      <c r="DV6" s="50">
        <f t="shared" si="13"/>
        <v>43</v>
      </c>
      <c r="DW6" s="50">
        <f t="shared" si="13"/>
        <v>46</v>
      </c>
      <c r="DX6" s="50">
        <f t="shared" si="13"/>
        <v>50.9</v>
      </c>
      <c r="DY6" s="50">
        <f t="shared" si="13"/>
        <v>51.9</v>
      </c>
      <c r="DZ6" s="50">
        <f t="shared" si="13"/>
        <v>52.9</v>
      </c>
      <c r="EA6" s="50">
        <f t="shared" si="13"/>
        <v>54.3</v>
      </c>
      <c r="EB6" s="50">
        <f t="shared" si="13"/>
        <v>54.9</v>
      </c>
      <c r="EC6" s="50" t="str">
        <f>IF(EC8="-","【-】","【"&amp;SUBSTITUTE(TEXT(EC8,"#,##0.0"),"-","△")&amp;"】")</f>
        <v>【56.0】</v>
      </c>
      <c r="ED6" s="50">
        <f>IF(ED8="-",NA(),ED8)</f>
        <v>62.9</v>
      </c>
      <c r="EE6" s="50">
        <f t="shared" ref="EE6:EM6" si="14">IF(EE8="-",NA(),EE8)</f>
        <v>72.7</v>
      </c>
      <c r="EF6" s="50">
        <f t="shared" si="14"/>
        <v>71.8</v>
      </c>
      <c r="EG6" s="50">
        <f t="shared" si="14"/>
        <v>68.900000000000006</v>
      </c>
      <c r="EH6" s="50">
        <f t="shared" si="14"/>
        <v>68.7</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48674928</v>
      </c>
      <c r="EP6" s="51">
        <f t="shared" ref="EP6:EX6" si="15">IF(EP8="-",NA(),EP8)</f>
        <v>48674615</v>
      </c>
      <c r="EQ6" s="51">
        <f t="shared" si="15"/>
        <v>49142287</v>
      </c>
      <c r="ER6" s="51">
        <f t="shared" si="15"/>
        <v>49103794</v>
      </c>
      <c r="ES6" s="51">
        <f t="shared" si="15"/>
        <v>49628755</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c r="A7" s="33" t="s">
        <v>174</v>
      </c>
      <c r="B7" s="48">
        <f t="shared" ref="B7:AH7" si="16">B8</f>
        <v>2021</v>
      </c>
      <c r="C7" s="48">
        <f t="shared" si="16"/>
        <v>272108</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300床以上～400床未満</v>
      </c>
      <c r="O7" s="48" t="str">
        <f>O8</f>
        <v>自治体職員</v>
      </c>
      <c r="P7" s="48" t="str">
        <f>P8</f>
        <v>直営</v>
      </c>
      <c r="Q7" s="49">
        <f t="shared" si="16"/>
        <v>24</v>
      </c>
      <c r="R7" s="48" t="str">
        <f t="shared" si="16"/>
        <v>対象</v>
      </c>
      <c r="S7" s="48" t="str">
        <f t="shared" si="16"/>
        <v>ド 未 訓 ガ</v>
      </c>
      <c r="T7" s="48" t="str">
        <f t="shared" si="16"/>
        <v>救 臨 感 地 輪</v>
      </c>
      <c r="U7" s="49">
        <f>U8</f>
        <v>397681</v>
      </c>
      <c r="V7" s="49">
        <f>V8</f>
        <v>31824</v>
      </c>
      <c r="W7" s="48" t="str">
        <f>W8</f>
        <v>非該当</v>
      </c>
      <c r="X7" s="48" t="str">
        <f t="shared" si="16"/>
        <v>非該当</v>
      </c>
      <c r="Y7" s="48" t="str">
        <f t="shared" si="16"/>
        <v>７：１</v>
      </c>
      <c r="Z7" s="49">
        <f t="shared" si="16"/>
        <v>327</v>
      </c>
      <c r="AA7" s="49" t="str">
        <f t="shared" si="16"/>
        <v>-</v>
      </c>
      <c r="AB7" s="49" t="str">
        <f t="shared" si="16"/>
        <v>-</v>
      </c>
      <c r="AC7" s="49" t="str">
        <f t="shared" si="16"/>
        <v>-</v>
      </c>
      <c r="AD7" s="49">
        <f t="shared" si="16"/>
        <v>8</v>
      </c>
      <c r="AE7" s="49">
        <f t="shared" si="16"/>
        <v>335</v>
      </c>
      <c r="AF7" s="49">
        <f t="shared" si="16"/>
        <v>293</v>
      </c>
      <c r="AG7" s="49" t="str">
        <f t="shared" si="16"/>
        <v>-</v>
      </c>
      <c r="AH7" s="49">
        <f t="shared" si="16"/>
        <v>293</v>
      </c>
      <c r="AI7" s="50">
        <f>AI8</f>
        <v>90.5</v>
      </c>
      <c r="AJ7" s="50">
        <f t="shared" ref="AJ7:AR7" si="17">AJ8</f>
        <v>99.7</v>
      </c>
      <c r="AK7" s="50">
        <f t="shared" si="17"/>
        <v>99.7</v>
      </c>
      <c r="AL7" s="50">
        <f t="shared" si="17"/>
        <v>105.8</v>
      </c>
      <c r="AM7" s="50">
        <f t="shared" si="17"/>
        <v>114.9</v>
      </c>
      <c r="AN7" s="50">
        <f t="shared" si="17"/>
        <v>97</v>
      </c>
      <c r="AO7" s="50">
        <f t="shared" si="17"/>
        <v>97.8</v>
      </c>
      <c r="AP7" s="50">
        <f t="shared" si="17"/>
        <v>97</v>
      </c>
      <c r="AQ7" s="50">
        <f t="shared" si="17"/>
        <v>102.4</v>
      </c>
      <c r="AR7" s="50">
        <f t="shared" si="17"/>
        <v>107.2</v>
      </c>
      <c r="AS7" s="50"/>
      <c r="AT7" s="50">
        <f>AT8</f>
        <v>86.5</v>
      </c>
      <c r="AU7" s="50">
        <f t="shared" ref="AU7:BC7" si="18">AU8</f>
        <v>88.2</v>
      </c>
      <c r="AV7" s="50">
        <f t="shared" si="18"/>
        <v>89.8</v>
      </c>
      <c r="AW7" s="50">
        <f t="shared" si="18"/>
        <v>83.2</v>
      </c>
      <c r="AX7" s="50">
        <f t="shared" si="18"/>
        <v>89.8</v>
      </c>
      <c r="AY7" s="50">
        <f t="shared" si="18"/>
        <v>89.6</v>
      </c>
      <c r="AZ7" s="50">
        <f t="shared" si="18"/>
        <v>89.7</v>
      </c>
      <c r="BA7" s="50">
        <f t="shared" si="18"/>
        <v>89.3</v>
      </c>
      <c r="BB7" s="50">
        <f t="shared" si="18"/>
        <v>84.1</v>
      </c>
      <c r="BC7" s="50">
        <f t="shared" si="18"/>
        <v>86.3</v>
      </c>
      <c r="BD7" s="50"/>
      <c r="BE7" s="50">
        <f>BE8</f>
        <v>106.4</v>
      </c>
      <c r="BF7" s="50">
        <f t="shared" ref="BF7:BN7" si="19">BF8</f>
        <v>0.2</v>
      </c>
      <c r="BG7" s="50">
        <f t="shared" si="19"/>
        <v>0.5</v>
      </c>
      <c r="BH7" s="50">
        <f t="shared" si="19"/>
        <v>0</v>
      </c>
      <c r="BI7" s="50">
        <f t="shared" si="19"/>
        <v>0</v>
      </c>
      <c r="BJ7" s="50">
        <f t="shared" si="19"/>
        <v>80.7</v>
      </c>
      <c r="BK7" s="50">
        <f t="shared" si="19"/>
        <v>75.900000000000006</v>
      </c>
      <c r="BL7" s="50">
        <f t="shared" si="19"/>
        <v>75.099999999999994</v>
      </c>
      <c r="BM7" s="50">
        <f t="shared" si="19"/>
        <v>83.2</v>
      </c>
      <c r="BN7" s="50">
        <f t="shared" si="19"/>
        <v>84.6</v>
      </c>
      <c r="BO7" s="50"/>
      <c r="BP7" s="50">
        <f>BP8</f>
        <v>71</v>
      </c>
      <c r="BQ7" s="50">
        <f t="shared" ref="BQ7:BY7" si="20">BQ8</f>
        <v>76.099999999999994</v>
      </c>
      <c r="BR7" s="50">
        <f t="shared" si="20"/>
        <v>76.900000000000006</v>
      </c>
      <c r="BS7" s="50">
        <f t="shared" si="20"/>
        <v>69.400000000000006</v>
      </c>
      <c r="BT7" s="50">
        <f t="shared" si="20"/>
        <v>72.7</v>
      </c>
      <c r="BU7" s="50">
        <f t="shared" si="20"/>
        <v>73.5</v>
      </c>
      <c r="BV7" s="50">
        <f t="shared" si="20"/>
        <v>74.099999999999994</v>
      </c>
      <c r="BW7" s="50">
        <f t="shared" si="20"/>
        <v>74.400000000000006</v>
      </c>
      <c r="BX7" s="50">
        <f t="shared" si="20"/>
        <v>66.5</v>
      </c>
      <c r="BY7" s="50">
        <f t="shared" si="20"/>
        <v>66.8</v>
      </c>
      <c r="BZ7" s="50"/>
      <c r="CA7" s="51">
        <f>CA8</f>
        <v>53874</v>
      </c>
      <c r="CB7" s="51">
        <f t="shared" ref="CB7:CJ7" si="21">CB8</f>
        <v>56504</v>
      </c>
      <c r="CC7" s="51">
        <f t="shared" si="21"/>
        <v>57835</v>
      </c>
      <c r="CD7" s="51">
        <f t="shared" si="21"/>
        <v>61958</v>
      </c>
      <c r="CE7" s="51">
        <f t="shared" si="21"/>
        <v>64203</v>
      </c>
      <c r="CF7" s="51">
        <f t="shared" si="21"/>
        <v>50958</v>
      </c>
      <c r="CG7" s="51">
        <f t="shared" si="21"/>
        <v>52405</v>
      </c>
      <c r="CH7" s="51">
        <f t="shared" si="21"/>
        <v>53523</v>
      </c>
      <c r="CI7" s="51">
        <f t="shared" si="21"/>
        <v>57368</v>
      </c>
      <c r="CJ7" s="51">
        <f t="shared" si="21"/>
        <v>59838</v>
      </c>
      <c r="CK7" s="50"/>
      <c r="CL7" s="51">
        <f>CL8</f>
        <v>11185</v>
      </c>
      <c r="CM7" s="51">
        <f t="shared" ref="CM7:CU7" si="22">CM8</f>
        <v>11389</v>
      </c>
      <c r="CN7" s="51">
        <f t="shared" si="22"/>
        <v>12279</v>
      </c>
      <c r="CO7" s="51">
        <f t="shared" si="22"/>
        <v>13573</v>
      </c>
      <c r="CP7" s="51">
        <f t="shared" si="22"/>
        <v>14835</v>
      </c>
      <c r="CQ7" s="51">
        <f t="shared" si="22"/>
        <v>13792</v>
      </c>
      <c r="CR7" s="51">
        <f t="shared" si="22"/>
        <v>14290</v>
      </c>
      <c r="CS7" s="51">
        <f t="shared" si="22"/>
        <v>15111</v>
      </c>
      <c r="CT7" s="51">
        <f t="shared" si="22"/>
        <v>15986</v>
      </c>
      <c r="CU7" s="51">
        <f t="shared" si="22"/>
        <v>16421</v>
      </c>
      <c r="CV7" s="50"/>
      <c r="CW7" s="50">
        <f>CW8</f>
        <v>58.6</v>
      </c>
      <c r="CX7" s="50">
        <f t="shared" ref="CX7:DF7" si="23">CX8</f>
        <v>57.3</v>
      </c>
      <c r="CY7" s="50">
        <f t="shared" si="23"/>
        <v>55.9</v>
      </c>
      <c r="CZ7" s="50">
        <f t="shared" si="23"/>
        <v>62.3</v>
      </c>
      <c r="DA7" s="50">
        <f t="shared" si="23"/>
        <v>57.4</v>
      </c>
      <c r="DB7" s="50">
        <f t="shared" si="23"/>
        <v>56.1</v>
      </c>
      <c r="DC7" s="50">
        <f t="shared" si="23"/>
        <v>56</v>
      </c>
      <c r="DD7" s="50">
        <f t="shared" si="23"/>
        <v>56.2</v>
      </c>
      <c r="DE7" s="50">
        <f t="shared" si="23"/>
        <v>60.8</v>
      </c>
      <c r="DF7" s="50">
        <f t="shared" si="23"/>
        <v>57.4</v>
      </c>
      <c r="DG7" s="50"/>
      <c r="DH7" s="50">
        <f>DH8</f>
        <v>18.2</v>
      </c>
      <c r="DI7" s="50">
        <f t="shared" ref="DI7:DQ7" si="24">DI8</f>
        <v>18.5</v>
      </c>
      <c r="DJ7" s="50">
        <f t="shared" si="24"/>
        <v>19.3</v>
      </c>
      <c r="DK7" s="50">
        <f t="shared" si="24"/>
        <v>21.7</v>
      </c>
      <c r="DL7" s="50">
        <f t="shared" si="24"/>
        <v>21.1</v>
      </c>
      <c r="DM7" s="50">
        <f t="shared" si="24"/>
        <v>23.9</v>
      </c>
      <c r="DN7" s="50">
        <f t="shared" si="24"/>
        <v>23.6</v>
      </c>
      <c r="DO7" s="50">
        <f t="shared" si="24"/>
        <v>24.2</v>
      </c>
      <c r="DP7" s="50">
        <f t="shared" si="24"/>
        <v>24.1</v>
      </c>
      <c r="DQ7" s="50">
        <f t="shared" si="24"/>
        <v>23.9</v>
      </c>
      <c r="DR7" s="50"/>
      <c r="DS7" s="50">
        <f>DS8</f>
        <v>31.9</v>
      </c>
      <c r="DT7" s="50">
        <f t="shared" ref="DT7:EB7" si="25">DT8</f>
        <v>38.6</v>
      </c>
      <c r="DU7" s="50">
        <f t="shared" si="25"/>
        <v>41.4</v>
      </c>
      <c r="DV7" s="50">
        <f t="shared" si="25"/>
        <v>43</v>
      </c>
      <c r="DW7" s="50">
        <f t="shared" si="25"/>
        <v>46</v>
      </c>
      <c r="DX7" s="50">
        <f t="shared" si="25"/>
        <v>50.9</v>
      </c>
      <c r="DY7" s="50">
        <f t="shared" si="25"/>
        <v>51.9</v>
      </c>
      <c r="DZ7" s="50">
        <f t="shared" si="25"/>
        <v>52.9</v>
      </c>
      <c r="EA7" s="50">
        <f t="shared" si="25"/>
        <v>54.3</v>
      </c>
      <c r="EB7" s="50">
        <f t="shared" si="25"/>
        <v>54.9</v>
      </c>
      <c r="EC7" s="50"/>
      <c r="ED7" s="50">
        <f>ED8</f>
        <v>62.9</v>
      </c>
      <c r="EE7" s="50">
        <f t="shared" ref="EE7:EM7" si="26">EE8</f>
        <v>72.7</v>
      </c>
      <c r="EF7" s="50">
        <f t="shared" si="26"/>
        <v>71.8</v>
      </c>
      <c r="EG7" s="50">
        <f t="shared" si="26"/>
        <v>68.900000000000006</v>
      </c>
      <c r="EH7" s="50">
        <f t="shared" si="26"/>
        <v>68.7</v>
      </c>
      <c r="EI7" s="50">
        <f t="shared" si="26"/>
        <v>66.8</v>
      </c>
      <c r="EJ7" s="50">
        <f t="shared" si="26"/>
        <v>68.2</v>
      </c>
      <c r="EK7" s="50">
        <f t="shared" si="26"/>
        <v>69.400000000000006</v>
      </c>
      <c r="EL7" s="50">
        <f t="shared" si="26"/>
        <v>69.900000000000006</v>
      </c>
      <c r="EM7" s="50">
        <f t="shared" si="26"/>
        <v>68.8</v>
      </c>
      <c r="EN7" s="50"/>
      <c r="EO7" s="51">
        <f>EO8</f>
        <v>48674928</v>
      </c>
      <c r="EP7" s="51">
        <f t="shared" ref="EP7:EX7" si="27">EP8</f>
        <v>48674615</v>
      </c>
      <c r="EQ7" s="51">
        <f t="shared" si="27"/>
        <v>49142287</v>
      </c>
      <c r="ER7" s="51">
        <f t="shared" si="27"/>
        <v>49103794</v>
      </c>
      <c r="ES7" s="51">
        <f t="shared" si="27"/>
        <v>49628755</v>
      </c>
      <c r="ET7" s="51">
        <f t="shared" si="27"/>
        <v>47082778</v>
      </c>
      <c r="EU7" s="51">
        <f t="shared" si="27"/>
        <v>48918364</v>
      </c>
      <c r="EV7" s="51">
        <f t="shared" si="27"/>
        <v>49696718</v>
      </c>
      <c r="EW7" s="51">
        <f t="shared" si="27"/>
        <v>50234873</v>
      </c>
      <c r="EX7" s="51">
        <f t="shared" si="27"/>
        <v>50294422</v>
      </c>
      <c r="EY7" s="51"/>
    </row>
    <row r="8" spans="1:155" s="52" customFormat="1">
      <c r="A8" s="33"/>
      <c r="B8" s="53">
        <v>2021</v>
      </c>
      <c r="C8" s="53">
        <v>272108</v>
      </c>
      <c r="D8" s="53">
        <v>46</v>
      </c>
      <c r="E8" s="53">
        <v>6</v>
      </c>
      <c r="F8" s="53">
        <v>0</v>
      </c>
      <c r="G8" s="53">
        <v>1</v>
      </c>
      <c r="H8" s="53" t="s">
        <v>175</v>
      </c>
      <c r="I8" s="53" t="s">
        <v>176</v>
      </c>
      <c r="J8" s="53" t="s">
        <v>177</v>
      </c>
      <c r="K8" s="53" t="s">
        <v>178</v>
      </c>
      <c r="L8" s="53" t="s">
        <v>179</v>
      </c>
      <c r="M8" s="53" t="s">
        <v>180</v>
      </c>
      <c r="N8" s="53" t="s">
        <v>181</v>
      </c>
      <c r="O8" s="53" t="s">
        <v>182</v>
      </c>
      <c r="P8" s="53" t="s">
        <v>183</v>
      </c>
      <c r="Q8" s="54">
        <v>24</v>
      </c>
      <c r="R8" s="53" t="s">
        <v>184</v>
      </c>
      <c r="S8" s="53" t="s">
        <v>185</v>
      </c>
      <c r="T8" s="53" t="s">
        <v>186</v>
      </c>
      <c r="U8" s="54">
        <v>397681</v>
      </c>
      <c r="V8" s="54">
        <v>31824</v>
      </c>
      <c r="W8" s="53" t="s">
        <v>187</v>
      </c>
      <c r="X8" s="53" t="s">
        <v>187</v>
      </c>
      <c r="Y8" s="55" t="s">
        <v>188</v>
      </c>
      <c r="Z8" s="54">
        <v>327</v>
      </c>
      <c r="AA8" s="54" t="s">
        <v>39</v>
      </c>
      <c r="AB8" s="54" t="s">
        <v>39</v>
      </c>
      <c r="AC8" s="54" t="s">
        <v>39</v>
      </c>
      <c r="AD8" s="54">
        <v>8</v>
      </c>
      <c r="AE8" s="54">
        <v>335</v>
      </c>
      <c r="AF8" s="54">
        <v>293</v>
      </c>
      <c r="AG8" s="54" t="s">
        <v>39</v>
      </c>
      <c r="AH8" s="54">
        <v>293</v>
      </c>
      <c r="AI8" s="56">
        <v>90.5</v>
      </c>
      <c r="AJ8" s="56">
        <v>99.7</v>
      </c>
      <c r="AK8" s="56">
        <v>99.7</v>
      </c>
      <c r="AL8" s="56">
        <v>105.8</v>
      </c>
      <c r="AM8" s="56">
        <v>114.9</v>
      </c>
      <c r="AN8" s="56">
        <v>97</v>
      </c>
      <c r="AO8" s="56">
        <v>97.8</v>
      </c>
      <c r="AP8" s="56">
        <v>97</v>
      </c>
      <c r="AQ8" s="56">
        <v>102.4</v>
      </c>
      <c r="AR8" s="56">
        <v>107.2</v>
      </c>
      <c r="AS8" s="56">
        <v>106.2</v>
      </c>
      <c r="AT8" s="56">
        <v>86.5</v>
      </c>
      <c r="AU8" s="56">
        <v>88.2</v>
      </c>
      <c r="AV8" s="56">
        <v>89.8</v>
      </c>
      <c r="AW8" s="56">
        <v>83.2</v>
      </c>
      <c r="AX8" s="56">
        <v>89.8</v>
      </c>
      <c r="AY8" s="56">
        <v>89.6</v>
      </c>
      <c r="AZ8" s="56">
        <v>89.7</v>
      </c>
      <c r="BA8" s="56">
        <v>89.3</v>
      </c>
      <c r="BB8" s="56">
        <v>84.1</v>
      </c>
      <c r="BC8" s="56">
        <v>86.3</v>
      </c>
      <c r="BD8" s="56">
        <v>86.6</v>
      </c>
      <c r="BE8" s="57">
        <v>106.4</v>
      </c>
      <c r="BF8" s="57">
        <v>0.2</v>
      </c>
      <c r="BG8" s="57">
        <v>0.5</v>
      </c>
      <c r="BH8" s="57">
        <v>0</v>
      </c>
      <c r="BI8" s="57">
        <v>0</v>
      </c>
      <c r="BJ8" s="57">
        <v>80.7</v>
      </c>
      <c r="BK8" s="57">
        <v>75.900000000000006</v>
      </c>
      <c r="BL8" s="57">
        <v>75.099999999999994</v>
      </c>
      <c r="BM8" s="57">
        <v>83.2</v>
      </c>
      <c r="BN8" s="57">
        <v>84.6</v>
      </c>
      <c r="BO8" s="57">
        <v>70.7</v>
      </c>
      <c r="BP8" s="56">
        <v>71</v>
      </c>
      <c r="BQ8" s="56">
        <v>76.099999999999994</v>
      </c>
      <c r="BR8" s="56">
        <v>76.900000000000006</v>
      </c>
      <c r="BS8" s="56">
        <v>69.400000000000006</v>
      </c>
      <c r="BT8" s="56">
        <v>72.7</v>
      </c>
      <c r="BU8" s="56">
        <v>73.5</v>
      </c>
      <c r="BV8" s="56">
        <v>74.099999999999994</v>
      </c>
      <c r="BW8" s="56">
        <v>74.400000000000006</v>
      </c>
      <c r="BX8" s="56">
        <v>66.5</v>
      </c>
      <c r="BY8" s="56">
        <v>66.8</v>
      </c>
      <c r="BZ8" s="56">
        <v>67.099999999999994</v>
      </c>
      <c r="CA8" s="57">
        <v>53874</v>
      </c>
      <c r="CB8" s="57">
        <v>56504</v>
      </c>
      <c r="CC8" s="57">
        <v>57835</v>
      </c>
      <c r="CD8" s="57">
        <v>61958</v>
      </c>
      <c r="CE8" s="57">
        <v>64203</v>
      </c>
      <c r="CF8" s="57">
        <v>50958</v>
      </c>
      <c r="CG8" s="57">
        <v>52405</v>
      </c>
      <c r="CH8" s="57">
        <v>53523</v>
      </c>
      <c r="CI8" s="57">
        <v>57368</v>
      </c>
      <c r="CJ8" s="57">
        <v>59838</v>
      </c>
      <c r="CK8" s="56">
        <v>59287</v>
      </c>
      <c r="CL8" s="57">
        <v>11185</v>
      </c>
      <c r="CM8" s="57">
        <v>11389</v>
      </c>
      <c r="CN8" s="57">
        <v>12279</v>
      </c>
      <c r="CO8" s="57">
        <v>13573</v>
      </c>
      <c r="CP8" s="57">
        <v>14835</v>
      </c>
      <c r="CQ8" s="57">
        <v>13792</v>
      </c>
      <c r="CR8" s="57">
        <v>14290</v>
      </c>
      <c r="CS8" s="57">
        <v>15111</v>
      </c>
      <c r="CT8" s="57">
        <v>15986</v>
      </c>
      <c r="CU8" s="57">
        <v>16421</v>
      </c>
      <c r="CV8" s="56">
        <v>17202</v>
      </c>
      <c r="CW8" s="57">
        <v>58.6</v>
      </c>
      <c r="CX8" s="57">
        <v>57.3</v>
      </c>
      <c r="CY8" s="57">
        <v>55.9</v>
      </c>
      <c r="CZ8" s="57">
        <v>62.3</v>
      </c>
      <c r="DA8" s="57">
        <v>57.4</v>
      </c>
      <c r="DB8" s="57">
        <v>56.1</v>
      </c>
      <c r="DC8" s="57">
        <v>56</v>
      </c>
      <c r="DD8" s="57">
        <v>56.2</v>
      </c>
      <c r="DE8" s="57">
        <v>60.8</v>
      </c>
      <c r="DF8" s="57">
        <v>57.4</v>
      </c>
      <c r="DG8" s="57">
        <v>56.4</v>
      </c>
      <c r="DH8" s="57">
        <v>18.2</v>
      </c>
      <c r="DI8" s="57">
        <v>18.5</v>
      </c>
      <c r="DJ8" s="57">
        <v>19.3</v>
      </c>
      <c r="DK8" s="57">
        <v>21.7</v>
      </c>
      <c r="DL8" s="57">
        <v>21.1</v>
      </c>
      <c r="DM8" s="57">
        <v>23.9</v>
      </c>
      <c r="DN8" s="57">
        <v>23.6</v>
      </c>
      <c r="DO8" s="57">
        <v>24.2</v>
      </c>
      <c r="DP8" s="57">
        <v>24.1</v>
      </c>
      <c r="DQ8" s="57">
        <v>23.9</v>
      </c>
      <c r="DR8" s="57">
        <v>24.8</v>
      </c>
      <c r="DS8" s="56">
        <v>31.9</v>
      </c>
      <c r="DT8" s="56">
        <v>38.6</v>
      </c>
      <c r="DU8" s="56">
        <v>41.4</v>
      </c>
      <c r="DV8" s="56">
        <v>43</v>
      </c>
      <c r="DW8" s="56">
        <v>46</v>
      </c>
      <c r="DX8" s="56">
        <v>50.9</v>
      </c>
      <c r="DY8" s="56">
        <v>51.9</v>
      </c>
      <c r="DZ8" s="56">
        <v>52.9</v>
      </c>
      <c r="EA8" s="56">
        <v>54.3</v>
      </c>
      <c r="EB8" s="56">
        <v>54.9</v>
      </c>
      <c r="EC8" s="56">
        <v>56</v>
      </c>
      <c r="ED8" s="56">
        <v>62.9</v>
      </c>
      <c r="EE8" s="56">
        <v>72.7</v>
      </c>
      <c r="EF8" s="56">
        <v>71.8</v>
      </c>
      <c r="EG8" s="56">
        <v>68.900000000000006</v>
      </c>
      <c r="EH8" s="56">
        <v>68.7</v>
      </c>
      <c r="EI8" s="56">
        <v>66.8</v>
      </c>
      <c r="EJ8" s="56">
        <v>68.2</v>
      </c>
      <c r="EK8" s="56">
        <v>69.400000000000006</v>
      </c>
      <c r="EL8" s="56">
        <v>69.900000000000006</v>
      </c>
      <c r="EM8" s="56">
        <v>68.8</v>
      </c>
      <c r="EN8" s="56">
        <v>70.7</v>
      </c>
      <c r="EO8" s="57">
        <v>48674928</v>
      </c>
      <c r="EP8" s="57">
        <v>48674615</v>
      </c>
      <c r="EQ8" s="57">
        <v>49142287</v>
      </c>
      <c r="ER8" s="57">
        <v>49103794</v>
      </c>
      <c r="ES8" s="57">
        <v>49628755</v>
      </c>
      <c r="ET8" s="57">
        <v>47082778</v>
      </c>
      <c r="EU8" s="57">
        <v>48918364</v>
      </c>
      <c r="EV8" s="57">
        <v>49696718</v>
      </c>
      <c r="EW8" s="57">
        <v>50234873</v>
      </c>
      <c r="EX8" s="57">
        <v>50294422</v>
      </c>
      <c r="EY8" s="57">
        <v>49765843</v>
      </c>
    </row>
    <row r="9" spans="1:155">
      <c r="N9" s="58"/>
      <c r="P9" s="58"/>
      <c r="S9" s="58"/>
      <c r="T9" s="58"/>
      <c r="U9" s="58"/>
      <c r="W9" s="58"/>
      <c r="X9" s="58"/>
      <c r="Y9" s="58"/>
      <c r="Z9" s="58"/>
      <c r="AA9" s="58"/>
      <c r="AB9" s="58"/>
      <c r="AC9" s="58"/>
      <c r="AD9" s="58"/>
      <c r="AE9" s="58"/>
      <c r="AF9" s="58"/>
      <c r="AG9" s="58"/>
      <c r="AH9" s="58"/>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60"/>
      <c r="BT9" s="60"/>
      <c r="BU9" s="59"/>
      <c r="BV9" s="59"/>
      <c r="BW9" s="59"/>
      <c r="BX9" s="59"/>
      <c r="BY9" s="59"/>
      <c r="BZ9" s="59"/>
      <c r="CA9" s="59"/>
      <c r="CB9" s="59"/>
      <c r="CC9" s="59"/>
      <c r="CD9" s="60"/>
      <c r="CE9" s="60"/>
      <c r="CF9" s="59"/>
      <c r="CG9" s="59"/>
      <c r="CH9" s="59"/>
      <c r="CI9" s="59"/>
      <c r="CJ9" s="59"/>
      <c r="CK9" s="59"/>
      <c r="CL9" s="59"/>
      <c r="CM9" s="59"/>
      <c r="CN9" s="59"/>
      <c r="CO9" s="61"/>
      <c r="CP9" s="61"/>
      <c r="CQ9" s="59"/>
      <c r="CR9" s="59"/>
      <c r="CS9" s="59"/>
      <c r="CT9" s="59"/>
      <c r="CU9" s="59"/>
      <c r="CV9" s="59"/>
      <c r="CW9" s="59"/>
      <c r="CX9" s="59"/>
      <c r="CY9" s="59"/>
      <c r="CZ9" s="60"/>
      <c r="DA9" s="60"/>
      <c r="DB9" s="59"/>
      <c r="DC9" s="59"/>
      <c r="DD9" s="59"/>
      <c r="DE9" s="59"/>
      <c r="DF9" s="59"/>
      <c r="DG9" s="59"/>
      <c r="DH9" s="59"/>
      <c r="DI9" s="59"/>
      <c r="DJ9" s="59"/>
      <c r="DK9" s="60"/>
      <c r="DL9" s="60"/>
      <c r="DM9" s="59"/>
      <c r="DN9" s="59"/>
      <c r="DO9" s="59"/>
      <c r="DP9" s="59"/>
      <c r="DQ9" s="59"/>
      <c r="DR9" s="59"/>
      <c r="DS9" s="59"/>
      <c r="DT9" s="59"/>
      <c r="DU9" s="59"/>
      <c r="DV9" s="60"/>
      <c r="DW9" s="60"/>
      <c r="DX9" s="59"/>
      <c r="DY9" s="59"/>
      <c r="DZ9" s="59"/>
      <c r="EA9" s="59"/>
      <c r="EB9" s="59"/>
      <c r="EC9" s="59"/>
      <c r="ED9" s="59"/>
      <c r="EE9" s="59"/>
      <c r="EF9" s="59"/>
      <c r="EG9" s="60"/>
      <c r="EH9" s="60"/>
      <c r="EI9" s="59"/>
      <c r="EJ9" s="59"/>
      <c r="EK9" s="59"/>
      <c r="EL9" s="59"/>
      <c r="EM9" s="59"/>
      <c r="EN9" s="59"/>
      <c r="EO9" s="59"/>
      <c r="EP9" s="59"/>
      <c r="EQ9" s="59"/>
      <c r="ER9" s="59"/>
      <c r="ES9" s="59"/>
      <c r="ET9" s="59"/>
      <c r="EU9" s="59"/>
      <c r="EV9" s="59"/>
      <c r="EW9" s="59"/>
      <c r="EX9" s="59"/>
      <c r="EY9" s="59"/>
    </row>
    <row r="10" spans="1:155">
      <c r="A10" s="62"/>
      <c r="B10" s="62" t="s">
        <v>189</v>
      </c>
      <c r="C10" s="62" t="s">
        <v>190</v>
      </c>
      <c r="D10" s="62" t="s">
        <v>191</v>
      </c>
      <c r="E10" s="62" t="s">
        <v>192</v>
      </c>
      <c r="F10" s="62" t="s">
        <v>193</v>
      </c>
      <c r="N10" s="58"/>
      <c r="P10" s="59"/>
      <c r="S10" s="58"/>
      <c r="T10" s="58"/>
      <c r="U10" s="58"/>
      <c r="W10" s="58"/>
      <c r="X10" s="58"/>
      <c r="Y10" s="58"/>
      <c r="Z10" s="58"/>
      <c r="AA10" s="58"/>
      <c r="AB10" s="58"/>
      <c r="AC10" s="58"/>
      <c r="AD10" s="58"/>
      <c r="AE10" s="58"/>
      <c r="AF10" s="58"/>
      <c r="AG10" s="58"/>
      <c r="AH10" s="58"/>
      <c r="AI10" s="59"/>
      <c r="AJ10" s="59"/>
      <c r="AK10" s="59"/>
      <c r="AL10" s="59"/>
      <c r="AM10" s="59"/>
      <c r="AN10" s="59"/>
      <c r="AO10" s="59"/>
      <c r="AP10" s="59"/>
      <c r="AQ10" s="59"/>
      <c r="AR10" s="58"/>
      <c r="AS10" s="59"/>
      <c r="AT10" s="59"/>
      <c r="AU10" s="59"/>
      <c r="AV10" s="59"/>
      <c r="AW10" s="59"/>
      <c r="AX10" s="59"/>
      <c r="AY10" s="59"/>
      <c r="AZ10" s="59"/>
      <c r="BA10" s="59"/>
      <c r="BB10" s="59"/>
      <c r="BC10" s="58"/>
      <c r="BD10" s="59"/>
      <c r="BE10" s="59"/>
      <c r="BF10" s="59"/>
      <c r="BG10" s="59"/>
      <c r="BH10" s="59"/>
      <c r="BI10" s="59"/>
      <c r="BJ10" s="59"/>
      <c r="BK10" s="59"/>
      <c r="BL10" s="59"/>
      <c r="BM10" s="59"/>
      <c r="BN10" s="58"/>
      <c r="BO10" s="58"/>
      <c r="BP10" s="58"/>
      <c r="BQ10" s="59"/>
      <c r="BR10" s="59"/>
      <c r="BS10" s="59"/>
      <c r="BT10" s="59"/>
      <c r="BU10" s="59"/>
      <c r="BV10" s="59"/>
      <c r="BW10" s="59"/>
      <c r="BX10" s="59"/>
      <c r="BY10" s="58"/>
      <c r="BZ10" s="59"/>
      <c r="CA10" s="58"/>
      <c r="CB10" s="59"/>
      <c r="CC10" s="59"/>
      <c r="CD10" s="59"/>
      <c r="CE10" s="59"/>
      <c r="CF10" s="59"/>
      <c r="CG10" s="59"/>
      <c r="CH10" s="59"/>
      <c r="CI10" s="59"/>
      <c r="CJ10" s="58"/>
      <c r="CK10" s="59"/>
      <c r="CL10" s="58"/>
      <c r="CM10" s="59"/>
      <c r="CN10" s="59"/>
      <c r="CO10" s="59"/>
      <c r="CP10" s="59"/>
      <c r="CQ10" s="59"/>
      <c r="CR10" s="59"/>
      <c r="CS10" s="59"/>
      <c r="CT10" s="59"/>
      <c r="CU10" s="58"/>
      <c r="CV10" s="59"/>
      <c r="CW10" s="59"/>
      <c r="CX10" s="59"/>
      <c r="CY10" s="59"/>
      <c r="CZ10" s="59"/>
      <c r="DA10" s="59"/>
      <c r="DB10" s="59"/>
      <c r="DC10" s="59"/>
      <c r="DD10" s="59"/>
      <c r="DE10" s="59"/>
      <c r="DF10" s="58"/>
      <c r="DG10" s="59"/>
      <c r="DH10" s="59"/>
      <c r="DI10" s="59"/>
      <c r="DJ10" s="59"/>
      <c r="DK10" s="59"/>
      <c r="DL10" s="59"/>
      <c r="DM10" s="59"/>
      <c r="DN10" s="59"/>
      <c r="DO10" s="59"/>
      <c r="DP10" s="59"/>
      <c r="DQ10" s="58"/>
      <c r="DR10" s="59"/>
      <c r="DS10" s="59"/>
      <c r="DT10" s="59"/>
      <c r="DU10" s="59"/>
      <c r="DV10" s="59"/>
      <c r="DW10" s="59"/>
      <c r="DX10" s="59"/>
      <c r="DY10" s="59"/>
      <c r="DZ10" s="59"/>
      <c r="EA10" s="59"/>
      <c r="EB10" s="58"/>
      <c r="EC10" s="59"/>
      <c r="ED10" s="59"/>
      <c r="EE10" s="59"/>
      <c r="EF10" s="59"/>
      <c r="EG10" s="59"/>
      <c r="EH10" s="59"/>
      <c r="EI10" s="59"/>
      <c r="EJ10" s="59"/>
      <c r="EK10" s="59"/>
      <c r="EL10" s="59"/>
      <c r="EM10" s="58"/>
      <c r="EN10" s="59"/>
      <c r="EO10" s="59"/>
      <c r="EP10" s="59"/>
      <c r="EQ10" s="59"/>
      <c r="ER10" s="59"/>
      <c r="ES10" s="59"/>
      <c r="ET10" s="59"/>
      <c r="EU10" s="59"/>
      <c r="EV10" s="59"/>
      <c r="EW10" s="59"/>
      <c r="EX10" s="58"/>
      <c r="EY10" s="59"/>
    </row>
    <row r="11" spans="1:155">
      <c r="A11" s="62" t="s">
        <v>40</v>
      </c>
      <c r="B11" s="63" t="str">
        <f>IF(VALUE($B$6)=0,"",IF(VALUE($B$6)&gt;2022,"R"&amp;TEXT(VALUE($B$6)-2022,"00"),"H"&amp;VALUE($B$6)-1992))</f>
        <v>H29</v>
      </c>
      <c r="C11" s="63" t="str">
        <f>IF(VALUE($B$6)=0,"",IF(VALUE($B$6)&gt;2021,"R"&amp;TEXT(VALUE($B$6)-2021,"00"),"H"&amp;VALUE($B$6)-1991))</f>
        <v>H30</v>
      </c>
      <c r="D11" s="63" t="str">
        <f>IF(VALUE($B$6)=0,"",IF(VALUE($B$6)&gt;2020,"R"&amp;TEXT(VALUE($B$6)-2020,"00"),"H"&amp;VALUE($B$6)-1990))</f>
        <v>R01</v>
      </c>
      <c r="E11" s="63" t="str">
        <f>IF(VALUE($B$6)=0,"",IF(VALUE($B$6)&gt;2019,"R"&amp;TEXT(VALUE($B$6)-2019,"00"),"H"&amp;VALUE($B$6)-1989))</f>
        <v>R02</v>
      </c>
      <c r="F11" s="63" t="str">
        <f>IF(VALUE($B$6)=0,"",IF(VALUE($B$6)&gt;2018,"R"&amp;TEXT(VALUE($B$6)-2018,"00"),"H"&amp;VALUE($B$6)-1988))</f>
        <v>R03</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9"/>
      <c r="BF11" s="58"/>
      <c r="BG11" s="58"/>
      <c r="BH11" s="58"/>
      <c r="BI11" s="58"/>
      <c r="BJ11" s="58"/>
      <c r="BK11" s="58"/>
      <c r="BL11" s="58"/>
      <c r="BM11" s="58"/>
      <c r="BN11" s="58"/>
      <c r="BO11" s="58"/>
      <c r="BP11" s="59"/>
      <c r="BQ11" s="58"/>
      <c r="BR11" s="58"/>
      <c r="BS11" s="58"/>
      <c r="BT11" s="58"/>
      <c r="BU11" s="58"/>
      <c r="BV11" s="58"/>
      <c r="BW11" s="58"/>
      <c r="BX11" s="58"/>
      <c r="BY11" s="58"/>
      <c r="BZ11" s="58"/>
      <c r="CA11" s="59"/>
      <c r="CB11" s="58"/>
      <c r="CC11" s="58"/>
      <c r="CD11" s="58"/>
      <c r="CE11" s="58"/>
      <c r="CF11" s="58"/>
      <c r="CG11" s="58"/>
      <c r="CH11" s="58"/>
      <c r="CI11" s="58"/>
      <c r="CJ11" s="58"/>
      <c r="CK11" s="58"/>
      <c r="CL11" s="59"/>
      <c r="CM11" s="58"/>
      <c r="CN11" s="58"/>
      <c r="CO11" s="58"/>
      <c r="CP11" s="58"/>
      <c r="CQ11" s="58"/>
      <c r="CR11" s="58"/>
      <c r="CS11" s="58"/>
      <c r="CT11" s="58"/>
      <c r="CU11" s="58"/>
      <c r="CV11" s="58"/>
      <c r="CW11" s="59"/>
      <c r="CX11" s="58"/>
      <c r="CY11" s="58"/>
      <c r="CZ11" s="58"/>
      <c r="DA11" s="58"/>
      <c r="DB11" s="58"/>
      <c r="DC11" s="58"/>
      <c r="DD11" s="58"/>
      <c r="DE11" s="58"/>
      <c r="DF11" s="58"/>
      <c r="DG11" s="58"/>
      <c r="DH11" s="59"/>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row>
    <row r="12" spans="1:15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row>
    <row r="13" spans="1:15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row>
    <row r="14" spans="1:15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row>
    <row r="15" spans="1:15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row>
    <row r="16" spans="1:15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row>
    <row r="17" spans="14:15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row>
    <row r="18" spans="14:15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row>
    <row r="19" spans="14:15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row>
    <row r="20" spans="14:15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2022-12-01T02:26:07Z</dcterms:created>
  <dcterms:modified xsi:type="dcterms:W3CDTF">2023-02-28T00:12:02Z</dcterms:modified>
  <cp:category/>
</cp:coreProperties>
</file>