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アップ完了\"/>
    </mc:Choice>
  </mc:AlternateContent>
  <workbookProtection workbookAlgorithmName="SHA-512" workbookHashValue="UVDvTKfGtJn+U6nqhfA6BGMBKm80n/jAdnz5sDJi/V2ob82fHJR/ENouHitDlRHEj4GX/WkefgYqDKxXSimmKw==" workbookSaltValue="vg3bZyY3gRx9vVQxptlWtw==" workbookSpinCount="100000" lockStructure="1"/>
  <bookViews>
    <workbookView xWindow="0" yWindow="0" windowWidth="20490" windowHeight="69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IZ54" i="4"/>
  <c r="IZ32" i="4"/>
  <c r="FL54" i="4"/>
  <c r="FL32" i="4"/>
  <c r="CS78" i="4"/>
  <c r="MN54" i="4"/>
  <c r="MN32" i="4"/>
  <c r="HM78" i="4"/>
  <c r="BX54" i="4"/>
  <c r="BX32" i="4"/>
  <c r="C11" i="5"/>
  <c r="D11" i="5"/>
  <c r="E11" i="5"/>
  <c r="B11" i="5"/>
  <c r="FH78" i="4" l="1"/>
  <c r="DS32" i="4"/>
  <c r="AE54" i="4"/>
  <c r="AE32" i="4"/>
  <c r="KU54" i="4"/>
  <c r="KU32" i="4"/>
  <c r="KC78" i="4"/>
  <c r="HG54" i="4"/>
  <c r="HG32" i="4"/>
  <c r="DS54" i="4"/>
  <c r="AN78" i="4"/>
  <c r="EW54" i="4"/>
  <c r="EW32" i="4"/>
  <c r="GT78" i="4"/>
  <c r="BZ78" i="4"/>
  <c r="BI54" i="4"/>
  <c r="BI32" i="4"/>
  <c r="LY54" i="4"/>
  <c r="LY32" i="4"/>
  <c r="LO78" i="4"/>
  <c r="IK54" i="4"/>
  <c r="IK32" i="4"/>
  <c r="JJ78" i="4"/>
  <c r="EO78" i="4"/>
  <c r="U78" i="4"/>
  <c r="P54" i="4"/>
  <c r="P32" i="4"/>
  <c r="KF54" i="4"/>
  <c r="KF32" i="4"/>
  <c r="GR54" i="4"/>
  <c r="GR32" i="4"/>
  <c r="DD54" i="4"/>
  <c r="DD32" i="4"/>
  <c r="BG78" i="4"/>
  <c r="LJ54" i="4"/>
  <c r="LJ32" i="4"/>
  <c r="HV32" i="4"/>
  <c r="GA78" i="4"/>
  <c r="EH54" i="4"/>
  <c r="EH32" i="4"/>
  <c r="AT54" i="4"/>
  <c r="AT32" i="4"/>
  <c r="KV78" i="4"/>
  <c r="HV54"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<sst xmlns="http://schemas.openxmlformats.org/spreadsheetml/2006/main" count="327" uniqueCount="180">
  <si>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</si>
  <si>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</si>
  <si>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</si>
  <si>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</si>
  <si>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</si>
  <si>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</si>
  <si>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</si>
  <si>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</si>
  <si>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</si>
  <si>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</si>
  <si>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</si>
  <si>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</si>
  <si>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</si>
  <si>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</si>
  <si>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</si>
  <si>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</si>
  <si>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</si>
  <si>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</si>
  <si>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</si>
  <si>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</si>
  <si>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</si>
  <si>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</si>
  <si>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</si>
  <si>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</si>
  <si>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</si>
  <si>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</si>
  <si>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</si>
  <si>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</si>
  <si>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</si>
  <si>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</si>
  <si>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</si>
  <si>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</si>
  <si>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</si>
  <si>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</si>
  <si>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</si>
  <si>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</si>
  <si>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</si>
  <si>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</si>
  <si>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</si>
  <si>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</si>
  <si>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</si>
  <si>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</si>
  <si>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</si>
  <si>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</si>
  <si>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</si>
  <si>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</si>
  <si>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</si>
  <si>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</si>
  <si>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</si>
  <si>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</si>
  <si>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</si>
  <si>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</si>
  <si>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</si>
  <si>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</si>
  <si>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</si>
  <si>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</si>
  <si>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</si>
  <si>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</si>
  <si>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</si>
  <si>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</si>
  <si>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</si>
  <si>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</si>
  <si>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</si>
  <si>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</si>
  <si>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</si>
  <si>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</si>
  <si>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</si>
  <si>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</si>
  <si>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</si>
  <si>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</si>
  <si>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</si>
  <si>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</si>
  <si>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</si>
  <si>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</si>
  <si>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</si>
  <si>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</si>
  <si>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</si>
  <si>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</si>
  <si>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</si>
  <si>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</si>
  <si>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</si>
  <si>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</si>
  <si>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</si>
  <si>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</si>
  <si>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</si>
  <si>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</si>
  <si>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</si>
  <si>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</si>
  <si>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</si>
  <si>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</si>
  <si>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</si>
  <si>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</si>
  <si>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</si>
  <si>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</si>
  <si>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</si>
  <si>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</si>
  <si>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</si>
  <si>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</si>
  <si>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</si>
  <si>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</si>
  <si>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</si>
  <si>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</si>
  <si>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</si>
  <si>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</si>
  <si>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</si>
  <si>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</si>
  <si>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</si>
  <si>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</si>
  <si>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</si>
  <si>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</si>
  <si>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</si>
  <si>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</si>
  <si>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</si>
  <si>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</si>
  <si>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</si>
  <si>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</si>
  <si>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</si>
  <si>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</si>
  <si>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</si>
  <si>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</si>
  <si>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</si>
  <si>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</si>
  <si>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</si>
  <si>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</si>
  <si>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</si>
  <si>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</si>
  <si>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</si>
  <si>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</si>
  <si>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</si>
  <si>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</si>
  <si>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</si>
  <si>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</si>
  <si>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</si>
  <si>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</si>
  <si>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</si>
  <si>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</si>
  <si>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</si>
  <si>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</si>
  <si>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</si>
  <si>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</si>
  <si>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</si>
  <si>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</si>
  <si>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</si>
  <si>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</si>
  <si>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</si>
  <si>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</si>
  <si>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</si>
  <si>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</si>
  <si>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</si>
  <si>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</si>
  <si>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</si>
  <si>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</si>
  <si>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</si>
  <si>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</si>
  <si>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</si>
  <si>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</si>
  <si>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</si>
  <si>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</si>
  <si>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貝塚市</t>
  </si>
  <si>
    <t>貝塚病院</t>
  </si>
  <si>
    <t>条例全部</t>
  </si>
  <si>
    <t>病院事業</t>
  </si>
  <si>
    <t>一般病院</t>
  </si>
  <si>
    <t>200床以上～300床未満</t>
  </si>
  <si>
    <t>自治体職員 学術・研究機関出身</t>
  </si>
  <si>
    <t>直営</t>
  </si>
  <si>
    <t>対象</t>
  </si>
  <si>
    <t>ド 訓 ガ</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</si>
  <si>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</si>
  <si>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</si>
  <si>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</si>
  <si>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</si>
  <si>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</si>
  <si>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</si>
  <si>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</si>
  <si>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</si>
  <si>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貝塚市及び周辺地域において、中核的な基幹病院として質の高い医療を安定的かつ継続的に提供しており、小児輪番制の救急をはじめ、大阪府がん診療拠点病院としてがんのトータルケア等の特色を活かした医療も提供している。
　また、りんくう総合医療センターとの周産期医療と婦人科医療における機能分担の取組（泉州広域母子医療センター）や、臨床研修医の受入、地域包括ケアの推進を行うなど、地域の医療貢献にも取り組んでいる。</t>
    <phoneticPr fontId="5"/>
  </si>
  <si>
    <t>　当院の理念は「地域住民を守る良質な医療の提供」であり、今後も地域の中核病院として急性期機能を担い、がんのトータルケアを提供するとともに、令和2年10月に開設した地域包括ケア病棟を活用して、急性期からリハビリ、在宅復帰に至るまで包括的な支援を行い、地域のニーズに応えていきたいと考えている。
　これを継続的に実現していくためには、安定した経営が不可欠であることから、ベンチマークを用いた価格交渉等による材料費の削減や、地域包括ケア病棟開設による患者の確保で病床利用率の向上を図るなど、様々な経営効率化に取り組み、経常収支の黒字を達成していく。
　また、老朽化した施設等の更新、無駄のない医療資源への投資を行い、今後も地域における医療貢献を最大限に発揮していく。</t>
    <phoneticPr fontId="5"/>
  </si>
  <si>
    <t>　経営指標に係る数値については、概ね類似病院平均値より良好な結果となっている。令和3年度の病床利用率は令和2年度と比較して、コロナ禍前までには至らないが改善している。
　経常収支比率については、新型コロナウイルス感染症に係る補助金により、令和2年度から100%を上回っている。
　また、医業収支比率についても、入院収益及び外来収益が増加したことから改善している。
　加えて、入院・外来患者1人1日当たり収益についても、新型コロナウイルス感染症に係る診療報酬の増に伴い増加している。</t>
    <rPh sb="65" eb="66">
      <t>カ</t>
    </rPh>
    <rPh sb="66" eb="67">
      <t>マエ</t>
    </rPh>
    <rPh sb="71" eb="72">
      <t>イタ</t>
    </rPh>
    <rPh sb="76" eb="78">
      <t>カイゼン</t>
    </rPh>
    <rPh sb="131" eb="133">
      <t>ウワマワ</t>
    </rPh>
    <rPh sb="155" eb="157">
      <t>ニュウイン</t>
    </rPh>
    <rPh sb="157" eb="159">
      <t>シュウエキ</t>
    </rPh>
    <rPh sb="159" eb="160">
      <t>オヨ</t>
    </rPh>
    <rPh sb="161" eb="163">
      <t>ガイライ</t>
    </rPh>
    <rPh sb="163" eb="165">
      <t>シュウエキ</t>
    </rPh>
    <rPh sb="166" eb="168">
      <t>ゾウカ</t>
    </rPh>
    <rPh sb="174" eb="176">
      <t>カイゼン</t>
    </rPh>
    <rPh sb="183" eb="184">
      <t>クワ</t>
    </rPh>
    <rPh sb="187" eb="189">
      <t>ニュウイン</t>
    </rPh>
    <rPh sb="190" eb="192">
      <t>ガイライ</t>
    </rPh>
    <rPh sb="192" eb="194">
      <t>カンジャ</t>
    </rPh>
    <rPh sb="195" eb="196">
      <t>ニン</t>
    </rPh>
    <rPh sb="197" eb="198">
      <t>ニチ</t>
    </rPh>
    <rPh sb="198" eb="199">
      <t>ア</t>
    </rPh>
    <rPh sb="201" eb="203">
      <t>シュウエキ</t>
    </rPh>
    <rPh sb="209" eb="211">
      <t>シンガタ</t>
    </rPh>
    <rPh sb="218" eb="221">
      <t>カンセンショウ</t>
    </rPh>
    <rPh sb="222" eb="223">
      <t>カカ</t>
    </rPh>
    <rPh sb="224" eb="226">
      <t>シンリョウ</t>
    </rPh>
    <rPh sb="226" eb="228">
      <t>ホウシュウ</t>
    </rPh>
    <rPh sb="229" eb="230">
      <t>ゾウ</t>
    </rPh>
    <rPh sb="231" eb="232">
      <t>トモナ</t>
    </rPh>
    <rPh sb="233" eb="235">
      <t>ゾウカ</t>
    </rPh>
    <phoneticPr fontId="5"/>
  </si>
  <si>
    <t>　平成8年度に病院が完成し、現在20年以上経過していることから、建物本体の耐用年数の半分程度が経過した状況である。
　また、空調設備、電気設備等の附帯設備については、耐用年数を既に経過しており、順次更新を進めている。
　加えて、建物及び附帯設備の取得額が大きい。
　その結果、有形固定資産減価償却率及び1床当たり有形固定資産は類似病院平均値を上回っている。
　器械備品減価償却率については、令和2年度にCT、電子カルテ等の高額医療機器を更新した事により、令和3年度においても、類似病院平均値を下回っている。</t>
    <rPh sb="227" eb="228">
      <t>レイ</t>
    </rPh>
    <rPh sb="228" eb="229">
      <t>ワ</t>
    </rPh>
    <rPh sb="230" eb="231">
      <t>ネン</t>
    </rPh>
    <rPh sb="231" eb="232">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</si>
</sst>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73.2</c:v>
                </c:pt>
                <c:pt idx="1">
                  <c:v>69.7</c:v>
                </c:pt>
                <c:pt idx="2">
                  <c:v>71.5</c:v>
                </c:pt>
                <c:pt idx="3">
                  <c:v>62.1</c:v>
                </c:pt>
                <c:pt idx="4">
                  <c:v>66.900000000000006</c:v>
                </c:pt>
              </c:numCache>
            </c:numRef>
          </c:val>
          <c:extLst>
            <c:ext xmlns:c16="http://schemas.microsoft.com/office/drawing/2014/chart" uri="{C3380CC4-5D6E-409C-BE32-E72D297353CC}">
              <c16:uniqueId val="{00000000-C16A-4C4D-A8B4-47273325C98B}"/>
            </c:ext>
          </c:extLst>
        </c:ser>
        <c:dLbls>
          <c:showLegendKey val="0"/>
          <c:showVal val="0"/>
          <c:showCatName val="0"/>
          <c:showSerName val="0"/>
          <c:showPercent val="0"/>
          <c:showBubbleSize val="0"/>
        </c:dLbls>
        <c:gapWidth val="150"/>
        <c:axId val="410253720"/>
        <c:axId val="41025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C16A-4C4D-A8B4-47273325C98B}"/>
            </c:ext>
          </c:extLst>
        </c:ser>
        <c:dLbls>
          <c:showLegendKey val="0"/>
          <c:showVal val="0"/>
          <c:showCatName val="0"/>
          <c:showSerName val="0"/>
          <c:showPercent val="0"/>
          <c:showBubbleSize val="0"/>
        </c:dLbls>
        <c:marker val="1"/>
        <c:smooth val="0"/>
        <c:axId val="410253720"/>
        <c:axId val="410252152"/>
      </c:lineChart>
      <c:catAx>
        <c:axId val="410253720"/>
        <c:scaling>
          <c:orientation val="minMax"/>
        </c:scaling>
        <c:delete val="1"/>
        <c:axPos val="b"/>
        <c:numFmt formatCode="General" sourceLinked="1"/>
        <c:majorTickMark val="none"/>
        <c:minorTickMark val="none"/>
        <c:tickLblPos val="none"/>
        <c:crossAx val="410252152"/>
        <c:crosses val="autoZero"/>
        <c:auto val="1"/>
        <c:lblAlgn val="ctr"/>
        <c:lblOffset val="100"/>
        <c:noMultiLvlLbl val="1"/>
      </c:catAx>
      <c:valAx>
        <c:axId val="41025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25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53.2</c:v>
                </c:pt>
                <c:pt idx="1">
                  <c:v>53.6</c:v>
                </c:pt>
                <c:pt idx="2">
                  <c:v>50.1</c:v>
                </c:pt>
                <c:pt idx="3">
                  <c:v>48.7</c:v>
                </c:pt>
                <c:pt idx="4">
                  <c:v>30</c:v>
                </c:pt>
              </c:numCache>
            </c:numRef>
          </c:val>
          <c:extLst>
            <c:ext xmlns:c16="http://schemas.microsoft.com/office/drawing/2014/chart" uri="{C3380CC4-5D6E-409C-BE32-E72D297353CC}">
              <c16:uniqueId val="{00000000-38C8-473F-A4B3-B07A4E093EE1}"/>
            </c:ext>
          </c:extLst>
        </c:ser>
        <c:dLbls>
          <c:showLegendKey val="0"/>
          <c:showVal val="0"/>
          <c:showCatName val="0"/>
          <c:showSerName val="0"/>
          <c:showPercent val="0"/>
          <c:showBubbleSize val="0"/>
        </c:dLbls>
        <c:gapWidth val="150"/>
        <c:axId val="472845336"/>
        <c:axId val="47284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38C8-473F-A4B3-B07A4E093EE1}"/>
            </c:ext>
          </c:extLst>
        </c:ser>
        <c:dLbls>
          <c:showLegendKey val="0"/>
          <c:showVal val="0"/>
          <c:showCatName val="0"/>
          <c:showSerName val="0"/>
          <c:showPercent val="0"/>
          <c:showBubbleSize val="0"/>
        </c:dLbls>
        <c:marker val="1"/>
        <c:smooth val="0"/>
        <c:axId val="472845336"/>
        <c:axId val="472848472"/>
      </c:lineChart>
      <c:catAx>
        <c:axId val="472845336"/>
        <c:scaling>
          <c:orientation val="minMax"/>
        </c:scaling>
        <c:delete val="1"/>
        <c:axPos val="b"/>
        <c:numFmt formatCode="General" sourceLinked="1"/>
        <c:majorTickMark val="none"/>
        <c:minorTickMark val="none"/>
        <c:tickLblPos val="none"/>
        <c:crossAx val="472848472"/>
        <c:crosses val="autoZero"/>
        <c:auto val="1"/>
        <c:lblAlgn val="ctr"/>
        <c:lblOffset val="100"/>
        <c:noMultiLvlLbl val="1"/>
      </c:catAx>
      <c:valAx>
        <c:axId val="472848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84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95.1</c:v>
                </c:pt>
                <c:pt idx="1">
                  <c:v>93</c:v>
                </c:pt>
                <c:pt idx="2">
                  <c:v>95.1</c:v>
                </c:pt>
                <c:pt idx="3">
                  <c:v>86.1</c:v>
                </c:pt>
                <c:pt idx="4">
                  <c:v>91</c:v>
                </c:pt>
              </c:numCache>
            </c:numRef>
          </c:val>
          <c:extLst>
            <c:ext xmlns:c16="http://schemas.microsoft.com/office/drawing/2014/chart" uri="{C3380CC4-5D6E-409C-BE32-E72D297353CC}">
              <c16:uniqueId val="{00000000-5144-4D45-B2EE-069A5E93E369}"/>
            </c:ext>
          </c:extLst>
        </c:ser>
        <c:dLbls>
          <c:showLegendKey val="0"/>
          <c:showVal val="0"/>
          <c:showCatName val="0"/>
          <c:showSerName val="0"/>
          <c:showPercent val="0"/>
          <c:showBubbleSize val="0"/>
        </c:dLbls>
        <c:gapWidth val="150"/>
        <c:axId val="472845728"/>
        <c:axId val="47284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5144-4D45-B2EE-069A5E93E369}"/>
            </c:ext>
          </c:extLst>
        </c:ser>
        <c:dLbls>
          <c:showLegendKey val="0"/>
          <c:showVal val="0"/>
          <c:showCatName val="0"/>
          <c:showSerName val="0"/>
          <c:showPercent val="0"/>
          <c:showBubbleSize val="0"/>
        </c:dLbls>
        <c:marker val="1"/>
        <c:smooth val="0"/>
        <c:axId val="472845728"/>
        <c:axId val="472846120"/>
      </c:lineChart>
      <c:catAx>
        <c:axId val="472845728"/>
        <c:scaling>
          <c:orientation val="minMax"/>
        </c:scaling>
        <c:delete val="1"/>
        <c:axPos val="b"/>
        <c:numFmt formatCode="General" sourceLinked="1"/>
        <c:majorTickMark val="none"/>
        <c:minorTickMark val="none"/>
        <c:tickLblPos val="none"/>
        <c:crossAx val="472846120"/>
        <c:crosses val="autoZero"/>
        <c:auto val="1"/>
        <c:lblAlgn val="ctr"/>
        <c:lblOffset val="100"/>
        <c:noMultiLvlLbl val="1"/>
      </c:catAx>
      <c:valAx>
        <c:axId val="47284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84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97.9</c:v>
                </c:pt>
                <c:pt idx="2">
                  <c:v>99.7</c:v>
                </c:pt>
                <c:pt idx="3">
                  <c:v>103.1</c:v>
                </c:pt>
                <c:pt idx="4">
                  <c:v>109.9</c:v>
                </c:pt>
              </c:numCache>
            </c:numRef>
          </c:val>
          <c:extLst>
            <c:ext xmlns:c16="http://schemas.microsoft.com/office/drawing/2014/chart" uri="{C3380CC4-5D6E-409C-BE32-E72D297353CC}">
              <c16:uniqueId val="{00000000-F8A7-4578-9F04-B874B9169B4E}"/>
            </c:ext>
          </c:extLst>
        </c:ser>
        <c:dLbls>
          <c:showLegendKey val="0"/>
          <c:showVal val="0"/>
          <c:showCatName val="0"/>
          <c:showSerName val="0"/>
          <c:showPercent val="0"/>
          <c:showBubbleSize val="0"/>
        </c:dLbls>
        <c:gapWidth val="150"/>
        <c:axId val="473230848"/>
        <c:axId val="47323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F8A7-4578-9F04-B874B9169B4E}"/>
            </c:ext>
          </c:extLst>
        </c:ser>
        <c:dLbls>
          <c:showLegendKey val="0"/>
          <c:showVal val="0"/>
          <c:showCatName val="0"/>
          <c:showSerName val="0"/>
          <c:showPercent val="0"/>
          <c:showBubbleSize val="0"/>
        </c:dLbls>
        <c:marker val="1"/>
        <c:smooth val="0"/>
        <c:axId val="473230848"/>
        <c:axId val="473230456"/>
      </c:lineChart>
      <c:catAx>
        <c:axId val="473230848"/>
        <c:scaling>
          <c:orientation val="minMax"/>
        </c:scaling>
        <c:delete val="1"/>
        <c:axPos val="b"/>
        <c:numFmt formatCode="General" sourceLinked="1"/>
        <c:majorTickMark val="none"/>
        <c:minorTickMark val="none"/>
        <c:tickLblPos val="none"/>
        <c:crossAx val="473230456"/>
        <c:crosses val="autoZero"/>
        <c:auto val="1"/>
        <c:lblAlgn val="ctr"/>
        <c:lblOffset val="100"/>
        <c:noMultiLvlLbl val="1"/>
      </c:catAx>
      <c:valAx>
        <c:axId val="473230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7323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c:v>
                </c:pt>
                <c:pt idx="1">
                  <c:v>67.2</c:v>
                </c:pt>
                <c:pt idx="2">
                  <c:v>68.5</c:v>
                </c:pt>
                <c:pt idx="3">
                  <c:v>65.7</c:v>
                </c:pt>
                <c:pt idx="4">
                  <c:v>66.099999999999994</c:v>
                </c:pt>
              </c:numCache>
            </c:numRef>
          </c:val>
          <c:extLst>
            <c:ext xmlns:c16="http://schemas.microsoft.com/office/drawing/2014/chart" uri="{C3380CC4-5D6E-409C-BE32-E72D297353CC}">
              <c16:uniqueId val="{00000000-3DC9-4A6C-931B-FF7D9CE6EB7F}"/>
            </c:ext>
          </c:extLst>
        </c:ser>
        <c:dLbls>
          <c:showLegendKey val="0"/>
          <c:showVal val="0"/>
          <c:showCatName val="0"/>
          <c:showSerName val="0"/>
          <c:showPercent val="0"/>
          <c:showBubbleSize val="0"/>
        </c:dLbls>
        <c:gapWidth val="150"/>
        <c:axId val="473232416"/>
        <c:axId val="47323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3DC9-4A6C-931B-FF7D9CE6EB7F}"/>
            </c:ext>
          </c:extLst>
        </c:ser>
        <c:dLbls>
          <c:showLegendKey val="0"/>
          <c:showVal val="0"/>
          <c:showCatName val="0"/>
          <c:showSerName val="0"/>
          <c:showPercent val="0"/>
          <c:showBubbleSize val="0"/>
        </c:dLbls>
        <c:marker val="1"/>
        <c:smooth val="0"/>
        <c:axId val="473232416"/>
        <c:axId val="473232024"/>
      </c:lineChart>
      <c:catAx>
        <c:axId val="473232416"/>
        <c:scaling>
          <c:orientation val="minMax"/>
        </c:scaling>
        <c:delete val="1"/>
        <c:axPos val="b"/>
        <c:numFmt formatCode="General" sourceLinked="1"/>
        <c:majorTickMark val="none"/>
        <c:minorTickMark val="none"/>
        <c:tickLblPos val="none"/>
        <c:crossAx val="473232024"/>
        <c:crosses val="autoZero"/>
        <c:auto val="1"/>
        <c:lblAlgn val="ctr"/>
        <c:lblOffset val="100"/>
        <c:noMultiLvlLbl val="1"/>
      </c:catAx>
      <c:valAx>
        <c:axId val="473232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23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73.400000000000006</c:v>
                </c:pt>
                <c:pt idx="1">
                  <c:v>77</c:v>
                </c:pt>
                <c:pt idx="2">
                  <c:v>78.7</c:v>
                </c:pt>
                <c:pt idx="3">
                  <c:v>63.5</c:v>
                </c:pt>
                <c:pt idx="4">
                  <c:v>66.8</c:v>
                </c:pt>
              </c:numCache>
            </c:numRef>
          </c:val>
          <c:extLst>
            <c:ext xmlns:c16="http://schemas.microsoft.com/office/drawing/2014/chart" uri="{C3380CC4-5D6E-409C-BE32-E72D297353CC}">
              <c16:uniqueId val="{00000000-41F7-4447-8B9D-EDE9822B0DA5}"/>
            </c:ext>
          </c:extLst>
        </c:ser>
        <c:dLbls>
          <c:showLegendKey val="0"/>
          <c:showVal val="0"/>
          <c:showCatName val="0"/>
          <c:showSerName val="0"/>
          <c:showPercent val="0"/>
          <c:showBubbleSize val="0"/>
        </c:dLbls>
        <c:gapWidth val="150"/>
        <c:axId val="347867928"/>
        <c:axId val="34786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41F7-4447-8B9D-EDE9822B0DA5}"/>
            </c:ext>
          </c:extLst>
        </c:ser>
        <c:dLbls>
          <c:showLegendKey val="0"/>
          <c:showVal val="0"/>
          <c:showCatName val="0"/>
          <c:showSerName val="0"/>
          <c:showPercent val="0"/>
          <c:showBubbleSize val="0"/>
        </c:dLbls>
        <c:marker val="1"/>
        <c:smooth val="0"/>
        <c:axId val="347867928"/>
        <c:axId val="347868712"/>
      </c:lineChart>
      <c:catAx>
        <c:axId val="347867928"/>
        <c:scaling>
          <c:orientation val="minMax"/>
        </c:scaling>
        <c:delete val="1"/>
        <c:axPos val="b"/>
        <c:numFmt formatCode="General" sourceLinked="1"/>
        <c:majorTickMark val="none"/>
        <c:minorTickMark val="none"/>
        <c:tickLblPos val="none"/>
        <c:crossAx val="347868712"/>
        <c:crosses val="autoZero"/>
        <c:auto val="1"/>
        <c:lblAlgn val="ctr"/>
        <c:lblOffset val="100"/>
        <c:noMultiLvlLbl val="1"/>
      </c:catAx>
      <c:valAx>
        <c:axId val="34786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86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58894944</c:v>
                </c:pt>
                <c:pt idx="1">
                  <c:v>59100064</c:v>
                </c:pt>
                <c:pt idx="2">
                  <c:v>58405418</c:v>
                </c:pt>
                <c:pt idx="3">
                  <c:v>58849213</c:v>
                </c:pt>
                <c:pt idx="4">
                  <c:v>59271771</c:v>
                </c:pt>
              </c:numCache>
            </c:numRef>
          </c:val>
          <c:extLst>
            <c:ext xmlns:c16="http://schemas.microsoft.com/office/drawing/2014/chart" uri="{C3380CC4-5D6E-409C-BE32-E72D297353CC}">
              <c16:uniqueId val="{00000000-3259-4614-87A4-DF75B498A91F}"/>
            </c:ext>
          </c:extLst>
        </c:ser>
        <c:dLbls>
          <c:showLegendKey val="0"/>
          <c:showVal val="0"/>
          <c:showCatName val="0"/>
          <c:showSerName val="0"/>
          <c:showPercent val="0"/>
          <c:showBubbleSize val="0"/>
        </c:dLbls>
        <c:gapWidth val="150"/>
        <c:axId val="473231240"/>
        <c:axId val="47284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3259-4614-87A4-DF75B498A91F}"/>
            </c:ext>
          </c:extLst>
        </c:ser>
        <c:dLbls>
          <c:showLegendKey val="0"/>
          <c:showVal val="0"/>
          <c:showCatName val="0"/>
          <c:showSerName val="0"/>
          <c:showPercent val="0"/>
          <c:showBubbleSize val="0"/>
        </c:dLbls>
        <c:marker val="1"/>
        <c:smooth val="0"/>
        <c:axId val="473231240"/>
        <c:axId val="472846512"/>
      </c:lineChart>
      <c:catAx>
        <c:axId val="473231240"/>
        <c:scaling>
          <c:orientation val="minMax"/>
        </c:scaling>
        <c:delete val="1"/>
        <c:axPos val="b"/>
        <c:numFmt formatCode="General" sourceLinked="1"/>
        <c:majorTickMark val="none"/>
        <c:minorTickMark val="none"/>
        <c:tickLblPos val="none"/>
        <c:crossAx val="472846512"/>
        <c:crosses val="autoZero"/>
        <c:auto val="1"/>
        <c:lblAlgn val="ctr"/>
        <c:lblOffset val="100"/>
        <c:noMultiLvlLbl val="1"/>
      </c:catAx>
      <c:valAx>
        <c:axId val="472846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23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24.1</c:v>
                </c:pt>
                <c:pt idx="1">
                  <c:v>23.9</c:v>
                </c:pt>
                <c:pt idx="2">
                  <c:v>23.5</c:v>
                </c:pt>
                <c:pt idx="3">
                  <c:v>24.3</c:v>
                </c:pt>
                <c:pt idx="4">
                  <c:v>24.1</c:v>
                </c:pt>
              </c:numCache>
            </c:numRef>
          </c:val>
          <c:extLst>
            <c:ext xmlns:c16="http://schemas.microsoft.com/office/drawing/2014/chart" uri="{C3380CC4-5D6E-409C-BE32-E72D297353CC}">
              <c16:uniqueId val="{00000000-0C68-4EBF-8C9A-C6625D004A4B}"/>
            </c:ext>
          </c:extLst>
        </c:ser>
        <c:dLbls>
          <c:showLegendKey val="0"/>
          <c:showVal val="0"/>
          <c:showCatName val="0"/>
          <c:showSerName val="0"/>
          <c:showPercent val="0"/>
          <c:showBubbleSize val="0"/>
        </c:dLbls>
        <c:gapWidth val="150"/>
        <c:axId val="472848080"/>
        <c:axId val="40519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0C68-4EBF-8C9A-C6625D004A4B}"/>
            </c:ext>
          </c:extLst>
        </c:ser>
        <c:dLbls>
          <c:showLegendKey val="0"/>
          <c:showVal val="0"/>
          <c:showCatName val="0"/>
          <c:showSerName val="0"/>
          <c:showPercent val="0"/>
          <c:showBubbleSize val="0"/>
        </c:dLbls>
        <c:marker val="1"/>
        <c:smooth val="0"/>
        <c:axId val="472848080"/>
        <c:axId val="405191344"/>
      </c:lineChart>
      <c:catAx>
        <c:axId val="472848080"/>
        <c:scaling>
          <c:orientation val="minMax"/>
        </c:scaling>
        <c:delete val="1"/>
        <c:axPos val="b"/>
        <c:numFmt formatCode="General" sourceLinked="1"/>
        <c:majorTickMark val="none"/>
        <c:minorTickMark val="none"/>
        <c:tickLblPos val="none"/>
        <c:crossAx val="405191344"/>
        <c:crosses val="autoZero"/>
        <c:auto val="1"/>
        <c:lblAlgn val="ctr"/>
        <c:lblOffset val="100"/>
        <c:noMultiLvlLbl val="1"/>
      </c:catAx>
      <c:valAx>
        <c:axId val="40519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84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48.4</c:v>
                </c:pt>
                <c:pt idx="1">
                  <c:v>50.1</c:v>
                </c:pt>
                <c:pt idx="2">
                  <c:v>49.3</c:v>
                </c:pt>
                <c:pt idx="3">
                  <c:v>67.599999999999994</c:v>
                </c:pt>
                <c:pt idx="4">
                  <c:v>61.9</c:v>
                </c:pt>
              </c:numCache>
            </c:numRef>
          </c:val>
          <c:extLst>
            <c:ext xmlns:c16="http://schemas.microsoft.com/office/drawing/2014/chart" uri="{C3380CC4-5D6E-409C-BE32-E72D297353CC}">
              <c16:uniqueId val="{00000000-8F86-41E3-B4E0-B6E724EEC623}"/>
            </c:ext>
          </c:extLst>
        </c:ser>
        <c:dLbls>
          <c:showLegendKey val="0"/>
          <c:showVal val="0"/>
          <c:showCatName val="0"/>
          <c:showSerName val="0"/>
          <c:showPercent val="0"/>
          <c:showBubbleSize val="0"/>
        </c:dLbls>
        <c:gapWidth val="150"/>
        <c:axId val="405191736"/>
        <c:axId val="2365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8F86-41E3-B4E0-B6E724EEC623}"/>
            </c:ext>
          </c:extLst>
        </c:ser>
        <c:dLbls>
          <c:showLegendKey val="0"/>
          <c:showVal val="0"/>
          <c:showCatName val="0"/>
          <c:showSerName val="0"/>
          <c:showPercent val="0"/>
          <c:showBubbleSize val="0"/>
        </c:dLbls>
        <c:marker val="1"/>
        <c:smooth val="0"/>
        <c:axId val="405191736"/>
        <c:axId val="236515360"/>
      </c:lineChart>
      <c:catAx>
        <c:axId val="405191736"/>
        <c:scaling>
          <c:orientation val="minMax"/>
        </c:scaling>
        <c:delete val="1"/>
        <c:axPos val="b"/>
        <c:numFmt formatCode="General" sourceLinked="1"/>
        <c:majorTickMark val="none"/>
        <c:minorTickMark val="none"/>
        <c:tickLblPos val="none"/>
        <c:crossAx val="236515360"/>
        <c:crosses val="autoZero"/>
        <c:auto val="1"/>
        <c:lblAlgn val="ctr"/>
        <c:lblOffset val="100"/>
        <c:noMultiLvlLbl val="1"/>
      </c:catAx>
      <c:valAx>
        <c:axId val="23651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191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12590</c:v>
                </c:pt>
                <c:pt idx="1">
                  <c:v>12892</c:v>
                </c:pt>
                <c:pt idx="2">
                  <c:v>13795</c:v>
                </c:pt>
                <c:pt idx="3">
                  <c:v>14101</c:v>
                </c:pt>
                <c:pt idx="4">
                  <c:v>14907</c:v>
                </c:pt>
              </c:numCache>
            </c:numRef>
          </c:val>
          <c:extLst>
            <c:ext xmlns:c16="http://schemas.microsoft.com/office/drawing/2014/chart" uri="{C3380CC4-5D6E-409C-BE32-E72D297353CC}">
              <c16:uniqueId val="{00000000-2EEB-45AC-900F-FCCDA092FA7D}"/>
            </c:ext>
          </c:extLst>
        </c:ser>
        <c:dLbls>
          <c:showLegendKey val="0"/>
          <c:showVal val="0"/>
          <c:showCatName val="0"/>
          <c:showSerName val="0"/>
          <c:showPercent val="0"/>
          <c:showBubbleSize val="0"/>
        </c:dLbls>
        <c:gapWidth val="150"/>
        <c:axId val="236513792"/>
        <c:axId val="34883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2EEB-45AC-900F-FCCDA092FA7D}"/>
            </c:ext>
          </c:extLst>
        </c:ser>
        <c:dLbls>
          <c:showLegendKey val="0"/>
          <c:showVal val="0"/>
          <c:showCatName val="0"/>
          <c:showSerName val="0"/>
          <c:showPercent val="0"/>
          <c:showBubbleSize val="0"/>
        </c:dLbls>
        <c:marker val="1"/>
        <c:smooth val="0"/>
        <c:axId val="236513792"/>
        <c:axId val="348831368"/>
      </c:lineChart>
      <c:catAx>
        <c:axId val="236513792"/>
        <c:scaling>
          <c:orientation val="minMax"/>
        </c:scaling>
        <c:delete val="1"/>
        <c:axPos val="b"/>
        <c:numFmt formatCode="General" sourceLinked="1"/>
        <c:majorTickMark val="none"/>
        <c:minorTickMark val="none"/>
        <c:tickLblPos val="none"/>
        <c:crossAx val="348831368"/>
        <c:crosses val="autoZero"/>
        <c:auto val="1"/>
        <c:lblAlgn val="ctr"/>
        <c:lblOffset val="100"/>
        <c:noMultiLvlLbl val="1"/>
      </c:catAx>
      <c:valAx>
        <c:axId val="348831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651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56638</c:v>
                </c:pt>
                <c:pt idx="1">
                  <c:v>57257</c:v>
                </c:pt>
                <c:pt idx="2">
                  <c:v>57646</c:v>
                </c:pt>
                <c:pt idx="3">
                  <c:v>58255</c:v>
                </c:pt>
                <c:pt idx="4">
                  <c:v>61053</c:v>
                </c:pt>
              </c:numCache>
            </c:numRef>
          </c:val>
          <c:extLst>
            <c:ext xmlns:c16="http://schemas.microsoft.com/office/drawing/2014/chart" uri="{C3380CC4-5D6E-409C-BE32-E72D297353CC}">
              <c16:uniqueId val="{00000000-B843-41E1-87A4-58D5C8B5A9C5}"/>
            </c:ext>
          </c:extLst>
        </c:ser>
        <c:dLbls>
          <c:showLegendKey val="0"/>
          <c:showVal val="0"/>
          <c:showCatName val="0"/>
          <c:showSerName val="0"/>
          <c:showPercent val="0"/>
          <c:showBubbleSize val="0"/>
        </c:dLbls>
        <c:gapWidth val="150"/>
        <c:axId val="349605200"/>
        <c:axId val="34960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B843-41E1-87A4-58D5C8B5A9C5}"/>
            </c:ext>
          </c:extLst>
        </c:ser>
        <c:dLbls>
          <c:showLegendKey val="0"/>
          <c:showVal val="0"/>
          <c:showCatName val="0"/>
          <c:showSerName val="0"/>
          <c:showPercent val="0"/>
          <c:showBubbleSize val="0"/>
        </c:dLbls>
        <c:marker val="1"/>
        <c:smooth val="0"/>
        <c:axId val="349605200"/>
        <c:axId val="349605592"/>
      </c:lineChart>
      <c:catAx>
        <c:axId val="349605200"/>
        <c:scaling>
          <c:orientation val="minMax"/>
        </c:scaling>
        <c:delete val="1"/>
        <c:axPos val="b"/>
        <c:numFmt formatCode="General" sourceLinked="1"/>
        <c:majorTickMark val="none"/>
        <c:minorTickMark val="none"/>
        <c:tickLblPos val="none"/>
        <c:crossAx val="349605592"/>
        <c:crosses val="autoZero"/>
        <c:auto val="1"/>
        <c:lblAlgn val="ctr"/>
        <c:lblOffset val="100"/>
        <c:noMultiLvlLbl val="1"/>
      </c:catAx>
      <c:valAx>
        <c:axId val="349605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60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大阪府貝塚市　貝塚病院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 学術・研究機関出身</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249</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18</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249</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83995</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21079</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227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227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176</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c r="A33" s="2"/>
      <c r="B33" s="15"/>
      <c r="D33" s="5"/>
      <c r="E33" s="5"/>
      <c r="F33" s="5"/>
      <c r="G33" s="93" t="s">
        <v>57</v>
      </c>
      <c r="H33" s="93"/>
      <c r="I33" s="93"/>
      <c r="J33" s="93"/>
      <c r="K33" s="93"/>
      <c r="L33" s="93"/>
      <c r="M33" s="93"/>
      <c r="N33" s="93"/>
      <c r="O33" s="93"/>
      <c r="P33" s="76">
        <f>データ!AI7</f>
        <v>100.1</v>
      </c>
      <c r="Q33" s="77"/>
      <c r="R33" s="77"/>
      <c r="S33" s="77"/>
      <c r="T33" s="77"/>
      <c r="U33" s="77"/>
      <c r="V33" s="77"/>
      <c r="W33" s="77"/>
      <c r="X33" s="77"/>
      <c r="Y33" s="77"/>
      <c r="Z33" s="77"/>
      <c r="AA33" s="77"/>
      <c r="AB33" s="77"/>
      <c r="AC33" s="77"/>
      <c r="AD33" s="78"/>
      <c r="AE33" s="76">
        <f>データ!AJ7</f>
        <v>97.9</v>
      </c>
      <c r="AF33" s="77"/>
      <c r="AG33" s="77"/>
      <c r="AH33" s="77"/>
      <c r="AI33" s="77"/>
      <c r="AJ33" s="77"/>
      <c r="AK33" s="77"/>
      <c r="AL33" s="77"/>
      <c r="AM33" s="77"/>
      <c r="AN33" s="77"/>
      <c r="AO33" s="77"/>
      <c r="AP33" s="77"/>
      <c r="AQ33" s="77"/>
      <c r="AR33" s="77"/>
      <c r="AS33" s="78"/>
      <c r="AT33" s="76">
        <f>データ!AK7</f>
        <v>99.7</v>
      </c>
      <c r="AU33" s="77"/>
      <c r="AV33" s="77"/>
      <c r="AW33" s="77"/>
      <c r="AX33" s="77"/>
      <c r="AY33" s="77"/>
      <c r="AZ33" s="77"/>
      <c r="BA33" s="77"/>
      <c r="BB33" s="77"/>
      <c r="BC33" s="77"/>
      <c r="BD33" s="77"/>
      <c r="BE33" s="77"/>
      <c r="BF33" s="77"/>
      <c r="BG33" s="77"/>
      <c r="BH33" s="78"/>
      <c r="BI33" s="76">
        <f>データ!AL7</f>
        <v>103.1</v>
      </c>
      <c r="BJ33" s="77"/>
      <c r="BK33" s="77"/>
      <c r="BL33" s="77"/>
      <c r="BM33" s="77"/>
      <c r="BN33" s="77"/>
      <c r="BO33" s="77"/>
      <c r="BP33" s="77"/>
      <c r="BQ33" s="77"/>
      <c r="BR33" s="77"/>
      <c r="BS33" s="77"/>
      <c r="BT33" s="77"/>
      <c r="BU33" s="77"/>
      <c r="BV33" s="77"/>
      <c r="BW33" s="78"/>
      <c r="BX33" s="76">
        <f>データ!AM7</f>
        <v>109.9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95.1</v>
      </c>
      <c r="DE33" s="77"/>
      <c r="DF33" s="77"/>
      <c r="DG33" s="77"/>
      <c r="DH33" s="77"/>
      <c r="DI33" s="77"/>
      <c r="DJ33" s="77"/>
      <c r="DK33" s="77"/>
      <c r="DL33" s="77"/>
      <c r="DM33" s="77"/>
      <c r="DN33" s="77"/>
      <c r="DO33" s="77"/>
      <c r="DP33" s="77"/>
      <c r="DQ33" s="77"/>
      <c r="DR33" s="78"/>
      <c r="DS33" s="76">
        <f>データ!AU7</f>
        <v>93</v>
      </c>
      <c r="DT33" s="77"/>
      <c r="DU33" s="77"/>
      <c r="DV33" s="77"/>
      <c r="DW33" s="77"/>
      <c r="DX33" s="77"/>
      <c r="DY33" s="77"/>
      <c r="DZ33" s="77"/>
      <c r="EA33" s="77"/>
      <c r="EB33" s="77"/>
      <c r="EC33" s="77"/>
      <c r="ED33" s="77"/>
      <c r="EE33" s="77"/>
      <c r="EF33" s="77"/>
      <c r="EG33" s="78"/>
      <c r="EH33" s="76">
        <f>データ!AV7</f>
        <v>95.1</v>
      </c>
      <c r="EI33" s="77"/>
      <c r="EJ33" s="77"/>
      <c r="EK33" s="77"/>
      <c r="EL33" s="77"/>
      <c r="EM33" s="77"/>
      <c r="EN33" s="77"/>
      <c r="EO33" s="77"/>
      <c r="EP33" s="77"/>
      <c r="EQ33" s="77"/>
      <c r="ER33" s="77"/>
      <c r="ES33" s="77"/>
      <c r="ET33" s="77"/>
      <c r="EU33" s="77"/>
      <c r="EV33" s="78"/>
      <c r="EW33" s="76">
        <f>データ!AW7</f>
        <v>86.1</v>
      </c>
      <c r="EX33" s="77"/>
      <c r="EY33" s="77"/>
      <c r="EZ33" s="77"/>
      <c r="FA33" s="77"/>
      <c r="FB33" s="77"/>
      <c r="FC33" s="77"/>
      <c r="FD33" s="77"/>
      <c r="FE33" s="77"/>
      <c r="FF33" s="77"/>
      <c r="FG33" s="77"/>
      <c r="FH33" s="77"/>
      <c r="FI33" s="77"/>
      <c r="FJ33" s="77"/>
      <c r="FK33" s="78"/>
      <c r="FL33" s="76">
        <f>データ!AX7</f>
        <v>91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53.2</v>
      </c>
      <c r="GS33" s="77"/>
      <c r="GT33" s="77"/>
      <c r="GU33" s="77"/>
      <c r="GV33" s="77"/>
      <c r="GW33" s="77"/>
      <c r="GX33" s="77"/>
      <c r="GY33" s="77"/>
      <c r="GZ33" s="77"/>
      <c r="HA33" s="77"/>
      <c r="HB33" s="77"/>
      <c r="HC33" s="77"/>
      <c r="HD33" s="77"/>
      <c r="HE33" s="77"/>
      <c r="HF33" s="78"/>
      <c r="HG33" s="76">
        <f>データ!BF7</f>
        <v>53.6</v>
      </c>
      <c r="HH33" s="77"/>
      <c r="HI33" s="77"/>
      <c r="HJ33" s="77"/>
      <c r="HK33" s="77"/>
      <c r="HL33" s="77"/>
      <c r="HM33" s="77"/>
      <c r="HN33" s="77"/>
      <c r="HO33" s="77"/>
      <c r="HP33" s="77"/>
      <c r="HQ33" s="77"/>
      <c r="HR33" s="77"/>
      <c r="HS33" s="77"/>
      <c r="HT33" s="77"/>
      <c r="HU33" s="78"/>
      <c r="HV33" s="76">
        <f>データ!BG7</f>
        <v>50.1</v>
      </c>
      <c r="HW33" s="77"/>
      <c r="HX33" s="77"/>
      <c r="HY33" s="77"/>
      <c r="HZ33" s="77"/>
      <c r="IA33" s="77"/>
      <c r="IB33" s="77"/>
      <c r="IC33" s="77"/>
      <c r="ID33" s="77"/>
      <c r="IE33" s="77"/>
      <c r="IF33" s="77"/>
      <c r="IG33" s="77"/>
      <c r="IH33" s="77"/>
      <c r="II33" s="77"/>
      <c r="IJ33" s="78"/>
      <c r="IK33" s="76">
        <f>データ!BH7</f>
        <v>48.7</v>
      </c>
      <c r="IL33" s="77"/>
      <c r="IM33" s="77"/>
      <c r="IN33" s="77"/>
      <c r="IO33" s="77"/>
      <c r="IP33" s="77"/>
      <c r="IQ33" s="77"/>
      <c r="IR33" s="77"/>
      <c r="IS33" s="77"/>
      <c r="IT33" s="77"/>
      <c r="IU33" s="77"/>
      <c r="IV33" s="77"/>
      <c r="IW33" s="77"/>
      <c r="IX33" s="77"/>
      <c r="IY33" s="78"/>
      <c r="IZ33" s="76">
        <f>データ!BI7</f>
        <v>30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73.2</v>
      </c>
      <c r="KG33" s="77"/>
      <c r="KH33" s="77"/>
      <c r="KI33" s="77"/>
      <c r="KJ33" s="77"/>
      <c r="KK33" s="77"/>
      <c r="KL33" s="77"/>
      <c r="KM33" s="77"/>
      <c r="KN33" s="77"/>
      <c r="KO33" s="77"/>
      <c r="KP33" s="77"/>
      <c r="KQ33" s="77"/>
      <c r="KR33" s="77"/>
      <c r="KS33" s="77"/>
      <c r="KT33" s="78"/>
      <c r="KU33" s="76">
        <f>データ!BQ7</f>
        <v>69.7</v>
      </c>
      <c r="KV33" s="77"/>
      <c r="KW33" s="77"/>
      <c r="KX33" s="77"/>
      <c r="KY33" s="77"/>
      <c r="KZ33" s="77"/>
      <c r="LA33" s="77"/>
      <c r="LB33" s="77"/>
      <c r="LC33" s="77"/>
      <c r="LD33" s="77"/>
      <c r="LE33" s="77"/>
      <c r="LF33" s="77"/>
      <c r="LG33" s="77"/>
      <c r="LH33" s="77"/>
      <c r="LI33" s="78"/>
      <c r="LJ33" s="76">
        <f>データ!BR7</f>
        <v>71.5</v>
      </c>
      <c r="LK33" s="77"/>
      <c r="LL33" s="77"/>
      <c r="LM33" s="77"/>
      <c r="LN33" s="77"/>
      <c r="LO33" s="77"/>
      <c r="LP33" s="77"/>
      <c r="LQ33" s="77"/>
      <c r="LR33" s="77"/>
      <c r="LS33" s="77"/>
      <c r="LT33" s="77"/>
      <c r="LU33" s="77"/>
      <c r="LV33" s="77"/>
      <c r="LW33" s="77"/>
      <c r="LX33" s="78"/>
      <c r="LY33" s="76">
        <f>データ!BS7</f>
        <v>62.1</v>
      </c>
      <c r="LZ33" s="77"/>
      <c r="MA33" s="77"/>
      <c r="MB33" s="77"/>
      <c r="MC33" s="77"/>
      <c r="MD33" s="77"/>
      <c r="ME33" s="77"/>
      <c r="MF33" s="77"/>
      <c r="MG33" s="77"/>
      <c r="MH33" s="77"/>
      <c r="MI33" s="77"/>
      <c r="MJ33" s="77"/>
      <c r="MK33" s="77"/>
      <c r="ML33" s="77"/>
      <c r="MM33" s="78"/>
      <c r="MN33" s="76">
        <f>データ!BT7</f>
        <v>66.900000000000006</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178</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67" t="s">
        <v>179</v>
      </c>
      <c r="NK54" s="168"/>
      <c r="NL54" s="168"/>
      <c r="NM54" s="168"/>
      <c r="NN54" s="168"/>
      <c r="NO54" s="168"/>
      <c r="NP54" s="168"/>
      <c r="NQ54" s="168"/>
      <c r="NR54" s="168"/>
      <c r="NS54" s="168"/>
      <c r="NT54" s="168"/>
      <c r="NU54" s="168"/>
      <c r="NV54" s="168"/>
      <c r="NW54" s="168"/>
      <c r="NX54" s="169"/>
      <c r="OC54" s="18" t="s">
        <v>83</v>
      </c>
    </row>
    <row r="55" spans="1:393" ht="13.5" customHeight="1">
      <c r="A55" s="2"/>
      <c r="B55" s="15"/>
      <c r="C55" s="5"/>
      <c r="D55" s="5"/>
      <c r="E55" s="5"/>
      <c r="F55" s="5"/>
      <c r="G55" s="93" t="s">
        <v>57</v>
      </c>
      <c r="H55" s="93"/>
      <c r="I55" s="93"/>
      <c r="J55" s="93"/>
      <c r="K55" s="93"/>
      <c r="L55" s="93"/>
      <c r="M55" s="93"/>
      <c r="N55" s="93"/>
      <c r="O55" s="93"/>
      <c r="P55" s="94">
        <f>データ!CA7</f>
        <v>56638</v>
      </c>
      <c r="Q55" s="95"/>
      <c r="R55" s="95"/>
      <c r="S55" s="95"/>
      <c r="T55" s="95"/>
      <c r="U55" s="95"/>
      <c r="V55" s="95"/>
      <c r="W55" s="95"/>
      <c r="X55" s="95"/>
      <c r="Y55" s="95"/>
      <c r="Z55" s="95"/>
      <c r="AA55" s="95"/>
      <c r="AB55" s="95"/>
      <c r="AC55" s="95"/>
      <c r="AD55" s="96"/>
      <c r="AE55" s="94">
        <f>データ!CB7</f>
        <v>57257</v>
      </c>
      <c r="AF55" s="95"/>
      <c r="AG55" s="95"/>
      <c r="AH55" s="95"/>
      <c r="AI55" s="95"/>
      <c r="AJ55" s="95"/>
      <c r="AK55" s="95"/>
      <c r="AL55" s="95"/>
      <c r="AM55" s="95"/>
      <c r="AN55" s="95"/>
      <c r="AO55" s="95"/>
      <c r="AP55" s="95"/>
      <c r="AQ55" s="95"/>
      <c r="AR55" s="95"/>
      <c r="AS55" s="96"/>
      <c r="AT55" s="94">
        <f>データ!CC7</f>
        <v>57646</v>
      </c>
      <c r="AU55" s="95"/>
      <c r="AV55" s="95"/>
      <c r="AW55" s="95"/>
      <c r="AX55" s="95"/>
      <c r="AY55" s="95"/>
      <c r="AZ55" s="95"/>
      <c r="BA55" s="95"/>
      <c r="BB55" s="95"/>
      <c r="BC55" s="95"/>
      <c r="BD55" s="95"/>
      <c r="BE55" s="95"/>
      <c r="BF55" s="95"/>
      <c r="BG55" s="95"/>
      <c r="BH55" s="96"/>
      <c r="BI55" s="94">
        <f>データ!CD7</f>
        <v>58255</v>
      </c>
      <c r="BJ55" s="95"/>
      <c r="BK55" s="95"/>
      <c r="BL55" s="95"/>
      <c r="BM55" s="95"/>
      <c r="BN55" s="95"/>
      <c r="BO55" s="95"/>
      <c r="BP55" s="95"/>
      <c r="BQ55" s="95"/>
      <c r="BR55" s="95"/>
      <c r="BS55" s="95"/>
      <c r="BT55" s="95"/>
      <c r="BU55" s="95"/>
      <c r="BV55" s="95"/>
      <c r="BW55" s="96"/>
      <c r="BX55" s="94">
        <f>データ!CE7</f>
        <v>61053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12590</v>
      </c>
      <c r="DE55" s="95"/>
      <c r="DF55" s="95"/>
      <c r="DG55" s="95"/>
      <c r="DH55" s="95"/>
      <c r="DI55" s="95"/>
      <c r="DJ55" s="95"/>
      <c r="DK55" s="95"/>
      <c r="DL55" s="95"/>
      <c r="DM55" s="95"/>
      <c r="DN55" s="95"/>
      <c r="DO55" s="95"/>
      <c r="DP55" s="95"/>
      <c r="DQ55" s="95"/>
      <c r="DR55" s="96"/>
      <c r="DS55" s="94">
        <f>データ!CM7</f>
        <v>12892</v>
      </c>
      <c r="DT55" s="95"/>
      <c r="DU55" s="95"/>
      <c r="DV55" s="95"/>
      <c r="DW55" s="95"/>
      <c r="DX55" s="95"/>
      <c r="DY55" s="95"/>
      <c r="DZ55" s="95"/>
      <c r="EA55" s="95"/>
      <c r="EB55" s="95"/>
      <c r="EC55" s="95"/>
      <c r="ED55" s="95"/>
      <c r="EE55" s="95"/>
      <c r="EF55" s="95"/>
      <c r="EG55" s="96"/>
      <c r="EH55" s="94">
        <f>データ!CN7</f>
        <v>13795</v>
      </c>
      <c r="EI55" s="95"/>
      <c r="EJ55" s="95"/>
      <c r="EK55" s="95"/>
      <c r="EL55" s="95"/>
      <c r="EM55" s="95"/>
      <c r="EN55" s="95"/>
      <c r="EO55" s="95"/>
      <c r="EP55" s="95"/>
      <c r="EQ55" s="95"/>
      <c r="ER55" s="95"/>
      <c r="ES55" s="95"/>
      <c r="ET55" s="95"/>
      <c r="EU55" s="95"/>
      <c r="EV55" s="96"/>
      <c r="EW55" s="94">
        <f>データ!CO7</f>
        <v>14101</v>
      </c>
      <c r="EX55" s="95"/>
      <c r="EY55" s="95"/>
      <c r="EZ55" s="95"/>
      <c r="FA55" s="95"/>
      <c r="FB55" s="95"/>
      <c r="FC55" s="95"/>
      <c r="FD55" s="95"/>
      <c r="FE55" s="95"/>
      <c r="FF55" s="95"/>
      <c r="FG55" s="95"/>
      <c r="FH55" s="95"/>
      <c r="FI55" s="95"/>
      <c r="FJ55" s="95"/>
      <c r="FK55" s="96"/>
      <c r="FL55" s="94">
        <f>データ!CP7</f>
        <v>14907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48.4</v>
      </c>
      <c r="GS55" s="77"/>
      <c r="GT55" s="77"/>
      <c r="GU55" s="77"/>
      <c r="GV55" s="77"/>
      <c r="GW55" s="77"/>
      <c r="GX55" s="77"/>
      <c r="GY55" s="77"/>
      <c r="GZ55" s="77"/>
      <c r="HA55" s="77"/>
      <c r="HB55" s="77"/>
      <c r="HC55" s="77"/>
      <c r="HD55" s="77"/>
      <c r="HE55" s="77"/>
      <c r="HF55" s="78"/>
      <c r="HG55" s="76">
        <f>データ!CX7</f>
        <v>50.1</v>
      </c>
      <c r="HH55" s="77"/>
      <c r="HI55" s="77"/>
      <c r="HJ55" s="77"/>
      <c r="HK55" s="77"/>
      <c r="HL55" s="77"/>
      <c r="HM55" s="77"/>
      <c r="HN55" s="77"/>
      <c r="HO55" s="77"/>
      <c r="HP55" s="77"/>
      <c r="HQ55" s="77"/>
      <c r="HR55" s="77"/>
      <c r="HS55" s="77"/>
      <c r="HT55" s="77"/>
      <c r="HU55" s="78"/>
      <c r="HV55" s="76">
        <f>データ!CY7</f>
        <v>49.3</v>
      </c>
      <c r="HW55" s="77"/>
      <c r="HX55" s="77"/>
      <c r="HY55" s="77"/>
      <c r="HZ55" s="77"/>
      <c r="IA55" s="77"/>
      <c r="IB55" s="77"/>
      <c r="IC55" s="77"/>
      <c r="ID55" s="77"/>
      <c r="IE55" s="77"/>
      <c r="IF55" s="77"/>
      <c r="IG55" s="77"/>
      <c r="IH55" s="77"/>
      <c r="II55" s="77"/>
      <c r="IJ55" s="78"/>
      <c r="IK55" s="76">
        <f>データ!CZ7</f>
        <v>67.599999999999994</v>
      </c>
      <c r="IL55" s="77"/>
      <c r="IM55" s="77"/>
      <c r="IN55" s="77"/>
      <c r="IO55" s="77"/>
      <c r="IP55" s="77"/>
      <c r="IQ55" s="77"/>
      <c r="IR55" s="77"/>
      <c r="IS55" s="77"/>
      <c r="IT55" s="77"/>
      <c r="IU55" s="77"/>
      <c r="IV55" s="77"/>
      <c r="IW55" s="77"/>
      <c r="IX55" s="77"/>
      <c r="IY55" s="78"/>
      <c r="IZ55" s="76">
        <f>データ!DA7</f>
        <v>61.9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24.1</v>
      </c>
      <c r="KG55" s="77"/>
      <c r="KH55" s="77"/>
      <c r="KI55" s="77"/>
      <c r="KJ55" s="77"/>
      <c r="KK55" s="77"/>
      <c r="KL55" s="77"/>
      <c r="KM55" s="77"/>
      <c r="KN55" s="77"/>
      <c r="KO55" s="77"/>
      <c r="KP55" s="77"/>
      <c r="KQ55" s="77"/>
      <c r="KR55" s="77"/>
      <c r="KS55" s="77"/>
      <c r="KT55" s="78"/>
      <c r="KU55" s="76">
        <f>データ!DI7</f>
        <v>23.9</v>
      </c>
      <c r="KV55" s="77"/>
      <c r="KW55" s="77"/>
      <c r="KX55" s="77"/>
      <c r="KY55" s="77"/>
      <c r="KZ55" s="77"/>
      <c r="LA55" s="77"/>
      <c r="LB55" s="77"/>
      <c r="LC55" s="77"/>
      <c r="LD55" s="77"/>
      <c r="LE55" s="77"/>
      <c r="LF55" s="77"/>
      <c r="LG55" s="77"/>
      <c r="LH55" s="77"/>
      <c r="LI55" s="78"/>
      <c r="LJ55" s="76">
        <f>データ!DJ7</f>
        <v>23.5</v>
      </c>
      <c r="LK55" s="77"/>
      <c r="LL55" s="77"/>
      <c r="LM55" s="77"/>
      <c r="LN55" s="77"/>
      <c r="LO55" s="77"/>
      <c r="LP55" s="77"/>
      <c r="LQ55" s="77"/>
      <c r="LR55" s="77"/>
      <c r="LS55" s="77"/>
      <c r="LT55" s="77"/>
      <c r="LU55" s="77"/>
      <c r="LV55" s="77"/>
      <c r="LW55" s="77"/>
      <c r="LX55" s="78"/>
      <c r="LY55" s="76">
        <f>データ!DK7</f>
        <v>24.3</v>
      </c>
      <c r="LZ55" s="77"/>
      <c r="MA55" s="77"/>
      <c r="MB55" s="77"/>
      <c r="MC55" s="77"/>
      <c r="MD55" s="77"/>
      <c r="ME55" s="77"/>
      <c r="MF55" s="77"/>
      <c r="MG55" s="77"/>
      <c r="MH55" s="77"/>
      <c r="MI55" s="77"/>
      <c r="MJ55" s="77"/>
      <c r="MK55" s="77"/>
      <c r="ML55" s="77"/>
      <c r="MM55" s="78"/>
      <c r="MN55" s="76">
        <f>データ!DL7</f>
        <v>24.1</v>
      </c>
      <c r="MO55" s="77"/>
      <c r="MP55" s="77"/>
      <c r="MQ55" s="77"/>
      <c r="MR55" s="77"/>
      <c r="MS55" s="77"/>
      <c r="MT55" s="77"/>
      <c r="MU55" s="77"/>
      <c r="MV55" s="77"/>
      <c r="MW55" s="77"/>
      <c r="MX55" s="77"/>
      <c r="MY55" s="77"/>
      <c r="MZ55" s="77"/>
      <c r="NA55" s="77"/>
      <c r="NB55" s="78"/>
      <c r="NC55" s="5"/>
      <c r="ND55" s="5"/>
      <c r="NE55" s="5"/>
      <c r="NF55" s="5"/>
      <c r="NG55" s="5"/>
      <c r="NH55" s="17"/>
      <c r="NI55" s="2"/>
      <c r="NJ55" s="167"/>
      <c r="NK55" s="168"/>
      <c r="NL55" s="168"/>
      <c r="NM55" s="168"/>
      <c r="NN55" s="168"/>
      <c r="NO55" s="168"/>
      <c r="NP55" s="168"/>
      <c r="NQ55" s="168"/>
      <c r="NR55" s="168"/>
      <c r="NS55" s="168"/>
      <c r="NT55" s="168"/>
      <c r="NU55" s="168"/>
      <c r="NV55" s="168"/>
      <c r="NW55" s="168"/>
      <c r="NX55" s="169"/>
    </row>
    <row r="56" spans="1:393" ht="13.5" customHeight="1">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67"/>
      <c r="NK56" s="168"/>
      <c r="NL56" s="168"/>
      <c r="NM56" s="168"/>
      <c r="NN56" s="168"/>
      <c r="NO56" s="168"/>
      <c r="NP56" s="168"/>
      <c r="NQ56" s="168"/>
      <c r="NR56" s="168"/>
      <c r="NS56" s="168"/>
      <c r="NT56" s="168"/>
      <c r="NU56" s="168"/>
      <c r="NV56" s="168"/>
      <c r="NW56" s="168"/>
      <c r="NX56" s="16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67"/>
      <c r="NK57" s="168"/>
      <c r="NL57" s="168"/>
      <c r="NM57" s="168"/>
      <c r="NN57" s="168"/>
      <c r="NO57" s="168"/>
      <c r="NP57" s="168"/>
      <c r="NQ57" s="168"/>
      <c r="NR57" s="168"/>
      <c r="NS57" s="168"/>
      <c r="NT57" s="168"/>
      <c r="NU57" s="168"/>
      <c r="NV57" s="168"/>
      <c r="NW57" s="168"/>
      <c r="NX57" s="16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67"/>
      <c r="NK58" s="168"/>
      <c r="NL58" s="168"/>
      <c r="NM58" s="168"/>
      <c r="NN58" s="168"/>
      <c r="NO58" s="168"/>
      <c r="NP58" s="168"/>
      <c r="NQ58" s="168"/>
      <c r="NR58" s="168"/>
      <c r="NS58" s="168"/>
      <c r="NT58" s="168"/>
      <c r="NU58" s="168"/>
      <c r="NV58" s="168"/>
      <c r="NW58" s="168"/>
      <c r="NX58" s="16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67"/>
      <c r="NK59" s="168"/>
      <c r="NL59" s="168"/>
      <c r="NM59" s="168"/>
      <c r="NN59" s="168"/>
      <c r="NO59" s="168"/>
      <c r="NP59" s="168"/>
      <c r="NQ59" s="168"/>
      <c r="NR59" s="168"/>
      <c r="NS59" s="168"/>
      <c r="NT59" s="168"/>
      <c r="NU59" s="168"/>
      <c r="NV59" s="168"/>
      <c r="NW59" s="168"/>
      <c r="NX59" s="16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67"/>
      <c r="NK60" s="168"/>
      <c r="NL60" s="168"/>
      <c r="NM60" s="168"/>
      <c r="NN60" s="168"/>
      <c r="NO60" s="168"/>
      <c r="NP60" s="168"/>
      <c r="NQ60" s="168"/>
      <c r="NR60" s="168"/>
      <c r="NS60" s="168"/>
      <c r="NT60" s="168"/>
      <c r="NU60" s="168"/>
      <c r="NV60" s="168"/>
      <c r="NW60" s="168"/>
      <c r="NX60" s="16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67"/>
      <c r="NK61" s="168"/>
      <c r="NL61" s="168"/>
      <c r="NM61" s="168"/>
      <c r="NN61" s="168"/>
      <c r="NO61" s="168"/>
      <c r="NP61" s="168"/>
      <c r="NQ61" s="168"/>
      <c r="NR61" s="168"/>
      <c r="NS61" s="168"/>
      <c r="NT61" s="168"/>
      <c r="NU61" s="168"/>
      <c r="NV61" s="168"/>
      <c r="NW61" s="168"/>
      <c r="NX61" s="169"/>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67"/>
      <c r="NK62" s="168"/>
      <c r="NL62" s="168"/>
      <c r="NM62" s="168"/>
      <c r="NN62" s="168"/>
      <c r="NO62" s="168"/>
      <c r="NP62" s="168"/>
      <c r="NQ62" s="168"/>
      <c r="NR62" s="168"/>
      <c r="NS62" s="168"/>
      <c r="NT62" s="168"/>
      <c r="NU62" s="168"/>
      <c r="NV62" s="168"/>
      <c r="NW62" s="168"/>
      <c r="NX62" s="169"/>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67"/>
      <c r="NK63" s="168"/>
      <c r="NL63" s="168"/>
      <c r="NM63" s="168"/>
      <c r="NN63" s="168"/>
      <c r="NO63" s="168"/>
      <c r="NP63" s="168"/>
      <c r="NQ63" s="168"/>
      <c r="NR63" s="168"/>
      <c r="NS63" s="168"/>
      <c r="NT63" s="168"/>
      <c r="NU63" s="168"/>
      <c r="NV63" s="168"/>
      <c r="NW63" s="168"/>
      <c r="NX63" s="16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67"/>
      <c r="NK64" s="168"/>
      <c r="NL64" s="168"/>
      <c r="NM64" s="168"/>
      <c r="NN64" s="168"/>
      <c r="NO64" s="168"/>
      <c r="NP64" s="168"/>
      <c r="NQ64" s="168"/>
      <c r="NR64" s="168"/>
      <c r="NS64" s="168"/>
      <c r="NT64" s="168"/>
      <c r="NU64" s="168"/>
      <c r="NV64" s="168"/>
      <c r="NW64" s="168"/>
      <c r="NX64" s="16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67"/>
      <c r="NK65" s="168"/>
      <c r="NL65" s="168"/>
      <c r="NM65" s="168"/>
      <c r="NN65" s="168"/>
      <c r="NO65" s="168"/>
      <c r="NP65" s="168"/>
      <c r="NQ65" s="168"/>
      <c r="NR65" s="168"/>
      <c r="NS65" s="168"/>
      <c r="NT65" s="168"/>
      <c r="NU65" s="168"/>
      <c r="NV65" s="168"/>
      <c r="NW65" s="168"/>
      <c r="NX65" s="16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67"/>
      <c r="NK66" s="168"/>
      <c r="NL66" s="168"/>
      <c r="NM66" s="168"/>
      <c r="NN66" s="168"/>
      <c r="NO66" s="168"/>
      <c r="NP66" s="168"/>
      <c r="NQ66" s="168"/>
      <c r="NR66" s="168"/>
      <c r="NS66" s="168"/>
      <c r="NT66" s="168"/>
      <c r="NU66" s="168"/>
      <c r="NV66" s="168"/>
      <c r="NW66" s="168"/>
      <c r="NX66" s="16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70"/>
      <c r="NK67" s="171"/>
      <c r="NL67" s="171"/>
      <c r="NM67" s="171"/>
      <c r="NN67" s="171"/>
      <c r="NO67" s="171"/>
      <c r="NP67" s="171"/>
      <c r="NQ67" s="171"/>
      <c r="NR67" s="171"/>
      <c r="NS67" s="171"/>
      <c r="NT67" s="171"/>
      <c r="NU67" s="171"/>
      <c r="NV67" s="171"/>
      <c r="NW67" s="171"/>
      <c r="NX67" s="17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177</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65</v>
      </c>
      <c r="V79" s="71"/>
      <c r="W79" s="71"/>
      <c r="X79" s="71"/>
      <c r="Y79" s="71"/>
      <c r="Z79" s="71"/>
      <c r="AA79" s="71"/>
      <c r="AB79" s="71"/>
      <c r="AC79" s="71"/>
      <c r="AD79" s="71"/>
      <c r="AE79" s="71"/>
      <c r="AF79" s="71"/>
      <c r="AG79" s="71"/>
      <c r="AH79" s="71"/>
      <c r="AI79" s="71"/>
      <c r="AJ79" s="71"/>
      <c r="AK79" s="71"/>
      <c r="AL79" s="71"/>
      <c r="AM79" s="71"/>
      <c r="AN79" s="71">
        <f>データ!DT7</f>
        <v>67.2</v>
      </c>
      <c r="AO79" s="71"/>
      <c r="AP79" s="71"/>
      <c r="AQ79" s="71"/>
      <c r="AR79" s="71"/>
      <c r="AS79" s="71"/>
      <c r="AT79" s="71"/>
      <c r="AU79" s="71"/>
      <c r="AV79" s="71"/>
      <c r="AW79" s="71"/>
      <c r="AX79" s="71"/>
      <c r="AY79" s="71"/>
      <c r="AZ79" s="71"/>
      <c r="BA79" s="71"/>
      <c r="BB79" s="71"/>
      <c r="BC79" s="71"/>
      <c r="BD79" s="71"/>
      <c r="BE79" s="71"/>
      <c r="BF79" s="71"/>
      <c r="BG79" s="71">
        <f>データ!DU7</f>
        <v>68.5</v>
      </c>
      <c r="BH79" s="71"/>
      <c r="BI79" s="71"/>
      <c r="BJ79" s="71"/>
      <c r="BK79" s="71"/>
      <c r="BL79" s="71"/>
      <c r="BM79" s="71"/>
      <c r="BN79" s="71"/>
      <c r="BO79" s="71"/>
      <c r="BP79" s="71"/>
      <c r="BQ79" s="71"/>
      <c r="BR79" s="71"/>
      <c r="BS79" s="71"/>
      <c r="BT79" s="71"/>
      <c r="BU79" s="71"/>
      <c r="BV79" s="71"/>
      <c r="BW79" s="71"/>
      <c r="BX79" s="71"/>
      <c r="BY79" s="71"/>
      <c r="BZ79" s="71">
        <f>データ!DV7</f>
        <v>65.7</v>
      </c>
      <c r="CA79" s="71"/>
      <c r="CB79" s="71"/>
      <c r="CC79" s="71"/>
      <c r="CD79" s="71"/>
      <c r="CE79" s="71"/>
      <c r="CF79" s="71"/>
      <c r="CG79" s="71"/>
      <c r="CH79" s="71"/>
      <c r="CI79" s="71"/>
      <c r="CJ79" s="71"/>
      <c r="CK79" s="71"/>
      <c r="CL79" s="71"/>
      <c r="CM79" s="71"/>
      <c r="CN79" s="71"/>
      <c r="CO79" s="71"/>
      <c r="CP79" s="71"/>
      <c r="CQ79" s="71"/>
      <c r="CR79" s="71"/>
      <c r="CS79" s="71">
        <f>データ!DW7</f>
        <v>66.099999999999994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73.400000000000006</v>
      </c>
      <c r="EP79" s="71"/>
      <c r="EQ79" s="71"/>
      <c r="ER79" s="71"/>
      <c r="ES79" s="71"/>
      <c r="ET79" s="71"/>
      <c r="EU79" s="71"/>
      <c r="EV79" s="71"/>
      <c r="EW79" s="71"/>
      <c r="EX79" s="71"/>
      <c r="EY79" s="71"/>
      <c r="EZ79" s="71"/>
      <c r="FA79" s="71"/>
      <c r="FB79" s="71"/>
      <c r="FC79" s="71"/>
      <c r="FD79" s="71"/>
      <c r="FE79" s="71"/>
      <c r="FF79" s="71"/>
      <c r="FG79" s="71"/>
      <c r="FH79" s="71">
        <f>データ!EE7</f>
        <v>77</v>
      </c>
      <c r="FI79" s="71"/>
      <c r="FJ79" s="71"/>
      <c r="FK79" s="71"/>
      <c r="FL79" s="71"/>
      <c r="FM79" s="71"/>
      <c r="FN79" s="71"/>
      <c r="FO79" s="71"/>
      <c r="FP79" s="71"/>
      <c r="FQ79" s="71"/>
      <c r="FR79" s="71"/>
      <c r="FS79" s="71"/>
      <c r="FT79" s="71"/>
      <c r="FU79" s="71"/>
      <c r="FV79" s="71"/>
      <c r="FW79" s="71"/>
      <c r="FX79" s="71"/>
      <c r="FY79" s="71"/>
      <c r="FZ79" s="71"/>
      <c r="GA79" s="71">
        <f>データ!EF7</f>
        <v>78.7</v>
      </c>
      <c r="GB79" s="71"/>
      <c r="GC79" s="71"/>
      <c r="GD79" s="71"/>
      <c r="GE79" s="71"/>
      <c r="GF79" s="71"/>
      <c r="GG79" s="71"/>
      <c r="GH79" s="71"/>
      <c r="GI79" s="71"/>
      <c r="GJ79" s="71"/>
      <c r="GK79" s="71"/>
      <c r="GL79" s="71"/>
      <c r="GM79" s="71"/>
      <c r="GN79" s="71"/>
      <c r="GO79" s="71"/>
      <c r="GP79" s="71"/>
      <c r="GQ79" s="71"/>
      <c r="GR79" s="71"/>
      <c r="GS79" s="71"/>
      <c r="GT79" s="71">
        <f>データ!EG7</f>
        <v>63.5</v>
      </c>
      <c r="GU79" s="71"/>
      <c r="GV79" s="71"/>
      <c r="GW79" s="71"/>
      <c r="GX79" s="71"/>
      <c r="GY79" s="71"/>
      <c r="GZ79" s="71"/>
      <c r="HA79" s="71"/>
      <c r="HB79" s="71"/>
      <c r="HC79" s="71"/>
      <c r="HD79" s="71"/>
      <c r="HE79" s="71"/>
      <c r="HF79" s="71"/>
      <c r="HG79" s="71"/>
      <c r="HH79" s="71"/>
      <c r="HI79" s="71"/>
      <c r="HJ79" s="71"/>
      <c r="HK79" s="71"/>
      <c r="HL79" s="71"/>
      <c r="HM79" s="71">
        <f>データ!EH7</f>
        <v>66.8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58894944</v>
      </c>
      <c r="JK79" s="69"/>
      <c r="JL79" s="69"/>
      <c r="JM79" s="69"/>
      <c r="JN79" s="69"/>
      <c r="JO79" s="69"/>
      <c r="JP79" s="69"/>
      <c r="JQ79" s="69"/>
      <c r="JR79" s="69"/>
      <c r="JS79" s="69"/>
      <c r="JT79" s="69"/>
      <c r="JU79" s="69"/>
      <c r="JV79" s="69"/>
      <c r="JW79" s="69"/>
      <c r="JX79" s="69"/>
      <c r="JY79" s="69"/>
      <c r="JZ79" s="69"/>
      <c r="KA79" s="69"/>
      <c r="KB79" s="69"/>
      <c r="KC79" s="69">
        <f>データ!EP7</f>
        <v>59100064</v>
      </c>
      <c r="KD79" s="69"/>
      <c r="KE79" s="69"/>
      <c r="KF79" s="69"/>
      <c r="KG79" s="69"/>
      <c r="KH79" s="69"/>
      <c r="KI79" s="69"/>
      <c r="KJ79" s="69"/>
      <c r="KK79" s="69"/>
      <c r="KL79" s="69"/>
      <c r="KM79" s="69"/>
      <c r="KN79" s="69"/>
      <c r="KO79" s="69"/>
      <c r="KP79" s="69"/>
      <c r="KQ79" s="69"/>
      <c r="KR79" s="69"/>
      <c r="KS79" s="69"/>
      <c r="KT79" s="69"/>
      <c r="KU79" s="69"/>
      <c r="KV79" s="69">
        <f>データ!EQ7</f>
        <v>58405418</v>
      </c>
      <c r="KW79" s="69"/>
      <c r="KX79" s="69"/>
      <c r="KY79" s="69"/>
      <c r="KZ79" s="69"/>
      <c r="LA79" s="69"/>
      <c r="LB79" s="69"/>
      <c r="LC79" s="69"/>
      <c r="LD79" s="69"/>
      <c r="LE79" s="69"/>
      <c r="LF79" s="69"/>
      <c r="LG79" s="69"/>
      <c r="LH79" s="69"/>
      <c r="LI79" s="69"/>
      <c r="LJ79" s="69"/>
      <c r="LK79" s="69"/>
      <c r="LL79" s="69"/>
      <c r="LM79" s="69"/>
      <c r="LN79" s="69"/>
      <c r="LO79" s="69">
        <f>データ!ER7</f>
        <v>58849213</v>
      </c>
      <c r="LP79" s="69"/>
      <c r="LQ79" s="69"/>
      <c r="LR79" s="69"/>
      <c r="LS79" s="69"/>
      <c r="LT79" s="69"/>
      <c r="LU79" s="69"/>
      <c r="LV79" s="69"/>
      <c r="LW79" s="69"/>
      <c r="LX79" s="69"/>
      <c r="LY79" s="69"/>
      <c r="LZ79" s="69"/>
      <c r="MA79" s="69"/>
      <c r="MB79" s="69"/>
      <c r="MC79" s="69"/>
      <c r="MD79" s="69"/>
      <c r="ME79" s="69"/>
      <c r="MF79" s="69"/>
      <c r="MG79" s="69"/>
      <c r="MH79" s="69">
        <f>データ!ES7</f>
        <v>59271771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us6NvdBOaWZ8hr3r//JepHVu4QZ9IWMLQDzh2eWMSBwaehkjov6boI0+67IFris4gAs/PqRYgtA/Ud5qW1ALA==" saltValue="w+lHoTA7KtVIb4fJkxwLB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272086</v>
      </c>
      <c r="D6" s="53">
        <f t="shared" si="2"/>
        <v>46</v>
      </c>
      <c r="E6" s="53">
        <f t="shared" si="2"/>
        <v>6</v>
      </c>
      <c r="F6" s="53">
        <f t="shared" si="2"/>
        <v>0</v>
      </c>
      <c r="G6" s="53">
        <f t="shared" si="2"/>
        <v>1</v>
      </c>
      <c r="H6" s="164" t="str">
        <f>IF(H8&lt;&gt;I8,H8,"")&amp;IF(I8&lt;&gt;J8,I8,"")&amp;"　"&amp;J8</f>
        <v>大阪府貝塚市　貝塚病院</v>
      </c>
      <c r="I6" s="165"/>
      <c r="J6" s="166"/>
      <c r="K6" s="53" t="str">
        <f t="shared" si="2"/>
        <v>条例全部</v>
      </c>
      <c r="L6" s="53" t="str">
        <f t="shared" si="2"/>
        <v>病院事業</v>
      </c>
      <c r="M6" s="53" t="str">
        <f t="shared" si="2"/>
        <v>一般病院</v>
      </c>
      <c r="N6" s="53" t="str">
        <f>N8</f>
        <v>200床以上～300床未満</v>
      </c>
      <c r="O6" s="53" t="str">
        <f>O8</f>
        <v>自治体職員 学術・研究機関出身</v>
      </c>
      <c r="P6" s="53" t="str">
        <f>P8</f>
        <v>直営</v>
      </c>
      <c r="Q6" s="54">
        <f t="shared" ref="Q6:AH6" si="3">Q8</f>
        <v>18</v>
      </c>
      <c r="R6" s="53" t="str">
        <f t="shared" si="3"/>
        <v>対象</v>
      </c>
      <c r="S6" s="53" t="str">
        <f t="shared" si="3"/>
        <v>ド 訓 ガ</v>
      </c>
      <c r="T6" s="53" t="str">
        <f t="shared" si="3"/>
        <v>救 臨</v>
      </c>
      <c r="U6" s="54">
        <f>U8</f>
        <v>83995</v>
      </c>
      <c r="V6" s="54">
        <f>V8</f>
        <v>21079</v>
      </c>
      <c r="W6" s="53" t="str">
        <f>W8</f>
        <v>非該当</v>
      </c>
      <c r="X6" s="53" t="str">
        <f t="shared" ref="X6" si="4">X8</f>
        <v>非該当</v>
      </c>
      <c r="Y6" s="53" t="str">
        <f t="shared" si="3"/>
        <v>７：１</v>
      </c>
      <c r="Z6" s="54">
        <f t="shared" si="3"/>
        <v>249</v>
      </c>
      <c r="AA6" s="54" t="str">
        <f t="shared" si="3"/>
        <v>-</v>
      </c>
      <c r="AB6" s="54" t="str">
        <f t="shared" si="3"/>
        <v>-</v>
      </c>
      <c r="AC6" s="54" t="str">
        <f t="shared" si="3"/>
        <v>-</v>
      </c>
      <c r="AD6" s="54" t="str">
        <f t="shared" si="3"/>
        <v>-</v>
      </c>
      <c r="AE6" s="54">
        <f t="shared" si="3"/>
        <v>249</v>
      </c>
      <c r="AF6" s="54">
        <f t="shared" si="3"/>
        <v>227</v>
      </c>
      <c r="AG6" s="54" t="str">
        <f t="shared" si="3"/>
        <v>-</v>
      </c>
      <c r="AH6" s="54">
        <f t="shared" si="3"/>
        <v>227</v>
      </c>
      <c r="AI6" s="55">
        <f>IF(AI8="-",NA(),AI8)</f>
        <v>100.1</v>
      </c>
      <c r="AJ6" s="55">
        <f t="shared" ref="AJ6:AR6" si="5">IF(AJ8="-",NA(),AJ8)</f>
        <v>97.9</v>
      </c>
      <c r="AK6" s="55">
        <f t="shared" si="5"/>
        <v>99.7</v>
      </c>
      <c r="AL6" s="55">
        <f t="shared" si="5"/>
        <v>103.1</v>
      </c>
      <c r="AM6" s="55">
        <f t="shared" si="5"/>
        <v>109.9</v>
      </c>
      <c r="AN6" s="55">
        <f t="shared" si="5"/>
        <v>97.2</v>
      </c>
      <c r="AO6" s="55">
        <f t="shared" si="5"/>
        <v>97.5</v>
      </c>
      <c r="AP6" s="55">
        <f t="shared" si="5"/>
        <v>96.9</v>
      </c>
      <c r="AQ6" s="55">
        <f t="shared" si="5"/>
        <v>101.8</v>
      </c>
      <c r="AR6" s="55">
        <f t="shared" si="5"/>
        <v>106.2</v>
      </c>
      <c r="AS6" s="55" t="str">
        <f>IF(AS8="-","【-】","【"&amp;SUBSTITUTE(TEXT(AS8,"#,##0.0"),"-","△")&amp;"】")</f>
        <v>【106.2】</v>
      </c>
      <c r="AT6" s="55">
        <f>IF(AT8="-",NA(),AT8)</f>
        <v>95.1</v>
      </c>
      <c r="AU6" s="55">
        <f t="shared" ref="AU6:BC6" si="6">IF(AU8="-",NA(),AU8)</f>
        <v>93</v>
      </c>
      <c r="AV6" s="55">
        <f t="shared" si="6"/>
        <v>95.1</v>
      </c>
      <c r="AW6" s="55">
        <f t="shared" si="6"/>
        <v>86.1</v>
      </c>
      <c r="AX6" s="55">
        <f t="shared" si="6"/>
        <v>91</v>
      </c>
      <c r="AY6" s="55">
        <f t="shared" si="6"/>
        <v>85.9</v>
      </c>
      <c r="AZ6" s="55">
        <f t="shared" si="6"/>
        <v>86</v>
      </c>
      <c r="BA6" s="55">
        <f t="shared" si="6"/>
        <v>86</v>
      </c>
      <c r="BB6" s="55">
        <f t="shared" si="6"/>
        <v>80.7</v>
      </c>
      <c r="BC6" s="55">
        <f t="shared" si="6"/>
        <v>82.3</v>
      </c>
      <c r="BD6" s="55" t="str">
        <f>IF(BD8="-","【-】","【"&amp;SUBSTITUTE(TEXT(BD8,"#,##0.0"),"-","△")&amp;"】")</f>
        <v>【86.6】</v>
      </c>
      <c r="BE6" s="55">
        <f>IF(BE8="-",NA(),BE8)</f>
        <v>53.2</v>
      </c>
      <c r="BF6" s="55">
        <f t="shared" ref="BF6:BN6" si="7">IF(BF8="-",NA(),BF8)</f>
        <v>53.6</v>
      </c>
      <c r="BG6" s="55">
        <f t="shared" si="7"/>
        <v>50.1</v>
      </c>
      <c r="BH6" s="55">
        <f t="shared" si="7"/>
        <v>48.7</v>
      </c>
      <c r="BI6" s="55">
        <f t="shared" si="7"/>
        <v>30</v>
      </c>
      <c r="BJ6" s="55">
        <f t="shared" si="7"/>
        <v>86.8</v>
      </c>
      <c r="BK6" s="55">
        <f t="shared" si="7"/>
        <v>90.8</v>
      </c>
      <c r="BL6" s="55">
        <f t="shared" si="7"/>
        <v>81.900000000000006</v>
      </c>
      <c r="BM6" s="55">
        <f t="shared" si="7"/>
        <v>91.6</v>
      </c>
      <c r="BN6" s="55">
        <f t="shared" si="7"/>
        <v>100.1</v>
      </c>
      <c r="BO6" s="55" t="str">
        <f>IF(BO8="-","【-】","【"&amp;SUBSTITUTE(TEXT(BO8,"#,##0.0"),"-","△")&amp;"】")</f>
        <v>【70.7】</v>
      </c>
      <c r="BP6" s="55">
        <f>IF(BP8="-",NA(),BP8)</f>
        <v>73.2</v>
      </c>
      <c r="BQ6" s="55">
        <f t="shared" ref="BQ6:BY6" si="8">IF(BQ8="-",NA(),BQ8)</f>
        <v>69.7</v>
      </c>
      <c r="BR6" s="55">
        <f t="shared" si="8"/>
        <v>71.5</v>
      </c>
      <c r="BS6" s="55">
        <f t="shared" si="8"/>
        <v>62.1</v>
      </c>
      <c r="BT6" s="55">
        <f t="shared" si="8"/>
        <v>66.900000000000006</v>
      </c>
      <c r="BU6" s="55">
        <f t="shared" si="8"/>
        <v>73</v>
      </c>
      <c r="BV6" s="55">
        <f t="shared" si="8"/>
        <v>72.099999999999994</v>
      </c>
      <c r="BW6" s="55">
        <f t="shared" si="8"/>
        <v>72.900000000000006</v>
      </c>
      <c r="BX6" s="55">
        <f t="shared" si="8"/>
        <v>64.5</v>
      </c>
      <c r="BY6" s="55">
        <f t="shared" si="8"/>
        <v>63.8</v>
      </c>
      <c r="BZ6" s="55" t="str">
        <f>IF(BZ8="-","【-】","【"&amp;SUBSTITUTE(TEXT(BZ8,"#,##0.0"),"-","△")&amp;"】")</f>
        <v>【67.1】</v>
      </c>
      <c r="CA6" s="56">
        <f>IF(CA8="-",NA(),CA8)</f>
        <v>56638</v>
      </c>
      <c r="CB6" s="56">
        <f t="shared" ref="CB6:CJ6" si="9">IF(CB8="-",NA(),CB8)</f>
        <v>57257</v>
      </c>
      <c r="CC6" s="56">
        <f t="shared" si="9"/>
        <v>57646</v>
      </c>
      <c r="CD6" s="56">
        <f t="shared" si="9"/>
        <v>58255</v>
      </c>
      <c r="CE6" s="56">
        <f t="shared" si="9"/>
        <v>61053</v>
      </c>
      <c r="CF6" s="56">
        <f t="shared" si="9"/>
        <v>45494</v>
      </c>
      <c r="CG6" s="56">
        <f t="shared" si="9"/>
        <v>47924</v>
      </c>
      <c r="CH6" s="56">
        <f t="shared" si="9"/>
        <v>48807</v>
      </c>
      <c r="CI6" s="56">
        <f t="shared" si="9"/>
        <v>51594</v>
      </c>
      <c r="CJ6" s="56">
        <f t="shared" si="9"/>
        <v>53805</v>
      </c>
      <c r="CK6" s="55" t="str">
        <f>IF(CK8="-","【-】","【"&amp;SUBSTITUTE(TEXT(CK8,"#,##0"),"-","△")&amp;"】")</f>
        <v>【59,287】</v>
      </c>
      <c r="CL6" s="56">
        <f>IF(CL8="-",NA(),CL8)</f>
        <v>12590</v>
      </c>
      <c r="CM6" s="56">
        <f t="shared" ref="CM6:CU6" si="10">IF(CM8="-",NA(),CM8)</f>
        <v>12892</v>
      </c>
      <c r="CN6" s="56">
        <f t="shared" si="10"/>
        <v>13795</v>
      </c>
      <c r="CO6" s="56">
        <f t="shared" si="10"/>
        <v>14101</v>
      </c>
      <c r="CP6" s="56">
        <f t="shared" si="10"/>
        <v>14907</v>
      </c>
      <c r="CQ6" s="56">
        <f t="shared" si="10"/>
        <v>12309</v>
      </c>
      <c r="CR6" s="56">
        <f t="shared" si="10"/>
        <v>12502</v>
      </c>
      <c r="CS6" s="56">
        <f t="shared" si="10"/>
        <v>12970</v>
      </c>
      <c r="CT6" s="56">
        <f t="shared" si="10"/>
        <v>13767</v>
      </c>
      <c r="CU6" s="56">
        <f t="shared" si="10"/>
        <v>14046</v>
      </c>
      <c r="CV6" s="55" t="str">
        <f>IF(CV8="-","【-】","【"&amp;SUBSTITUTE(TEXT(CV8,"#,##0"),"-","△")&amp;"】")</f>
        <v>【17,202】</v>
      </c>
      <c r="CW6" s="55">
        <f>IF(CW8="-",NA(),CW8)</f>
        <v>48.4</v>
      </c>
      <c r="CX6" s="55">
        <f t="shared" ref="CX6:DF6" si="11">IF(CX8="-",NA(),CX8)</f>
        <v>50.1</v>
      </c>
      <c r="CY6" s="55">
        <f t="shared" si="11"/>
        <v>49.3</v>
      </c>
      <c r="CZ6" s="55">
        <f t="shared" si="11"/>
        <v>67.599999999999994</v>
      </c>
      <c r="DA6" s="55">
        <f t="shared" si="11"/>
        <v>61.9</v>
      </c>
      <c r="DB6" s="55">
        <f t="shared" si="11"/>
        <v>59</v>
      </c>
      <c r="DC6" s="55">
        <f t="shared" si="11"/>
        <v>59.4</v>
      </c>
      <c r="DD6" s="55">
        <f t="shared" si="11"/>
        <v>59.9</v>
      </c>
      <c r="DE6" s="55">
        <f t="shared" si="11"/>
        <v>63.4</v>
      </c>
      <c r="DF6" s="55">
        <f t="shared" si="11"/>
        <v>61.3</v>
      </c>
      <c r="DG6" s="55" t="str">
        <f>IF(DG8="-","【-】","【"&amp;SUBSTITUTE(TEXT(DG8,"#,##0.0"),"-","△")&amp;"】")</f>
        <v>【56.4】</v>
      </c>
      <c r="DH6" s="55">
        <f>IF(DH8="-",NA(),DH8)</f>
        <v>24.1</v>
      </c>
      <c r="DI6" s="55">
        <f t="shared" ref="DI6:DQ6" si="12">IF(DI8="-",NA(),DI8)</f>
        <v>23.9</v>
      </c>
      <c r="DJ6" s="55">
        <f t="shared" si="12"/>
        <v>23.5</v>
      </c>
      <c r="DK6" s="55">
        <f t="shared" si="12"/>
        <v>24.3</v>
      </c>
      <c r="DL6" s="55">
        <f t="shared" si="12"/>
        <v>24.1</v>
      </c>
      <c r="DM6" s="55">
        <f t="shared" si="12"/>
        <v>20.7</v>
      </c>
      <c r="DN6" s="55">
        <f t="shared" si="12"/>
        <v>20.6</v>
      </c>
      <c r="DO6" s="55">
        <f t="shared" si="12"/>
        <v>20.5</v>
      </c>
      <c r="DP6" s="55">
        <f t="shared" si="12"/>
        <v>20.2</v>
      </c>
      <c r="DQ6" s="55">
        <f t="shared" si="12"/>
        <v>20.2</v>
      </c>
      <c r="DR6" s="55" t="str">
        <f>IF(DR8="-","【-】","【"&amp;SUBSTITUTE(TEXT(DR8,"#,##0.0"),"-","△")&amp;"】")</f>
        <v>【24.8】</v>
      </c>
      <c r="DS6" s="55">
        <f>IF(DS8="-",NA(),DS8)</f>
        <v>65</v>
      </c>
      <c r="DT6" s="55">
        <f t="shared" ref="DT6:EB6" si="13">IF(DT8="-",NA(),DT8)</f>
        <v>67.2</v>
      </c>
      <c r="DU6" s="55">
        <f t="shared" si="13"/>
        <v>68.5</v>
      </c>
      <c r="DV6" s="55">
        <f t="shared" si="13"/>
        <v>65.7</v>
      </c>
      <c r="DW6" s="55">
        <f t="shared" si="13"/>
        <v>66.099999999999994</v>
      </c>
      <c r="DX6" s="55">
        <f t="shared" si="13"/>
        <v>46.9</v>
      </c>
      <c r="DY6" s="55">
        <f t="shared" si="13"/>
        <v>48.6</v>
      </c>
      <c r="DZ6" s="55">
        <f t="shared" si="13"/>
        <v>50.8</v>
      </c>
      <c r="EA6" s="55">
        <f t="shared" si="13"/>
        <v>51.4</v>
      </c>
      <c r="EB6" s="55">
        <f t="shared" si="13"/>
        <v>51.9</v>
      </c>
      <c r="EC6" s="55" t="str">
        <f>IF(EC8="-","【-】","【"&amp;SUBSTITUTE(TEXT(EC8,"#,##0.0"),"-","△")&amp;"】")</f>
        <v>【56.0】</v>
      </c>
      <c r="ED6" s="55">
        <f>IF(ED8="-",NA(),ED8)</f>
        <v>73.400000000000006</v>
      </c>
      <c r="EE6" s="55">
        <f t="shared" ref="EE6:EM6" si="14">IF(EE8="-",NA(),EE8)</f>
        <v>77</v>
      </c>
      <c r="EF6" s="55">
        <f t="shared" si="14"/>
        <v>78.7</v>
      </c>
      <c r="EG6" s="55">
        <f t="shared" si="14"/>
        <v>63.5</v>
      </c>
      <c r="EH6" s="55">
        <f t="shared" si="14"/>
        <v>66.8</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58894944</v>
      </c>
      <c r="EP6" s="56">
        <f t="shared" ref="EP6:EX6" si="15">IF(EP8="-",NA(),EP8)</f>
        <v>59100064</v>
      </c>
      <c r="EQ6" s="56">
        <f t="shared" si="15"/>
        <v>58405418</v>
      </c>
      <c r="ER6" s="56">
        <f t="shared" si="15"/>
        <v>58849213</v>
      </c>
      <c r="ES6" s="56">
        <f t="shared" si="15"/>
        <v>59271771</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156</v>
      </c>
      <c r="B7" s="53">
        <f t="shared" ref="B7:AH7" si="16">B8</f>
        <v>2021</v>
      </c>
      <c r="C7" s="53">
        <f t="shared" si="16"/>
        <v>272086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自治体職員 学術・研究機関出身</v>
      </c>
      <c r="P7" s="53" t="str">
        <f>P8</f>
        <v>直営</v>
      </c>
      <c r="Q7" s="54">
        <f t="shared" si="16"/>
        <v>18</v>
      </c>
      <c r="R7" s="53" t="str">
        <f t="shared" si="16"/>
        <v>対象</v>
      </c>
      <c r="S7" s="53" t="str">
        <f t="shared" si="16"/>
        <v>ド 訓 ガ</v>
      </c>
      <c r="T7" s="53" t="str">
        <f t="shared" si="16"/>
        <v>救 臨</v>
      </c>
      <c r="U7" s="54">
        <f>U8</f>
        <v>83995</v>
      </c>
      <c r="V7" s="54">
        <f>V8</f>
        <v>21079</v>
      </c>
      <c r="W7" s="53" t="str">
        <f>W8</f>
        <v>非該当</v>
      </c>
      <c r="X7" s="53" t="str">
        <f t="shared" si="16"/>
        <v>非該当</v>
      </c>
      <c r="Y7" s="53" t="str">
        <f t="shared" si="16"/>
        <v>７：１</v>
      </c>
      <c r="Z7" s="54">
        <f t="shared" si="16"/>
        <v>249</v>
      </c>
      <c r="AA7" s="54" t="str">
        <f t="shared" si="16"/>
        <v>-</v>
      </c>
      <c r="AB7" s="54" t="str">
        <f t="shared" si="16"/>
        <v>-</v>
      </c>
      <c r="AC7" s="54" t="str">
        <f t="shared" si="16"/>
        <v>-</v>
      </c>
      <c r="AD7" s="54" t="str">
        <f t="shared" si="16"/>
        <v>-</v>
      </c>
      <c r="AE7" s="54">
        <f t="shared" si="16"/>
        <v>249</v>
      </c>
      <c r="AF7" s="54">
        <f t="shared" si="16"/>
        <v>227</v>
      </c>
      <c r="AG7" s="54" t="str">
        <f t="shared" si="16"/>
        <v>-</v>
      </c>
      <c r="AH7" s="54">
        <f t="shared" si="16"/>
        <v>227</v>
      </c>
      <c r="AI7" s="55">
        <f>AI8</f>
        <v>100.1</v>
      </c>
      <c r="AJ7" s="55">
        <f t="shared" ref="AJ7:AR7" si="17">AJ8</f>
        <v>97.9</v>
      </c>
      <c r="AK7" s="55">
        <f t="shared" si="17"/>
        <v>99.7</v>
      </c>
      <c r="AL7" s="55">
        <f t="shared" si="17"/>
        <v>103.1</v>
      </c>
      <c r="AM7" s="55">
        <f t="shared" si="17"/>
        <v>109.9</v>
      </c>
      <c r="AN7" s="55">
        <f t="shared" si="17"/>
        <v>97.2</v>
      </c>
      <c r="AO7" s="55">
        <f t="shared" si="17"/>
        <v>97.5</v>
      </c>
      <c r="AP7" s="55">
        <f t="shared" si="17"/>
        <v>96.9</v>
      </c>
      <c r="AQ7" s="55">
        <f t="shared" si="17"/>
        <v>101.8</v>
      </c>
      <c r="AR7" s="55">
        <f t="shared" si="17"/>
        <v>106.2</v>
      </c>
      <c r="AS7" s="55"/>
      <c r="AT7" s="55">
        <f>AT8</f>
        <v>95.1</v>
      </c>
      <c r="AU7" s="55">
        <f t="shared" ref="AU7:BC7" si="18">AU8</f>
        <v>93</v>
      </c>
      <c r="AV7" s="55">
        <f t="shared" si="18"/>
        <v>95.1</v>
      </c>
      <c r="AW7" s="55">
        <f t="shared" si="18"/>
        <v>86.1</v>
      </c>
      <c r="AX7" s="55">
        <f t="shared" si="18"/>
        <v>91</v>
      </c>
      <c r="AY7" s="55">
        <f t="shared" si="18"/>
        <v>85.9</v>
      </c>
      <c r="AZ7" s="55">
        <f t="shared" si="18"/>
        <v>86</v>
      </c>
      <c r="BA7" s="55">
        <f t="shared" si="18"/>
        <v>86</v>
      </c>
      <c r="BB7" s="55">
        <f t="shared" si="18"/>
        <v>80.7</v>
      </c>
      <c r="BC7" s="55">
        <f t="shared" si="18"/>
        <v>82.3</v>
      </c>
      <c r="BD7" s="55"/>
      <c r="BE7" s="55">
        <f>BE8</f>
        <v>53.2</v>
      </c>
      <c r="BF7" s="55">
        <f t="shared" ref="BF7:BN7" si="19">BF8</f>
        <v>53.6</v>
      </c>
      <c r="BG7" s="55">
        <f t="shared" si="19"/>
        <v>50.1</v>
      </c>
      <c r="BH7" s="55">
        <f t="shared" si="19"/>
        <v>48.7</v>
      </c>
      <c r="BI7" s="55">
        <f t="shared" si="19"/>
        <v>30</v>
      </c>
      <c r="BJ7" s="55">
        <f t="shared" si="19"/>
        <v>86.8</v>
      </c>
      <c r="BK7" s="55">
        <f t="shared" si="19"/>
        <v>90.8</v>
      </c>
      <c r="BL7" s="55">
        <f t="shared" si="19"/>
        <v>81.900000000000006</v>
      </c>
      <c r="BM7" s="55">
        <f t="shared" si="19"/>
        <v>91.6</v>
      </c>
      <c r="BN7" s="55">
        <f t="shared" si="19"/>
        <v>100.1</v>
      </c>
      <c r="BO7" s="55"/>
      <c r="BP7" s="55">
        <f>BP8</f>
        <v>73.2</v>
      </c>
      <c r="BQ7" s="55">
        <f t="shared" ref="BQ7:BY7" si="20">BQ8</f>
        <v>69.7</v>
      </c>
      <c r="BR7" s="55">
        <f t="shared" si="20"/>
        <v>71.5</v>
      </c>
      <c r="BS7" s="55">
        <f t="shared" si="20"/>
        <v>62.1</v>
      </c>
      <c r="BT7" s="55">
        <f t="shared" si="20"/>
        <v>66.900000000000006</v>
      </c>
      <c r="BU7" s="55">
        <f t="shared" si="20"/>
        <v>73</v>
      </c>
      <c r="BV7" s="55">
        <f t="shared" si="20"/>
        <v>72.099999999999994</v>
      </c>
      <c r="BW7" s="55">
        <f t="shared" si="20"/>
        <v>72.900000000000006</v>
      </c>
      <c r="BX7" s="55">
        <f t="shared" si="20"/>
        <v>64.5</v>
      </c>
      <c r="BY7" s="55">
        <f t="shared" si="20"/>
        <v>63.8</v>
      </c>
      <c r="BZ7" s="55"/>
      <c r="CA7" s="56">
        <f>CA8</f>
        <v>56638</v>
      </c>
      <c r="CB7" s="56">
        <f t="shared" ref="CB7:CJ7" si="21">CB8</f>
        <v>57257</v>
      </c>
      <c r="CC7" s="56">
        <f t="shared" si="21"/>
        <v>57646</v>
      </c>
      <c r="CD7" s="56">
        <f t="shared" si="21"/>
        <v>58255</v>
      </c>
      <c r="CE7" s="56">
        <f t="shared" si="21"/>
        <v>61053</v>
      </c>
      <c r="CF7" s="56">
        <f t="shared" si="21"/>
        <v>45494</v>
      </c>
      <c r="CG7" s="56">
        <f t="shared" si="21"/>
        <v>47924</v>
      </c>
      <c r="CH7" s="56">
        <f t="shared" si="21"/>
        <v>48807</v>
      </c>
      <c r="CI7" s="56">
        <f t="shared" si="21"/>
        <v>51594</v>
      </c>
      <c r="CJ7" s="56">
        <f t="shared" si="21"/>
        <v>53805</v>
      </c>
      <c r="CK7" s="55"/>
      <c r="CL7" s="56">
        <f>CL8</f>
        <v>12590</v>
      </c>
      <c r="CM7" s="56">
        <f t="shared" ref="CM7:CU7" si="22">CM8</f>
        <v>12892</v>
      </c>
      <c r="CN7" s="56">
        <f t="shared" si="22"/>
        <v>13795</v>
      </c>
      <c r="CO7" s="56">
        <f t="shared" si="22"/>
        <v>14101</v>
      </c>
      <c r="CP7" s="56">
        <f t="shared" si="22"/>
        <v>14907</v>
      </c>
      <c r="CQ7" s="56">
        <f t="shared" si="22"/>
        <v>12309</v>
      </c>
      <c r="CR7" s="56">
        <f t="shared" si="22"/>
        <v>12502</v>
      </c>
      <c r="CS7" s="56">
        <f t="shared" si="22"/>
        <v>12970</v>
      </c>
      <c r="CT7" s="56">
        <f t="shared" si="22"/>
        <v>13767</v>
      </c>
      <c r="CU7" s="56">
        <f t="shared" si="22"/>
        <v>14046</v>
      </c>
      <c r="CV7" s="55"/>
      <c r="CW7" s="55">
        <f>CW8</f>
        <v>48.4</v>
      </c>
      <c r="CX7" s="55">
        <f t="shared" ref="CX7:DF7" si="23">CX8</f>
        <v>50.1</v>
      </c>
      <c r="CY7" s="55">
        <f t="shared" si="23"/>
        <v>49.3</v>
      </c>
      <c r="CZ7" s="55">
        <f t="shared" si="23"/>
        <v>67.599999999999994</v>
      </c>
      <c r="DA7" s="55">
        <f t="shared" si="23"/>
        <v>61.9</v>
      </c>
      <c r="DB7" s="55">
        <f t="shared" si="23"/>
        <v>59</v>
      </c>
      <c r="DC7" s="55">
        <f t="shared" si="23"/>
        <v>59.4</v>
      </c>
      <c r="DD7" s="55">
        <f t="shared" si="23"/>
        <v>59.9</v>
      </c>
      <c r="DE7" s="55">
        <f t="shared" si="23"/>
        <v>63.4</v>
      </c>
      <c r="DF7" s="55">
        <f t="shared" si="23"/>
        <v>61.3</v>
      </c>
      <c r="DG7" s="55"/>
      <c r="DH7" s="55">
        <f>DH8</f>
        <v>24.1</v>
      </c>
      <c r="DI7" s="55">
        <f t="shared" ref="DI7:DQ7" si="24">DI8</f>
        <v>23.9</v>
      </c>
      <c r="DJ7" s="55">
        <f t="shared" si="24"/>
        <v>23.5</v>
      </c>
      <c r="DK7" s="55">
        <f t="shared" si="24"/>
        <v>24.3</v>
      </c>
      <c r="DL7" s="55">
        <f t="shared" si="24"/>
        <v>24.1</v>
      </c>
      <c r="DM7" s="55">
        <f t="shared" si="24"/>
        <v>20.7</v>
      </c>
      <c r="DN7" s="55">
        <f t="shared" si="24"/>
        <v>20.6</v>
      </c>
      <c r="DO7" s="55">
        <f t="shared" si="24"/>
        <v>20.5</v>
      </c>
      <c r="DP7" s="55">
        <f t="shared" si="24"/>
        <v>20.2</v>
      </c>
      <c r="DQ7" s="55">
        <f t="shared" si="24"/>
        <v>20.2</v>
      </c>
      <c r="DR7" s="55"/>
      <c r="DS7" s="55">
        <f>DS8</f>
        <v>65</v>
      </c>
      <c r="DT7" s="55">
        <f t="shared" ref="DT7:EB7" si="25">DT8</f>
        <v>67.2</v>
      </c>
      <c r="DU7" s="55">
        <f t="shared" si="25"/>
        <v>68.5</v>
      </c>
      <c r="DV7" s="55">
        <f t="shared" si="25"/>
        <v>65.7</v>
      </c>
      <c r="DW7" s="55">
        <f t="shared" si="25"/>
        <v>66.099999999999994</v>
      </c>
      <c r="DX7" s="55">
        <f t="shared" si="25"/>
        <v>46.9</v>
      </c>
      <c r="DY7" s="55">
        <f t="shared" si="25"/>
        <v>48.6</v>
      </c>
      <c r="DZ7" s="55">
        <f t="shared" si="25"/>
        <v>50.8</v>
      </c>
      <c r="EA7" s="55">
        <f t="shared" si="25"/>
        <v>51.4</v>
      </c>
      <c r="EB7" s="55">
        <f t="shared" si="25"/>
        <v>51.9</v>
      </c>
      <c r="EC7" s="55"/>
      <c r="ED7" s="55">
        <f>ED8</f>
        <v>73.400000000000006</v>
      </c>
      <c r="EE7" s="55">
        <f t="shared" ref="EE7:EM7" si="26">EE8</f>
        <v>77</v>
      </c>
      <c r="EF7" s="55">
        <f t="shared" si="26"/>
        <v>78.7</v>
      </c>
      <c r="EG7" s="55">
        <f t="shared" si="26"/>
        <v>63.5</v>
      </c>
      <c r="EH7" s="55">
        <f t="shared" si="26"/>
        <v>66.8</v>
      </c>
      <c r="EI7" s="55">
        <f t="shared" si="26"/>
        <v>67.3</v>
      </c>
      <c r="EJ7" s="55">
        <f t="shared" si="26"/>
        <v>70.099999999999994</v>
      </c>
      <c r="EK7" s="55">
        <f t="shared" si="26"/>
        <v>72.599999999999994</v>
      </c>
      <c r="EL7" s="55">
        <f t="shared" si="26"/>
        <v>71.900000000000006</v>
      </c>
      <c r="EM7" s="55">
        <f t="shared" si="26"/>
        <v>71.2</v>
      </c>
      <c r="EN7" s="55"/>
      <c r="EO7" s="56">
        <f>EO8</f>
        <v>58894944</v>
      </c>
      <c r="EP7" s="56">
        <f t="shared" ref="EP7:EX7" si="27">EP8</f>
        <v>59100064</v>
      </c>
      <c r="EQ7" s="56">
        <f t="shared" si="27"/>
        <v>58405418</v>
      </c>
      <c r="ER7" s="56">
        <f t="shared" si="27"/>
        <v>58849213</v>
      </c>
      <c r="ES7" s="56">
        <f t="shared" si="27"/>
        <v>59271771</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272086</v>
      </c>
      <c r="D8" s="58">
        <v>46</v>
      </c>
      <c r="E8" s="58">
        <v>6</v>
      </c>
      <c r="F8" s="58">
        <v>0</v>
      </c>
      <c r="G8" s="58">
        <v>1</v>
      </c>
      <c r="H8" s="58" t="s">
        <v>157</v>
      </c>
      <c r="I8" s="58" t="s">
        <v>158</v>
      </c>
      <c r="J8" s="58" t="s">
        <v>159</v>
      </c>
      <c r="K8" s="58" t="s">
        <v>160</v>
      </c>
      <c r="L8" s="58" t="s">
        <v>161</v>
      </c>
      <c r="M8" s="58" t="s">
        <v>162</v>
      </c>
      <c r="N8" s="58" t="s">
        <v>163</v>
      </c>
      <c r="O8" s="58" t="s">
        <v>164</v>
      </c>
      <c r="P8" s="58" t="s">
        <v>165</v>
      </c>
      <c r="Q8" s="59">
        <v>18</v>
      </c>
      <c r="R8" s="58" t="s">
        <v>166</v>
      </c>
      <c r="S8" s="58" t="s">
        <v>167</v>
      </c>
      <c r="T8" s="58" t="s">
        <v>168</v>
      </c>
      <c r="U8" s="59">
        <v>83995</v>
      </c>
      <c r="V8" s="59">
        <v>21079</v>
      </c>
      <c r="W8" s="58" t="s">
        <v>169</v>
      </c>
      <c r="X8" s="58" t="s">
        <v>169</v>
      </c>
      <c r="Y8" s="60" t="s">
        <v>170</v>
      </c>
      <c r="Z8" s="59">
        <v>249</v>
      </c>
      <c r="AA8" s="59" t="s">
        <v>39</v>
      </c>
      <c r="AB8" s="59" t="s">
        <v>39</v>
      </c>
      <c r="AC8" s="59" t="s">
        <v>39</v>
      </c>
      <c r="AD8" s="59" t="s">
        <v>39</v>
      </c>
      <c r="AE8" s="59">
        <v>249</v>
      </c>
      <c r="AF8" s="59">
        <v>227</v>
      </c>
      <c r="AG8" s="59" t="s">
        <v>39</v>
      </c>
      <c r="AH8" s="59">
        <v>227</v>
      </c>
      <c r="AI8" s="61">
        <v>100.1</v>
      </c>
      <c r="AJ8" s="61">
        <v>97.9</v>
      </c>
      <c r="AK8" s="61">
        <v>99.7</v>
      </c>
      <c r="AL8" s="61">
        <v>103.1</v>
      </c>
      <c r="AM8" s="61">
        <v>109.9</v>
      </c>
      <c r="AN8" s="61">
        <v>97.2</v>
      </c>
      <c r="AO8" s="61">
        <v>97.5</v>
      </c>
      <c r="AP8" s="61">
        <v>96.9</v>
      </c>
      <c r="AQ8" s="61">
        <v>101.8</v>
      </c>
      <c r="AR8" s="61">
        <v>106.2</v>
      </c>
      <c r="AS8" s="61">
        <v>106.2</v>
      </c>
      <c r="AT8" s="61">
        <v>95.1</v>
      </c>
      <c r="AU8" s="61">
        <v>93</v>
      </c>
      <c r="AV8" s="61">
        <v>95.1</v>
      </c>
      <c r="AW8" s="61">
        <v>86.1</v>
      </c>
      <c r="AX8" s="61">
        <v>91</v>
      </c>
      <c r="AY8" s="61">
        <v>85.9</v>
      </c>
      <c r="AZ8" s="61">
        <v>86</v>
      </c>
      <c r="BA8" s="61">
        <v>86</v>
      </c>
      <c r="BB8" s="61">
        <v>80.7</v>
      </c>
      <c r="BC8" s="61">
        <v>82.3</v>
      </c>
      <c r="BD8" s="61">
        <v>86.6</v>
      </c>
      <c r="BE8" s="62">
        <v>53.2</v>
      </c>
      <c r="BF8" s="62">
        <v>53.6</v>
      </c>
      <c r="BG8" s="62">
        <v>50.1</v>
      </c>
      <c r="BH8" s="62">
        <v>48.7</v>
      </c>
      <c r="BI8" s="62">
        <v>30</v>
      </c>
      <c r="BJ8" s="62">
        <v>86.8</v>
      </c>
      <c r="BK8" s="62">
        <v>90.8</v>
      </c>
      <c r="BL8" s="62">
        <v>81.900000000000006</v>
      </c>
      <c r="BM8" s="62">
        <v>91.6</v>
      </c>
      <c r="BN8" s="62">
        <v>100.1</v>
      </c>
      <c r="BO8" s="62">
        <v>70.7</v>
      </c>
      <c r="BP8" s="61">
        <v>73.2</v>
      </c>
      <c r="BQ8" s="61">
        <v>69.7</v>
      </c>
      <c r="BR8" s="61">
        <v>71.5</v>
      </c>
      <c r="BS8" s="61">
        <v>62.1</v>
      </c>
      <c r="BT8" s="61">
        <v>66.900000000000006</v>
      </c>
      <c r="BU8" s="61">
        <v>73</v>
      </c>
      <c r="BV8" s="61">
        <v>72.099999999999994</v>
      </c>
      <c r="BW8" s="61">
        <v>72.900000000000006</v>
      </c>
      <c r="BX8" s="61">
        <v>64.5</v>
      </c>
      <c r="BY8" s="61">
        <v>63.8</v>
      </c>
      <c r="BZ8" s="61">
        <v>67.099999999999994</v>
      </c>
      <c r="CA8" s="62">
        <v>56638</v>
      </c>
      <c r="CB8" s="62">
        <v>57257</v>
      </c>
      <c r="CC8" s="62">
        <v>57646</v>
      </c>
      <c r="CD8" s="62">
        <v>58255</v>
      </c>
      <c r="CE8" s="62">
        <v>61053</v>
      </c>
      <c r="CF8" s="62">
        <v>45494</v>
      </c>
      <c r="CG8" s="62">
        <v>47924</v>
      </c>
      <c r="CH8" s="62">
        <v>48807</v>
      </c>
      <c r="CI8" s="62">
        <v>51594</v>
      </c>
      <c r="CJ8" s="62">
        <v>53805</v>
      </c>
      <c r="CK8" s="61">
        <v>59287</v>
      </c>
      <c r="CL8" s="62">
        <v>12590</v>
      </c>
      <c r="CM8" s="62">
        <v>12892</v>
      </c>
      <c r="CN8" s="62">
        <v>13795</v>
      </c>
      <c r="CO8" s="62">
        <v>14101</v>
      </c>
      <c r="CP8" s="62">
        <v>14907</v>
      </c>
      <c r="CQ8" s="62">
        <v>12309</v>
      </c>
      <c r="CR8" s="62">
        <v>12502</v>
      </c>
      <c r="CS8" s="62">
        <v>12970</v>
      </c>
      <c r="CT8" s="62">
        <v>13767</v>
      </c>
      <c r="CU8" s="62">
        <v>14046</v>
      </c>
      <c r="CV8" s="61">
        <v>17202</v>
      </c>
      <c r="CW8" s="62">
        <v>48.4</v>
      </c>
      <c r="CX8" s="62">
        <v>50.1</v>
      </c>
      <c r="CY8" s="62">
        <v>49.3</v>
      </c>
      <c r="CZ8" s="62">
        <v>67.599999999999994</v>
      </c>
      <c r="DA8" s="62">
        <v>61.9</v>
      </c>
      <c r="DB8" s="62">
        <v>59</v>
      </c>
      <c r="DC8" s="62">
        <v>59.4</v>
      </c>
      <c r="DD8" s="62">
        <v>59.9</v>
      </c>
      <c r="DE8" s="62">
        <v>63.4</v>
      </c>
      <c r="DF8" s="62">
        <v>61.3</v>
      </c>
      <c r="DG8" s="62">
        <v>56.4</v>
      </c>
      <c r="DH8" s="62">
        <v>24.1</v>
      </c>
      <c r="DI8" s="62">
        <v>23.9</v>
      </c>
      <c r="DJ8" s="62">
        <v>23.5</v>
      </c>
      <c r="DK8" s="62">
        <v>24.3</v>
      </c>
      <c r="DL8" s="62">
        <v>24.1</v>
      </c>
      <c r="DM8" s="62">
        <v>20.7</v>
      </c>
      <c r="DN8" s="62">
        <v>20.6</v>
      </c>
      <c r="DO8" s="62">
        <v>20.5</v>
      </c>
      <c r="DP8" s="62">
        <v>20.2</v>
      </c>
      <c r="DQ8" s="62">
        <v>20.2</v>
      </c>
      <c r="DR8" s="62">
        <v>24.8</v>
      </c>
      <c r="DS8" s="61">
        <v>65</v>
      </c>
      <c r="DT8" s="61">
        <v>67.2</v>
      </c>
      <c r="DU8" s="61">
        <v>68.5</v>
      </c>
      <c r="DV8" s="61">
        <v>65.7</v>
      </c>
      <c r="DW8" s="61">
        <v>66.099999999999994</v>
      </c>
      <c r="DX8" s="61">
        <v>46.9</v>
      </c>
      <c r="DY8" s="61">
        <v>48.6</v>
      </c>
      <c r="DZ8" s="61">
        <v>50.8</v>
      </c>
      <c r="EA8" s="61">
        <v>51.4</v>
      </c>
      <c r="EB8" s="61">
        <v>51.9</v>
      </c>
      <c r="EC8" s="61">
        <v>56</v>
      </c>
      <c r="ED8" s="61">
        <v>73.400000000000006</v>
      </c>
      <c r="EE8" s="61">
        <v>77</v>
      </c>
      <c r="EF8" s="61">
        <v>78.7</v>
      </c>
      <c r="EG8" s="61">
        <v>63.5</v>
      </c>
      <c r="EH8" s="61">
        <v>66.8</v>
      </c>
      <c r="EI8" s="61">
        <v>67.3</v>
      </c>
      <c r="EJ8" s="61">
        <v>70.099999999999994</v>
      </c>
      <c r="EK8" s="61">
        <v>72.599999999999994</v>
      </c>
      <c r="EL8" s="61">
        <v>71.900000000000006</v>
      </c>
      <c r="EM8" s="61">
        <v>71.2</v>
      </c>
      <c r="EN8" s="61">
        <v>70.7</v>
      </c>
      <c r="EO8" s="62">
        <v>58894944</v>
      </c>
      <c r="EP8" s="62">
        <v>59100064</v>
      </c>
      <c r="EQ8" s="62">
        <v>58405418</v>
      </c>
      <c r="ER8" s="62">
        <v>58849213</v>
      </c>
      <c r="ES8" s="62">
        <v>59271771</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2023-02-02T06:28:09Z</cp:lastPrinted>
  <dcterms:created xsi:type="dcterms:W3CDTF">2022-12-01T02:26:05Z</dcterms:created>
  <dcterms:modified xsi:type="dcterms:W3CDTF">2023-02-28T02:47:49Z</dcterms:modified>
  <cp:category/>
</cp:coreProperties>
</file>